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脸部 face" sheetId="1" r:id="rId4"/>
    <sheet state="visible" name="脚部 feet" sheetId="2" r:id="rId5"/>
    <sheet state="visible" name="性器 genitals" sheetId="3" r:id="rId6"/>
    <sheet state="visible" name="handheld" sheetId="4" r:id="rId7"/>
    <sheet state="visible" name="手部 hands" sheetId="5" r:id="rId8"/>
    <sheet state="visible" name="头部 head" sheetId="6" r:id="rId9"/>
    <sheet state="visible" name="腿部 legs" sheetId="7" r:id="rId10"/>
    <sheet state="visible" name="下装lower" sheetId="8" r:id="rId11"/>
    <sheet state="visible" name="颈部 neck" sheetId="9" r:id="rId12"/>
    <sheet state="visible" name="外套头部 over_head" sheetId="10" r:id="rId13"/>
    <sheet state="visible" name="外套下装 over_lower" sheetId="11" r:id="rId14"/>
    <sheet state="visible" name="外套上衣 over_upper" sheetId="12" r:id="rId15"/>
    <sheet state="visible" name="内裤、外套下装 under_lower" sheetId="13" r:id="rId16"/>
    <sheet state="visible" name="内衣 under_upper" sheetId="14" r:id="rId17"/>
    <sheet state="visible" name="上衣 upper" sheetId="15" r:id="rId18"/>
    <sheet state="visible" name="发型代码生成器 Hairstyle" sheetId="16" r:id="rId19"/>
    <sheet state="visible" name="示例填写 EXAMPLE - Set generation" sheetId="17" r:id="rId20"/>
    <sheet state="visible" name="Coloring code" sheetId="18" r:id="rId21"/>
    <sheet state="visible" name="Pattern code" sheetId="19" r:id="rId22"/>
    <sheet state="visible" name="参考 Clothing types" sheetId="20" r:id="rId23"/>
    <sheet state="visible" name="参考 Clothing values - 0%" sheetId="21" r:id="rId24"/>
    <sheet state="visible" name="slot.json example" sheetId="22" r:id="rId25"/>
  </sheets>
  <definedNames>
    <definedName hidden="1" localSheetId="0" name="_xlnm._FilterDatabase">'脸部 face'!$A$14:$K$114</definedName>
    <definedName hidden="1" localSheetId="1" name="_xlnm._FilterDatabase">'脚部 feet'!$A$14:$K$114</definedName>
    <definedName hidden="1" localSheetId="2" name="_xlnm._FilterDatabase">'性器 genitals'!$A$14:$K$114</definedName>
    <definedName hidden="1" localSheetId="3" name="_xlnm._FilterDatabase">handheld!$A$14:$K$114</definedName>
    <definedName hidden="1" localSheetId="4" name="_xlnm._FilterDatabase">'手部 hands'!$A$14:$K$114</definedName>
    <definedName hidden="1" localSheetId="5" name="_xlnm._FilterDatabase">'头部 head'!$A$14:$K$114</definedName>
    <definedName hidden="1" localSheetId="6" name="_xlnm._FilterDatabase">'腿部 legs'!$A$14:$K$114</definedName>
    <definedName hidden="1" localSheetId="7" name="_xlnm._FilterDatabase">'下装lower'!$A$14:$K$114</definedName>
    <definedName hidden="1" localSheetId="8" name="_xlnm._FilterDatabase">'颈部 neck'!$A$14:$K$114</definedName>
    <definedName hidden="1" localSheetId="9" name="_xlnm._FilterDatabase">'外套头部 over_head'!$A$14:$K$114</definedName>
    <definedName hidden="1" localSheetId="10" name="_xlnm._FilterDatabase">'外套下装 over_lower'!$A$14:$K$114</definedName>
    <definedName hidden="1" localSheetId="11" name="_xlnm._FilterDatabase">'外套上衣 over_upper'!$A$14:$K$114</definedName>
    <definedName hidden="1" localSheetId="12" name="_xlnm._FilterDatabase">'内裤、外套下装 under_lower'!$A$14:$K$114</definedName>
    <definedName hidden="1" localSheetId="13" name="_xlnm._FilterDatabase">'内衣 under_upper'!$A$14:$K$114</definedName>
    <definedName hidden="1" localSheetId="14" name="_xlnm._FilterDatabase">'上衣 upper'!$A$14:$K$114</definedName>
    <definedName hidden="1" localSheetId="20" name="_xlnm._FilterDatabase">'参考 Clothing values - 0%'!$A$1:$CA$463</definedName>
  </definedNames>
  <calcPr/>
</workbook>
</file>

<file path=xl/sharedStrings.xml><?xml version="1.0" encoding="utf-8"?>
<sst xmlns="http://schemas.openxmlformats.org/spreadsheetml/2006/main" count="34444" uniqueCount="3150">
  <si>
    <t>使用说明：</t>
  </si>
  <si>
    <t>*</t>
  </si>
  <si>
    <r>
      <rPr>
        <rFont val="SimSun"/>
        <color theme="1"/>
        <sz val="12.0"/>
      </rPr>
      <t>只修改</t>
    </r>
    <r>
      <rPr>
        <rFont val="宋体"/>
        <color theme="6"/>
        <sz val="12.0"/>
      </rPr>
      <t>绿色</t>
    </r>
    <r>
      <rPr>
        <rFont val="宋体"/>
        <color theme="1"/>
        <sz val="12.0"/>
      </rPr>
      <t>的格子</t>
    </r>
  </si>
  <si>
    <t>①</t>
  </si>
  <si>
    <t>第一步，选择“新添加部件类别”</t>
  </si>
  <si>
    <t>②</t>
  </si>
  <si>
    <t>第二步，填写/选择C列的格子，tips列是提示</t>
  </si>
  <si>
    <r>
      <rPr>
        <rFont val="宋体"/>
        <color theme="6"/>
        <sz val="12.0"/>
      </rPr>
      <t>绿色星星</t>
    </r>
    <r>
      <rPr>
        <rFont val="宋体"/>
        <color theme="1"/>
        <sz val="12.0"/>
      </rPr>
      <t>所在行是必填，灰色行是自动生成项，不必填写</t>
    </r>
  </si>
  <si>
    <t>③</t>
  </si>
  <si>
    <r>
      <rPr>
        <rFont val="SimSun"/>
        <b/>
        <color theme="1"/>
        <sz val="12.0"/>
      </rPr>
      <t>第三步，复制</t>
    </r>
    <r>
      <rPr>
        <rFont val="宋体"/>
        <b/>
        <color theme="9"/>
        <sz val="12.0"/>
      </rPr>
      <t>橙色格子</t>
    </r>
    <r>
      <rPr>
        <rFont val="宋体"/>
        <b/>
        <color theme="1"/>
        <sz val="12.0"/>
      </rPr>
      <t>里的生成代码</t>
    </r>
  </si>
  <si>
    <t>④</t>
  </si>
  <si>
    <t>打开游戏的html文件，把代码粘贴在对应位置</t>
  </si>
  <si>
    <t>对应位置：</t>
  </si>
  <si>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</si>
  <si>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新添加部件类别
New Items</t>
  </si>
  <si>
    <t>新版代码
Modloader generation code</t>
  </si>
  <si>
    <t>脸部face</t>
  </si>
  <si>
    <t>生成代码
HTML insertion code</t>
  </si>
  <si>
    <t xml:space="preserve"> </t>
  </si>
  <si>
    <t>property</t>
  </si>
  <si>
    <t>is used</t>
  </si>
  <si>
    <t>select (en/cn, value)</t>
  </si>
  <si>
    <t>all value</t>
  </si>
  <si>
    <t>rela value</t>
  </si>
  <si>
    <t>code</t>
  </si>
  <si>
    <t>code modloader form</t>
  </si>
  <si>
    <t>tips</t>
  </si>
  <si>
    <t>cn_tips</t>
  </si>
  <si>
    <t>face</t>
  </si>
  <si>
    <t>feet</t>
  </si>
  <si>
    <t>genitals</t>
  </si>
  <si>
    <t>handheld</t>
  </si>
  <si>
    <t>hands</t>
  </si>
  <si>
    <t>head</t>
  </si>
  <si>
    <t>legs</t>
  </si>
  <si>
    <t>lower</t>
  </si>
  <si>
    <t>neck</t>
  </si>
  <si>
    <t>over_head</t>
  </si>
  <si>
    <t>over_lower</t>
  </si>
  <si>
    <t>over_upper</t>
  </si>
  <si>
    <t>under_lower</t>
  </si>
  <si>
    <t>under_upper</t>
  </si>
  <si>
    <t>upper</t>
  </si>
  <si>
    <t>sum</t>
  </si>
  <si>
    <t>index</t>
  </si>
  <si>
    <t>Enter below</t>
  </si>
  <si>
    <t>NUMBER - The index of the clothing in the corresponding category should be written next to the last clothing in the corresponding category.</t>
  </si>
  <si>
    <t>服装在对应类中的序号，要接着对应类别最后一个服饰的序号写下去</t>
  </si>
  <si>
    <t>NaN</t>
  </si>
  <si>
    <t>name</t>
  </si>
  <si>
    <t>Name for clothing, shown with clothing cost and description.</t>
  </si>
  <si>
    <t>服饰名称，一般是几个小写单词，套装上装请命名为“xxx xx xxx”，套装下装请命名为“xxx xx xxx bottom”</t>
  </si>
  <si>
    <t>lucky</t>
  </si>
  <si>
    <t>For easier use: "xx top" and "xx bottom"</t>
  </si>
  <si>
    <t>name_cap</t>
  </si>
  <si>
    <t>Generated automatically</t>
  </si>
  <si>
    <t>English name that shows in-game</t>
  </si>
  <si>
    <t>名称，用于显示</t>
  </si>
  <si>
    <t>cn_name_cap</t>
  </si>
  <si>
    <t>Chineese name that shows in-game</t>
  </si>
  <si>
    <t>中文名称，用于显示</t>
  </si>
  <si>
    <t>幸运的帽子</t>
  </si>
  <si>
    <t>name_simple</t>
  </si>
  <si>
    <t>Not applicable NaN</t>
  </si>
  <si>
    <t>Short name</t>
  </si>
  <si>
    <t>简称</t>
  </si>
  <si>
    <t>variable</t>
  </si>
  <si>
    <t>Variable (Corresponding to the folder name where the pictures are placed)</t>
  </si>
  <si>
    <t>变量，对应放图片的文件夹名</t>
  </si>
  <si>
    <t>oldVariable</t>
  </si>
  <si>
    <t>Previous variable?</t>
  </si>
  <si>
    <t>旧变量</t>
  </si>
  <si>
    <t>=</t>
  </si>
  <si>
    <t>integrity_max</t>
  </si>
  <si>
    <t>精致 Delicate - 50</t>
  </si>
  <si>
    <t>Maximum integrity</t>
  </si>
  <si>
    <t>服饰耐久上限</t>
  </si>
  <si>
    <t>integrity</t>
  </si>
  <si>
    <t>Integrity</t>
  </si>
  <si>
    <t>服饰耐久</t>
  </si>
  <si>
    <t>fabric_strength</t>
  </si>
  <si>
    <t>普通服装 Ordinary clothing - 20</t>
  </si>
  <si>
    <t xml:space="preserve">Different stat from integrity. For description maybe? Doesn't seem to be actually used in-game. </t>
  </si>
  <si>
    <t>布料强度</t>
  </si>
  <si>
    <t>reveal</t>
  </si>
  <si>
    <t>令人舒适 Comfy - 300</t>
  </si>
  <si>
    <t>Reveal</t>
  </si>
  <si>
    <t>诱惑程度</t>
  </si>
  <si>
    <t>bustresize</t>
  </si>
  <si>
    <t>不变 No change 0</t>
  </si>
  <si>
    <t>Breast resize</t>
  </si>
  <si>
    <t>对胸部的调节效果</t>
  </si>
  <si>
    <t>rearresize</t>
  </si>
  <si>
    <t>Rear resize</t>
  </si>
  <si>
    <t>对臀部的调节效果</t>
  </si>
  <si>
    <t>word</t>
  </si>
  <si>
    <t>一个 an</t>
  </si>
  <si>
    <t>Article</t>
  </si>
  <si>
    <t>冠词</t>
  </si>
  <si>
    <t>one_piece</t>
  </si>
  <si>
    <t>是 yes 1</t>
  </si>
  <si>
    <t>Is one piece?</t>
  </si>
  <si>
    <t>是否是某个套装的一部分</t>
  </si>
  <si>
    <t>skirt</t>
  </si>
  <si>
    <t>否 no 0</t>
  </si>
  <si>
    <t>Is skirt?</t>
  </si>
  <si>
    <t>是否是裙装</t>
  </si>
  <si>
    <t>skirt_down</t>
  </si>
  <si>
    <t>裙装状态（默认自然垂下1，战斗中可能会被拉起0）</t>
  </si>
  <si>
    <t>short</t>
  </si>
  <si>
    <t>不含 no 0</t>
  </si>
  <si>
    <t>Has shorts?</t>
  </si>
  <si>
    <t>是否包含短裤</t>
  </si>
  <si>
    <t>strap</t>
  </si>
  <si>
    <t>Does it contain straps (the kind that will be exposed when untied, such as bikini straps)?</t>
  </si>
  <si>
    <t>是否含有绑带（解开会露出的那种，例如比基尼的绑带）</t>
  </si>
  <si>
    <t>open</t>
  </si>
  <si>
    <t>Can it be easily pulled apart? (e.g. bikini tops, off-the-shoulder sweaters, etc.)</t>
  </si>
  <si>
    <t>可否被轻易拉开（例如比基尼、露肩毛衣等）</t>
  </si>
  <si>
    <t>zip</t>
  </si>
  <si>
    <t>不明作用，按部位默认生成</t>
  </si>
  <si>
    <t>state_top_base</t>
  </si>
  <si>
    <t>不适用 Not applicable NaN</t>
  </si>
  <si>
    <t>Initial coverage starting point</t>
  </si>
  <si>
    <t>初始覆盖起点</t>
  </si>
  <si>
    <t>state_base</t>
  </si>
  <si>
    <t>Initial coverage end point</t>
  </si>
  <si>
    <t>初始覆盖终点</t>
  </si>
  <si>
    <t>state_top</t>
  </si>
  <si>
    <t>当前覆盖起点</t>
  </si>
  <si>
    <t>state</t>
  </si>
  <si>
    <t>当前覆盖终点</t>
  </si>
  <si>
    <t>plural</t>
  </si>
  <si>
    <t>单数 no 0</t>
  </si>
  <si>
    <t>Singular and plural types, such as glasses/bikini/shorts/socks, etc. are plural</t>
  </si>
  <si>
    <t>单复数类型，例如眼镜/比基尼/短裤/袜子等是复数</t>
  </si>
  <si>
    <t>hood</t>
  </si>
  <si>
    <t>无 no 0</t>
  </si>
  <si>
    <t>Has hood?</t>
  </si>
  <si>
    <t>是否有兜帽</t>
  </si>
  <si>
    <t>mask_img</t>
  </si>
  <si>
    <t>Is there a hat cover? (Select 1 for hats)</t>
  </si>
  <si>
    <t>是否有帽类遮罩（帽类都要选1）</t>
  </si>
  <si>
    <t>mask_img_ponytail</t>
  </si>
  <si>
    <t>Has a hat mask specifically for ponytails?</t>
  </si>
  <si>
    <t>是否有专为马尾辫画的帽类遮罩</t>
  </si>
  <si>
    <t>colour</t>
  </si>
  <si>
    <t>By default - 0</t>
  </si>
  <si>
    <t>Can be recoloured?</t>
  </si>
  <si>
    <t>主体颜色，默认为0</t>
  </si>
  <si>
    <t>colour_options</t>
  </si>
  <si>
    <t>Check color list below</t>
  </si>
  <si>
    <t>Colour options</t>
  </si>
  <si>
    <t>主体染色选项，画了可调色遮罩可选</t>
  </si>
  <si>
    <t>colour_sidebar</t>
  </si>
  <si>
    <t>The subject has or does not have a color bar, and a color mask is drawn to select</t>
  </si>
  <si>
    <t>主体有无调色条，画了可调色遮罩可选</t>
  </si>
  <si>
    <t>colour_combat</t>
  </si>
  <si>
    <t>Colour shown in combat</t>
  </si>
  <si>
    <t>主体战斗颜色</t>
  </si>
  <si>
    <t>exposed_base</t>
  </si>
  <si>
    <t>不露 Not exposed - 0</t>
  </si>
  <si>
    <t>Initial exposure of key parts</t>
  </si>
  <si>
    <t>初始关键部位暴露程度</t>
  </si>
  <si>
    <t>exposed</t>
  </si>
  <si>
    <t>当前关键部位暴露程度</t>
  </si>
  <si>
    <t>vagina_exposed_base</t>
  </si>
  <si>
    <t>Exposes vagina?</t>
  </si>
  <si>
    <t>初始小穴露出情况</t>
  </si>
  <si>
    <t>vagina_exposed</t>
  </si>
  <si>
    <t>当前小穴露出情况</t>
  </si>
  <si>
    <t>anus_exposed_base</t>
  </si>
  <si>
    <t>Exposes anus?</t>
  </si>
  <si>
    <t>初始后穴露出情况</t>
  </si>
  <si>
    <t>anus_exposed</t>
  </si>
  <si>
    <t>当前后穴露出情况</t>
  </si>
  <si>
    <t>no_aside</t>
  </si>
  <si>
    <t>Can be pulled aside to expose hole?</t>
  </si>
  <si>
    <t>能否被拨到一边（露出穴）</t>
  </si>
  <si>
    <t>type</t>
  </si>
  <si>
    <t>Check type list below</t>
  </si>
  <si>
    <t>Clothing traits</t>
  </si>
  <si>
    <t>功能类型</t>
  </si>
  <si>
    <t>anal_shield</t>
  </si>
  <si>
    <t>可否安装护肛罩</t>
  </si>
  <si>
    <t>set</t>
  </si>
  <si>
    <t>Package information (Upper+Lower = set)</t>
  </si>
  <si>
    <t>套装信息</t>
  </si>
  <si>
    <t>gender</t>
  </si>
  <si>
    <t>无规定 Neutral - n</t>
  </si>
  <si>
    <t>For which gender?</t>
  </si>
  <si>
    <t>适用性别</t>
  </si>
  <si>
    <t>femininity</t>
  </si>
  <si>
    <t>无性别倾向 No impact - 0</t>
  </si>
  <si>
    <t>Impact on femininity</t>
  </si>
  <si>
    <t>对女性气质的影响</t>
  </si>
  <si>
    <t>warmth</t>
  </si>
  <si>
    <t>轻盈且凉爽 Light and cool - 1</t>
  </si>
  <si>
    <t>Warmth</t>
  </si>
  <si>
    <t>温暖度</t>
  </si>
  <si>
    <t>cost</t>
  </si>
  <si>
    <t>Can be any value (100 = £1)</t>
  </si>
  <si>
    <t>价格的100倍</t>
  </si>
  <si>
    <t>description</t>
  </si>
  <si>
    <t>Description text</t>
  </si>
  <si>
    <t>描述性文字</t>
  </si>
  <si>
    <t xml:space="preserve">Nice thing, brings luck, maybe. </t>
  </si>
  <si>
    <t>shop</t>
  </si>
  <si>
    <t>Select items below</t>
  </si>
  <si>
    <t>Which shops are selling this clothing?</t>
  </si>
  <si>
    <t>售卖商店</t>
  </si>
  <si>
    <t>clothing</t>
  </si>
  <si>
    <t>无售 no 0</t>
  </si>
  <si>
    <t>→ Shopping centre</t>
  </si>
  <si>
    <t>→服装店</t>
  </si>
  <si>
    <t>school</t>
  </si>
  <si>
    <t>→ Library shop</t>
  </si>
  <si>
    <t>→学校服装店</t>
  </si>
  <si>
    <t>adult</t>
  </si>
  <si>
    <t>→ Sirris' shop</t>
  </si>
  <si>
    <t>→成人用品店</t>
  </si>
  <si>
    <t>forest</t>
  </si>
  <si>
    <t>有售 yes 1</t>
  </si>
  <si>
    <t>→ Forest shop</t>
  </si>
  <si>
    <t>→森林商店</t>
  </si>
  <si>
    <t>shopGroup</t>
  </si>
  <si>
    <t xml:space="preserve">Variation of same item </t>
  </si>
  <si>
    <t>是否归属于某类衣物，例如是否归属于哥特裙。注意，选择已有归类后，将不再产生新的商品选项</t>
  </si>
  <si>
    <t xml:space="preserve"> 自定义 （请在下方输入) Enter below</t>
  </si>
  <si>
    <t>collared</t>
  </si>
  <si>
    <t>Is collar for SM play?</t>
  </si>
  <si>
    <t>是否是SM道具类项圈</t>
  </si>
  <si>
    <t>accessory</t>
  </si>
  <si>
    <t>有 yes 1</t>
  </si>
  <si>
    <t>Has accessory?</t>
  </si>
  <si>
    <t>是否有配件</t>
  </si>
  <si>
    <t>accessory_integrity_img</t>
  </si>
  <si>
    <t>Are there any accessories maps at different levels of completeness?</t>
  </si>
  <si>
    <t>有不同完整度下的配件贴图吗</t>
  </si>
  <si>
    <t>accessory_colour</t>
  </si>
  <si>
    <t>Can it be recoloured?</t>
  </si>
  <si>
    <t>配件可否染色，画了可调色遮罩可选</t>
  </si>
  <si>
    <t>accessory_colour_options</t>
  </si>
  <si>
    <t>Accessory default colour options</t>
  </si>
  <si>
    <t>配件染色选项，画了可调色遮罩可选</t>
  </si>
  <si>
    <t>accessory_colour_sidebar</t>
  </si>
  <si>
    <t>Does acc have sidebar colour?</t>
  </si>
  <si>
    <t>配件有无调色条，画了可调色遮罩可选</t>
  </si>
  <si>
    <t>accessory_colour_combat</t>
  </si>
  <si>
    <t>配件战斗颜色</t>
  </si>
  <si>
    <t>pattern</t>
  </si>
  <si>
    <t>Has pattern?</t>
  </si>
  <si>
    <t>pattern_options</t>
  </si>
  <si>
    <t>Check pattern list below</t>
  </si>
  <si>
    <t xml:space="preserve">Pattern options </t>
  </si>
  <si>
    <t>pattern_layer</t>
  </si>
  <si>
    <t>Pattern layer</t>
  </si>
  <si>
    <t>sleeve_img</t>
  </si>
  <si>
    <t>Has sleeves img?</t>
  </si>
  <si>
    <t>有无手臂部位遮挡动作的主体贴图</t>
  </si>
  <si>
    <t>sleeve_acc_img</t>
  </si>
  <si>
    <t>Does sleeve have acc?</t>
  </si>
  <si>
    <t>有无手臂部位遮挡动作的配件贴图</t>
  </si>
  <si>
    <t>sleeve_colour</t>
  </si>
  <si>
    <t>手臂部位颜色</t>
  </si>
  <si>
    <t>breast_img</t>
  </si>
  <si>
    <t>Has breast img?</t>
  </si>
  <si>
    <t>有无各尺寸胸部主体贴图</t>
  </si>
  <si>
    <t>breast_acc_img</t>
  </si>
  <si>
    <t>Has accessory for breast?</t>
  </si>
  <si>
    <t>有无各尺寸胸部配件贴图</t>
  </si>
  <si>
    <t>penis_img</t>
  </si>
  <si>
    <t>Has accessory for penis?</t>
  </si>
  <si>
    <t>有无丁部贴图</t>
  </si>
  <si>
    <t>high_img</t>
  </si>
  <si>
    <t>不适用 NaN</t>
  </si>
  <si>
    <t>有无high贴图</t>
  </si>
  <si>
    <t>back_img</t>
  </si>
  <si>
    <t>Has back img of hat or bot?</t>
  </si>
  <si>
    <t>有无为帽子或下装内侧绘制的贴图</t>
  </si>
  <si>
    <t>back_img_colour</t>
  </si>
  <si>
    <t>默认为 primary</t>
  </si>
  <si>
    <t>-</t>
  </si>
  <si>
    <t>back_img_acc</t>
  </si>
  <si>
    <t>back_img_acc_colour</t>
  </si>
  <si>
    <t>secondary</t>
  </si>
  <si>
    <t>has_collar</t>
  </si>
  <si>
    <t>Has collar? (if yes, the tie loop will be pressed under the collar)</t>
  </si>
  <si>
    <t>有无衣领（有的话在其上系领带，领带圈会被压在领子下）</t>
  </si>
  <si>
    <t>cursed</t>
  </si>
  <si>
    <t>Impossible to remove by yourself? (eg. collar, chastity belt, gag)</t>
  </si>
  <si>
    <t>是否无法自主摘下（例如贞操带、口球）</t>
  </si>
  <si>
    <t>location</t>
  </si>
  <si>
    <t>默认为 0</t>
  </si>
  <si>
    <t>地点</t>
  </si>
  <si>
    <t>hideUnderLower</t>
  </si>
  <si>
    <t>可被哪些内裤遮住（贞操锁或其他穿戴式性具）</t>
  </si>
  <si>
    <t>altDamage</t>
  </si>
  <si>
    <t>贞操锁材质</t>
  </si>
  <si>
    <t>iconFile</t>
  </si>
  <si>
    <t>有并自动生成文件名 Generated automatically</t>
  </si>
  <si>
    <t>Icon file name</t>
  </si>
  <si>
    <t>商店icon图中主体对应的文件名</t>
  </si>
  <si>
    <t>accIcon</t>
  </si>
  <si>
    <t>Shop icon</t>
  </si>
  <si>
    <t>商店icon图中配件对应的文件名</t>
  </si>
  <si>
    <t>mainImage</t>
  </si>
  <si>
    <t>Is there a full/full_gray img?</t>
  </si>
  <si>
    <t>有没有主体贴图（即full文件）</t>
  </si>
  <si>
    <t>leftImage</t>
  </si>
  <si>
    <t>Left sleeve img?</t>
  </si>
  <si>
    <t>有没有左手贴图</t>
  </si>
  <si>
    <t>rightImage</t>
  </si>
  <si>
    <t>Right sleeve img?</t>
  </si>
  <si>
    <t>有没有右手贴图</t>
  </si>
  <si>
    <t>size</t>
  </si>
  <si>
    <t>Not applicable 0</t>
  </si>
  <si>
    <t>Size of wearable sex toys</t>
  </si>
  <si>
    <t>穿戴式性具尺寸</t>
  </si>
  <si>
    <t>outfitPrimary</t>
  </si>
  <si>
    <t>选择生成-对应套装下装 lower</t>
  </si>
  <si>
    <t>Corresponding lower name to onepiece (write in upper.json)</t>
  </si>
  <si>
    <t>如果该服饰是套装中的上装，那么对应的下装name信息是？</t>
  </si>
  <si>
    <t>outfitSecondary</t>
  </si>
  <si>
    <t>选择生成-对应外套上部 over_upper</t>
  </si>
  <si>
    <t>Corresponding upper name to onepiece (write in lower.json etc)</t>
  </si>
  <si>
    <t>如果该服饰是套装中的下装或帽装，那么对应的上装name信息是？</t>
  </si>
  <si>
    <t>notuck</t>
  </si>
  <si>
    <t>不可 No Tuck 1</t>
  </si>
  <si>
    <t>Impossible to tuck in?</t>
  </si>
  <si>
    <t>可否掖进下装</t>
  </si>
  <si>
    <t>hoodposition</t>
  </si>
  <si>
    <t>无兜帽 no hood NaN</t>
  </si>
  <si>
    <t>Default hood position</t>
  </si>
  <si>
    <t>兜帽位置</t>
  </si>
  <si>
    <t>pregType</t>
  </si>
  <si>
    <t>怀孕显示类型</t>
  </si>
  <si>
    <t>author</t>
  </si>
  <si>
    <t>Author of item.</t>
  </si>
  <si>
    <t>Ankwa</t>
  </si>
  <si>
    <t>use english or english+chineese</t>
  </si>
  <si>
    <t>combat: {
                                reference: "sundress",
                               mainColour: "#",
                        },</t>
  </si>
  <si>
    <t>sum_code</t>
  </si>
  <si>
    <t>cn_name</t>
  </si>
  <si>
    <t>value</t>
  </si>
  <si>
    <t>normal</t>
  </si>
  <si>
    <t>便装</t>
  </si>
  <si>
    <t>Suitable for everyday use.</t>
  </si>
  <si>
    <t>适合日常穿戴。</t>
  </si>
  <si>
    <t>select</t>
  </si>
  <si>
    <t>set_under_upper</t>
  </si>
  <si>
    <t>set_upper</t>
  </si>
  <si>
    <t>under</t>
  </si>
  <si>
    <t>set_under</t>
  </si>
  <si>
    <t>set_lower</t>
  </si>
  <si>
    <t>set_head</t>
  </si>
  <si>
    <t>set_face</t>
  </si>
  <si>
    <t>set_neck</t>
  </si>
  <si>
    <t>set_hands</t>
  </si>
  <si>
    <t>set_legs</t>
  </si>
  <si>
    <t>set_genitals</t>
  </si>
  <si>
    <t>set_feet</t>
  </si>
  <si>
    <t>set_over_head</t>
  </si>
  <si>
    <t>set_over_lower</t>
  </si>
  <si>
    <t>set_handheld</t>
  </si>
  <si>
    <t>set_over_upper</t>
  </si>
  <si>
    <t>formal</t>
  </si>
  <si>
    <t>正装</t>
  </si>
  <si>
    <t>Suitable for important occasions, and for good etiquette among certain company.</t>
  </si>
  <si>
    <t>适合各种重要的场所，以及一些公司的礼仪要求。</t>
  </si>
  <si>
    <t>校服</t>
  </si>
  <si>
    <t>Sanctioned uniform of the local school.</t>
  </si>
  <si>
    <t>已经过学校认可的校服。</t>
  </si>
  <si>
    <t>glasses</t>
  </si>
  <si>
    <t>眼镜</t>
  </si>
  <si>
    <t>Helps you focus.</t>
  </si>
  <si>
    <t>帮助你集中注意力，提高学校技能的增长效率。</t>
  </si>
  <si>
    <t xml:space="preserve"> 自定义 Enter below</t>
  </si>
  <si>
    <t>cool</t>
  </si>
  <si>
    <t>潮流</t>
  </si>
  <si>
    <t>Makes you more popular, but some teachers may dislike it.</t>
  </si>
  <si>
    <t>提高与同学关系改善的效率，但有些老师可能不喜欢。</t>
  </si>
  <si>
    <t>bikinitop</t>
  </si>
  <si>
    <t>schoolswimsuit</t>
  </si>
  <si>
    <t>sundress</t>
  </si>
  <si>
    <t>plainpanties</t>
  </si>
  <si>
    <t>schoolskirtshort</t>
  </si>
  <si>
    <t>lacechoker</t>
  </si>
  <si>
    <t>swim</t>
  </si>
  <si>
    <t>游泳</t>
  </si>
  <si>
    <t>Fares well underwater.</t>
  </si>
  <si>
    <t>适合游泳时使用。</t>
  </si>
  <si>
    <t>maid dress</t>
  </si>
  <si>
    <t>bikinibottom</t>
  </si>
  <si>
    <t>schoolskirt</t>
  </si>
  <si>
    <t>diving</t>
  </si>
  <si>
    <t>潜水</t>
  </si>
  <si>
    <t>Helps keep you warm underwater.</t>
  </si>
  <si>
    <t>有助于你在寒冷的水中保持体温。</t>
  </si>
  <si>
    <t>gothic</t>
  </si>
  <si>
    <t>lacepanties</t>
  </si>
  <si>
    <t>schoolskirtlong</t>
  </si>
  <si>
    <t>dance</t>
  </si>
  <si>
    <t>舞蹈</t>
  </si>
  <si>
    <t>Flexible enough to withstand the rigours of the dance floor.</t>
  </si>
  <si>
    <t>柔韧性足以承受舞蹈中的各种剧烈运动。</t>
  </si>
  <si>
    <t>pink nurse dress</t>
  </si>
  <si>
    <t>briefs</t>
  </si>
  <si>
    <t>schoolpinafore</t>
  </si>
  <si>
    <t>costume</t>
  </si>
  <si>
    <t>化装</t>
  </si>
  <si>
    <t>People may look at this askance outside the right situations.</t>
  </si>
  <si>
    <t>人们可能会用某种非常识的眼光看待你。</t>
  </si>
  <si>
    <t>schoolshorts</t>
  </si>
  <si>
    <t>serving</t>
  </si>
  <si>
    <t>服务</t>
  </si>
  <si>
    <t>Encourages tips when working as a bartender, waiter or waitress if visible.</t>
  </si>
  <si>
    <t>在担任调酒师、服务员或女服务员时获得额外的小费</t>
  </si>
  <si>
    <t>schooltrousers</t>
  </si>
  <si>
    <t>fetish</t>
  </si>
  <si>
    <t>情趣</t>
  </si>
  <si>
    <t>Intrinsically lewd.</t>
  </si>
  <si>
    <t>理论上也算是淫秽服装。</t>
  </si>
  <si>
    <t>bootyjorts</t>
  </si>
  <si>
    <t>sleep</t>
  </si>
  <si>
    <t>睡眠</t>
  </si>
  <si>
    <t>Soft and cosy. May improve the quality of your sleep.</t>
  </si>
  <si>
    <t>柔软舒适，可以改善睡眠质量。</t>
  </si>
  <si>
    <t>mask</t>
  </si>
  <si>
    <t>假面</t>
  </si>
  <si>
    <t>Conceals your identity. Won't fool the police or people who know you.</t>
  </si>
  <si>
    <t>隐藏你的身份，阻止穿戴时的名誉增加。但骗不到警察或认识你的人。</t>
  </si>
  <si>
    <t>cn_select</t>
  </si>
  <si>
    <t>holy</t>
  </si>
  <si>
    <t>神圣</t>
  </si>
  <si>
    <t>Sacred to the local faith.</t>
  </si>
  <si>
    <t>对本地信仰来说是神圣的。提高纯度增加和损失。</t>
  </si>
  <si>
    <t>无归类NaN</t>
  </si>
  <si>
    <t>dark</t>
  </si>
  <si>
    <t>淫邪</t>
  </si>
  <si>
    <t>Considered obscene by the local faith.</t>
  </si>
  <si>
    <t>被当地信仰认为是淫秽的。提高性知识的增加和损失。</t>
  </si>
  <si>
    <t>自定义（请在下方输入）</t>
  </si>
  <si>
    <t>binding</t>
  </si>
  <si>
    <t>捆绑</t>
  </si>
  <si>
    <t>Keeps your arms firmly secure and helpless.</t>
  </si>
  <si>
    <t>把你的双臂牢牢地固定住，使其无法活动。</t>
  </si>
  <si>
    <t/>
  </si>
  <si>
    <t>比基尼胸衣bikinitop</t>
  </si>
  <si>
    <t>校服泳装schoolswimsuit</t>
  </si>
  <si>
    <t>太阳裙sundress</t>
  </si>
  <si>
    <t>普通内裤plainpanties</t>
  </si>
  <si>
    <t>短校服裙schoolskirtshort</t>
  </si>
  <si>
    <t>蕾丝项圈lacechoker</t>
  </si>
  <si>
    <t>stealthy</t>
  </si>
  <si>
    <t>隐蔽</t>
  </si>
  <si>
    <t>Makes your crimes harder to trace.</t>
  </si>
  <si>
    <t>使你的犯罪活动更难被追踪。</t>
  </si>
  <si>
    <t>女仆装maid dress</t>
  </si>
  <si>
    <t>比基尼底裤bikinibottom</t>
  </si>
  <si>
    <t>校服裙schoolskirt</t>
  </si>
  <si>
    <t>sticky_fingers</t>
  </si>
  <si>
    <t>助偷</t>
  </si>
  <si>
    <t>More likely to get your way, and keep that which isn't yours.</t>
  </si>
  <si>
    <t>让你更随心所欲地去拿到那些原不属于你的东西</t>
  </si>
  <si>
    <t>哥特裙gothic</t>
  </si>
  <si>
    <t>蕾丝内裤lacepanties</t>
  </si>
  <si>
    <t>长校服裙schoolskirtlong</t>
  </si>
  <si>
    <t>rainproof</t>
  </si>
  <si>
    <t>防雨</t>
  </si>
  <si>
    <t>Protects you from the rain.</t>
  </si>
  <si>
    <t>保护你免受雨淋。</t>
  </si>
  <si>
    <t>粉红护士服pink nurse dress</t>
  </si>
  <si>
    <t>紧身内裤briefs</t>
  </si>
  <si>
    <t>校服连衣裙schoolpinafore</t>
  </si>
  <si>
    <t>tanLines</t>
  </si>
  <si>
    <t>助晒</t>
  </si>
  <si>
    <t>!Broken in new versions!</t>
  </si>
  <si>
    <t>保护你的遮盖部分免受阳光照射，并在未遮盖地方留下日晒痕迹。</t>
  </si>
  <si>
    <t>校服短裤schoolshorts</t>
  </si>
  <si>
    <t>bimbo</t>
  </si>
  <si>
    <t>特别</t>
  </si>
  <si>
    <t>Something seems special about this set of clothing.</t>
  </si>
  <si>
    <t>这件衣服感觉会对某些东西造成影响。</t>
  </si>
  <si>
    <t>校服长裤schooltrousers</t>
  </si>
  <si>
    <t>pimp</t>
  </si>
  <si>
    <t>紧身裤bootyjorts</t>
  </si>
  <si>
    <t>heels</t>
  </si>
  <si>
    <t>高跟</t>
  </si>
  <si>
    <t>Difficult to get around in, unless you have skilled feet.</t>
  </si>
  <si>
    <t>如果你缺乏对足部的锻炼，穿戴它会导致更快疲劳并更有可能绊倒。增强踢人时的威力。</t>
  </si>
  <si>
    <t>rugged</t>
  </si>
  <si>
    <t>防滑</t>
  </si>
  <si>
    <t>Helps you keep your footing in tough environments</t>
  </si>
  <si>
    <t>帮助你在恶劣的环境中保持站立。</t>
  </si>
  <si>
    <t>chest_bind</t>
  </si>
  <si>
    <t>裹胸</t>
  </si>
  <si>
    <t>Fits tight around your chest, concealing your breasts</t>
  </si>
  <si>
    <t>紧贴着胸部以遮掩你的乳房。</t>
  </si>
  <si>
    <t>eerie</t>
  </si>
  <si>
    <t>诡异</t>
  </si>
  <si>
    <t>There's something peculiar about this object.</t>
  </si>
  <si>
    <t>它似乎对什么事情有些特别的效用。</t>
  </si>
  <si>
    <t>shade</t>
  </si>
  <si>
    <t>遮阳</t>
  </si>
  <si>
    <t>Blocks the sun.</t>
  </si>
  <si>
    <t>阻挡阳光，并防止环境导致的晒黑。</t>
  </si>
  <si>
    <t>asylum</t>
  </si>
  <si>
    <t>精神病服</t>
  </si>
  <si>
    <t>Clothes from the local asylum.</t>
  </si>
  <si>
    <t>本地精神病院的衣服。</t>
  </si>
  <si>
    <t>prison</t>
  </si>
  <si>
    <t>狱衣</t>
  </si>
  <si>
    <t>Clothes from the local prison.</t>
  </si>
  <si>
    <t>本地监狱的衣服。</t>
  </si>
  <si>
    <t>sticky</t>
  </si>
  <si>
    <t>黏性</t>
  </si>
  <si>
    <t>Stuck to your skin.</t>
  </si>
  <si>
    <t>紧紧地吸附在你的皮肤上。</t>
  </si>
  <si>
    <t>strap-on</t>
  </si>
  <si>
    <t>穿戴式假阳具</t>
  </si>
  <si>
    <t>Fits around your waist.</t>
  </si>
  <si>
    <t>佩戴在腰部，可用于进行插入相关。</t>
  </si>
  <si>
    <t>covered</t>
  </si>
  <si>
    <t>遮口</t>
  </si>
  <si>
    <t>Protects various body parts.</t>
  </si>
  <si>
    <t>保护你的嘴巴。</t>
  </si>
  <si>
    <t>naked</t>
  </si>
  <si>
    <t>裸露</t>
  </si>
  <si>
    <t>So revealing, you may as well be wearing nothing at all.</t>
  </si>
  <si>
    <t>如此暴露，你还不如什么都不穿。</t>
  </si>
  <si>
    <t>athletic</t>
  </si>
  <si>
    <t>运动</t>
  </si>
  <si>
    <t>Sporty.</t>
  </si>
  <si>
    <t>运动型。</t>
  </si>
  <si>
    <t>riding</t>
  </si>
  <si>
    <t>马术</t>
  </si>
  <si>
    <t>Suitable for equestrians.</t>
  </si>
  <si>
    <t>马术相关的服装。</t>
  </si>
  <si>
    <t>maid</t>
  </si>
  <si>
    <t>女仆</t>
  </si>
  <si>
    <t>Makes you look the part of a housekeeper.</t>
  </si>
  <si>
    <t>增加家务能力。</t>
  </si>
  <si>
    <t>chastity</t>
  </si>
  <si>
    <t>贞洁</t>
  </si>
  <si>
    <t>Protects your innocence, whether you want it or not.</t>
  </si>
  <si>
    <t>无论你是否愿意，它保护着你的清白。</t>
  </si>
  <si>
    <t>cage</t>
  </si>
  <si>
    <t>hidden</t>
  </si>
  <si>
    <t>隐私</t>
  </si>
  <si>
    <t>Keeps your privates private.</t>
  </si>
  <si>
    <t>保护你个人的隐私。</t>
  </si>
  <si>
    <t>gag</t>
  </si>
  <si>
    <t>口球</t>
  </si>
  <si>
    <t>Protects your mouth, but also limits its use.</t>
  </si>
  <si>
    <t>保护你的口腔，同时也防止它被使用。</t>
  </si>
  <si>
    <t>leash</t>
  </si>
  <si>
    <t>拴链</t>
  </si>
  <si>
    <t>A convenient handle to yank you around with.</t>
  </si>
  <si>
    <t>有一个方便的抓点，可以把你拽来拽去。</t>
  </si>
  <si>
    <t>event</t>
  </si>
  <si>
    <t>特殊</t>
  </si>
  <si>
    <t>为特殊场合准备的特殊服装。</t>
  </si>
  <si>
    <t>pushup</t>
  </si>
  <si>
    <t>胸垫</t>
  </si>
  <si>
    <t>Makes your breasts appear bigger.</t>
  </si>
  <si>
    <t>使你的乳房看起来更大。</t>
  </si>
  <si>
    <t>bellyHide</t>
  </si>
  <si>
    <t>遮腹</t>
  </si>
  <si>
    <t>Hides pregnant bellies, up to a point.</t>
  </si>
  <si>
    <t>在一定程度上隐藏怀孕的肚子。</t>
  </si>
  <si>
    <t>bellyShow</t>
  </si>
  <si>
    <t>露腹</t>
  </si>
  <si>
    <t>Exposes your belly. Makes pregnancy more obvious.</t>
  </si>
  <si>
    <t>暴露腹部，使你怀孕的特征更加明显。</t>
  </si>
  <si>
    <t>constricting</t>
  </si>
  <si>
    <t>压缩</t>
  </si>
  <si>
    <t>Unable to be worn after a certain point during pregnancy.</t>
  </si>
  <si>
    <t>怀孕超过一定时间后不能穿戴。</t>
  </si>
  <si>
    <t>bookbag</t>
  </si>
  <si>
    <t>For carrying school textbooks.</t>
  </si>
  <si>
    <t>waterproof</t>
  </si>
  <si>
    <t>Impermeable.</t>
  </si>
  <si>
    <t>esoteric</t>
  </si>
  <si>
    <t>深奥</t>
  </si>
  <si>
    <t>Reveals what cannot be.</t>
  </si>
  <si>
    <t>揭露不可能存在的东西。</t>
  </si>
  <si>
    <t>unstealthy</t>
  </si>
  <si>
    <t>暴露</t>
  </si>
  <si>
    <t>Makes it more difficult to hide.</t>
  </si>
  <si>
    <t>使得隐藏更困难。</t>
  </si>
  <si>
    <t>antitransparent</t>
  </si>
  <si>
    <t>Opaque (DOLP trait)</t>
  </si>
  <si>
    <t>If you chose "Choose below" - pick your colors here</t>
  </si>
  <si>
    <t>color</t>
  </si>
  <si>
    <t>hex</t>
  </si>
  <si>
    <t>blue</t>
  </si>
  <si>
    <t>#0132ff</t>
  </si>
  <si>
    <t>light blue</t>
  </si>
  <si>
    <t>#559BC0</t>
  </si>
  <si>
    <t>neon blue</t>
  </si>
  <si>
    <t>#00d5ff</t>
  </si>
  <si>
    <t>white</t>
  </si>
  <si>
    <t>#ffffff</t>
  </si>
  <si>
    <t>pale white</t>
  </si>
  <si>
    <t>#949494</t>
  </si>
  <si>
    <t>red</t>
  </si>
  <si>
    <t>#ff0000</t>
  </si>
  <si>
    <t>jewel red</t>
  </si>
  <si>
    <t>#d4273b</t>
  </si>
  <si>
    <t>green</t>
  </si>
  <si>
    <t>#00aa00</t>
  </si>
  <si>
    <t>light green</t>
  </si>
  <si>
    <t>#72AC72</t>
  </si>
  <si>
    <t>forest green</t>
  </si>
  <si>
    <t>#374f2f</t>
  </si>
  <si>
    <t>lime</t>
  </si>
  <si>
    <t>#38B20A</t>
  </si>
  <si>
    <t>black</t>
  </si>
  <si>
    <t>#353535</t>
  </si>
  <si>
    <t>pink</t>
  </si>
  <si>
    <t>#fe3288</t>
  </si>
  <si>
    <t>light pink</t>
  </si>
  <si>
    <t>#d67caf</t>
  </si>
  <si>
    <t>purple</t>
  </si>
  <si>
    <t>#8f09f3</t>
  </si>
  <si>
    <t>lilac</t>
  </si>
  <si>
    <t>#d692fc</t>
  </si>
  <si>
    <t>violet</t>
  </si>
  <si>
    <t>#c42eff</t>
  </si>
  <si>
    <t>tangerine</t>
  </si>
  <si>
    <t>#ff6f00</t>
  </si>
  <si>
    <t>pale tangerine</t>
  </si>
  <si>
    <t>#ff3300</t>
  </si>
  <si>
    <t>teal</t>
  </si>
  <si>
    <t>#2bcece</t>
  </si>
  <si>
    <t>yellow</t>
  </si>
  <si>
    <t>#ffdd33</t>
  </si>
  <si>
    <t>pale yellow</t>
  </si>
  <si>
    <t>#ffaa00</t>
  </si>
  <si>
    <t>brown</t>
  </si>
  <si>
    <t>#703000</t>
  </si>
  <si>
    <t>soft brown</t>
  </si>
  <si>
    <t>#6a4225</t>
  </si>
  <si>
    <t>light brown</t>
  </si>
  <si>
    <t>#87634a</t>
  </si>
  <si>
    <t>tan</t>
  </si>
  <si>
    <t>#c3ad91</t>
  </si>
  <si>
    <t>khaki</t>
  </si>
  <si>
    <t>#c89673</t>
  </si>
  <si>
    <t>fleshy</t>
  </si>
  <si>
    <t>#ffddc8</t>
  </si>
  <si>
    <t>grey</t>
  </si>
  <si>
    <t>#b5aea6</t>
  </si>
  <si>
    <t>sand</t>
  </si>
  <si>
    <t>#ebd1ad</t>
  </si>
  <si>
    <t>off-white</t>
  </si>
  <si>
    <t>#ecece8</t>
  </si>
  <si>
    <t>navy</t>
  </si>
  <si>
    <t>#292934</t>
  </si>
  <si>
    <t>navy blue</t>
  </si>
  <si>
    <t>#16168d</t>
  </si>
  <si>
    <t>denim</t>
  </si>
  <si>
    <t>#4b6e85</t>
  </si>
  <si>
    <t>olive</t>
  </si>
  <si>
    <t>#5f5a44</t>
  </si>
  <si>
    <t>wine</t>
  </si>
  <si>
    <t>#65252d</t>
  </si>
  <si>
    <t>russet</t>
  </si>
  <si>
    <t>#9f4033</t>
  </si>
  <si>
    <t>apocalypse</t>
  </si>
  <si>
    <t>#5c271d</t>
  </si>
  <si>
    <t>steel</t>
  </si>
  <si>
    <t>#999999</t>
  </si>
  <si>
    <t>blue steel</t>
  </si>
  <si>
    <t>#646e82</t>
  </si>
  <si>
    <t>bronze</t>
  </si>
  <si>
    <t>#cd9932</t>
  </si>
  <si>
    <t>rose gold</t>
  </si>
  <si>
    <t>#dea193</t>
  </si>
  <si>
    <t>gold</t>
  </si>
  <si>
    <t>#ffbf00</t>
  </si>
  <si>
    <t>silver</t>
  </si>
  <si>
    <t>#C0C0C0</t>
  </si>
  <si>
    <t>sterling silver</t>
  </si>
  <si>
    <t>#8b9fc4</t>
  </si>
  <si>
    <t>custom</t>
  </si>
  <si>
    <t xml:space="preserve">- if choosed patterns. You need to draw them + for each boob size. </t>
  </si>
  <si>
    <t>file names</t>
  </si>
  <si>
    <t xml:space="preserve"> boob size naming</t>
  </si>
  <si>
    <t>uncolorable</t>
  </si>
  <si>
    <t>ombre</t>
  </si>
  <si>
    <t>gradient</t>
  </si>
  <si>
    <t>sparcles</t>
  </si>
  <si>
    <t>stars</t>
  </si>
  <si>
    <t>hearts</t>
  </si>
  <si>
    <t>gingham</t>
  </si>
  <si>
    <t>flowers</t>
  </si>
  <si>
    <t>yourname1</t>
  </si>
  <si>
    <t>yourname2</t>
  </si>
  <si>
    <t>yourname3</t>
  </si>
  <si>
    <t>yourname4</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</si>
  <si>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</si>
  <si>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</si>
  <si>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</si>
  <si>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</si>
  <si>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脚部feet</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</si>
  <si>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</si>
  <si>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</si>
  <si>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</si>
  <si>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</si>
  <si>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性器genitals</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</si>
  <si>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</si>
  <si>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</si>
  <si>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</si>
  <si>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</si>
  <si>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</si>
  <si>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</si>
  <si>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</si>
  <si>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</si>
  <si>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手部hands</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</si>
  <si>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</si>
  <si>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</si>
  <si>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</si>
  <si>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</si>
  <si>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头部head</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</si>
  <si>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</si>
  <si>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</si>
  <si>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</si>
  <si>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</si>
  <si>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腿部legs</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</si>
  <si>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</si>
  <si>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</si>
  <si>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</si>
  <si>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</si>
  <si>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下装lower</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</si>
  <si>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</si>
  <si>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</si>
  <si>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</si>
  <si>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</si>
  <si>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颈部neck</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</si>
  <si>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</si>
  <si>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</si>
  <si>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</si>
  <si>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</si>
  <si>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外套头部over_head</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</si>
  <si>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</si>
  <si>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</si>
  <si>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</si>
  <si>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</si>
  <si>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外套下装over_lower</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</si>
  <si>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</si>
  <si>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</si>
  <si>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</si>
  <si>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</si>
  <si>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外套上衣over_upper</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</si>
  <si>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</si>
  <si>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</si>
  <si>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</si>
  <si>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</si>
  <si>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内裤、外套下装under_lower</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</si>
  <si>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</si>
  <si>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</si>
  <si>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</si>
  <si>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</si>
  <si>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内衣under_upper</t>
  </si>
  <si>
    <r>
      <rPr>
        <rFont val="SimSun"/>
        <color theme="1"/>
        <sz val="12.0"/>
      </rPr>
      <t>只修改</t>
    </r>
    <r>
      <rPr>
        <rFont val="宋体"/>
        <color theme="6"/>
        <sz val="12.0"/>
      </rPr>
      <t>绿色</t>
    </r>
    <r>
      <rPr>
        <rFont val="宋体"/>
        <color theme="1"/>
        <sz val="12.0"/>
      </rPr>
      <t>的格子</t>
    </r>
  </si>
  <si>
    <r>
      <rPr>
        <rFont val="宋体"/>
        <color theme="6"/>
        <sz val="12.0"/>
      </rPr>
      <t>绿色星星</t>
    </r>
    <r>
      <rPr>
        <rFont val="宋体"/>
        <color theme="1"/>
        <sz val="12.0"/>
      </rPr>
      <t>所在行是必填，灰色行是自动生成项，不必填写</t>
    </r>
  </si>
  <si>
    <r>
      <rPr>
        <rFont val="SimSun"/>
        <b/>
        <color theme="1"/>
        <sz val="12.0"/>
      </rPr>
      <t>第三步，复制</t>
    </r>
    <r>
      <rPr>
        <rFont val="宋体"/>
        <b/>
        <color theme="9"/>
        <sz val="12.0"/>
      </rPr>
      <t>橙色格子</t>
    </r>
    <r>
      <rPr>
        <rFont val="宋体"/>
        <b/>
        <color theme="1"/>
        <sz val="12.0"/>
      </rPr>
      <t>里的生成代码</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</si>
  <si>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</si>
  <si>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上衣upper</t>
  </si>
  <si>
    <r>
      <rPr>
        <rFont val="SimSun"/>
        <color theme="1"/>
        <sz val="12.0"/>
      </rPr>
      <t>只修改</t>
    </r>
    <r>
      <rPr>
        <rFont val="宋体"/>
        <color rgb="FFFF99CC"/>
        <sz val="12.0"/>
      </rPr>
      <t>粉色</t>
    </r>
    <r>
      <rPr>
        <rFont val="宋体"/>
        <color theme="1"/>
        <sz val="12.0"/>
      </rPr>
      <t>的格子</t>
    </r>
  </si>
  <si>
    <r>
      <rPr>
        <rFont val="宋体"/>
        <color rgb="FFFF99CC"/>
        <sz val="12.0"/>
      </rPr>
      <t>粉色星星</t>
    </r>
    <r>
      <rPr>
        <rFont val="宋体"/>
        <color theme="1"/>
        <sz val="12.0"/>
      </rPr>
      <t>所在行是必填，灰色行是自动生成项，不必填写</t>
    </r>
  </si>
  <si>
    <r>
      <rPr>
        <rFont val="SimSun"/>
        <b/>
        <color theme="1"/>
        <sz val="12.0"/>
      </rPr>
      <t>第三步，复制</t>
    </r>
    <r>
      <rPr>
        <rFont val="宋体"/>
        <b/>
        <color rgb="FF9933FF"/>
        <sz val="12.0"/>
      </rPr>
      <t>紫色格子</t>
    </r>
    <r>
      <rPr>
        <rFont val="宋体"/>
        <b/>
        <color theme="1"/>
        <sz val="12.0"/>
      </rPr>
      <t>里的生成代码</t>
    </r>
  </si>
  <si>
    <t>后面；直接粘贴会使新发型变成列表第一个</t>
  </si>
  <si>
    <t>刘海fringe</t>
  </si>
  <si>
    <t>镜子的人体模型槽位默认只有14个，想多一点的朋友们，修改下列代码中的数值即可</t>
  </si>
  <si>
    <t>fringe</t>
  </si>
  <si>
    <t>sides</t>
  </si>
  <si>
    <t>Input below</t>
  </si>
  <si>
    <t>Name, usually a few lowercase words</t>
  </si>
  <si>
    <t>服饰名称，一般是几个小写单词</t>
  </si>
  <si>
    <t>&amp;lt;&amp;lt;set _perPage to $showMannequins ? 14 : 100&amp;gt;&amp;gt;</t>
  </si>
  <si>
    <t>Front braid (center part)</t>
  </si>
  <si>
    <t>Name that shows in-game</t>
  </si>
  <si>
    <t>用于显示的名称，中英文都行</t>
  </si>
  <si>
    <t>前辫 (中分)</t>
  </si>
  <si>
    <t>自动生成</t>
  </si>
  <si>
    <t>Select or input below</t>
  </si>
  <si>
    <t>头发类型，可多选</t>
  </si>
  <si>
    <t>loose</t>
  </si>
  <si>
    <t>Longer hair is left loosely scattered around the face.</t>
  </si>
  <si>
    <t>→松散: 较长的头发松散地散落在脸部周围。</t>
  </si>
  <si>
    <t>Even if your hair has grown longer, the hairstyle makes it still look short.</t>
  </si>
  <si>
    <t>→收短: 即使你的头发已经变长，但发型让它看起来仍然很短。</t>
  </si>
  <si>
    <t>curly</t>
  </si>
  <si>
    <t>Curly hair</t>
  </si>
  <si>
    <t>→卷发: 卷发。</t>
  </si>
  <si>
    <t>sleek</t>
  </si>
  <si>
    <t>Straight hair</t>
  </si>
  <si>
    <t>→直发: 直发。</t>
  </si>
  <si>
    <t>textured</t>
  </si>
  <si>
    <t>Afro-textured hair</t>
  </si>
  <si>
    <t>wavy</t>
  </si>
  <si>
    <t>Not curly, but not completely straight either</t>
  </si>
  <si>
    <t>→不卷不直: 不完全卷曲，也不完全平直。</t>
  </si>
  <si>
    <t>pigtail</t>
  </si>
  <si>
    <t>Twintails</t>
  </si>
  <si>
    <t>→姬发式: 姬发式。</t>
  </si>
  <si>
    <t>buns</t>
  </si>
  <si>
    <t>Buns</t>
  </si>
  <si>
    <t>→发髻: 发髻。</t>
  </si>
  <si>
    <t>braids</t>
  </si>
  <si>
    <t>This includes styles that aren't braids in some ways, like dreadlocks.</t>
  </si>
  <si>
    <t>→辫子: 编发。包括从某种程度上讲不属于辫子的类型，如脏辫。</t>
  </si>
  <si>
    <t>ponytail</t>
  </si>
  <si>
    <t>Singular ponytail</t>
  </si>
  <si>
    <t>→单马尾: 单马尾。</t>
  </si>
  <si>
    <t>默认为[&amp;quot;mirrorhair&amp;quot;]</t>
  </si>
  <si>
    <t>发型更换点，目前仅有镜子</t>
  </si>
  <si>
    <t>边发sides</t>
  </si>
  <si>
    <t xml:space="preserve">自动生成 Generated automatically </t>
  </si>
  <si>
    <t>Example: upper</t>
  </si>
  <si>
    <t>Example: lower</t>
  </si>
  <si>
    <t>Example: fringe</t>
  </si>
  <si>
    <t>0 and 1 copy from other pages</t>
  </si>
  <si>
    <t>Example: sides</t>
  </si>
  <si>
    <t xml:space="preserve">Instructions for use: </t>
  </si>
  <si>
    <r>
      <rPr>
        <rFont val="SimSun"/>
        <color theme="1"/>
        <sz val="12.0"/>
      </rPr>
      <t xml:space="preserve">Only modify the </t>
    </r>
    <r>
      <rPr>
        <rFont val="SimSun"/>
        <b/>
        <color rgb="FFB5BB59"/>
        <sz val="12.0"/>
      </rPr>
      <t xml:space="preserve">green </t>
    </r>
    <r>
      <rPr>
        <rFont val="SimSun"/>
        <color theme="1"/>
        <sz val="12.0"/>
      </rPr>
      <t>grid</t>
    </r>
  </si>
  <si>
    <r>
      <rPr>
        <rFont val="SimSun"/>
        <color theme="1"/>
        <sz val="12.0"/>
      </rPr>
      <t>只修改</t>
    </r>
    <r>
      <rPr>
        <rFont val="宋体"/>
        <color theme="6"/>
        <sz val="12.0"/>
      </rPr>
      <t>绿色</t>
    </r>
    <r>
      <rPr>
        <rFont val="宋体"/>
        <color theme="1"/>
        <sz val="12.0"/>
      </rPr>
      <t>的格子</t>
    </r>
  </si>
  <si>
    <r>
      <rPr>
        <rFont val="SimSun"/>
        <color theme="1"/>
        <sz val="12.0"/>
      </rPr>
      <t xml:space="preserve">Only modify the </t>
    </r>
    <r>
      <rPr>
        <rFont val="SimSun"/>
        <b/>
        <color rgb="FFB5BB59"/>
        <sz val="12.0"/>
      </rPr>
      <t xml:space="preserve">green </t>
    </r>
    <r>
      <rPr>
        <rFont val="SimSun"/>
        <color theme="1"/>
        <sz val="12.0"/>
      </rPr>
      <t>grid</t>
    </r>
  </si>
  <si>
    <r>
      <rPr>
        <rFont val="SimSun"/>
        <color theme="1"/>
        <sz val="12.0"/>
      </rPr>
      <t>只修改</t>
    </r>
    <r>
      <rPr>
        <rFont val="宋体"/>
        <color theme="6"/>
        <sz val="12.0"/>
      </rPr>
      <t>绿色</t>
    </r>
    <r>
      <rPr>
        <rFont val="宋体"/>
        <color theme="1"/>
        <sz val="12.0"/>
      </rPr>
      <t>的格子</t>
    </r>
  </si>
  <si>
    <r>
      <rPr>
        <rFont val="SimSun"/>
        <color theme="1"/>
        <sz val="12.0"/>
      </rPr>
      <t xml:space="preserve">Only modify the </t>
    </r>
    <r>
      <rPr>
        <rFont val="SimSun"/>
        <b/>
        <color rgb="FFFFA6CF"/>
        <sz val="12.0"/>
      </rPr>
      <t xml:space="preserve">pink </t>
    </r>
    <r>
      <rPr>
        <rFont val="SimSun"/>
        <color theme="1"/>
        <sz val="12.0"/>
      </rPr>
      <t>grid</t>
    </r>
  </si>
  <si>
    <r>
      <rPr>
        <rFont val="SimSun"/>
        <color theme="1"/>
        <sz val="12.0"/>
      </rPr>
      <t>只修改</t>
    </r>
    <r>
      <rPr>
        <rFont val="宋体"/>
        <color rgb="FFFF99CC"/>
        <sz val="12.0"/>
      </rPr>
      <t>粉色</t>
    </r>
    <r>
      <rPr>
        <rFont val="宋体"/>
        <color theme="1"/>
        <sz val="12.0"/>
      </rPr>
      <t>的格子</t>
    </r>
  </si>
  <si>
    <r>
      <rPr>
        <rFont val="SimSun"/>
        <color theme="1"/>
        <sz val="12.0"/>
      </rPr>
      <t xml:space="preserve">Only modify the </t>
    </r>
    <r>
      <rPr>
        <rFont val="SimSun"/>
        <b/>
        <color rgb="FFFFA6CF"/>
        <sz val="12.0"/>
      </rPr>
      <t xml:space="preserve">pink </t>
    </r>
    <r>
      <rPr>
        <rFont val="SimSun"/>
        <color theme="1"/>
        <sz val="12.0"/>
      </rPr>
      <t>grid</t>
    </r>
  </si>
  <si>
    <r>
      <rPr>
        <rFont val="SimSun"/>
        <color theme="1"/>
        <sz val="12.0"/>
      </rPr>
      <t>只修改</t>
    </r>
    <r>
      <rPr>
        <rFont val="宋体"/>
        <color rgb="FFFF99CC"/>
        <sz val="12.0"/>
      </rPr>
      <t>粉色</t>
    </r>
    <r>
      <rPr>
        <rFont val="宋体"/>
        <color theme="1"/>
        <sz val="12.0"/>
      </rPr>
      <t>的格子</t>
    </r>
  </si>
  <si>
    <t>First step, select "New Add Part Category"</t>
  </si>
  <si>
    <t>The second step is to fill in/select the grid of column C. The tips column is the prompt</t>
  </si>
  <si>
    <t>The second step is to fill in/select the grid of column H. The tips column is the prompt</t>
  </si>
  <si>
    <t>The second step is to fill in/select the grid of column M. The tips column is the prompt</t>
  </si>
  <si>
    <t>The second step is to fill in/select the grid of column R. The tips column is the prompt</t>
  </si>
  <si>
    <r>
      <rPr>
        <rFont val="SimSun"/>
        <color theme="1"/>
        <sz val="12.0"/>
      </rPr>
      <t xml:space="preserve">The row where the </t>
    </r>
    <r>
      <rPr>
        <rFont val="SimSun"/>
        <b/>
        <color rgb="FFB5BB59"/>
        <sz val="12.0"/>
      </rPr>
      <t>green numbers</t>
    </r>
    <r>
      <rPr>
        <rFont val="SimSun"/>
        <color theme="1"/>
        <sz val="12.0"/>
      </rPr>
      <t xml:space="preserve"> are located is required, and the gray row is automatically generated, so it does not need to be filled in.</t>
    </r>
  </si>
  <si>
    <r>
      <rPr>
        <rFont val="宋体"/>
        <color theme="6"/>
        <sz val="12.0"/>
      </rPr>
      <t>绿色星星</t>
    </r>
    <r>
      <rPr>
        <rFont val="宋体"/>
        <color theme="1"/>
        <sz val="12.0"/>
      </rPr>
      <t>所在行是必填，灰色行是自动生成项，不必填写</t>
    </r>
  </si>
  <si>
    <r>
      <rPr>
        <rFont val="SimSun"/>
        <color theme="1"/>
        <sz val="12.0"/>
      </rPr>
      <t xml:space="preserve">The row where the </t>
    </r>
    <r>
      <rPr>
        <rFont val="SimSun"/>
        <b/>
        <color rgb="FFB5BB59"/>
        <sz val="12.0"/>
      </rPr>
      <t>green numbers</t>
    </r>
    <r>
      <rPr>
        <rFont val="SimSun"/>
        <color theme="1"/>
        <sz val="12.0"/>
      </rPr>
      <t xml:space="preserve"> are located is required, and the gray row is automatically generated, so it does not need to be filled in.</t>
    </r>
  </si>
  <si>
    <r>
      <rPr>
        <rFont val="宋体"/>
        <color theme="6"/>
        <sz val="12.0"/>
      </rPr>
      <t>绿色星星</t>
    </r>
    <r>
      <rPr>
        <rFont val="宋体"/>
        <color theme="1"/>
        <sz val="12.0"/>
      </rPr>
      <t>所在行是必填，灰色行是自动生成项，不必填写</t>
    </r>
  </si>
  <si>
    <r>
      <rPr>
        <rFont val="SimSun"/>
        <color theme="1"/>
        <sz val="12.0"/>
      </rPr>
      <t xml:space="preserve">The line where the </t>
    </r>
    <r>
      <rPr>
        <rFont val="SimSun"/>
        <b/>
        <color rgb="FFFFA6CF"/>
        <sz val="12.0"/>
      </rPr>
      <t>pink numbers</t>
    </r>
    <r>
      <rPr>
        <rFont val="SimSun"/>
        <color theme="1"/>
        <sz val="12.0"/>
      </rPr>
      <t xml:space="preserve"> are located is required, and the gray line is an automatically generated item, and it does not need to be filled in.</t>
    </r>
  </si>
  <si>
    <r>
      <rPr>
        <rFont val="宋体"/>
        <color rgb="FFFF99CC"/>
        <sz val="12.0"/>
      </rPr>
      <t>粉色星星</t>
    </r>
    <r>
      <rPr>
        <rFont val="宋体"/>
        <color theme="1"/>
        <sz val="12.0"/>
      </rPr>
      <t>所在行是必填，灰色行是自动生成项，不必填写</t>
    </r>
  </si>
  <si>
    <r>
      <rPr>
        <rFont val="SimSun"/>
        <color theme="1"/>
        <sz val="12.0"/>
      </rPr>
      <t xml:space="preserve">The line where the </t>
    </r>
    <r>
      <rPr>
        <rFont val="SimSun"/>
        <b/>
        <color rgb="FFFFA6CF"/>
        <sz val="12.0"/>
      </rPr>
      <t>pink numbers</t>
    </r>
    <r>
      <rPr>
        <rFont val="SimSun"/>
        <color theme="1"/>
        <sz val="12.0"/>
      </rPr>
      <t xml:space="preserve"> are located is required, and the gray line is an automatically generated item, and it does not need to be filled in.</t>
    </r>
  </si>
  <si>
    <r>
      <rPr>
        <rFont val="宋体"/>
        <color rgb="FFFF99CC"/>
        <sz val="12.0"/>
      </rPr>
      <t>粉色星星</t>
    </r>
    <r>
      <rPr>
        <rFont val="宋体"/>
        <color theme="1"/>
        <sz val="12.0"/>
      </rPr>
      <t>所在行是必填，灰色行是自动生成项，不必填写</t>
    </r>
  </si>
  <si>
    <r>
      <rPr>
        <rFont val="SimSun"/>
        <b/>
        <color theme="1"/>
        <sz val="12.0"/>
      </rPr>
      <t xml:space="preserve">Step 3: Copy the generated code in the </t>
    </r>
    <r>
      <rPr>
        <rFont val="SimSun"/>
        <b/>
        <color rgb="FFF79646"/>
        <sz val="12.0"/>
      </rPr>
      <t>orange grid</t>
    </r>
  </si>
  <si>
    <r>
      <rPr>
        <rFont val="SimSun"/>
        <b/>
        <color theme="1"/>
        <sz val="12.0"/>
      </rPr>
      <t>第三步，复制</t>
    </r>
    <r>
      <rPr>
        <rFont val="宋体"/>
        <b/>
        <color theme="9"/>
        <sz val="12.0"/>
      </rPr>
      <t>橙色格子</t>
    </r>
    <r>
      <rPr>
        <rFont val="宋体"/>
        <b/>
        <color theme="1"/>
        <sz val="12.0"/>
      </rPr>
      <t>里的生成代码</t>
    </r>
  </si>
  <si>
    <r>
      <rPr>
        <rFont val="SimSun"/>
        <b/>
        <color theme="1"/>
        <sz val="12.0"/>
      </rPr>
      <t xml:space="preserve">Step 3: Copy the generated code in the </t>
    </r>
    <r>
      <rPr>
        <rFont val="SimSun"/>
        <b/>
        <color rgb="FFF79646"/>
        <sz val="12.0"/>
      </rPr>
      <t>orange grid</t>
    </r>
  </si>
  <si>
    <r>
      <rPr>
        <rFont val="SimSun"/>
        <b/>
        <color theme="1"/>
        <sz val="12.0"/>
      </rPr>
      <t>第三步，复制</t>
    </r>
    <r>
      <rPr>
        <rFont val="宋体"/>
        <b/>
        <color theme="9"/>
        <sz val="12.0"/>
      </rPr>
      <t>橙色格子</t>
    </r>
    <r>
      <rPr>
        <rFont val="宋体"/>
        <b/>
        <color theme="1"/>
        <sz val="12.0"/>
      </rPr>
      <t>里的生成代码</t>
    </r>
  </si>
  <si>
    <r>
      <rPr>
        <rFont val="SimSun"/>
        <b/>
        <color theme="1"/>
        <sz val="12.0"/>
      </rPr>
      <t xml:space="preserve">Step 3: Copy the generated code in the </t>
    </r>
    <r>
      <rPr>
        <rFont val="SimSun"/>
        <b/>
        <color rgb="FF9933FF"/>
        <sz val="12.0"/>
      </rPr>
      <t>purple grid</t>
    </r>
  </si>
  <si>
    <r>
      <rPr>
        <rFont val="SimSun"/>
        <b/>
        <color theme="1"/>
        <sz val="12.0"/>
      </rPr>
      <t>第三步，复制</t>
    </r>
    <r>
      <rPr>
        <rFont val="宋体"/>
        <b/>
        <color rgb="FF9933FF"/>
        <sz val="12.0"/>
      </rPr>
      <t>紫色格子</t>
    </r>
    <r>
      <rPr>
        <rFont val="宋体"/>
        <b/>
        <color theme="1"/>
        <sz val="12.0"/>
      </rPr>
      <t>里的生成代码</t>
    </r>
  </si>
  <si>
    <r>
      <rPr>
        <rFont val="SimSun"/>
        <b/>
        <color theme="1"/>
        <sz val="12.0"/>
      </rPr>
      <t xml:space="preserve">Step 3: Copy the generated code in the </t>
    </r>
    <r>
      <rPr>
        <rFont val="SimSun"/>
        <b/>
        <color rgb="FF9933FF"/>
        <sz val="12.0"/>
      </rPr>
      <t>purple grid</t>
    </r>
  </si>
  <si>
    <r>
      <rPr>
        <rFont val="SimSun"/>
        <b/>
        <color theme="1"/>
        <sz val="12.0"/>
      </rPr>
      <t>第三步，复制</t>
    </r>
    <r>
      <rPr>
        <rFont val="宋体"/>
        <b/>
        <color rgb="FF9933FF"/>
        <sz val="12.0"/>
      </rPr>
      <t>紫色格子</t>
    </r>
    <r>
      <rPr>
        <rFont val="宋体"/>
        <b/>
        <color theme="1"/>
        <sz val="12.0"/>
      </rPr>
      <t>里的生成代码</t>
    </r>
  </si>
  <si>
    <t>Open the game's html file and paste the code in the corresponding location</t>
  </si>
  <si>
    <t>Corresponding location:</t>
  </si>
  <si>
    <t>run setup.moddedClothes.upper</t>
  </si>
  <si>
    <t>run setup.moddedClothes.lower</t>
  </si>
  <si>
    <t>&amp;lt;&amp;lt;set setup.hairstyles.fringe to [</t>
  </si>
  <si>
    <t>&amp;lt;&amp;lt;set setup.hairstyles.sides to [</t>
  </si>
  <si>
    <r>
      <rPr>
        <rFont val="SimSun"/>
        <color theme="1"/>
        <sz val="12.0"/>
      </rPr>
      <t xml:space="preserve">Between </t>
    </r>
    <r>
      <rPr>
        <rFont val="Arial"/>
        <b/>
        <color rgb="FFF79646"/>
        <sz val="12.0"/>
      </rPr>
      <t>[</t>
    </r>
    <r>
      <rPr>
        <rFont val="Arial"/>
        <b/>
        <color rgb="FF9BBB59"/>
        <sz val="12.0"/>
      </rPr>
      <t>here</t>
    </r>
    <r>
      <rPr>
        <rFont val="Arial"/>
        <b/>
        <color rgb="FFF79646"/>
        <sz val="12.0"/>
      </rPr>
      <t>]&amp;gt;&amp;gt;</t>
    </r>
    <r>
      <rPr>
        <rFont val="Arial"/>
        <color rgb="FFF79646"/>
        <sz val="12.0"/>
      </rPr>
      <t xml:space="preserve"> </t>
    </r>
    <r>
      <rPr>
        <rFont val="Arial"/>
        <color theme="1"/>
        <sz val="12.0"/>
      </rPr>
      <t>on the previous line; if there is already a component in</t>
    </r>
    <r>
      <rPr>
        <rFont val="Arial"/>
        <b/>
        <color theme="1"/>
        <sz val="12.0"/>
      </rPr>
      <t xml:space="preserve"> </t>
    </r>
    <r>
      <rPr>
        <rFont val="Arial"/>
        <b/>
        <color rgb="FFF79646"/>
        <sz val="12.0"/>
      </rPr>
      <t>[]</t>
    </r>
    <r>
      <rPr>
        <rFont val="Arial"/>
        <color rgb="FFF79646"/>
        <sz val="12.0"/>
      </rPr>
      <t xml:space="preserve"> </t>
    </r>
    <r>
      <rPr>
        <rFont val="Arial"/>
        <color theme="1"/>
        <sz val="12.0"/>
      </rPr>
      <t>then paste it in</t>
    </r>
    <r>
      <rPr>
        <rFont val="Arial"/>
        <b/>
        <color theme="1"/>
        <sz val="12.0"/>
      </rPr>
      <t xml:space="preserve"> </t>
    </r>
    <r>
      <rPr>
        <rFont val="Arial"/>
        <b/>
        <color rgb="FFF79646"/>
        <sz val="12.0"/>
      </rPr>
      <t>},</t>
    </r>
    <r>
      <rPr>
        <rFont val="Arial"/>
        <color rgb="FFF79646"/>
        <sz val="12.0"/>
      </rPr>
      <t xml:space="preserve"> </t>
    </r>
    <r>
      <rPr>
        <rFont val="Arial"/>
        <color theme="1"/>
        <sz val="12.0"/>
      </rPr>
      <t>and after</t>
    </r>
    <r>
      <rPr>
        <rFont val="Arial"/>
        <b/>
        <color theme="1"/>
        <sz val="12.0"/>
      </rPr>
      <t xml:space="preserve"> </t>
    </r>
    <r>
      <rPr>
        <rFont val="Arial"/>
        <color theme="1"/>
        <sz val="12.0"/>
      </rPr>
      <t>if there is no comma</t>
    </r>
    <r>
      <rPr>
        <rFont val="Arial"/>
        <b/>
        <color rgb="FFF79646"/>
        <sz val="12.0"/>
      </rPr>
      <t xml:space="preserve">, </t>
    </r>
    <r>
      <rPr>
        <rFont val="Arial"/>
        <color theme="1"/>
        <sz val="12.0"/>
      </rPr>
      <t>write a comma yourself</t>
    </r>
    <r>
      <rPr>
        <rFont val="Arial"/>
        <b/>
        <color rgb="FFF79646"/>
        <sz val="12.0"/>
      </rPr>
      <t>,</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</si>
  <si>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</si>
  <si>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r>
      <rPr>
        <rFont val="SimSun"/>
        <color theme="1"/>
        <sz val="12.0"/>
      </rPr>
      <t xml:space="preserve">Between </t>
    </r>
    <r>
      <rPr>
        <rFont val="Arial"/>
        <b/>
        <color rgb="FFF79646"/>
        <sz val="12.0"/>
      </rPr>
      <t>[</t>
    </r>
    <r>
      <rPr>
        <rFont val="Arial"/>
        <b/>
        <color rgb="FF9BBB59"/>
        <sz val="12.0"/>
      </rPr>
      <t>here</t>
    </r>
    <r>
      <rPr>
        <rFont val="Arial"/>
        <b/>
        <color rgb="FFF79646"/>
        <sz val="12.0"/>
      </rPr>
      <t>]&amp;gt;&amp;gt;</t>
    </r>
    <r>
      <rPr>
        <rFont val="Arial"/>
        <color rgb="FFF79646"/>
        <sz val="12.0"/>
      </rPr>
      <t xml:space="preserve"> </t>
    </r>
    <r>
      <rPr>
        <rFont val="Arial"/>
        <color theme="1"/>
        <sz val="12.0"/>
      </rPr>
      <t>on the previous line; if there is already a component in</t>
    </r>
    <r>
      <rPr>
        <rFont val="Arial"/>
        <b/>
        <color theme="1"/>
        <sz val="12.0"/>
      </rPr>
      <t xml:space="preserve"> </t>
    </r>
    <r>
      <rPr>
        <rFont val="Arial"/>
        <b/>
        <color rgb="FFF79646"/>
        <sz val="12.0"/>
      </rPr>
      <t>[]</t>
    </r>
    <r>
      <rPr>
        <rFont val="Arial"/>
        <color rgb="FFF79646"/>
        <sz val="12.0"/>
      </rPr>
      <t xml:space="preserve"> </t>
    </r>
    <r>
      <rPr>
        <rFont val="Arial"/>
        <color theme="1"/>
        <sz val="12.0"/>
      </rPr>
      <t>then paste it in</t>
    </r>
    <r>
      <rPr>
        <rFont val="Arial"/>
        <b/>
        <color theme="1"/>
        <sz val="12.0"/>
      </rPr>
      <t xml:space="preserve"> </t>
    </r>
    <r>
      <rPr>
        <rFont val="Arial"/>
        <b/>
        <color rgb="FFF79646"/>
        <sz val="12.0"/>
      </rPr>
      <t>},</t>
    </r>
    <r>
      <rPr>
        <rFont val="Arial"/>
        <color rgb="FFF79646"/>
        <sz val="12.0"/>
      </rPr>
      <t xml:space="preserve"> </t>
    </r>
    <r>
      <rPr>
        <rFont val="Arial"/>
        <color theme="1"/>
        <sz val="12.0"/>
      </rPr>
      <t>and after</t>
    </r>
    <r>
      <rPr>
        <rFont val="Arial"/>
        <b/>
        <color theme="1"/>
        <sz val="12.0"/>
      </rPr>
      <t xml:space="preserve"> </t>
    </r>
    <r>
      <rPr>
        <rFont val="Arial"/>
        <color theme="1"/>
        <sz val="12.0"/>
      </rPr>
      <t>if there is no comma</t>
    </r>
    <r>
      <rPr>
        <rFont val="Arial"/>
        <b/>
        <color rgb="FFF79646"/>
        <sz val="12.0"/>
      </rPr>
      <t xml:space="preserve">, </t>
    </r>
    <r>
      <rPr>
        <rFont val="Arial"/>
        <color theme="1"/>
        <sz val="12.0"/>
      </rPr>
      <t>write a comma yourself</t>
    </r>
    <r>
      <rPr>
        <rFont val="Arial"/>
        <b/>
        <color rgb="FFF79646"/>
        <sz val="12.0"/>
      </rPr>
      <t>,</t>
    </r>
  </si>
  <si>
    <r>
      <rPr>
        <rFont val="SimSun"/>
        <color theme="1"/>
        <sz val="12.0"/>
      </rPr>
      <t>上一行的</t>
    </r>
    <r>
      <rPr>
        <rFont val="宋体"/>
        <color theme="9"/>
        <sz val="12.0"/>
      </rPr>
      <t>[</t>
    </r>
    <r>
      <rPr>
        <rFont val="宋体"/>
        <color theme="6"/>
        <sz val="12.0"/>
      </rPr>
      <t>这里</t>
    </r>
    <r>
      <rPr>
        <rFont val="宋体"/>
        <color theme="9"/>
        <sz val="12.0"/>
      </rPr>
      <t>]&amp;gt;&amp;gt;</t>
    </r>
    <r>
      <rPr>
        <rFont val="宋体"/>
        <color theme="1"/>
        <sz val="12.0"/>
      </rPr>
      <t>之间；如果</t>
    </r>
    <r>
      <rPr>
        <rFont val="宋体"/>
        <color theme="9"/>
        <sz val="12.0"/>
      </rPr>
      <t>[]</t>
    </r>
    <r>
      <rPr>
        <rFont val="宋体"/>
        <color theme="1"/>
        <sz val="12.0"/>
      </rPr>
      <t>内已经有部件就粘贴在</t>
    </r>
    <r>
      <rPr>
        <rFont val="宋体"/>
        <color theme="9"/>
        <sz val="12.0"/>
      </rPr>
      <t>},</t>
    </r>
    <r>
      <rPr>
        <rFont val="宋体"/>
        <color theme="1"/>
        <sz val="12.0"/>
      </rPr>
      <t>后；没</t>
    </r>
    <r>
      <rPr>
        <rFont val="宋体"/>
        <color theme="1"/>
        <sz val="12.0"/>
      </rPr>
      <t>有逗号</t>
    </r>
    <r>
      <rPr>
        <rFont val="宋体"/>
        <color theme="9"/>
        <sz val="12.0"/>
      </rPr>
      <t>,</t>
    </r>
    <r>
      <rPr>
        <rFont val="宋体"/>
        <color theme="1"/>
        <sz val="12.0"/>
      </rPr>
      <t>就自己写一个逗号</t>
    </r>
    <r>
      <rPr>
        <rFont val="宋体"/>
        <color theme="9"/>
        <sz val="12.0"/>
      </rPr>
      <t>,</t>
    </r>
  </si>
  <si>
    <t>Pasting directly will make the new hairstyle the first one on the list</t>
  </si>
  <si>
    <t>新添加部件类别</t>
  </si>
  <si>
    <t>生成代码</t>
  </si>
  <si>
    <t>Newly added part category</t>
  </si>
  <si>
    <t>Generated code</t>
  </si>
  <si>
    <t xml:space="preserve">		{index: 63,
		name: &amp;quot;lucky dress&amp;quot;,
		name_cap: &amp;quot;Lucky dress&amp;quot;,
		cn_name_cap: &amp;quot;幸运的帽子&amp;quot;,
		variable: &amp;quot;luckydress&amp;quot;,
		integrity_max: 50,
		integrity: 50,
		fabric_strength: 20,
		reveal: 300,
		bustresize: 0,
		word: &amp;quot;an&amp;quot;,
		one_piece: 0,
		strap: 0,
		open: 0,
		plural: 0,
		colour: 0,
		colour_options: [&amp;quot;teal&amp;quot;, &amp;quot;yellow&amp;quot;],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hat, brings luck, maybe. 漂亮的帽子，也许带来运气。&amp;quot;,
		shop: [&amp;quot;forest&amp;quot;],
		shopGroup: &amp;quot;luckyhat&amp;quot;,
		accessory: 1,
		accessory_integrity_img: 0,
		accessory_colour: 1,
		accessory_colour_options: [&amp;quot;pale yellow&amp;quot;, &amp;quot;navy blue&amp;quot;],
		accessory_colour_sidebar: 1,
		accessory_colour_combat: 0,
		pattern: 0,
		pattern_options: [&amp;quot;ombre&amp;quot;, &amp;quot;sparcles&amp;quot;],
		sleeve_img: 0,
		sleeve_acc_img: 0,
		breast_img: 0,
		breast_acc_img: 0,
		has_collar: 0,
		cursed: 1,
		location: 0,
		iconFile: &amp;quot;lucky_dress.png&amp;quot;,
		accIcon: 0,
		mainImage: 1,
		notuck: 1,
		pregType: 0,
		author: &amp;quot;Ankwa&amp;quot;,
		},</t>
  </si>
  <si>
    <t xml:space="preserve">		{index: 63,
		name: &amp;quot;lucky dress bottom&amp;quot;,
		name_cap: &amp;quot;Lucky dress bottom&amp;quot;,
		cn_name_cap: &amp;quot;幸运的帽子&amp;quot;,
		variable: &amp;quot;luckydress&amp;quot;,
		integrity_max: 50,
		integrity: 50,
		fabric_strength: 20,
		reveal: 300,
		rearresize: 0,
		word: &amp;quot;an&amp;quot;,
		one_piece: 0,
		skirt: 0,
		skirt_down: 0,
		short: 0,
		plural: 0,
		colour: 0,
		colour_options: [&amp;quot;teal&amp;quot;, &amp;quot;yellow&amp;quot;],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hat, brings luck, maybe. 漂亮的帽子，也许带来运气。&amp;quot;,
		shop: [&amp;quot;forest&amp;quot;],
		shopGroup: &amp;quot;luckyhat&amp;quot;,
		accessory: 1,
		accessory_integrity_img: 0,
		accessory_colour: 1,
		accessory_colour_options: [&amp;quot;pale yellow&amp;quot;, &amp;quot;navy blue&amp;quot;],
		accessory_colour_sidebar: 1,
		accessory_colour_combat: 0,
		pattern: 0,
		pattern_options: [&amp;quot;ombre&amp;quot;, &amp;quot;sparcles&amp;quot;],
		back_img: 0,
		cursed: 1,
		location: 0,
		iconFile: &amp;quot;lucky_dress_bottom.png&amp;quot;,
		accIcon: 0,
		mainImage: 1,
		author: &amp;quot;Ankwa&amp;quot;,
		},</t>
  </si>
  <si>
    <t xml:space="preserve">
	{
		name: &amp;quot;test ringlets&amp;quot;,
		name_cap: &amp;quot;测试钻型刘海&amp;quot;,
		variable: &amp;quot;test ringlets&amp;quot;,
		type: [&amp;quot;loose&amp;quot;, &amp;quot;curly&amp;quot;],
		shop: [&amp;quot;mirrorhair&amp;quot;],
	},</t>
  </si>
  <si>
    <t xml:space="preserve">
	{
		name: &amp;quot;test curls&amp;quot;,
		name_cap: &amp;quot;测试卷发&amp;quot;,
		variable: &amp;quot;test curls&amp;quot;,
		type: [&amp;quot;loose&amp;quot;, &amp;quot;curly&amp;quot;],
		shop: [&amp;quot;mirrorhair&amp;quot;],
	},</t>
  </si>
  <si>
    <t>1</t>
  </si>
  <si>
    <t>test ringlets</t>
  </si>
  <si>
    <t>test curls</t>
  </si>
  <si>
    <t>lucky dress</t>
  </si>
  <si>
    <t>lucky dress bottom</t>
  </si>
  <si>
    <t>测试钻型刘海</t>
  </si>
  <si>
    <t>测试卷发</t>
  </si>
  <si>
    <t>Lucky dress</t>
  </si>
  <si>
    <t>Lucky dress bottom</t>
  </si>
  <si>
    <t>luckydress</t>
  </si>
  <si>
    <t>an</t>
  </si>
  <si>
    <t>[&amp;quot;teal&amp;quot;, &amp;quot;yellow&amp;quot;]</t>
  </si>
  <si>
    <t>[&amp;quot;cool&amp;quot;, &amp;quot;costume&amp;quot;, &amp;quot;mask&amp;quot;, &amp;quot;stealthy&amp;quot;, &amp;quot;sticky_fingers&amp;quot;, &amp;quot;eerie&amp;quot;, &amp;quot;shade&amp;quot;, &amp;quot;sticky&amp;quot;, &amp;quot;esoteric&amp;quot;, &amp;quot;antitransparent&amp;quot;]</t>
  </si>
  <si>
    <t>n</t>
  </si>
  <si>
    <t>Nice hat, brings luck, maybe. 漂亮的帽子，也许带来运气。</t>
  </si>
  <si>
    <t>[&amp;quot;forest&amp;quot;]</t>
  </si>
  <si>
    <t>luckyhat</t>
  </si>
  <si>
    <t>lucky hat</t>
  </si>
  <si>
    <t>[&amp;quot;pale yellow&amp;quot;, &amp;quot;navy blue&amp;quot;]</t>
  </si>
  <si>
    <t>[&amp;quot;ombre&amp;quot;, &amp;quot;sparcles&amp;quot;]</t>
  </si>
  <si>
    <t>lucky_dress.png</t>
  </si>
  <si>
    <t>lucky_dress_bottom.png</t>
  </si>
  <si>
    <t>选择生成-对应外套下部 over_lower</t>
  </si>
  <si>
    <t>Generation of coloring list</t>
  </si>
  <si>
    <t>WIP</t>
  </si>
  <si>
    <t>Modify the value in the "value" column to determine whether the corresponding attribute is present: 1 is yes, 0 is no.</t>
  </si>
  <si>
    <t>修改value列的数值，决定是否拥有对应属性，有1，无0</t>
  </si>
  <si>
    <t>details</t>
  </si>
  <si>
    <t>Required attire for specific events and fancy dates</t>
  </si>
  <si>
    <t>Upperwear and lowerwear is required attire for attending class. Wearing additional school-trait clothes will slightly reduce delinquency</t>
  </si>
  <si>
    <t>Increases the rate at which school skills are improved</t>
  </si>
  <si>
    <t>Increases the rate at which school status is improved. May cause negative events from teachers who disapprove</t>
  </si>
  <si>
    <t>Helps you succeed at swimming skill checks. Prevents moisture from seeping through your clothes</t>
  </si>
  <si>
    <t>Prevents stress from rising when swimming in cold water</t>
  </si>
  <si>
    <t>Won't tear while dancing, while non-dance clothes may be damaged</t>
  </si>
  <si>
    <t>Triggers unique dialogue or actions in certain events</t>
  </si>
  <si>
    <t>Increases the amount of money gained from each tip by 20% per item with the trait</t>
  </si>
  <si>
    <t>Increases the minimum arousal threshold</t>
  </si>
  <si>
    <t>Reduces additional fatigue while sleeping. Sleeping in clothes other than sleepwear, underwear, and eerie items will negate this effect</t>
  </si>
  <si>
    <t>Stops fame from increasing, both positive and negative</t>
  </si>
  <si>
    <t>Increases purity gains and losses</t>
  </si>
  <si>
    <t>Increases awareness gains and losses</t>
  </si>
  <si>
    <t>Prevents you from using your arms</t>
  </si>
  <si>
    <t>Decreases the amount of crime gained from thievery</t>
  </si>
  <si>
    <t>Helps you succeed at skulduggery skill checks</t>
  </si>
  <si>
    <t>Prevents your clothes from becoming soaked by rain and snow</t>
  </si>
  <si>
    <t>- Expired</t>
  </si>
  <si>
    <t>Feminises your body type, increases breast and butt size, and reduces penis size. Increases progress towards the "Lustful" trait</t>
  </si>
  <si>
    <t>Masculinises your body type, reduces breast and butt size, and increases penis size. Increases progress towards the "Lustful" trait.</t>
  </si>
  <si>
    <t>Improves kicking power during combat. Reduces travel speed. May cause fatigue and failed athletics checks in the farmlands, moor, and forest</t>
  </si>
  <si>
    <t>Helps you succeed at athletics checks in the farmlands, moor, and forest</t>
  </si>
  <si>
    <t>Reduces your apparent breast size. Breast sizes above "modest" won't appear perfectly flat, and will instead appear to be five sizes smaller</t>
  </si>
  <si>
    <t>Protects a specific transformation. Transformations progress and decay at midnight</t>
  </si>
  <si>
    <t>Protects your skin from passive tanning</t>
  </si>
  <si>
    <t>Can't be easily removed during combat</t>
  </si>
  <si>
    <t>Can be used to penetrate others</t>
  </si>
  <si>
    <t>Concealed skin cannot be written on. Facewear with this trait protects your mouth against kissing, penetration, and oral activities. Underwear with this trait will not be considered lewd when exposed. Lowerwear with this trait will cover your upper half, allowing you to wear them with nothing on top</t>
  </si>
  <si>
    <t>Exposes everything</t>
  </si>
  <si>
    <t>Increases the rate at which the athletics skill is improved.</t>
  </si>
  <si>
    <t>Boosts thigh skill gained from horseback riding lessons</t>
  </si>
  <si>
    <t>Helps you succeed at housekeeping skill checks</t>
  </si>
  <si>
    <t>Locks away your genitals, preventing use</t>
  </si>
  <si>
    <t>No one can see what kind of genitals you have.</t>
  </si>
  <si>
    <t>Prevents kissing, penetration, and other oral activities. Makes it impossible to speak.</t>
  </si>
  <si>
    <t>Lets people manhandle you in certain events.</t>
  </si>
  <si>
    <t>Makes your breasts appear to be two sizes larger.</t>
  </si>
  <si>
    <t>Allows you to study before class. Helps avoid negative school events related to textbooks.</t>
  </si>
  <si>
    <t>Prevents moisture from seeping through your clothes.</t>
  </si>
  <si>
    <t>Enables hallucinations regardless of awareness level, trauma, or hallucinogens.</t>
  </si>
  <si>
    <t>Increases the amount of crime gained during thievery.</t>
  </si>
  <si>
    <t>Still gets wet but doesn't go transparent.</t>
  </si>
  <si>
    <t>Naked</t>
  </si>
  <si>
    <t>0</t>
  </si>
  <si>
    <t>[]</t>
  </si>
  <si>
    <t>[naked]</t>
  </si>
  <si>
    <t>argyle sweater vest</t>
  </si>
  <si>
    <t>Argyle sweater vest</t>
  </si>
  <si>
    <t>argyle</t>
  </si>
  <si>
    <t>130</t>
  </si>
  <si>
    <t>20</t>
  </si>
  <si>
    <t>300</t>
  </si>
  <si>
    <t>a</t>
  </si>
  <si>
    <t>waist</t>
  </si>
  <si>
    <t>chest</t>
  </si>
  <si>
    <t>[black blue brown green pink purple red tangerine teal white yellow custom]</t>
  </si>
  <si>
    <t>[normal]</t>
  </si>
  <si>
    <t>50</t>
  </si>
  <si>
    <t>3000</t>
  </si>
  <si>
    <t>A classic pattern.</t>
  </si>
  <si>
    <t>[clothing]</t>
  </si>
  <si>
    <t>argyle_sweater_vest.png</t>
  </si>
  <si>
    <t>1000</t>
  </si>
  <si>
    <t>2</t>
  </si>
  <si>
    <t>arm sleeves</t>
  </si>
  <si>
    <t>Arm sleeves</t>
  </si>
  <si>
    <t>armsleeves</t>
  </si>
  <si>
    <t>80</t>
  </si>
  <si>
    <t>15</t>
  </si>
  <si>
    <t>10</t>
  </si>
  <si>
    <t>1500</t>
  </si>
  <si>
    <t>Protect your arms.</t>
  </si>
  <si>
    <t>arm_sleeves.png</t>
  </si>
  <si>
    <t>babydoll</t>
  </si>
  <si>
    <t>Babydoll</t>
  </si>
  <si>
    <t>40</t>
  </si>
  <si>
    <t>700</t>
  </si>
  <si>
    <t>[sleep bellyShow constricting]</t>
  </si>
  <si>
    <t>f</t>
  </si>
  <si>
    <t>200</t>
  </si>
  <si>
    <t>Loose and comfortable.</t>
  </si>
  <si>
    <t>[clothing adult]</t>
  </si>
  <si>
    <t>babydoll.png</t>
  </si>
  <si>
    <t>min</t>
  </si>
  <si>
    <t>babydoll lingerie</t>
  </si>
  <si>
    <t>Babydoll lingerie</t>
  </si>
  <si>
    <t>babydolllingerie</t>
  </si>
  <si>
    <t>30</t>
  </si>
  <si>
    <t>900</t>
  </si>
  <si>
    <t>[sleep bellyShow]</t>
  </si>
  <si>
    <t>Loose comfortable and transparent.</t>
  </si>
  <si>
    <t>babydoll_lingerie.png</t>
  </si>
  <si>
    <t>mummy facewrap</t>
  </si>
  <si>
    <t>Mummy facewrap</t>
  </si>
  <si>
    <t>mummy</t>
  </si>
  <si>
    <t>[costume]</t>
  </si>
  <si>
    <t>500</t>
  </si>
  <si>
    <t>Feels like it's made from toilet paper.</t>
  </si>
  <si>
    <t>[forest]</t>
  </si>
  <si>
    <t>mummy_facewrap.png</t>
  </si>
  <si>
    <t>ballgown</t>
  </si>
  <si>
    <t>Ballgown</t>
  </si>
  <si>
    <t>600</t>
  </si>
  <si>
    <t>[formal]</t>
  </si>
  <si>
    <t>42000</t>
  </si>
  <si>
    <t>Extravagant.</t>
  </si>
  <si>
    <t>ballgown.png</t>
  </si>
  <si>
    <t>ballgown skirt</t>
  </si>
  <si>
    <t>Ballgown skirt</t>
  </si>
  <si>
    <t>120</t>
  </si>
  <si>
    <t>-2</t>
  </si>
  <si>
    <t>[upperballgown]</t>
  </si>
  <si>
    <t>baseball shirt</t>
  </si>
  <si>
    <t>Baseball shirt</t>
  </si>
  <si>
    <t>baseball</t>
  </si>
  <si>
    <t>100</t>
  </si>
  <si>
    <t>400</t>
  </si>
  <si>
    <t>[athletic]</t>
  </si>
  <si>
    <t>Shirt design associated with a foreign cricket-like sport.</t>
  </si>
  <si>
    <t>baseball_shirt.png</t>
  </si>
  <si>
    <t>baseball_shirt_acc.png</t>
  </si>
  <si>
    <t>baseball shorts</t>
  </si>
  <si>
    <t>Baseball shorts</t>
  </si>
  <si>
    <t>Shorts design associated with a foreign cricket-like sport.</t>
  </si>
  <si>
    <t>baseball_shorts.png</t>
  </si>
  <si>
    <t>baseball_shorts_acc.png</t>
  </si>
  <si>
    <t>bathrobe</t>
  </si>
  <si>
    <t>Bathrobe</t>
  </si>
  <si>
    <t>[normal bellyHide]</t>
  </si>
  <si>
    <t>2000</t>
  </si>
  <si>
    <t>Soft terry cloth perfect for after shower lounging.</t>
  </si>
  <si>
    <t>[clothing adult bellyHide]</t>
  </si>
  <si>
    <t>bathrobe.png</t>
  </si>
  <si>
    <t>bathrobe bottom</t>
  </si>
  <si>
    <t>Bathrobe bottom</t>
  </si>
  <si>
    <t>Soft and cozy.</t>
  </si>
  <si>
    <t>[upperbathrobe]</t>
  </si>
  <si>
    <t>beatnik shirt</t>
  </si>
  <si>
    <t>Beatnik shirt</t>
  </si>
  <si>
    <t>beatnik</t>
  </si>
  <si>
    <t>[cool]</t>
  </si>
  <si>
    <t>8000</t>
  </si>
  <si>
    <t>Conforming isn't your style.</t>
  </si>
  <si>
    <t>beatnik_shirt.png</t>
  </si>
  <si>
    <t>belly dancer's bottoms</t>
  </si>
  <si>
    <t>Belly dancer's bottoms</t>
  </si>
  <si>
    <t>belly</t>
  </si>
  <si>
    <t>150</t>
  </si>
  <si>
    <t>[costume serving dance]</t>
  </si>
  <si>
    <t>12000</t>
  </si>
  <si>
    <t>Exotic and sturdier than it looks.</t>
  </si>
  <si>
    <t>belly_dancers_bottoms.png</t>
  </si>
  <si>
    <t>belly_dancers_bottoms_acc.png</t>
  </si>
  <si>
    <t>belly dancer's top</t>
  </si>
  <si>
    <t>Belly dancer's top</t>
  </si>
  <si>
    <t>[costume serving dance bellyShow]</t>
  </si>
  <si>
    <t>belly_dancers_top.png</t>
  </si>
  <si>
    <t>belly_dancers_top_acc.png</t>
  </si>
  <si>
    <t>bikini bottoms</t>
  </si>
  <si>
    <t>Bikini bottoms</t>
  </si>
  <si>
    <t>bikini</t>
  </si>
  <si>
    <t>[swim tanLines]</t>
  </si>
  <si>
    <t>5</t>
  </si>
  <si>
    <t>Revealing swimwear.</t>
  </si>
  <si>
    <t>bikini_bottoms.png</t>
  </si>
  <si>
    <t>umbrella hat</t>
  </si>
  <si>
    <t>Umbrella hat</t>
  </si>
  <si>
    <t>umbrella</t>
  </si>
  <si>
    <t>[rainproof shade]</t>
  </si>
  <si>
    <t>Keeps the rain off but attracts attention.</t>
  </si>
  <si>
    <t>primary</t>
  </si>
  <si>
    <t>umbrella_hat.png</t>
  </si>
  <si>
    <t>bikini top</t>
  </si>
  <si>
    <t>Bikini top</t>
  </si>
  <si>
    <t>midriff</t>
  </si>
  <si>
    <t>bikini_top.png</t>
  </si>
  <si>
    <t>black leather jacket</t>
  </si>
  <si>
    <t>Black leather jacket</t>
  </si>
  <si>
    <t>blackleather</t>
  </si>
  <si>
    <t>240</t>
  </si>
  <si>
    <t>[cool bellyShow]</t>
  </si>
  <si>
    <t>m</t>
  </si>
  <si>
    <t>-100</t>
  </si>
  <si>
    <t>Delinquent.</t>
  </si>
  <si>
    <t>black_leather_jacket.png</t>
  </si>
  <si>
    <t>split</t>
  </si>
  <si>
    <t>lace arm warmers</t>
  </si>
  <si>
    <t>Lace arm warmers</t>
  </si>
  <si>
    <t>lacewarmers</t>
  </si>
  <si>
    <t>[black blue brown green pink purple red pale tangerine teal pale white pale yellow custom]</t>
  </si>
  <si>
    <t>2500</t>
  </si>
  <si>
    <t>Fashionable.</t>
  </si>
  <si>
    <t>lace_arm_warmers.png</t>
  </si>
  <si>
    <t>blouse</t>
  </si>
  <si>
    <t>Blouse</t>
  </si>
  <si>
    <t>blouse.png</t>
  </si>
  <si>
    <t>board shorts</t>
  </si>
  <si>
    <t>Board shorts</t>
  </si>
  <si>
    <t>boardshorts</t>
  </si>
  <si>
    <t>[swim]</t>
  </si>
  <si>
    <t>3500</t>
  </si>
  <si>
    <t>Good in and out of water.</t>
  </si>
  <si>
    <t>board_shorts.png</t>
  </si>
  <si>
    <t>booty jorts</t>
  </si>
  <si>
    <t>Booty jorts</t>
  </si>
  <si>
    <t>750</t>
  </si>
  <si>
    <t>4000</t>
  </si>
  <si>
    <t>Tight and revealing.</t>
  </si>
  <si>
    <t>jorts.png</t>
  </si>
  <si>
    <t>lederhosen bottoms</t>
  </si>
  <si>
    <t>Lederhosen bottoms</t>
  </si>
  <si>
    <t>leder</t>
  </si>
  <si>
    <t>[costume serving]</t>
  </si>
  <si>
    <t>-200</t>
  </si>
  <si>
    <t>For when your clientele expect a certain class.</t>
  </si>
  <si>
    <t>[upperlederhosen]</t>
  </si>
  <si>
    <t>striped thighhighs</t>
  </si>
  <si>
    <t>Striped thighhighs</t>
  </si>
  <si>
    <t>stripedthighhighs</t>
  </si>
  <si>
    <t>thighs</t>
  </si>
  <si>
    <t>Brimming with personality.</t>
  </si>
  <si>
    <t>striped_thighhighs.png</t>
  </si>
  <si>
    <t>striped_thighhighs_acc.png</t>
  </si>
  <si>
    <t>plain thighhighs</t>
  </si>
  <si>
    <t>Plain thighhighs</t>
  </si>
  <si>
    <t>plainthighhighs</t>
  </si>
  <si>
    <t>Simple and cute.</t>
  </si>
  <si>
    <t>boyshorts</t>
  </si>
  <si>
    <t>Boyshorts</t>
  </si>
  <si>
    <t>undies</t>
  </si>
  <si>
    <t>Cute and comfy.</t>
  </si>
  <si>
    <t>boyshorts.png</t>
  </si>
  <si>
    <t>monk's habit skirt</t>
  </si>
  <si>
    <t>Monk's habit skirt</t>
  </si>
  <si>
    <t>monk</t>
  </si>
  <si>
    <t>[holy costume]</t>
  </si>
  <si>
    <t>60</t>
  </si>
  <si>
    <t>Holy outfit for those sworn to purity.</t>
  </si>
  <si>
    <t>[uppermonk's habit]</t>
  </si>
  <si>
    <t>Briefs</t>
  </si>
  <si>
    <t>-300</t>
  </si>
  <si>
    <t>Snug.</t>
  </si>
  <si>
    <t>[clothing school]</t>
  </si>
  <si>
    <t>briefs.png</t>
  </si>
  <si>
    <t>brown leather jacket</t>
  </si>
  <si>
    <t>Brown leather jacket</t>
  </si>
  <si>
    <t>brownleather</t>
  </si>
  <si>
    <t>[normal bellyShow]</t>
  </si>
  <si>
    <t>6000</t>
  </si>
  <si>
    <t>Keeps the wind off your neck.</t>
  </si>
  <si>
    <t>brown_leather_jacket.png</t>
  </si>
  <si>
    <t>bunny leotard</t>
  </si>
  <si>
    <t>Bunny leotard</t>
  </si>
  <si>
    <t>leotardbunny</t>
  </si>
  <si>
    <t>800</t>
  </si>
  <si>
    <t>25</t>
  </si>
  <si>
    <t>5000</t>
  </si>
  <si>
    <t>Waitress attire. Tougher than it looks. Part of a bunny outfit and has a fluffy white tail on the back to prove it.</t>
  </si>
  <si>
    <t>[adult]</t>
  </si>
  <si>
    <t>bunny_leotard.png</t>
  </si>
  <si>
    <t>bunny leotard bottom</t>
  </si>
  <si>
    <t>Bunny leotard bottom</t>
  </si>
  <si>
    <t>leotard</t>
  </si>
  <si>
    <t>Waitress attire. Tougher than it looks. Part of a bunny outfit and has a tufty white tail on the back to prove it.</t>
  </si>
  <si>
    <t>[under_upperbunny leotard]</t>
  </si>
  <si>
    <t>cable knit turtleneck</t>
  </si>
  <si>
    <t>Cable knit turtleneck</t>
  </si>
  <si>
    <t>cable</t>
  </si>
  <si>
    <t>7000</t>
  </si>
  <si>
    <t>Will keep you warm in winter.</t>
  </si>
  <si>
    <t>cable_knit_turtleneck.png</t>
  </si>
  <si>
    <t>camo shirt</t>
  </si>
  <si>
    <t>Camo shirt</t>
  </si>
  <si>
    <t>camo</t>
  </si>
  <si>
    <t>140</t>
  </si>
  <si>
    <t>2300</t>
  </si>
  <si>
    <t>For the military look.</t>
  </si>
  <si>
    <t>camo_shirt.png</t>
  </si>
  <si>
    <t>catgirl bra</t>
  </si>
  <si>
    <t>Catgirl bra</t>
  </si>
  <si>
    <t>catgirlbra</t>
  </si>
  <si>
    <t>For when a regular bra just isn't cute enough.</t>
  </si>
  <si>
    <t>catgirl_bra.png</t>
  </si>
  <si>
    <t>catgirl panties</t>
  </si>
  <si>
    <t>Catgirl panties</t>
  </si>
  <si>
    <t>panties</t>
  </si>
  <si>
    <t>catgirlpanties</t>
  </si>
  <si>
    <t>For when mundane panties aren't cute enough.</t>
  </si>
  <si>
    <t>catgirl_panties.png</t>
  </si>
  <si>
    <t>catsuit</t>
  </si>
  <si>
    <t>Catsuit</t>
  </si>
  <si>
    <t>[stealthy]</t>
  </si>
  <si>
    <t>Sleek latex.</t>
  </si>
  <si>
    <t>unitard.png</t>
  </si>
  <si>
    <t>catsuit bottoms</t>
  </si>
  <si>
    <t>Catsuit bottoms</t>
  </si>
  <si>
    <t>[uppercatsuit]</t>
  </si>
  <si>
    <t>chapette breeches</t>
  </si>
  <si>
    <t>Chapette breeches</t>
  </si>
  <si>
    <t>chapette</t>
  </si>
  <si>
    <t>35</t>
  </si>
  <si>
    <t>[normal riding]</t>
  </si>
  <si>
    <t>For wearing with riding boots.</t>
  </si>
  <si>
    <t>chapette_breeches.png</t>
  </si>
  <si>
    <t>chastity belt</t>
  </si>
  <si>
    <t>Chastity belt</t>
  </si>
  <si>
    <t>chastitybelt</t>
  </si>
  <si>
    <t>[chastity hidden constricting]</t>
  </si>
  <si>
    <t>Restrictive.</t>
  </si>
  <si>
    <t>[leotard bottomunitard bottom]</t>
  </si>
  <si>
    <t>metal</t>
  </si>
  <si>
    <t>[chastity swim school]</t>
  </si>
  <si>
    <t>chastity cage</t>
  </si>
  <si>
    <t>Chastity cage</t>
  </si>
  <si>
    <t>chastitycage</t>
  </si>
  <si>
    <t>[chastity cage]</t>
  </si>
  <si>
    <t>null</t>
  </si>
  <si>
    <t>[plain panties bikini bottoms lace panties briefs school swimsuit bottom school swim shorts leotard bottom unitard bottom skimpy leotard bottom foreign school swimsuit bottom swimsuit bottom bunny leotard bottom boyshorts catgirl panties G-string microkini bottom speedo striped panties thong classic plain panties classic bikini bottoms classic lace panties classic briefs classic school swimsuit bottom]</t>
  </si>
  <si>
    <t>checkered shirt</t>
  </si>
  <si>
    <t>Checkered shirt</t>
  </si>
  <si>
    <t>checkered</t>
  </si>
  <si>
    <t>Cool and distinctive.</t>
  </si>
  <si>
    <t>checkered_shirt.png</t>
  </si>
  <si>
    <t>cheerleading skirt</t>
  </si>
  <si>
    <t>Cheerleading skirt</t>
  </si>
  <si>
    <t>cheerleader</t>
  </si>
  <si>
    <t>[costume athletic school]</t>
  </si>
  <si>
    <t>Part of a uniform used in a foreign sport.</t>
  </si>
  <si>
    <t>[clothing school adult]</t>
  </si>
  <si>
    <t>cheerleading_skirt.png</t>
  </si>
  <si>
    <t>garter stockings</t>
  </si>
  <si>
    <t>Garter stockings</t>
  </si>
  <si>
    <t>garterstockings</t>
  </si>
  <si>
    <t>[black blue brown green pink purple red tangerine teal pale white pale yellow custom]</t>
  </si>
  <si>
    <t>Sexy.</t>
  </si>
  <si>
    <t>garter_stockings.png</t>
  </si>
  <si>
    <t>ribbon stockings</t>
  </si>
  <si>
    <t>Ribbon stockings</t>
  </si>
  <si>
    <t>ribbonstockings</t>
  </si>
  <si>
    <t>Cute.</t>
  </si>
  <si>
    <t>ribbon_stockings.png</t>
  </si>
  <si>
    <t>ribbon_stockings_acc.png</t>
  </si>
  <si>
    <t>Glasses</t>
  </si>
  <si>
    <t>[black light blue brown green pink purple red tangerine teal pale white yellow silver custom]</t>
  </si>
  <si>
    <t>[glasses]</t>
  </si>
  <si>
    <t>Makes studying easier but you might be picked on at school.</t>
  </si>
  <si>
    <t>glasses.png</t>
  </si>
  <si>
    <t>surgical mask</t>
  </si>
  <si>
    <t>Surgical mask</t>
  </si>
  <si>
    <t>surgicalmask</t>
  </si>
  <si>
    <t>[maskcovered]</t>
  </si>
  <si>
    <t>Hides your identity.</t>
  </si>
  <si>
    <t>surgical_mask.png</t>
  </si>
  <si>
    <t>Gag</t>
  </si>
  <si>
    <t>[fetish gag]</t>
  </si>
  <si>
    <t>Keeps your mouth shut.</t>
  </si>
  <si>
    <t>blindfold</t>
  </si>
  <si>
    <t>Blindfold</t>
  </si>
  <si>
    <t>[fetish blindfold]</t>
  </si>
  <si>
    <t>Keeps you in the dark.</t>
  </si>
  <si>
    <t>low frame glasses</t>
  </si>
  <si>
    <t>Low frame glasses</t>
  </si>
  <si>
    <t>lowframe</t>
  </si>
  <si>
    <t>[black blue brown green pink purple red tangerine teal pale white yellow custom]</t>
  </si>
  <si>
    <t>low_frame_glasses.png</t>
  </si>
  <si>
    <t>half moon glasses</t>
  </si>
  <si>
    <t>Half moon glasses</t>
  </si>
  <si>
    <t>halfmoon</t>
  </si>
  <si>
    <t>half_moon_glasses.png</t>
  </si>
  <si>
    <t>deep frame glasses</t>
  </si>
  <si>
    <t>Deep frame glasses</t>
  </si>
  <si>
    <t>deepframe</t>
  </si>
  <si>
    <t>deep_frame_glasses.png</t>
  </si>
  <si>
    <t>belly dancer's veil</t>
  </si>
  <si>
    <t>Belly dancer's veil</t>
  </si>
  <si>
    <t>[dance]</t>
  </si>
  <si>
    <t>Exotic and enticing.</t>
  </si>
  <si>
    <t>belly_dancers_veil.png</t>
  </si>
  <si>
    <t>belly_dancers_veil_acc.png</t>
  </si>
  <si>
    <t>gagfetish</t>
  </si>
  <si>
    <t>[fetishgag]</t>
  </si>
  <si>
    <t>gag.png</t>
  </si>
  <si>
    <t>bit gag</t>
  </si>
  <si>
    <t>Bit gag</t>
  </si>
  <si>
    <t>bitgag</t>
  </si>
  <si>
    <t>bit_gag.png</t>
  </si>
  <si>
    <t>wolf muzzle</t>
  </si>
  <si>
    <t>Wolf muzzle</t>
  </si>
  <si>
    <t>wolfmuzzle</t>
  </si>
  <si>
    <t>wolf_muzzle.png</t>
  </si>
  <si>
    <t>kitty muzzle</t>
  </si>
  <si>
    <t>Kitty muzzle</t>
  </si>
  <si>
    <t>kittymuzzle</t>
  </si>
  <si>
    <t>kitty_muzzle.png</t>
  </si>
  <si>
    <t>cloth gag</t>
  </si>
  <si>
    <t>Cloth gag</t>
  </si>
  <si>
    <t>clothgag</t>
  </si>
  <si>
    <t>cloth_gag.png</t>
  </si>
  <si>
    <t>panty gag</t>
  </si>
  <si>
    <t>Panty gag</t>
  </si>
  <si>
    <t>pantygag</t>
  </si>
  <si>
    <t>panty_gag.png</t>
  </si>
  <si>
    <t>tape gag</t>
  </si>
  <si>
    <t>Tape gag</t>
  </si>
  <si>
    <t>tapegag</t>
  </si>
  <si>
    <t>tape_gag.png</t>
  </si>
  <si>
    <t>penis gag</t>
  </si>
  <si>
    <t>Penis gag</t>
  </si>
  <si>
    <t>penisgag</t>
  </si>
  <si>
    <t>4500</t>
  </si>
  <si>
    <t>Keeps your mouth filled.</t>
  </si>
  <si>
    <t>penis_gag.png</t>
  </si>
  <si>
    <t>skeleton mask</t>
  </si>
  <si>
    <t>Skeleton mask</t>
  </si>
  <si>
    <t>skele</t>
  </si>
  <si>
    <t>[costume event]</t>
  </si>
  <si>
    <t>For when you've a bone to pick.</t>
  </si>
  <si>
    <t>skeleton_mask.png</t>
  </si>
  <si>
    <t>esoteric spectacles</t>
  </si>
  <si>
    <t>Esoteric spectacles</t>
  </si>
  <si>
    <t>[glasses esoteric]</t>
  </si>
  <si>
    <t>50000</t>
  </si>
  <si>
    <t>Spectacles of the hookah master.</t>
  </si>
  <si>
    <t>fishnet stockings</t>
  </si>
  <si>
    <t>Fishnet stockings</t>
  </si>
  <si>
    <t>fishnetstockings</t>
  </si>
  <si>
    <t>3</t>
  </si>
  <si>
    <t>Attractive and alluring.</t>
  </si>
  <si>
    <t>fishnet_stockings.png</t>
  </si>
  <si>
    <t>cheerleading top</t>
  </si>
  <si>
    <t>Cheerleading top</t>
  </si>
  <si>
    <t>[costume athletic school bellyShow]</t>
  </si>
  <si>
    <t>cheerleading_top.png</t>
  </si>
  <si>
    <t>cheongsam</t>
  </si>
  <si>
    <t>Cheongsam</t>
  </si>
  <si>
    <t>14000</t>
  </si>
  <si>
    <t>Exotic.</t>
  </si>
  <si>
    <t>cheongsam.png</t>
  </si>
  <si>
    <t>cheongsam_acc.png</t>
  </si>
  <si>
    <t>cheongsam skirt</t>
  </si>
  <si>
    <t>Cheongsam skirt</t>
  </si>
  <si>
    <t>[uppercheongsam]</t>
  </si>
  <si>
    <t>chest binder</t>
  </si>
  <si>
    <t>Chest Binder</t>
  </si>
  <si>
    <t>chestbinder</t>
  </si>
  <si>
    <t>-7</t>
  </si>
  <si>
    <t>[chest_bind constricting]</t>
  </si>
  <si>
    <t>Flattens and protects.</t>
  </si>
  <si>
    <t>chest_binder.png</t>
  </si>
  <si>
    <t>fishnet tights</t>
  </si>
  <si>
    <t>Fishnet tights</t>
  </si>
  <si>
    <t>fishnettights</t>
  </si>
  <si>
    <t>1700</t>
  </si>
  <si>
    <t>fishnet_tights.png</t>
  </si>
  <si>
    <t>legwarmers</t>
  </si>
  <si>
    <t>Legwarmers</t>
  </si>
  <si>
    <t>70</t>
  </si>
  <si>
    <t>Cosy.</t>
  </si>
  <si>
    <t>legwarmers.png</t>
  </si>
  <si>
    <t>christmas leg warmers</t>
  </si>
  <si>
    <t>Christmas leg warmers</t>
  </si>
  <si>
    <t>christmas</t>
  </si>
  <si>
    <t>Festive.</t>
  </si>
  <si>
    <t>christmas_leg_warmers.png</t>
  </si>
  <si>
    <t>cool shades</t>
  </si>
  <si>
    <t>Cool shades</t>
  </si>
  <si>
    <t>coolshades</t>
  </si>
  <si>
    <t>Makes status rise faster at school.</t>
  </si>
  <si>
    <t>cool_shades.png</t>
  </si>
  <si>
    <t>gag and blindfold</t>
  </si>
  <si>
    <t>Gag and blindfold</t>
  </si>
  <si>
    <t>gagblindfold</t>
  </si>
  <si>
    <t>[fetish gag blindfold]</t>
  </si>
  <si>
    <t>Keeps your mouth shut and eyes covered.</t>
  </si>
  <si>
    <t>skulduggery mask</t>
  </si>
  <si>
    <t>Skulduggery mask</t>
  </si>
  <si>
    <t>skulmask</t>
  </si>
  <si>
    <t>[mask stealthy]</t>
  </si>
  <si>
    <t>23000</t>
  </si>
  <si>
    <t>For those up to no good.</t>
  </si>
  <si>
    <t>skulduggery_mask.png</t>
  </si>
  <si>
    <t>square shades</t>
  </si>
  <si>
    <t>Square shades</t>
  </si>
  <si>
    <t>square</t>
  </si>
  <si>
    <t>square_shades.png</t>
  </si>
  <si>
    <t>round shades</t>
  </si>
  <si>
    <t>Round shades</t>
  </si>
  <si>
    <t>round</t>
  </si>
  <si>
    <t>round_shades.png</t>
  </si>
  <si>
    <t>shield shades</t>
  </si>
  <si>
    <t>Shield shades</t>
  </si>
  <si>
    <t>shield</t>
  </si>
  <si>
    <t>shield_shades.png</t>
  </si>
  <si>
    <t>cat eye shades</t>
  </si>
  <si>
    <t>Cat eye shades</t>
  </si>
  <si>
    <t>cateye</t>
  </si>
  <si>
    <t>cat_eye_shades.png</t>
  </si>
  <si>
    <t>aviators</t>
  </si>
  <si>
    <t>Aviators</t>
  </si>
  <si>
    <t>aviator</t>
  </si>
  <si>
    <t>[grey steel blue steel bronze gold silver custom]</t>
  </si>
  <si>
    <t>aviators.png</t>
  </si>
  <si>
    <t>punk shades</t>
  </si>
  <si>
    <t>Punk shades</t>
  </si>
  <si>
    <t>punk</t>
  </si>
  <si>
    <t>punk_shades.png</t>
  </si>
  <si>
    <t>muzzle</t>
  </si>
  <si>
    <t>Muzzle</t>
  </si>
  <si>
    <t>[gag]</t>
  </si>
  <si>
    <t>Keeps your dangerous mouth shut.</t>
  </si>
  <si>
    <t>muzzlefetish</t>
  </si>
  <si>
    <t>[greyblack blue brown green pink purple red tangerine teal yellow custom]</t>
  </si>
  <si>
    <t>[gagfetishcovered]</t>
  </si>
  <si>
    <t>muzzle.png</t>
  </si>
  <si>
    <t>tights</t>
  </si>
  <si>
    <t>Tights</t>
  </si>
  <si>
    <t>They don't conceal much.</t>
  </si>
  <si>
    <t>tights.png</t>
  </si>
  <si>
    <t>chest wrap</t>
  </si>
  <si>
    <t>Chest wrap</t>
  </si>
  <si>
    <t>chestwrap</t>
  </si>
  <si>
    <t>-5</t>
  </si>
  <si>
    <t>chest_wrap.png</t>
  </si>
  <si>
    <t>chinos</t>
  </si>
  <si>
    <t>Chinos</t>
  </si>
  <si>
    <t>[black grey white wine navy olive brown tan sand off-white custom]</t>
  </si>
  <si>
    <t>11000</t>
  </si>
  <si>
    <t>Made of a quality twill fabric. Smart classic style of pants with a flat front and a slightly fitted look.</t>
  </si>
  <si>
    <t>chinos.png</t>
  </si>
  <si>
    <t>stockings</t>
  </si>
  <si>
    <t>Stockings</t>
  </si>
  <si>
    <t>stockings.png</t>
  </si>
  <si>
    <t>lace choker</t>
  </si>
  <si>
    <t>Lace choker</t>
  </si>
  <si>
    <t>1800</t>
  </si>
  <si>
    <t>Glamorous.</t>
  </si>
  <si>
    <t>lace_choker.png</t>
  </si>
  <si>
    <t>spiked collar</t>
  </si>
  <si>
    <t>Spiked collar</t>
  </si>
  <si>
    <t>spiked</t>
  </si>
  <si>
    <t>[fetish costume eerie]</t>
  </si>
  <si>
    <t>Menaces with spikes of steel.</t>
  </si>
  <si>
    <t>spiked_collar.png</t>
  </si>
  <si>
    <t>spiked collar with leash</t>
  </si>
  <si>
    <t>Spiked collar with leash</t>
  </si>
  <si>
    <t>spikedleash</t>
  </si>
  <si>
    <t>christmas dress</t>
  </si>
  <si>
    <t>Christmas dress</t>
  </si>
  <si>
    <t>christmasdress</t>
  </si>
  <si>
    <t>160</t>
  </si>
  <si>
    <t>250</t>
  </si>
  <si>
    <t>Festive. The skirt is rather short.</t>
  </si>
  <si>
    <t>christmas_dress.png</t>
  </si>
  <si>
    <t>christmas shirt</t>
  </si>
  <si>
    <t>Christmas shirt</t>
  </si>
  <si>
    <t>christmas_shirt.png</t>
  </si>
  <si>
    <t>christmas skirt</t>
  </si>
  <si>
    <t>Christmas skirt</t>
  </si>
  <si>
    <t>650</t>
  </si>
  <si>
    <t>[upperchristmas dress]</t>
  </si>
  <si>
    <t>christmas trousers</t>
  </si>
  <si>
    <t>Christmas trousers</t>
  </si>
  <si>
    <t>christmas_trousers.png</t>
  </si>
  <si>
    <t>classic bikini bottoms</t>
  </si>
  <si>
    <t>Classic bikini bottoms</t>
  </si>
  <si>
    <t>classicbikini</t>
  </si>
  <si>
    <t>Revealing swimwear. Vintage.</t>
  </si>
  <si>
    <t>classic_bikini_bottoms.png</t>
  </si>
  <si>
    <t>classic bikini top</t>
  </si>
  <si>
    <t>Classic bikini top</t>
  </si>
  <si>
    <t>Revealing swimwear. Not kind to the well-endowed.</t>
  </si>
  <si>
    <t>classic_bikini_top.png</t>
  </si>
  <si>
    <t>classic briefs</t>
  </si>
  <si>
    <t>Classic briefs</t>
  </si>
  <si>
    <t>classicbriefs</t>
  </si>
  <si>
    <t>[black blue brown green pink purple red tangerine teal white pale yellow custom]</t>
  </si>
  <si>
    <t>Snug and vintage.</t>
  </si>
  <si>
    <t>classic_briefs.png</t>
  </si>
  <si>
    <t>fingerless gloves</t>
  </si>
  <si>
    <t>Fingerless gloves</t>
  </si>
  <si>
    <t>fingerlessgloves</t>
  </si>
  <si>
    <t>Fingerless gloves to keep your hands warm.</t>
  </si>
  <si>
    <t>fingerless_gloves.png</t>
  </si>
  <si>
    <t>hairpin</t>
  </si>
  <si>
    <t>Hairpin</t>
  </si>
  <si>
    <t>Greatly accelerates hair growth.</t>
  </si>
  <si>
    <t>hairpin.png</t>
  </si>
  <si>
    <t>flower crown</t>
  </si>
  <si>
    <t>Flower crown</t>
  </si>
  <si>
    <t>flower</t>
  </si>
  <si>
    <t>Floral.</t>
  </si>
  <si>
    <t>combat</t>
  </si>
  <si>
    <t>flower_crown.png</t>
  </si>
  <si>
    <t>alice band</t>
  </si>
  <si>
    <t>Alice band</t>
  </si>
  <si>
    <t>alice</t>
  </si>
  <si>
    <t>1100</t>
  </si>
  <si>
    <t>Holds your hair back.</t>
  </si>
  <si>
    <t>alice_band.png</t>
  </si>
  <si>
    <t>straw hat</t>
  </si>
  <si>
    <t>Straw hat</t>
  </si>
  <si>
    <t>straw</t>
  </si>
  <si>
    <t>[normal shade]</t>
  </si>
  <si>
    <t>Keeps the sun off.</t>
  </si>
  <si>
    <t>straw_hat.png</t>
  </si>
  <si>
    <t>straw_hat_acc.png</t>
  </si>
  <si>
    <t>straw flower hat</t>
  </si>
  <si>
    <t>Straw flower hat</t>
  </si>
  <si>
    <t>strawflower</t>
  </si>
  <si>
    <t>maid band</t>
  </si>
  <si>
    <t>Maid band</t>
  </si>
  <si>
    <t>[maid costume serving]</t>
  </si>
  <si>
    <t>1200</t>
  </si>
  <si>
    <t>For looking cute while cleaning.</t>
  </si>
  <si>
    <t>maid_band.png</t>
  </si>
  <si>
    <t>bun covers</t>
  </si>
  <si>
    <t>Bun covers</t>
  </si>
  <si>
    <t>bun</t>
  </si>
  <si>
    <t>bun_covers.png</t>
  </si>
  <si>
    <t>headband</t>
  </si>
  <si>
    <t>Headband</t>
  </si>
  <si>
    <t>band</t>
  </si>
  <si>
    <t>Keeps hair from your eyes.</t>
  </si>
  <si>
    <t>headband.png</t>
  </si>
  <si>
    <t>iron chain</t>
  </si>
  <si>
    <t>Iron chain</t>
  </si>
  <si>
    <t>chainiron</t>
  </si>
  <si>
    <t>Men's jewellery.</t>
  </si>
  <si>
    <t>iron_chain.png</t>
  </si>
  <si>
    <t>boxers</t>
  </si>
  <si>
    <t>Boxers</t>
  </si>
  <si>
    <t>350</t>
  </si>
  <si>
    <t>Gives room to breathe.</t>
  </si>
  <si>
    <t>boxers.png</t>
  </si>
  <si>
    <t>vest</t>
  </si>
  <si>
    <t>Vest</t>
  </si>
  <si>
    <t>[black blue brown green pink purple red tangerine teal custom]</t>
  </si>
  <si>
    <t>No-nonsense.</t>
  </si>
  <si>
    <t>vest.png</t>
  </si>
  <si>
    <t>rose</t>
  </si>
  <si>
    <t>Rose</t>
  </si>
  <si>
    <t>[red white pink light pink purple yellow tangerine black custom]</t>
  </si>
  <si>
    <t>Smells fresh.</t>
  </si>
  <si>
    <t>rose.png</t>
  </si>
  <si>
    <t>rose_acc.png</t>
  </si>
  <si>
    <t>fish hairpin</t>
  </si>
  <si>
    <t>Fish hairpin</t>
  </si>
  <si>
    <t>fishhairpin</t>
  </si>
  <si>
    <t>Feels like real bone.</t>
  </si>
  <si>
    <t>fish_hairpin.png</t>
  </si>
  <si>
    <t>pink nurse hat</t>
  </si>
  <si>
    <t>Pink nurse hat</t>
  </si>
  <si>
    <t>pinknurse</t>
  </si>
  <si>
    <t>Worn by nurses at the hospital.</t>
  </si>
  <si>
    <t>pink_nurse.png</t>
  </si>
  <si>
    <t>plastic nurse hat</t>
  </si>
  <si>
    <t>Plastic nurse hat</t>
  </si>
  <si>
    <t>plasticnurse</t>
  </si>
  <si>
    <t>[costume unstealthy]</t>
  </si>
  <si>
    <t>Easy to clean.</t>
  </si>
  <si>
    <t>plastic_nurse.png</t>
  </si>
  <si>
    <t>transparent nurse hat</t>
  </si>
  <si>
    <t>Transparent nurse hat</t>
  </si>
  <si>
    <t>transparentnurse</t>
  </si>
  <si>
    <t>2400</t>
  </si>
  <si>
    <t>transparent_nurse.png</t>
  </si>
  <si>
    <t>daisy</t>
  </si>
  <si>
    <t>Daisy</t>
  </si>
  <si>
    <t>A single daisy its stem can be threaded through hair.</t>
  </si>
  <si>
    <t>daisy.png</t>
  </si>
  <si>
    <t>classic gothic gown</t>
  </si>
  <si>
    <t>Classic gothic gown</t>
  </si>
  <si>
    <t>gothicold</t>
  </si>
  <si>
    <t>[formal costume bellyHide]</t>
  </si>
  <si>
    <t>A right pain to put on. Vintage.</t>
  </si>
  <si>
    <t>classic_gothic_gown.png</t>
  </si>
  <si>
    <t>classic gothic skirt</t>
  </si>
  <si>
    <t>Classic gothic skirt</t>
  </si>
  <si>
    <t>[formal costume]</t>
  </si>
  <si>
    <t>A fine and seductive gothic gown. A right pain to put on. Vintage.</t>
  </si>
  <si>
    <t>[upperclassic gothic gown]</t>
  </si>
  <si>
    <t>classic lace panties</t>
  </si>
  <si>
    <t>Classic lace panties</t>
  </si>
  <si>
    <t>classiclacepanties</t>
  </si>
  <si>
    <t>8</t>
  </si>
  <si>
    <t>Fashionable and sexy. Vintage.</t>
  </si>
  <si>
    <t>classic_lace_panties.png</t>
  </si>
  <si>
    <t>classic plain panties</t>
  </si>
  <si>
    <t>Classic plain panties</t>
  </si>
  <si>
    <t>classicplainpanties</t>
  </si>
  <si>
    <t>No-nonsense. Vintage.</t>
  </si>
  <si>
    <t>classic_plain_panties.png</t>
  </si>
  <si>
    <t>classic school shorts</t>
  </si>
  <si>
    <t>Classic school shorts</t>
  </si>
  <si>
    <t>classicschoolshorts</t>
  </si>
  <si>
    <t>[school]</t>
  </si>
  <si>
    <t>Proper school uniform. Vintage.</t>
  </si>
  <si>
    <t>classic_school_shorts.png</t>
  </si>
  <si>
    <t>classic school skirt</t>
  </si>
  <si>
    <t>Classic school skirt</t>
  </si>
  <si>
    <t>classicschoolskirt</t>
  </si>
  <si>
    <t>classic_school_skirt.png</t>
  </si>
  <si>
    <t>classic school swimsuit</t>
  </si>
  <si>
    <t>Classic school swimsuit</t>
  </si>
  <si>
    <t>classicschoolswimsuit</t>
  </si>
  <si>
    <t>[swim school tanLines]</t>
  </si>
  <si>
    <t>Proper school swimwear. Vintage.</t>
  </si>
  <si>
    <t>classic_school_swimsuit.png</t>
  </si>
  <si>
    <t>classic school swimsuit bottom</t>
  </si>
  <si>
    <t>Classic school swimsuit bottom</t>
  </si>
  <si>
    <t>swimsuit</t>
  </si>
  <si>
    <t>[under_upperclassic school swimsuit]</t>
  </si>
  <si>
    <t>classic sundress</t>
  </si>
  <si>
    <t>Classic sundress</t>
  </si>
  <si>
    <t>classicsundress</t>
  </si>
  <si>
    <t>Great for frolicking. Brings back fond memories.</t>
  </si>
  <si>
    <t>classic_sundress.png</t>
  </si>
  <si>
    <t>classic sundress skirt</t>
  </si>
  <si>
    <t>Classic sundress skirt</t>
  </si>
  <si>
    <t>-1</t>
  </si>
  <si>
    <t>[upperclassic sundress]</t>
  </si>
  <si>
    <t>waiter's shirt</t>
  </si>
  <si>
    <t>Waiter's shirt</t>
  </si>
  <si>
    <t>waiter</t>
  </si>
  <si>
    <t>waiters_shirt.png</t>
  </si>
  <si>
    <t>cocoon</t>
  </si>
  <si>
    <t>Cocoon</t>
  </si>
  <si>
    <t>Binding.</t>
  </si>
  <si>
    <t>cocoon bottom</t>
  </si>
  <si>
    <t>Cocoon bottom</t>
  </si>
  <si>
    <t>[uppercocoon]</t>
  </si>
  <si>
    <t>sandals</t>
  </si>
  <si>
    <t>Sandals</t>
  </si>
  <si>
    <t>Cool in summer.</t>
  </si>
  <si>
    <t>sandals.png</t>
  </si>
  <si>
    <t>dress sandals</t>
  </si>
  <si>
    <t>Dress sandals</t>
  </si>
  <si>
    <t>dresssandals</t>
  </si>
  <si>
    <t>10000</t>
  </si>
  <si>
    <t>Fashionable and sophisticated.</t>
  </si>
  <si>
    <t>dress_sandals.png</t>
  </si>
  <si>
    <t>wedge sandals</t>
  </si>
  <si>
    <t>Wedge sandals</t>
  </si>
  <si>
    <t>wedgesandals</t>
  </si>
  <si>
    <t>[normal heels]</t>
  </si>
  <si>
    <t>Great for the beach.</t>
  </si>
  <si>
    <t>wedge_sandals.png</t>
  </si>
  <si>
    <t>bunny slippers</t>
  </si>
  <si>
    <t>Bunny slippers</t>
  </si>
  <si>
    <t>bunny</t>
  </si>
  <si>
    <t>Keeps your toes warm.</t>
  </si>
  <si>
    <t>bunny_slippers.png</t>
  </si>
  <si>
    <t>ice skates</t>
  </si>
  <si>
    <t>Ice skates</t>
  </si>
  <si>
    <t>iceskates</t>
  </si>
  <si>
    <t>Sturdy yet elegant like those that perform in them.</t>
  </si>
  <si>
    <t>ice_skates.png</t>
  </si>
  <si>
    <t>arm warmers</t>
  </si>
  <si>
    <t>Arm warmers</t>
  </si>
  <si>
    <t>armwarmers</t>
  </si>
  <si>
    <t>Keep your arms warm.</t>
  </si>
  <si>
    <t>arm_warmers.png</t>
  </si>
  <si>
    <t>arm_warmers_acc.png</t>
  </si>
  <si>
    <t>cow sleeves</t>
  </si>
  <si>
    <t>Cow sleeves</t>
  </si>
  <si>
    <t>cow</t>
  </si>
  <si>
    <t>Cute cow print.</t>
  </si>
  <si>
    <t>cow_sleeves.png</t>
  </si>
  <si>
    <t>beanie</t>
  </si>
  <si>
    <t>Beanie</t>
  </si>
  <si>
    <t>beanie.png</t>
  </si>
  <si>
    <t>bunny ears</t>
  </si>
  <si>
    <t>Bunny ears</t>
  </si>
  <si>
    <t>bunnyears</t>
  </si>
  <si>
    <t>Cute ears on a headband. Part of a bunny outfit.</t>
  </si>
  <si>
    <t>bunny_ears.png</t>
  </si>
  <si>
    <t>nun's veil</t>
  </si>
  <si>
    <t>Nun's veil</t>
  </si>
  <si>
    <t>nun</t>
  </si>
  <si>
    <t>Protects your hair from unwanted attentions.</t>
  </si>
  <si>
    <t>nuns_veil.png</t>
  </si>
  <si>
    <t>bow</t>
  </si>
  <si>
    <t>Bow</t>
  </si>
  <si>
    <t>bow.png</t>
  </si>
  <si>
    <t>cap</t>
  </si>
  <si>
    <t>Cap</t>
  </si>
  <si>
    <t>Shields you from the sun.</t>
  </si>
  <si>
    <t>cap.png</t>
  </si>
  <si>
    <t>witch hat</t>
  </si>
  <si>
    <t>Witch hat</t>
  </si>
  <si>
    <t>witch</t>
  </si>
  <si>
    <t>[costume shade]</t>
  </si>
  <si>
    <t>Patchy and fragrant.</t>
  </si>
  <si>
    <t>witch_hat.png</t>
  </si>
  <si>
    <t>witch_hat_acc.png</t>
  </si>
  <si>
    <t>christmas hat</t>
  </si>
  <si>
    <t>Christmas hat</t>
  </si>
  <si>
    <t>'Tis the season.</t>
  </si>
  <si>
    <t>christmas_hat.png</t>
  </si>
  <si>
    <t>backwards cap</t>
  </si>
  <si>
    <t>Backwards cap</t>
  </si>
  <si>
    <t>backwardscap</t>
  </si>
  <si>
    <t>Protects your neck from the sun.</t>
  </si>
  <si>
    <t>backwards_cap.png</t>
  </si>
  <si>
    <t>big bow</t>
  </si>
  <si>
    <t>Big bow</t>
  </si>
  <si>
    <t>bigbow</t>
  </si>
  <si>
    <t>1400</t>
  </si>
  <si>
    <t>Very cute.</t>
  </si>
  <si>
    <t>big_bow.png</t>
  </si>
  <si>
    <t>baseball cap</t>
  </si>
  <si>
    <t>Baseball cap</t>
  </si>
  <si>
    <t>[athletic shade]</t>
  </si>
  <si>
    <t>baseball_cap.png</t>
  </si>
  <si>
    <t>baseball_cap_acc.png</t>
  </si>
  <si>
    <t>scarecrow hat</t>
  </si>
  <si>
    <t>Scarecrow hat</t>
  </si>
  <si>
    <t>scarecrow</t>
  </si>
  <si>
    <t>Worn by the empty-headed.</t>
  </si>
  <si>
    <t>scarecrow_hat.png</t>
  </si>
  <si>
    <t>bunny headband</t>
  </si>
  <si>
    <t>Bunny headband</t>
  </si>
  <si>
    <t>bunband</t>
  </si>
  <si>
    <t>Two cute bun tufts on a band.</t>
  </si>
  <si>
    <t>bunny_headband.png</t>
  </si>
  <si>
    <t>boy's gym socks</t>
  </si>
  <si>
    <t>Boy's gym socks</t>
  </si>
  <si>
    <t>boysgymsocks</t>
  </si>
  <si>
    <t>Cushioned and breathable.</t>
  </si>
  <si>
    <t>boys_gym_socks.png</t>
  </si>
  <si>
    <t>girl's gym socks</t>
  </si>
  <si>
    <t>Girl's gym socks</t>
  </si>
  <si>
    <t>girlsgymsocks</t>
  </si>
  <si>
    <t>girls_gym_socks.png</t>
  </si>
  <si>
    <t>gold anklets</t>
  </si>
  <si>
    <t>Gold anklets</t>
  </si>
  <si>
    <t>goldanklets</t>
  </si>
  <si>
    <t>ankles</t>
  </si>
  <si>
    <t>25000</t>
  </si>
  <si>
    <t>Exotic and eye-catching.</t>
  </si>
  <si>
    <t>gold_anklets.png</t>
  </si>
  <si>
    <t>ankle socks</t>
  </si>
  <si>
    <t>Ankle socks</t>
  </si>
  <si>
    <t>anklesocks</t>
  </si>
  <si>
    <t>[school athletic]</t>
  </si>
  <si>
    <t>Perfect for sport.</t>
  </si>
  <si>
    <t>ankle_socks.png</t>
  </si>
  <si>
    <t>ankle_socks_acc.png</t>
  </si>
  <si>
    <t>cow socks</t>
  </si>
  <si>
    <t>Cow socks</t>
  </si>
  <si>
    <t>knees</t>
  </si>
  <si>
    <t>-0</t>
  </si>
  <si>
    <t>cow_socks.png</t>
  </si>
  <si>
    <t>nurse socks</t>
  </si>
  <si>
    <t>Nurse socks</t>
  </si>
  <si>
    <t>nursesocks</t>
  </si>
  <si>
    <t>Worn by nurses at the local hospital.</t>
  </si>
  <si>
    <t>nurse_socks.png</t>
  </si>
  <si>
    <t>corset</t>
  </si>
  <si>
    <t>Corset</t>
  </si>
  <si>
    <t>180</t>
  </si>
  <si>
    <t>[fetish naked pushup constricting]</t>
  </si>
  <si>
    <t>Constricts your tummy and emphasises your chest.</t>
  </si>
  <si>
    <t>corset.png</t>
  </si>
  <si>
    <t>cow bra</t>
  </si>
  <si>
    <t>Cow bra</t>
  </si>
  <si>
    <t>Supportive.</t>
  </si>
  <si>
    <t>cow_bra.png</t>
  </si>
  <si>
    <t>cow onesie</t>
  </si>
  <si>
    <t>Cow onesie</t>
  </si>
  <si>
    <t>cowonesie</t>
  </si>
  <si>
    <t>[sleep costume bellyHide]</t>
  </si>
  <si>
    <t>cow_onesie.png</t>
  </si>
  <si>
    <t>up</t>
  </si>
  <si>
    <t>cow onesie bottoms</t>
  </si>
  <si>
    <t>Cow onesie bottoms</t>
  </si>
  <si>
    <t>[sleepcostume]</t>
  </si>
  <si>
    <t>[uppercow onesie]</t>
  </si>
  <si>
    <t>cow onesie hood</t>
  </si>
  <si>
    <t>Cow onesie hood</t>
  </si>
  <si>
    <t>cow panties</t>
  </si>
  <si>
    <t>Cow panties</t>
  </si>
  <si>
    <t>cow_panties.png</t>
  </si>
  <si>
    <t>bunny collar</t>
  </si>
  <si>
    <t>Bunny collar</t>
  </si>
  <si>
    <t>bunnycollar</t>
  </si>
  <si>
    <t>A collar and tie. Part of the bunny outfit.</t>
  </si>
  <si>
    <t>bunny_collar.png</t>
  </si>
  <si>
    <t>holy pendant</t>
  </si>
  <si>
    <t>Holy pendant</t>
  </si>
  <si>
    <t>holypendant</t>
  </si>
  <si>
    <t>[holy]</t>
  </si>
  <si>
    <t>Heavy. So you don't forget you're wearing it.</t>
  </si>
  <si>
    <t>holy_pendant.png</t>
  </si>
  <si>
    <t>dark pendant</t>
  </si>
  <si>
    <t>Dark pendant</t>
  </si>
  <si>
    <t>darkpendant</t>
  </si>
  <si>
    <t>[dark]</t>
  </si>
  <si>
    <t>Absorbs all light.</t>
  </si>
  <si>
    <t>dark_pendant.png</t>
  </si>
  <si>
    <t>stone pendant</t>
  </si>
  <si>
    <t>Stone pendant</t>
  </si>
  <si>
    <t>stonependant</t>
  </si>
  <si>
    <t>An old holy symbol on a simple string.</t>
  </si>
  <si>
    <t>stone_pendant.png</t>
  </si>
  <si>
    <t>gold choker</t>
  </si>
  <si>
    <t>Gold choker</t>
  </si>
  <si>
    <t>goldchoker</t>
  </si>
  <si>
    <t>gold_choker.png</t>
  </si>
  <si>
    <t>cat bell collar</t>
  </si>
  <si>
    <t>Cat bell collar</t>
  </si>
  <si>
    <t>cat</t>
  </si>
  <si>
    <t>[costume serving unstealthy eerie]</t>
  </si>
  <si>
    <t>Jingles.</t>
  </si>
  <si>
    <t>cat_bell_collar.png</t>
  </si>
  <si>
    <t>cow bell</t>
  </si>
  <si>
    <t>Cow bell</t>
  </si>
  <si>
    <t>[costume eerie unstealthy]</t>
  </si>
  <si>
    <t>Jangles.</t>
  </si>
  <si>
    <t>cow_bell.png</t>
  </si>
  <si>
    <t>heart choker</t>
  </si>
  <si>
    <t>Heart choker</t>
  </si>
  <si>
    <t>heartchoker</t>
  </si>
  <si>
    <t>2100</t>
  </si>
  <si>
    <t>heart_choker.png</t>
  </si>
  <si>
    <t>ringed collar</t>
  </si>
  <si>
    <t>Ringed collar</t>
  </si>
  <si>
    <t>ringedcollar</t>
  </si>
  <si>
    <t>[fetish]</t>
  </si>
  <si>
    <t>Ready for leashing.</t>
  </si>
  <si>
    <t>ringed_collar.png</t>
  </si>
  <si>
    <t>necktie</t>
  </si>
  <si>
    <t>Necktie</t>
  </si>
  <si>
    <t>tie</t>
  </si>
  <si>
    <t>Classic accessory for office workers.</t>
  </si>
  <si>
    <t>necktie.png</t>
  </si>
  <si>
    <t>necktie_acc.png</t>
  </si>
  <si>
    <t>suspenders</t>
  </si>
  <si>
    <t>Suspenders</t>
  </si>
  <si>
    <t>They hold your pants.</t>
  </si>
  <si>
    <t>[steel blue steel bronze gold silver]</t>
  </si>
  <si>
    <t>suspenders.png</t>
  </si>
  <si>
    <t>cloth choker</t>
  </si>
  <si>
    <t>Cloth choker</t>
  </si>
  <si>
    <t>clothchoker</t>
  </si>
  <si>
    <t>cloth_choker.png</t>
  </si>
  <si>
    <t>scarf</t>
  </si>
  <si>
    <t>Scarf</t>
  </si>
  <si>
    <t>scarf.png</t>
  </si>
  <si>
    <t>short tie</t>
  </si>
  <si>
    <t>Short tie</t>
  </si>
  <si>
    <t>shorttie</t>
  </si>
  <si>
    <t>Smart and sophisticated.</t>
  </si>
  <si>
    <t>waiter's trousers</t>
  </si>
  <si>
    <t>Waiter's trousers</t>
  </si>
  <si>
    <t>waiters_trousers.png</t>
  </si>
  <si>
    <t>small sailor's hat</t>
  </si>
  <si>
    <t>Small sailor's hat</t>
  </si>
  <si>
    <t>sailorsmall</t>
  </si>
  <si>
    <t>small_sailors_hat.png</t>
  </si>
  <si>
    <t>cream</t>
  </si>
  <si>
    <t>Cream</t>
  </si>
  <si>
    <t>It won't last long.</t>
  </si>
  <si>
    <t>crop top</t>
  </si>
  <si>
    <t>Crop top</t>
  </si>
  <si>
    <t>croptop</t>
  </si>
  <si>
    <t>90</t>
  </si>
  <si>
    <t>Show off your tummy.</t>
  </si>
  <si>
    <t>crop_top.png</t>
  </si>
  <si>
    <t>cropped hoodie</t>
  </si>
  <si>
    <t>Cropped hoodie</t>
  </si>
  <si>
    <t>croppedhoodie</t>
  </si>
  <si>
    <t>Shows off your belly and a fair bit more.</t>
  </si>
  <si>
    <t>cropped_hoodie.png</t>
  </si>
  <si>
    <t>crotchless panties</t>
  </si>
  <si>
    <t>Crotchless panties</t>
  </si>
  <si>
    <t>crotchlesspanties</t>
  </si>
  <si>
    <t>[fetish naked]</t>
  </si>
  <si>
    <t>Open access.</t>
  </si>
  <si>
    <t>crotchless_panties.png</t>
  </si>
  <si>
    <t>cycle shorts</t>
  </si>
  <si>
    <t>Cycle shorts</t>
  </si>
  <si>
    <t>cycleshorts</t>
  </si>
  <si>
    <t>[normal athletic constricting]</t>
  </si>
  <si>
    <t>Tight.</t>
  </si>
  <si>
    <t>cycle_shorts.png</t>
  </si>
  <si>
    <t>denim shorts</t>
  </si>
  <si>
    <t>Denim shorts</t>
  </si>
  <si>
    <t>jorts</t>
  </si>
  <si>
    <t>Tight yet cool.</t>
  </si>
  <si>
    <t>denim_shorts.png</t>
  </si>
  <si>
    <t>diving suit</t>
  </si>
  <si>
    <t>Diving suit</t>
  </si>
  <si>
    <t>[swim diving constricting]</t>
  </si>
  <si>
    <t>22000</t>
  </si>
  <si>
    <t>Will insulate you underwater letting you swim in the cold.</t>
  </si>
  <si>
    <t>diving_suit.png</t>
  </si>
  <si>
    <t>diving suit bottom</t>
  </si>
  <si>
    <t>[swim diving]</t>
  </si>
  <si>
    <t>[upperdiving suit]</t>
  </si>
  <si>
    <t>football helmet</t>
  </si>
  <si>
    <t>Football helmet</t>
  </si>
  <si>
    <t>football</t>
  </si>
  <si>
    <t>[costume athletic]</t>
  </si>
  <si>
    <t>Protective headwear. Used in a foreign sport.</t>
  </si>
  <si>
    <t>football_helmet.png</t>
  </si>
  <si>
    <t>dress shirt</t>
  </si>
  <si>
    <t>Dress shirt</t>
  </si>
  <si>
    <t>dress</t>
  </si>
  <si>
    <t>[white black light pink light blue olive]</t>
  </si>
  <si>
    <t>[formal school]</t>
  </si>
  <si>
    <t>For when you need to look your best.</t>
  </si>
  <si>
    <t>dress_shirt.png</t>
  </si>
  <si>
    <t>evening gown</t>
  </si>
  <si>
    <t>Evening gown</t>
  </si>
  <si>
    <t>eveninggown</t>
  </si>
  <si>
    <t>For formal nights out.</t>
  </si>
  <si>
    <t>evening_gown.png</t>
  </si>
  <si>
    <t>evening gown skirt</t>
  </si>
  <si>
    <t>Evening gown skirt</t>
  </si>
  <si>
    <t>[upperevening gown]</t>
  </si>
  <si>
    <t>fetish chastity belt</t>
  </si>
  <si>
    <t>Fetish Chastity belt</t>
  </si>
  <si>
    <t>chastitybeltfetish</t>
  </si>
  <si>
    <t>12</t>
  </si>
  <si>
    <t>[black blue brown green pink purple red white yellow tangerinecyan]</t>
  </si>
  <si>
    <t>plastic</t>
  </si>
  <si>
    <t>chastity_belt.png</t>
  </si>
  <si>
    <t>fetish chastity cage</t>
  </si>
  <si>
    <t>Fetish Chastity cage</t>
  </si>
  <si>
    <t>chastitycagefetish</t>
  </si>
  <si>
    <t>[black grey blue brown green pink purple red yellow tangerinecyan]</t>
  </si>
  <si>
    <t>chastity_cage.png</t>
  </si>
  <si>
    <t>flat chastity cage</t>
  </si>
  <si>
    <t>Flat Chastity cage</t>
  </si>
  <si>
    <t>flatchastitycage</t>
  </si>
  <si>
    <t>[pink]</t>
  </si>
  <si>
    <t>[chastity cage shrinking]</t>
  </si>
  <si>
    <t>Completely Restrictive.</t>
  </si>
  <si>
    <t>feathered cap</t>
  </si>
  <si>
    <t>Feathered cap</t>
  </si>
  <si>
    <t>feathered</t>
  </si>
  <si>
    <t>2200</t>
  </si>
  <si>
    <t>For when you have something to be proud of.</t>
  </si>
  <si>
    <t>feathered_cap.png</t>
  </si>
  <si>
    <t>foreign school swimsuit</t>
  </si>
  <si>
    <t>Foreign school swimsuit</t>
  </si>
  <si>
    <t>schoolswimsuitj</t>
  </si>
  <si>
    <t>Official uniform swimsuit for the local school but in a style popular in a foreign country.</t>
  </si>
  <si>
    <t>foreign_school_swimsuit.png</t>
  </si>
  <si>
    <t>foreign school swimsuit bottom</t>
  </si>
  <si>
    <t>Foreign school swimsuit bottom</t>
  </si>
  <si>
    <t>[under_upperforeign school swimsuit]</t>
  </si>
  <si>
    <t>froggy coat</t>
  </si>
  <si>
    <t>Froggy coat</t>
  </si>
  <si>
    <t>froggy</t>
  </si>
  <si>
    <t>-4</t>
  </si>
  <si>
    <t>[rainproof]</t>
  </si>
  <si>
    <t>froggy skirt</t>
  </si>
  <si>
    <t>Froggy skirt</t>
  </si>
  <si>
    <t>65</t>
  </si>
  <si>
    <t>Protects you from rain.</t>
  </si>
  <si>
    <t>[over_upperfroggy coat]</t>
  </si>
  <si>
    <t>futuristic bodysuit</t>
  </si>
  <si>
    <t>Futuristic bodysuit</t>
  </si>
  <si>
    <t>futuresuit</t>
  </si>
  <si>
    <t>Slick and robotic.</t>
  </si>
  <si>
    <t>futuresuit.png</t>
  </si>
  <si>
    <t>futuristic bodysuit pants</t>
  </si>
  <si>
    <t>Futuristic bodysuit pants</t>
  </si>
  <si>
    <t>[upperfuturistic bodysuit]</t>
  </si>
  <si>
    <t>gingham dress</t>
  </si>
  <si>
    <t>Gingham dress</t>
  </si>
  <si>
    <t>A comfortable classic.</t>
  </si>
  <si>
    <t>gingham_dress.png</t>
  </si>
  <si>
    <t>gingham_dress_acc.png</t>
  </si>
  <si>
    <t>gingham skirt</t>
  </si>
  <si>
    <t>Gingham skirt</t>
  </si>
  <si>
    <t>[uppergingham dress]</t>
  </si>
  <si>
    <t>girl's oversized sweater</t>
  </si>
  <si>
    <t>Girl's oversized sweater</t>
  </si>
  <si>
    <t>pinksweaterlarge</t>
  </si>
  <si>
    <t>Snug comfy and long enough to cover your unmentionables. Just.</t>
  </si>
  <si>
    <t>girls_oversized_sweater.png</t>
  </si>
  <si>
    <t>girl's oversized sweater bottom</t>
  </si>
  <si>
    <t>Girl's oversized sweater bottom</t>
  </si>
  <si>
    <t>[uppergirl's oversized sweater]</t>
  </si>
  <si>
    <t>girl's sweater</t>
  </si>
  <si>
    <t>Girl's sweater</t>
  </si>
  <si>
    <t>pinksweater</t>
  </si>
  <si>
    <t>Snug and comfy.</t>
  </si>
  <si>
    <t>girls_sweater.png</t>
  </si>
  <si>
    <t>gold chastity belt</t>
  </si>
  <si>
    <t>Gold chastity belt</t>
  </si>
  <si>
    <t>goldchastitybelt</t>
  </si>
  <si>
    <t>Luxurious and restrictive.</t>
  </si>
  <si>
    <t>[leotard bottom unitard bottom]</t>
  </si>
  <si>
    <t>gothic gown</t>
  </si>
  <si>
    <t>Gothic gown</t>
  </si>
  <si>
    <t>A right pain to put on.</t>
  </si>
  <si>
    <t>no</t>
  </si>
  <si>
    <t>gothic_gown.png</t>
  </si>
  <si>
    <t>gothic jacket</t>
  </si>
  <si>
    <t>Gothic jacket</t>
  </si>
  <si>
    <t>gothicjacket</t>
  </si>
  <si>
    <t>For creatures of the night.</t>
  </si>
  <si>
    <t>gothic_jacket.png</t>
  </si>
  <si>
    <t>gothic skirt</t>
  </si>
  <si>
    <t>Gothic skirt</t>
  </si>
  <si>
    <t>A fine and seductive gothic gown. A right pain to put on.</t>
  </si>
  <si>
    <t>[uppergothic gown]</t>
  </si>
  <si>
    <t>gothic trousers</t>
  </si>
  <si>
    <t>Gothic trousers</t>
  </si>
  <si>
    <t>gothictrousers</t>
  </si>
  <si>
    <t>gothic_trousers.png</t>
  </si>
  <si>
    <t>G-string</t>
  </si>
  <si>
    <t>g-string</t>
  </si>
  <si>
    <t>gstring</t>
  </si>
  <si>
    <t>Protects the essentials. Just.</t>
  </si>
  <si>
    <t>g-string.png</t>
  </si>
  <si>
    <t>gym bloomers</t>
  </si>
  <si>
    <t>Gym bloomers</t>
  </si>
  <si>
    <t>gymbloomers</t>
  </si>
  <si>
    <t>[normal athletic school]</t>
  </si>
  <si>
    <t>Old fashioned PE bloomers from a foreign land.</t>
  </si>
  <si>
    <t>gym_bloomers.png</t>
  </si>
  <si>
    <t>gym shirt</t>
  </si>
  <si>
    <t>Gym shirt</t>
  </si>
  <si>
    <t>gymshirt</t>
  </si>
  <si>
    <t>PE shirt from a foreign land.</t>
  </si>
  <si>
    <t>gym_shirt.png</t>
  </si>
  <si>
    <t>hanfu</t>
  </si>
  <si>
    <t>Hanfu</t>
  </si>
  <si>
    <t>[formal bellyHide]</t>
  </si>
  <si>
    <t>Enduring attire from a distant land.</t>
  </si>
  <si>
    <t>hanfu.png</t>
  </si>
  <si>
    <t>hanfu skirt</t>
  </si>
  <si>
    <t>Hanfu skirt</t>
  </si>
  <si>
    <t>[upperhanfu]</t>
  </si>
  <si>
    <t>hoodie</t>
  </si>
  <si>
    <t>Hoodie</t>
  </si>
  <si>
    <t>[black blue steel grey white light pink light blue light green sand red pink purple tangerine teal custom]</t>
  </si>
  <si>
    <t>Warm and comfy. Hood included.</t>
  </si>
  <si>
    <t>hoodie.png</t>
  </si>
  <si>
    <t>froggy hood</t>
  </si>
  <si>
    <t>Froggy hood</t>
  </si>
  <si>
    <t>kilt</t>
  </si>
  <si>
    <t>Kilt</t>
  </si>
  <si>
    <t>2800</t>
  </si>
  <si>
    <t>Breezy.</t>
  </si>
  <si>
    <t>kilt.png</t>
  </si>
  <si>
    <t>jeans</t>
  </si>
  <si>
    <t>Jeans</t>
  </si>
  <si>
    <t>[normal constricting]</t>
  </si>
  <si>
    <t>Tough and fashionable.</t>
  </si>
  <si>
    <t>jeans.png</t>
  </si>
  <si>
    <t>sailor shorts</t>
  </si>
  <si>
    <t>Sailor shorts</t>
  </si>
  <si>
    <t>sailorshorts</t>
  </si>
  <si>
    <t>For hot days away from shore.</t>
  </si>
  <si>
    <t>sailor_shorts.png</t>
  </si>
  <si>
    <t>short sailor shirt</t>
  </si>
  <si>
    <t>Short sailor shirt</t>
  </si>
  <si>
    <t>sailorshort</t>
  </si>
  <si>
    <t>[costume bellyShow]</t>
  </si>
  <si>
    <t>short_sailor_shirt.png</t>
  </si>
  <si>
    <t>large sailor's hat</t>
  </si>
  <si>
    <t>Large sailor's hat</t>
  </si>
  <si>
    <t>sailorbig</t>
  </si>
  <si>
    <t>large_sailors_hat.png</t>
  </si>
  <si>
    <t>sailor shirt</t>
  </si>
  <si>
    <t>Sailor shirt</t>
  </si>
  <si>
    <t>sailor</t>
  </si>
  <si>
    <t>For long days away from shore.</t>
  </si>
  <si>
    <t>sailor_shirt.png</t>
  </si>
  <si>
    <t>keyhole dress</t>
  </si>
  <si>
    <t>Keyhole dress</t>
  </si>
  <si>
    <t>keyhole</t>
  </si>
  <si>
    <t>Displays your bosom.</t>
  </si>
  <si>
    <t>keyhole.png</t>
  </si>
  <si>
    <t>keyhole skirt</t>
  </si>
  <si>
    <t>Keyhole skirt</t>
  </si>
  <si>
    <t>Don't bend over.</t>
  </si>
  <si>
    <t>[upperkeyhole dress]</t>
  </si>
  <si>
    <t>khakis</t>
  </si>
  <si>
    <t>Khakis</t>
  </si>
  <si>
    <t>Smart and casual.</t>
  </si>
  <si>
    <t>khakis.png</t>
  </si>
  <si>
    <t>sailor trousers</t>
  </si>
  <si>
    <t>Sailor trousers</t>
  </si>
  <si>
    <t>sailortrousers</t>
  </si>
  <si>
    <t>sailor_trousers.png</t>
  </si>
  <si>
    <t>kimono</t>
  </si>
  <si>
    <t>Kimono</t>
  </si>
  <si>
    <t>kimono.png</t>
  </si>
  <si>
    <t>kimono skirt</t>
  </si>
  <si>
    <t>Kimono skirt</t>
  </si>
  <si>
    <t>[upperkimono]</t>
  </si>
  <si>
    <t>kitty ears</t>
  </si>
  <si>
    <t>Kitty ears</t>
  </si>
  <si>
    <t>kitty</t>
  </si>
  <si>
    <t>kitty_ears.png</t>
  </si>
  <si>
    <t>kitty_ears_acc.png</t>
  </si>
  <si>
    <t>lace bra</t>
  </si>
  <si>
    <t>Lace bra</t>
  </si>
  <si>
    <t>lacebra</t>
  </si>
  <si>
    <t>Hints at what lies beneath.</t>
  </si>
  <si>
    <t>lace_bra.png</t>
  </si>
  <si>
    <t>lace nightgown</t>
  </si>
  <si>
    <t>Lace nightgown</t>
  </si>
  <si>
    <t>lacegown</t>
  </si>
  <si>
    <t>[sleep]</t>
  </si>
  <si>
    <t>4800</t>
  </si>
  <si>
    <t>Delicate and revealing.</t>
  </si>
  <si>
    <t>lace_nightgown.png</t>
  </si>
  <si>
    <t>lace nightgown skirt</t>
  </si>
  <si>
    <t>Lace nightgown skirt</t>
  </si>
  <si>
    <t>[upperlace nightgown]</t>
  </si>
  <si>
    <t>lace panties</t>
  </si>
  <si>
    <t>Lace panties</t>
  </si>
  <si>
    <t>Fashionable and sexy.</t>
  </si>
  <si>
    <t>lace_panties.png</t>
  </si>
  <si>
    <t>large towel</t>
  </si>
  <si>
    <t>Large towel</t>
  </si>
  <si>
    <t>towellarge</t>
  </si>
  <si>
    <t>[black blue brown green pink purple red tangerine teal white yellow]</t>
  </si>
  <si>
    <t>Not very secure.</t>
  </si>
  <si>
    <t>towel.png</t>
  </si>
  <si>
    <t>large towel bottom</t>
  </si>
  <si>
    <t>Large towel bottom</t>
  </si>
  <si>
    <t>[upperlarge towel]</t>
  </si>
  <si>
    <t>lederhosen</t>
  </si>
  <si>
    <t>Lederhosen</t>
  </si>
  <si>
    <t>Festive wear from a foreign land.</t>
  </si>
  <si>
    <t>lederhosen.png</t>
  </si>
  <si>
    <t>jockstrap</t>
  </si>
  <si>
    <t>Jockstrap</t>
  </si>
  <si>
    <t>Not too tight.</t>
  </si>
  <si>
    <t>jockstrap.png</t>
  </si>
  <si>
    <t>jockstrap_acc.png</t>
  </si>
  <si>
    <t>Leotard</t>
  </si>
  <si>
    <t>[dance athletic]</t>
  </si>
  <si>
    <t>Form fitting.</t>
  </si>
  <si>
    <t>leotard.png</t>
  </si>
  <si>
    <t>leotard bottom</t>
  </si>
  <si>
    <t>Leotard bottom</t>
  </si>
  <si>
    <t>[under_upperleotard]</t>
  </si>
  <si>
    <t>school shoes</t>
  </si>
  <si>
    <t>School shoes</t>
  </si>
  <si>
    <t>schoolshoes</t>
  </si>
  <si>
    <t>Smart and suitable for school.</t>
  </si>
  <si>
    <t>school_shoes.png</t>
  </si>
  <si>
    <t>tuxedo shoes</t>
  </si>
  <si>
    <t>Tuxedo shoes</t>
  </si>
  <si>
    <t>tuxedoshoes</t>
  </si>
  <si>
    <t>tuxedo_shoes.png</t>
  </si>
  <si>
    <t>witch shoes</t>
  </si>
  <si>
    <t>Witch shoes</t>
  </si>
  <si>
    <t>Waterproof.</t>
  </si>
  <si>
    <t>witch_shoes.png</t>
  </si>
  <si>
    <t>witch_shoes_acc.png</t>
  </si>
  <si>
    <t>wellies</t>
  </si>
  <si>
    <t>Wellies</t>
  </si>
  <si>
    <t>[normal rugged]</t>
  </si>
  <si>
    <t>wellies.png</t>
  </si>
  <si>
    <t>platform heels</t>
  </si>
  <si>
    <t>Platform heels</t>
  </si>
  <si>
    <t>platformheels</t>
  </si>
  <si>
    <t>[formal serving bimbo heels]</t>
  </si>
  <si>
    <t>Makes you feel rather girly.</t>
  </si>
  <si>
    <t>platform_heels.png</t>
  </si>
  <si>
    <t>kitten heels</t>
  </si>
  <si>
    <t>Kitten heels</t>
  </si>
  <si>
    <t>kittenheels</t>
  </si>
  <si>
    <t>[formal heels]</t>
  </si>
  <si>
    <t>It's called a kitten heel because it's only three centimetres.</t>
  </si>
  <si>
    <t>kitten_heels.png</t>
  </si>
  <si>
    <t>court heels</t>
  </si>
  <si>
    <t>Court heels</t>
  </si>
  <si>
    <t>courtheels</t>
  </si>
  <si>
    <t>[formal serving heels]</t>
  </si>
  <si>
    <t>12500</t>
  </si>
  <si>
    <t>Quite tall and very grown-up.</t>
  </si>
  <si>
    <t>court_heels.png</t>
  </si>
  <si>
    <t>heeled boots</t>
  </si>
  <si>
    <t>Heeled boots</t>
  </si>
  <si>
    <t>bootheels</t>
  </si>
  <si>
    <t>[fetish serving heels]</t>
  </si>
  <si>
    <t>16000</t>
  </si>
  <si>
    <t>A powerful choice.</t>
  </si>
  <si>
    <t>heeled_boots.png</t>
  </si>
  <si>
    <t>stripper heels</t>
  </si>
  <si>
    <t>Stripper heels</t>
  </si>
  <si>
    <t>stripperheels</t>
  </si>
  <si>
    <t>[dance fetish heels]</t>
  </si>
  <si>
    <t>Crazy tall and very slutty.</t>
  </si>
  <si>
    <t>stripper_heels.png</t>
  </si>
  <si>
    <t>horsebit loafers</t>
  </si>
  <si>
    <t>Horsebit loafers</t>
  </si>
  <si>
    <t>horsebitloafers</t>
  </si>
  <si>
    <t>20000</t>
  </si>
  <si>
    <t>A pair of black horsebit loafers.</t>
  </si>
  <si>
    <t>horsebit_loafers.png</t>
  </si>
  <si>
    <t>belly dancer's shoes</t>
  </si>
  <si>
    <t>Belly dancer's shoes</t>
  </si>
  <si>
    <t>Jingles when you walk.</t>
  </si>
  <si>
    <t>belly_dancers_shoes.png</t>
  </si>
  <si>
    <t>mittens</t>
  </si>
  <si>
    <t>Mittens</t>
  </si>
  <si>
    <t>Isn't shaped for individual fingers but that shouldn't be a problem.</t>
  </si>
  <si>
    <t>mittens.png</t>
  </si>
  <si>
    <t>long leather gloves</t>
  </si>
  <si>
    <t>Long leather gloves</t>
  </si>
  <si>
    <t>longleathergloves</t>
  </si>
  <si>
    <t>[normalsticky_fingersstealthy]</t>
  </si>
  <si>
    <t>Fashionable and ready to slip into pockets.</t>
  </si>
  <si>
    <t>long_leather_gloves.png</t>
  </si>
  <si>
    <t>pom poms</t>
  </si>
  <si>
    <t>Pom poms</t>
  </si>
  <si>
    <t>pompoms</t>
  </si>
  <si>
    <t>For cheering your team to victory.</t>
  </si>
  <si>
    <t>pom_poms.png</t>
  </si>
  <si>
    <t>gold bracelets</t>
  </si>
  <si>
    <t>Gold bracelets</t>
  </si>
  <si>
    <t>Eye-catching and exotic.</t>
  </si>
  <si>
    <t>gold_bracelets.png</t>
  </si>
  <si>
    <t>chef hat</t>
  </si>
  <si>
    <t>Chef hat</t>
  </si>
  <si>
    <t>chef</t>
  </si>
  <si>
    <t>Keeps cream out of your hair.</t>
  </si>
  <si>
    <t>chef_hat.png</t>
  </si>
  <si>
    <t>cowboy hat</t>
  </si>
  <si>
    <t>Cowboy hat</t>
  </si>
  <si>
    <t>cowboy</t>
  </si>
  <si>
    <t>Protects you from the sun.</t>
  </si>
  <si>
    <t>cowboy_hat.png</t>
  </si>
  <si>
    <t>fedora</t>
  </si>
  <si>
    <t>Fedora</t>
  </si>
  <si>
    <t>Suave.</t>
  </si>
  <si>
    <t>fedora.png</t>
  </si>
  <si>
    <t>beatnik hat</t>
  </si>
  <si>
    <t>Beatnik hat</t>
  </si>
  <si>
    <t>beatnik_hat.png</t>
  </si>
  <si>
    <t>sou'wester</t>
  </si>
  <si>
    <t>Sou'wester</t>
  </si>
  <si>
    <t>sou</t>
  </si>
  <si>
    <t>Keeps the rain off.</t>
  </si>
  <si>
    <t>souwester.png</t>
  </si>
  <si>
    <t>letterman jacket</t>
  </si>
  <si>
    <t>Letterman jacket</t>
  </si>
  <si>
    <t>letterman</t>
  </si>
  <si>
    <t>9000</t>
  </si>
  <si>
    <t>Not a real letterman jacket but looks the part and made from high-quality materials.</t>
  </si>
  <si>
    <t>letterman_jacket.png</t>
  </si>
  <si>
    <t>loincloth</t>
  </si>
  <si>
    <t>Loincloth</t>
  </si>
  <si>
    <t>Revealing unprotective sturdy and savage.</t>
  </si>
  <si>
    <t>loincloth.png</t>
  </si>
  <si>
    <t>long cut skirt</t>
  </si>
  <si>
    <t>Long cut skirt</t>
  </si>
  <si>
    <t>cutskirtlong</t>
  </si>
  <si>
    <t>Easy to move in. Shows off your thigh.</t>
  </si>
  <si>
    <t>long_cut_skirt.png</t>
  </si>
  <si>
    <t>long johns</t>
  </si>
  <si>
    <t>Long johns</t>
  </si>
  <si>
    <t>longjohns</t>
  </si>
  <si>
    <t>Helps keep the chill off.</t>
  </si>
  <si>
    <t>long_johns.png</t>
  </si>
  <si>
    <t>long school skirt</t>
  </si>
  <si>
    <t>Long school skirt</t>
  </si>
  <si>
    <t>Prim and proper.</t>
  </si>
  <si>
    <t>long_school_skirt.png</t>
  </si>
  <si>
    <t>long skirt</t>
  </si>
  <si>
    <t>Long skirt</t>
  </si>
  <si>
    <t>longskirt</t>
  </si>
  <si>
    <t>Conservative.</t>
  </si>
  <si>
    <t>long_skirt.png</t>
  </si>
  <si>
    <t>Maid dress</t>
  </si>
  <si>
    <t>110</t>
  </si>
  <si>
    <t>[maid costume serving bellyHide]</t>
  </si>
  <si>
    <t>maid_dress.png</t>
  </si>
  <si>
    <t>maid skirt</t>
  </si>
  <si>
    <t>Maid skirt</t>
  </si>
  <si>
    <t>[uppermaid dress]</t>
  </si>
  <si>
    <t>mesh shirt</t>
  </si>
  <si>
    <t>Mesh shirt</t>
  </si>
  <si>
    <t>mesh</t>
  </si>
  <si>
    <t>Doesn't conceal a thing.</t>
  </si>
  <si>
    <t>mesh_shirt.png</t>
  </si>
  <si>
    <t>micro pleated skirt</t>
  </si>
  <si>
    <t>Micro pleated skirt</t>
  </si>
  <si>
    <t>micropleatedskirt</t>
  </si>
  <si>
    <t>[serving bimbo]</t>
  </si>
  <si>
    <t>micro_pleated_skirt.png</t>
  </si>
  <si>
    <t>microkini bottom</t>
  </si>
  <si>
    <t>Microkini bottom</t>
  </si>
  <si>
    <t>microkini</t>
  </si>
  <si>
    <t>Skirts the borders of decency.</t>
  </si>
  <si>
    <t>microkini_bottom.png</t>
  </si>
  <si>
    <t>microkini top</t>
  </si>
  <si>
    <t>Microkini top</t>
  </si>
  <si>
    <t>microkini_top.png</t>
  </si>
  <si>
    <t>mini kimono</t>
  </si>
  <si>
    <t>Mini kimono</t>
  </si>
  <si>
    <t>kimonomini</t>
  </si>
  <si>
    <t>Exotic. Shows off your legs.</t>
  </si>
  <si>
    <t>mini_kimono.png</t>
  </si>
  <si>
    <t>mini kimono skirt</t>
  </si>
  <si>
    <t>Mini kimono skirt</t>
  </si>
  <si>
    <t>[uppermini kimono]</t>
  </si>
  <si>
    <t>mini snowman</t>
  </si>
  <si>
    <t>Mini snowman</t>
  </si>
  <si>
    <t>minisnowman</t>
  </si>
  <si>
    <t>Surprisingly warm.</t>
  </si>
  <si>
    <t>mini_snowman.png</t>
  </si>
  <si>
    <t>miniskirt</t>
  </si>
  <si>
    <t>Miniskirt</t>
  </si>
  <si>
    <t>A breeze away from a malfunction.</t>
  </si>
  <si>
    <t>miniskirt.png</t>
  </si>
  <si>
    <t>scout shorts</t>
  </si>
  <si>
    <t>Scout shorts</t>
  </si>
  <si>
    <t>scout</t>
  </si>
  <si>
    <t>[normal athletic]</t>
  </si>
  <si>
    <t>Sturdy with lots of pockets.</t>
  </si>
  <si>
    <t>scout_shorts.png</t>
  </si>
  <si>
    <t>tam o' shanter</t>
  </si>
  <si>
    <t>Tam o' shanter</t>
  </si>
  <si>
    <t>tam</t>
  </si>
  <si>
    <t>For honest men and bonnie lasses.</t>
  </si>
  <si>
    <t>tam_o_shanter.png</t>
  </si>
  <si>
    <t>hoodie hood</t>
  </si>
  <si>
    <t>Hoodie hood</t>
  </si>
  <si>
    <t>Portable social isolator.</t>
  </si>
  <si>
    <t>[upperhoodie]</t>
  </si>
  <si>
    <t>monster hoodie</t>
  </si>
  <si>
    <t>Monster hoodie</t>
  </si>
  <si>
    <t>monster</t>
  </si>
  <si>
    <t>['apocalypse' 'custom']</t>
  </si>
  <si>
    <t>[costume bellyHide]</t>
  </si>
  <si>
    <t>monsterhoodie</t>
  </si>
  <si>
    <t>Rawr.</t>
  </si>
  <si>
    <t>monster_hoodie.png</t>
  </si>
  <si>
    <t>monster skirt</t>
  </si>
  <si>
    <t>Monster skirt</t>
  </si>
  <si>
    <t>[uppermonster hoodie]</t>
  </si>
  <si>
    <t>trainers</t>
  </si>
  <si>
    <t>Trainers</t>
  </si>
  <si>
    <t>Casual and practical.</t>
  </si>
  <si>
    <t>trainers.png</t>
  </si>
  <si>
    <t>trainers_acc.png</t>
  </si>
  <si>
    <t>light-up trainers</t>
  </si>
  <si>
    <t>Light-up trainers</t>
  </si>
  <si>
    <t>lightuptrainers</t>
  </si>
  <si>
    <t>[normal unstealthy]</t>
  </si>
  <si>
    <t>For better visibility.</t>
  </si>
  <si>
    <t>light-up_trainers.png</t>
  </si>
  <si>
    <t>light-up_trainers_acc.png</t>
  </si>
  <si>
    <t>moon pyjama bottoms</t>
  </si>
  <si>
    <t>Moon pyjama bottoms</t>
  </si>
  <si>
    <t>pjsmoon</t>
  </si>
  <si>
    <t>Keeps you warm at night.</t>
  </si>
  <si>
    <t>moon_pyjama_bottoms.png</t>
  </si>
  <si>
    <t>moon_pyjama_bottoms_acc.png</t>
  </si>
  <si>
    <t>moon pyjama shirt</t>
  </si>
  <si>
    <t>Moon pyjama shirt</t>
  </si>
  <si>
    <t>moon_pyjama_shirt.png</t>
  </si>
  <si>
    <t>cordovan loafers</t>
  </si>
  <si>
    <t>Cordovan loafers</t>
  </si>
  <si>
    <t>cordovanloafers</t>
  </si>
  <si>
    <t>40000</t>
  </si>
  <si>
    <t>A pair of shell cordovan loafers. Pricey but very high quality.</t>
  </si>
  <si>
    <t>cordovan_loafers.png</t>
  </si>
  <si>
    <t>high top trainers</t>
  </si>
  <si>
    <t>High top trainers</t>
  </si>
  <si>
    <t>hightops</t>
  </si>
  <si>
    <t>Fashionable and practical.</t>
  </si>
  <si>
    <t>monster hood</t>
  </si>
  <si>
    <t>Monster hood</t>
  </si>
  <si>
    <t>mummy skirt</t>
  </si>
  <si>
    <t>Mummy skirt</t>
  </si>
  <si>
    <t>mummy_skirt.png</t>
  </si>
  <si>
    <t>ankle cuffs</t>
  </si>
  <si>
    <t>Ankle cuffs</t>
  </si>
  <si>
    <t>anklecuffs</t>
  </si>
  <si>
    <t>[fetish shackle]</t>
  </si>
  <si>
    <t>Requires a special tool to unlock.</t>
  </si>
  <si>
    <t>ball and chain</t>
  </si>
  <si>
    <t>Ball and chain</t>
  </si>
  <si>
    <t>ballchain</t>
  </si>
  <si>
    <t>collar</t>
  </si>
  <si>
    <t>Collar</t>
  </si>
  <si>
    <t>collar.png</t>
  </si>
  <si>
    <t>free use collar</t>
  </si>
  <si>
    <t>Free use collar</t>
  </si>
  <si>
    <t>freeuse</t>
  </si>
  <si>
    <t>collar with leash</t>
  </si>
  <si>
    <t>Collar with leash</t>
  </si>
  <si>
    <t>collarleash</t>
  </si>
  <si>
    <t>[fetish leash]</t>
  </si>
  <si>
    <t>free use collar with leash</t>
  </si>
  <si>
    <t>Free use collar with leash</t>
  </si>
  <si>
    <t>freeuseleash</t>
  </si>
  <si>
    <t>leather collar with leash</t>
  </si>
  <si>
    <t>Leather collar with leash</t>
  </si>
  <si>
    <t>collarleashfetish</t>
  </si>
  <si>
    <t>24000</t>
  </si>
  <si>
    <t>Requires a special tool to unlock but you own the key.</t>
  </si>
  <si>
    <t>leather collar</t>
  </si>
  <si>
    <t>Leather Collar</t>
  </si>
  <si>
    <t>collarfetish</t>
  </si>
  <si>
    <t>mummy top</t>
  </si>
  <si>
    <t>Mummy top</t>
  </si>
  <si>
    <t>mummy_top.png</t>
  </si>
  <si>
    <t>swimming goggles</t>
  </si>
  <si>
    <t>Swimming goggles</t>
  </si>
  <si>
    <t>swimgoggles</t>
  </si>
  <si>
    <t>For keeping your vision clear down below.</t>
  </si>
  <si>
    <t>swimming_goggles.png</t>
  </si>
  <si>
    <t>nun's habit</t>
  </si>
  <si>
    <t>Nun's habit</t>
  </si>
  <si>
    <t>[holy costume bellyHide]</t>
  </si>
  <si>
    <t>nuns_habit.png</t>
  </si>
  <si>
    <t>nun's habit skirt</t>
  </si>
  <si>
    <t>Nun's habit skirt</t>
  </si>
  <si>
    <t>[uppernun's habit]</t>
  </si>
  <si>
    <t>open shoulder sweater</t>
  </si>
  <si>
    <t>Open shoulder sweater</t>
  </si>
  <si>
    <t>openshouldersweater</t>
  </si>
  <si>
    <t>Comfy and stylish.</t>
  </si>
  <si>
    <t>open_shoulder_sweater.png</t>
  </si>
  <si>
    <t>open shoulder sweater bottom</t>
  </si>
  <si>
    <t>Open shoulder sweater bottom</t>
  </si>
  <si>
    <t>[upperopen shoulder sweater]</t>
  </si>
  <si>
    <t>open shoulders crop top</t>
  </si>
  <si>
    <t>Open shoulders crop top</t>
  </si>
  <si>
    <t>openshoulderscrop</t>
  </si>
  <si>
    <t>Not fully opaque.</t>
  </si>
  <si>
    <t>open_shoulders_crop_top.png</t>
  </si>
  <si>
    <t>overall bottoms</t>
  </si>
  <si>
    <t>Overall bottoms</t>
  </si>
  <si>
    <t>overalls</t>
  </si>
  <si>
    <t>Hard to take off.</t>
  </si>
  <si>
    <t>overalls.png</t>
  </si>
  <si>
    <t>[upperoveralls]</t>
  </si>
  <si>
    <t>Overalls</t>
  </si>
  <si>
    <t>oversized sweater</t>
  </si>
  <si>
    <t>Oversized sweater</t>
  </si>
  <si>
    <t>sweaterlarge</t>
  </si>
  <si>
    <t>oversized_sweater.png</t>
  </si>
  <si>
    <t>oversized sweater bottom</t>
  </si>
  <si>
    <t>Oversized sweater bottom</t>
  </si>
  <si>
    <t>[upperoversized sweater]</t>
  </si>
  <si>
    <t>scout shirt</t>
  </si>
  <si>
    <t>Scout shirt</t>
  </si>
  <si>
    <t>scout_shirt.png</t>
  </si>
  <si>
    <t>scout_shirt_acc.png</t>
  </si>
  <si>
    <t>patient gown</t>
  </si>
  <si>
    <t>Patient gown</t>
  </si>
  <si>
    <t>patient</t>
  </si>
  <si>
    <t>[asylum]</t>
  </si>
  <si>
    <t>Leaves your back wide open.</t>
  </si>
  <si>
    <t>patient gown skirt</t>
  </si>
  <si>
    <t>Patient gown skirt</t>
  </si>
  <si>
    <t>[upperpatient gown]</t>
  </si>
  <si>
    <t>peacoat</t>
  </si>
  <si>
    <t>Peacoat</t>
  </si>
  <si>
    <t>[black navy grey olive wine custom]</t>
  </si>
  <si>
    <t>Made of thick wool.</t>
  </si>
  <si>
    <t>peacoat.png</t>
  </si>
  <si>
    <t>pencil skirt</t>
  </si>
  <si>
    <t>Pencil skirt</t>
  </si>
  <si>
    <t>pencil</t>
  </si>
  <si>
    <t>Straight narrow and very short.</t>
  </si>
  <si>
    <t>pencil_skirt.png</t>
  </si>
  <si>
    <t>Pink nurse dress</t>
  </si>
  <si>
    <t>pink_nurse_dress.png</t>
  </si>
  <si>
    <t>pink nurse skirt</t>
  </si>
  <si>
    <t>Pink nurse skirt</t>
  </si>
  <si>
    <t>[upperpink nurse dress]</t>
  </si>
  <si>
    <t>plain bra</t>
  </si>
  <si>
    <t>Plain bra</t>
  </si>
  <si>
    <t>plainbra</t>
  </si>
  <si>
    <t>plain_bra.png</t>
  </si>
  <si>
    <t>plain panties</t>
  </si>
  <si>
    <t>Plain panties</t>
  </si>
  <si>
    <t>plain_panties.png</t>
  </si>
  <si>
    <t>plant skirt</t>
  </si>
  <si>
    <t>Plant skirt</t>
  </si>
  <si>
    <t>plant</t>
  </si>
  <si>
    <t>Plants tied loose together.</t>
  </si>
  <si>
    <t>plant top</t>
  </si>
  <si>
    <t>Plant top</t>
  </si>
  <si>
    <t>[swim bellyShow]</t>
  </si>
  <si>
    <t>vampire jacket</t>
  </si>
  <si>
    <t>Vampire jacket</t>
  </si>
  <si>
    <t>vampire</t>
  </si>
  <si>
    <t>[costume event bellyShow]</t>
  </si>
  <si>
    <t>The label says it's second-hand. Smells like garlic.</t>
  </si>
  <si>
    <t>vampire_jacket.png</t>
  </si>
  <si>
    <t>cat hat</t>
  </si>
  <si>
    <t>Cat hat</t>
  </si>
  <si>
    <t>Whiskers not included.</t>
  </si>
  <si>
    <t>cat_hat.png</t>
  </si>
  <si>
    <t>plastic nurse dress</t>
  </si>
  <si>
    <t>Plastic nurse dress</t>
  </si>
  <si>
    <t>plastic_nurse_dress.png</t>
  </si>
  <si>
    <t>plastic nurse skirt</t>
  </si>
  <si>
    <t>Plastic nurse skirt</t>
  </si>
  <si>
    <t>[upperplastic nurse dress]</t>
  </si>
  <si>
    <t>prison jumpsuit</t>
  </si>
  <si>
    <t>Prison jumpsuit</t>
  </si>
  <si>
    <t>jumpsuit</t>
  </si>
  <si>
    <t>[prison]</t>
  </si>
  <si>
    <t>Institutional clothing.</t>
  </si>
  <si>
    <t>prison jumpsuit trousers</t>
  </si>
  <si>
    <t>Prison jumpsuit trousers</t>
  </si>
  <si>
    <t>[upperprison jumpsuit]</t>
  </si>
  <si>
    <t>prison shirt</t>
  </si>
  <si>
    <t>Prison shirt</t>
  </si>
  <si>
    <t>prison trousers</t>
  </si>
  <si>
    <t>Prison trousers</t>
  </si>
  <si>
    <t>puffer jacket</t>
  </si>
  <si>
    <t>Puffer jacket</t>
  </si>
  <si>
    <t>puffer</t>
  </si>
  <si>
    <t>Well-insulated.</t>
  </si>
  <si>
    <t>puffer_jacket.png</t>
  </si>
  <si>
    <t>push up bra</t>
  </si>
  <si>
    <t>Push up bra</t>
  </si>
  <si>
    <t>pushupbra</t>
  </si>
  <si>
    <t>[normal pushup]</t>
  </si>
  <si>
    <t>pushup_bra.png</t>
  </si>
  <si>
    <t>pyjama bottoms</t>
  </si>
  <si>
    <t>Pyjama bottoms</t>
  </si>
  <si>
    <t>pjs</t>
  </si>
  <si>
    <t>pyjama_bottoms.png</t>
  </si>
  <si>
    <t>pyjama shirt</t>
  </si>
  <si>
    <t>Pyjama shirt</t>
  </si>
  <si>
    <t>pyjama_shirt.png</t>
  </si>
  <si>
    <t>racing silks</t>
  </si>
  <si>
    <t>Racing silks</t>
  </si>
  <si>
    <t>racing</t>
  </si>
  <si>
    <t>[costume athletic riding]</t>
  </si>
  <si>
    <t>30000</t>
  </si>
  <si>
    <t>For flaunting those colours.</t>
  </si>
  <si>
    <t>racing_silks.png</t>
  </si>
  <si>
    <t>rag skirt</t>
  </si>
  <si>
    <t>Rag skirt</t>
  </si>
  <si>
    <t>rag</t>
  </si>
  <si>
    <t>[rag]</t>
  </si>
  <si>
    <t>Will come apart at a breeze.</t>
  </si>
  <si>
    <t>rag top</t>
  </si>
  <si>
    <t>Rag top</t>
  </si>
  <si>
    <t>[rag bellyShow]</t>
  </si>
  <si>
    <t>retro shorts</t>
  </si>
  <si>
    <t>Retro shorts</t>
  </si>
  <si>
    <t>retroshorts</t>
  </si>
  <si>
    <t>Popular in the past and making a comeback.</t>
  </si>
  <si>
    <t>retro_shorts.png</t>
  </si>
  <si>
    <t>retro_shorts_acc.png</t>
  </si>
  <si>
    <t>retro top</t>
  </si>
  <si>
    <t>Retro top</t>
  </si>
  <si>
    <t>retro</t>
  </si>
  <si>
    <t>450</t>
  </si>
  <si>
    <t>45</t>
  </si>
  <si>
    <t>retro_top.png</t>
  </si>
  <si>
    <t>retro_top_acc.png</t>
  </si>
  <si>
    <t>retro trousers</t>
  </si>
  <si>
    <t>Retro trousers</t>
  </si>
  <si>
    <t>retro_trousers.png</t>
  </si>
  <si>
    <t>retro_trousers_acc.png</t>
  </si>
  <si>
    <t>soccer shorts</t>
  </si>
  <si>
    <t>Soccer shorts</t>
  </si>
  <si>
    <t>soccer</t>
  </si>
  <si>
    <t>Light and cool.</t>
  </si>
  <si>
    <t>soccer_shorts.png</t>
  </si>
  <si>
    <t>football shorts</t>
  </si>
  <si>
    <t>Football shorts</t>
  </si>
  <si>
    <t>5500</t>
  </si>
  <si>
    <t>Protective legwear. Used in a foreign sport.</t>
  </si>
  <si>
    <t>football_shorts.png</t>
  </si>
  <si>
    <t>breeches</t>
  </si>
  <si>
    <t>Breeches</t>
  </si>
  <si>
    <t>[formal constricting]</t>
  </si>
  <si>
    <t>Tight-fitting but formal.</t>
  </si>
  <si>
    <t>breeches.png</t>
  </si>
  <si>
    <t>scarecrow shirt</t>
  </si>
  <si>
    <t>Scarecrow shirt</t>
  </si>
  <si>
    <t>Itchy.</t>
  </si>
  <si>
    <t>scarecrow_shirt.png</t>
  </si>
  <si>
    <t>scarecrow skirt</t>
  </si>
  <si>
    <t>Scarecrow skirt</t>
  </si>
  <si>
    <t>[upperscarecrow shirt]</t>
  </si>
  <si>
    <t>school shirt</t>
  </si>
  <si>
    <t>School shirt</t>
  </si>
  <si>
    <t>schoolshirt</t>
  </si>
  <si>
    <t>The proper shirt for school.</t>
  </si>
  <si>
    <t>[black blue light blue brown green pink purple red tangerine teal white yellow custom]</t>
  </si>
  <si>
    <t>school_shirt.png</t>
  </si>
  <si>
    <t>school shorts</t>
  </si>
  <si>
    <t>School shorts</t>
  </si>
  <si>
    <t>Proper school uniform.</t>
  </si>
  <si>
    <t>school_shorts.png</t>
  </si>
  <si>
    <t>school skirt</t>
  </si>
  <si>
    <t>School skirt</t>
  </si>
  <si>
    <t>school_skirt.png</t>
  </si>
  <si>
    <t>school swim bottoms</t>
  </si>
  <si>
    <t>School swim bottoms</t>
  </si>
  <si>
    <t>swimsuit bottoms</t>
  </si>
  <si>
    <t>schoolswimbottoms</t>
  </si>
  <si>
    <t>[swim school]</t>
  </si>
  <si>
    <t>Surprisingly scanty for sanctioned uniform.</t>
  </si>
  <si>
    <t>school_swim_bottoms.png</t>
  </si>
  <si>
    <t>school swim shorts</t>
  </si>
  <si>
    <t>School swim shorts</t>
  </si>
  <si>
    <t>swim shorts</t>
  </si>
  <si>
    <t>schoolswimshorts</t>
  </si>
  <si>
    <t>Proper school swimwear.</t>
  </si>
  <si>
    <t>school_swim_shorts.png</t>
  </si>
  <si>
    <t>school swim top</t>
  </si>
  <si>
    <t>School swim top</t>
  </si>
  <si>
    <t>schoolswimtop</t>
  </si>
  <si>
    <t>Imitates a foreign school uniform.</t>
  </si>
  <si>
    <t>school_swim_top.png</t>
  </si>
  <si>
    <t>school swimsuit</t>
  </si>
  <si>
    <t>School swimsuit</t>
  </si>
  <si>
    <t>school_swimsuit.png</t>
  </si>
  <si>
    <t>school swimsuit bottom</t>
  </si>
  <si>
    <t>School swimsuit bottom</t>
  </si>
  <si>
    <t>[under_upperschool swimsuit]</t>
  </si>
  <si>
    <t>school trousers</t>
  </si>
  <si>
    <t>School trousers</t>
  </si>
  <si>
    <t>Gives perverts little to gawk at.</t>
  </si>
  <si>
    <t>school_trousers.png</t>
  </si>
  <si>
    <t>cow print chaps</t>
  </si>
  <si>
    <t>Cow print chaps</t>
  </si>
  <si>
    <t>cowchaps</t>
  </si>
  <si>
    <t>Ready for a hard day's work.</t>
  </si>
  <si>
    <t>cow_print_chaps.png</t>
  </si>
  <si>
    <t>cowboy chaps</t>
  </si>
  <si>
    <t>Cowboy chaps</t>
  </si>
  <si>
    <t>cowboy_chaps.png</t>
  </si>
  <si>
    <t>see-through swim bottoms</t>
  </si>
  <si>
    <t>See-through swim bottoms</t>
  </si>
  <si>
    <t>seethroughswimsuit</t>
  </si>
  <si>
    <t>[black blue steel grey light pink light blue light green red pink purple tangerine teal custom]</t>
  </si>
  <si>
    <t>see-through swimsuit</t>
  </si>
  <si>
    <t>Frames your torso.</t>
  </si>
  <si>
    <t>[under_uppersee-through swimsuit]</t>
  </si>
  <si>
    <t>See-through swimsuit</t>
  </si>
  <si>
    <t>see-through_swimsuit.png</t>
  </si>
  <si>
    <t>serafuku</t>
  </si>
  <si>
    <t>Serafuku</t>
  </si>
  <si>
    <t>Girl's school shirt design from a foreign country. Accepted by the head of the local school.</t>
  </si>
  <si>
    <t>serafuku.png</t>
  </si>
  <si>
    <t>shadbelly coat</t>
  </si>
  <si>
    <t>Shadbelly coat</t>
  </si>
  <si>
    <t>shadbelly</t>
  </si>
  <si>
    <t>[formal riding bellyHide]</t>
  </si>
  <si>
    <t>Formal riding attire.</t>
  </si>
  <si>
    <t>shadbelly_coat.png</t>
  </si>
  <si>
    <t>shibari ropes</t>
  </si>
  <si>
    <t>Shibari ropes</t>
  </si>
  <si>
    <t>shibari</t>
  </si>
  <si>
    <t>[fetishnaked]</t>
  </si>
  <si>
    <t>For those into rope play.</t>
  </si>
  <si>
    <t>shibari_ropes.png</t>
  </si>
  <si>
    <t>{under_lower: shibari ropes bottom}</t>
  </si>
  <si>
    <t>shibari ropes bottom</t>
  </si>
  <si>
    <t>Shibari ropes bottom</t>
  </si>
  <si>
    <t>bondage ropes</t>
  </si>
  <si>
    <t>[under_uppershibari ropes]</t>
  </si>
  <si>
    <t>short ballgown</t>
  </si>
  <si>
    <t>Short ballgown</t>
  </si>
  <si>
    <t>shortballgown</t>
  </si>
  <si>
    <t>48000</t>
  </si>
  <si>
    <t>Scandalously short.</t>
  </si>
  <si>
    <t>short_ballgown.png</t>
  </si>
  <si>
    <t>short ballgown skirt</t>
  </si>
  <si>
    <t>Short ballgown skirt</t>
  </si>
  <si>
    <t>[uppershort ballgown]</t>
  </si>
  <si>
    <t>short cheongsam</t>
  </si>
  <si>
    <t>Short cheongsam</t>
  </si>
  <si>
    <t>cheongsamshort</t>
  </si>
  <si>
    <t>Exotic and revealing.</t>
  </si>
  <si>
    <t>short_cheongsam.png</t>
  </si>
  <si>
    <t>short_cheongsam_acc.png</t>
  </si>
  <si>
    <t>short cheongsam skirt</t>
  </si>
  <si>
    <t>Short cheongsam skirt</t>
  </si>
  <si>
    <t>[uppershort cheongsam]</t>
  </si>
  <si>
    <t>short cut skirt</t>
  </si>
  <si>
    <t>Short cut skirt</t>
  </si>
  <si>
    <t>cutskirtshort</t>
  </si>
  <si>
    <t>Easy to move in.</t>
  </si>
  <si>
    <t>short_cut_skirt.png</t>
  </si>
  <si>
    <t>top hat</t>
  </si>
  <si>
    <t>Top hat</t>
  </si>
  <si>
    <t>top</t>
  </si>
  <si>
    <t>[costume formal]</t>
  </si>
  <si>
    <t>Old fashioned sophistication.</t>
  </si>
  <si>
    <t>top_hat.png</t>
  </si>
  <si>
    <t>short school skirt</t>
  </si>
  <si>
    <t>Short school skirt</t>
  </si>
  <si>
    <t>Too short to meet regulation skirt length. You don't think anyone will complain.</t>
  </si>
  <si>
    <t>short_school_skirt.png</t>
  </si>
  <si>
    <t>shorts</t>
  </si>
  <si>
    <t>Shorts</t>
  </si>
  <si>
    <t>Cool and loose-fitting.</t>
  </si>
  <si>
    <t>shorts.png</t>
  </si>
  <si>
    <t>monk's habit</t>
  </si>
  <si>
    <t>Monk's habit</t>
  </si>
  <si>
    <t>monks_habit.png</t>
  </si>
  <si>
    <t>skeleton bottoms</t>
  </si>
  <si>
    <t>Skeleton bottoms</t>
  </si>
  <si>
    <t>Spooky and scary.</t>
  </si>
  <si>
    <t>[upperskeleton outfit]</t>
  </si>
  <si>
    <t>skeleton outfit</t>
  </si>
  <si>
    <t>Skeleton outfit</t>
  </si>
  <si>
    <t>skeleton_outfit.png</t>
  </si>
  <si>
    <t>skimpy leotard</t>
  </si>
  <si>
    <t>Skimpy leotard</t>
  </si>
  <si>
    <t>leotardskimpy</t>
  </si>
  <si>
    <t>Form fitting. Shows off your thighs.</t>
  </si>
  <si>
    <t>skimpy_leotard.png</t>
  </si>
  <si>
    <t>skimpy leotard bottom</t>
  </si>
  <si>
    <t>Skimpy leotard bottom</t>
  </si>
  <si>
    <t>[under_upperskimpy leotard]</t>
  </si>
  <si>
    <t>skimpy lolita dress</t>
  </si>
  <si>
    <t>Skimpy lolita dress</t>
  </si>
  <si>
    <t>skimpylolita</t>
  </si>
  <si>
    <t>9500</t>
  </si>
  <si>
    <t>A blend of fashions.</t>
  </si>
  <si>
    <t>skimpy_lolita_dress.png</t>
  </si>
  <si>
    <t>skimpy_lolita_dress_acc.png</t>
  </si>
  <si>
    <t>skimpy lolita skirt</t>
  </si>
  <si>
    <t>Skimpy lolita skirt</t>
  </si>
  <si>
    <t>[upperskimpy lolita dress]</t>
  </si>
  <si>
    <t>slacks</t>
  </si>
  <si>
    <t>Slacks</t>
  </si>
  <si>
    <t>17000</t>
  </si>
  <si>
    <t>Smart and comfortable.</t>
  </si>
  <si>
    <t>slacks.png</t>
  </si>
  <si>
    <t>slut shirt</t>
  </si>
  <si>
    <t>Slut shirt</t>
  </si>
  <si>
    <t>slut</t>
  </si>
  <si>
    <t>7500</t>
  </si>
  <si>
    <t>SLUT is printed on the front. Sure to attract attention.</t>
  </si>
  <si>
    <t>slut_shirt.png</t>
  </si>
  <si>
    <t>slut_shirt_acc.png</t>
  </si>
  <si>
    <t>small chastity cage</t>
  </si>
  <si>
    <t>Small Chastity cage</t>
  </si>
  <si>
    <t>smallchastitycage</t>
  </si>
  <si>
    <t>Heavily Restrictive.</t>
  </si>
  <si>
    <t>soccer shirt</t>
  </si>
  <si>
    <t>Soccer shirt</t>
  </si>
  <si>
    <t>soccer_shirt.png</t>
  </si>
  <si>
    <t>soccer_shirt_acc.png</t>
  </si>
  <si>
    <t>padded football shirt</t>
  </si>
  <si>
    <t>Padded football shirt</t>
  </si>
  <si>
    <t>Comes with shoulder pads. Used in a foreign sport.</t>
  </si>
  <si>
    <t>padded_football_shirt.png</t>
  </si>
  <si>
    <t>speedo</t>
  </si>
  <si>
    <t>Speedo</t>
  </si>
  <si>
    <t>Show what you've got. Without getting arrested.</t>
  </si>
  <si>
    <t>speedo.png</t>
  </si>
  <si>
    <t>split dress</t>
  </si>
  <si>
    <t>Split dress</t>
  </si>
  <si>
    <t>[formal bellyShow constricting]</t>
  </si>
  <si>
    <t>A breeze away from disaster.</t>
  </si>
  <si>
    <t>split_dress.png</t>
  </si>
  <si>
    <t>split_dress_acc.png</t>
  </si>
  <si>
    <t>split dress skirt</t>
  </si>
  <si>
    <t>Split dress skirt</t>
  </si>
  <si>
    <t>[uppersplit dress]</t>
  </si>
  <si>
    <t>sports bra</t>
  </si>
  <si>
    <t>Sports bra</t>
  </si>
  <si>
    <t>sportsbra</t>
  </si>
  <si>
    <t>sports_bra.png</t>
  </si>
  <si>
    <t>star pyjama shirt</t>
  </si>
  <si>
    <t>Star pyjama shirt</t>
  </si>
  <si>
    <t>pjsstar</t>
  </si>
  <si>
    <t>star_pyjama_shirt.png</t>
  </si>
  <si>
    <t>star pyjama shorts</t>
  </si>
  <si>
    <t>Star pyjama shorts</t>
  </si>
  <si>
    <t>star_pyjama_shorts.png</t>
  </si>
  <si>
    <t>star_pyjama_shorts_acc.png</t>
  </si>
  <si>
    <t>straightjacket</t>
  </si>
  <si>
    <t>Straightjacket</t>
  </si>
  <si>
    <t>[binding asylum]</t>
  </si>
  <si>
    <t>Protects you from yourself.</t>
  </si>
  <si>
    <t>straightjacket bottom</t>
  </si>
  <si>
    <t>Straightjacket bottom</t>
  </si>
  <si>
    <t>[upperstraightjacket]</t>
  </si>
  <si>
    <t>strapless bra</t>
  </si>
  <si>
    <t>Strapless bra</t>
  </si>
  <si>
    <t>straplessbra</t>
  </si>
  <si>
    <t>Frees your shoulders.</t>
  </si>
  <si>
    <t>strapless_bra.png</t>
  </si>
  <si>
    <t>strap-on horse cock</t>
  </si>
  <si>
    <t>Strap-on horse cock</t>
  </si>
  <si>
    <t>straponhorse</t>
  </si>
  <si>
    <t>[black blue brown green pink purple red white yellow tan]</t>
  </si>
  <si>
    <t>[strap-onfetishnaked]</t>
  </si>
  <si>
    <t>Novelty equine phallus. Worn on your hips. Used for penetrative sex.</t>
  </si>
  <si>
    <t>strap-on_horse_cock.png</t>
  </si>
  <si>
    <t>4</t>
  </si>
  <si>
    <t>strap-on knotted cock</t>
  </si>
  <si>
    <t>Strap-on knotted cock</t>
  </si>
  <si>
    <t>straponknotted</t>
  </si>
  <si>
    <t>Novelty canine phallus. Worn on your hips. Used for penetrative sex.</t>
  </si>
  <si>
    <t>strap-on_knotted_cock.png</t>
  </si>
  <si>
    <t>strap-on studded cock</t>
  </si>
  <si>
    <t>Strap-on studded cock</t>
  </si>
  <si>
    <t>straponstudded</t>
  </si>
  <si>
    <t>Worn on your hips. Used for penetrative sex.</t>
  </si>
  <si>
    <t>strap-on.png</t>
  </si>
  <si>
    <t>striped bra</t>
  </si>
  <si>
    <t>Striped bra</t>
  </si>
  <si>
    <t>stripedbra</t>
  </si>
  <si>
    <t>striped_bra.png</t>
  </si>
  <si>
    <t>striped_bra_acc.png</t>
  </si>
  <si>
    <t>striped panties</t>
  </si>
  <si>
    <t>Striped panties</t>
  </si>
  <si>
    <t>stripedpanties</t>
  </si>
  <si>
    <t>striped_panties.png</t>
  </si>
  <si>
    <t>striped_panties_acc.png</t>
  </si>
  <si>
    <t>Sundress</t>
  </si>
  <si>
    <t>Great for frolicking.</t>
  </si>
  <si>
    <t>sundress.png</t>
  </si>
  <si>
    <t>sundress skirt</t>
  </si>
  <si>
    <t>Sundress skirt</t>
  </si>
  <si>
    <t>[uppersundress]</t>
  </si>
  <si>
    <t>sweater</t>
  </si>
  <si>
    <t>Sweater</t>
  </si>
  <si>
    <t>sweater.png</t>
  </si>
  <si>
    <t>sweatpants</t>
  </si>
  <si>
    <t>Sweatpants</t>
  </si>
  <si>
    <t>Warm and comfy.</t>
  </si>
  <si>
    <t>sweatpants.png</t>
  </si>
  <si>
    <t>swim shirt</t>
  </si>
  <si>
    <t>Swim shirt</t>
  </si>
  <si>
    <t>swimshirt</t>
  </si>
  <si>
    <t>[swim school chest_bind constricting]</t>
  </si>
  <si>
    <t>Protects you from the sun while swimming.</t>
  </si>
  <si>
    <t>swim_shirt.png</t>
  </si>
  <si>
    <t>Swimsuit</t>
  </si>
  <si>
    <t>swimsuit.png</t>
  </si>
  <si>
    <t>swimsuit bottom</t>
  </si>
  <si>
    <t>Swimsuit bottom</t>
  </si>
  <si>
    <t>[under_upperswimsuit]</t>
  </si>
  <si>
    <t>tank top</t>
  </si>
  <si>
    <t>Tank top</t>
  </si>
  <si>
    <t>tanktop</t>
  </si>
  <si>
    <t>Helps stay cool.</t>
  </si>
  <si>
    <t>tank_top.png</t>
  </si>
  <si>
    <t>riding helmet</t>
  </si>
  <si>
    <t>Riding helmet</t>
  </si>
  <si>
    <t>Protective headwear.</t>
  </si>
  <si>
    <t>riding_helmet.png</t>
  </si>
  <si>
    <t>racing helmet</t>
  </si>
  <si>
    <t>Racing helmet</t>
  </si>
  <si>
    <t>15000</t>
  </si>
  <si>
    <t>For serious riding.</t>
  </si>
  <si>
    <t>racing_helmet.png</t>
  </si>
  <si>
    <t>feathered hair clip</t>
  </si>
  <si>
    <t>Feathered hair clip</t>
  </si>
  <si>
    <t>featheredhairclip</t>
  </si>
  <si>
    <t>[costume eerie]</t>
  </si>
  <si>
    <t>Made with real feathers.</t>
  </si>
  <si>
    <t>feathered_hair_clip.png</t>
  </si>
  <si>
    <t>tape</t>
  </si>
  <si>
    <t>Tape</t>
  </si>
  <si>
    <t>990</t>
  </si>
  <si>
    <t>[costume sticky naked]</t>
  </si>
  <si>
    <t>Barely there.</t>
  </si>
  <si>
    <t>tape.png</t>
  </si>
  <si>
    <t>spirit mask</t>
  </si>
  <si>
    <t>Spirit mask</t>
  </si>
  <si>
    <t>spiritmask</t>
  </si>
  <si>
    <t>Doesn't fit over your face.</t>
  </si>
  <si>
    <t>[black blue brown green pink purple red tangerine teal yellow custom]</t>
  </si>
  <si>
    <t>spirit_mask.png</t>
  </si>
  <si>
    <t>spirit_mask_acc.png</t>
  </si>
  <si>
    <t>thong</t>
  </si>
  <si>
    <t>Thong</t>
  </si>
  <si>
    <t>thong.png</t>
  </si>
  <si>
    <t>tie-front top</t>
  </si>
  <si>
    <t>Tie-front top</t>
  </si>
  <si>
    <t>tiefronttop</t>
  </si>
  <si>
    <t>[serving bimbo bellyShow]</t>
  </si>
  <si>
    <t>tie-front_top.png</t>
  </si>
  <si>
    <t>towel skirt</t>
  </si>
  <si>
    <t>Towel skirt</t>
  </si>
  <si>
    <t>towel</t>
  </si>
  <si>
    <t>towel top</t>
  </si>
  <si>
    <t>Towel top</t>
  </si>
  <si>
    <t>transparent nurse dress</t>
  </si>
  <si>
    <t>Transparent nurse dress</t>
  </si>
  <si>
    <t>Hides little.</t>
  </si>
  <si>
    <t>transparent_nurse_dress.png</t>
  </si>
  <si>
    <t>transparent nurse skirt</t>
  </si>
  <si>
    <t>Transparent nurse skirt</t>
  </si>
  <si>
    <t>[uppertransparent nurse dress]</t>
  </si>
  <si>
    <t>trousers</t>
  </si>
  <si>
    <t>Trousers</t>
  </si>
  <si>
    <t>Covers you from waist to foot.</t>
  </si>
  <si>
    <t>trousers.png</t>
  </si>
  <si>
    <t>t-shirt</t>
  </si>
  <si>
    <t>T-shirt</t>
  </si>
  <si>
    <t>tshirt</t>
  </si>
  <si>
    <t>Cool and casual.</t>
  </si>
  <si>
    <t>t-shirt.png</t>
  </si>
  <si>
    <t>tube top</t>
  </si>
  <si>
    <t>Tube top</t>
  </si>
  <si>
    <t>tubetop</t>
  </si>
  <si>
    <t>tube_top.png</t>
  </si>
  <si>
    <t>turtleneck</t>
  </si>
  <si>
    <t>Turtleneck</t>
  </si>
  <si>
    <t>Keeps your shoulders warm and your waist displayed.</t>
  </si>
  <si>
    <t>turtleneck.png</t>
  </si>
  <si>
    <t>turtleneck jumper</t>
  </si>
  <si>
    <t>Turtleneck jumper</t>
  </si>
  <si>
    <t>turtleneckjumper</t>
  </si>
  <si>
    <t>Warm and stylish.</t>
  </si>
  <si>
    <t>turtleneck_jumper.png</t>
  </si>
  <si>
    <t>karate jacket</t>
  </si>
  <si>
    <t>Karate jacket</t>
  </si>
  <si>
    <t>karate</t>
  </si>
  <si>
    <t>170</t>
  </si>
  <si>
    <t>7800</t>
  </si>
  <si>
    <t>Robust and martial.</t>
  </si>
  <si>
    <t>karate_jacket.png</t>
  </si>
  <si>
    <t>karate trousers</t>
  </si>
  <si>
    <t>Karate trousers</t>
  </si>
  <si>
    <t>karate_trousers.png</t>
  </si>
  <si>
    <t>undershirt</t>
  </si>
  <si>
    <t>Undershirt</t>
  </si>
  <si>
    <t>Warm and close-fitting.</t>
  </si>
  <si>
    <t>undershirt.png</t>
  </si>
  <si>
    <t>undershirt_acc.png</t>
  </si>
  <si>
    <t>unitard</t>
  </si>
  <si>
    <t>Unitard</t>
  </si>
  <si>
    <t>[{name:full body leotard variable:leotardfull}]</t>
  </si>
  <si>
    <t>Form fitting. Covers your legs.</t>
  </si>
  <si>
    <t>unitard bottom</t>
  </si>
  <si>
    <t>Unitard bottom</t>
  </si>
  <si>
    <t>[{name:full body leotard bottom variable:leotardfull}]</t>
  </si>
  <si>
    <t>[under_upperunitard]</t>
  </si>
  <si>
    <t>utility vest</t>
  </si>
  <si>
    <t>Utility vest</t>
  </si>
  <si>
    <t>utility</t>
  </si>
  <si>
    <t>[normal bellyShow unstealthy]</t>
  </si>
  <si>
    <t>Lots of pockets.</t>
  </si>
  <si>
    <t>utility_vest.png</t>
  </si>
  <si>
    <t>utility vest with shirt</t>
  </si>
  <si>
    <t>Utility vest with shirt</t>
  </si>
  <si>
    <t>utilityshirt</t>
  </si>
  <si>
    <t>utility_shirt.png</t>
  </si>
  <si>
    <t>utility_shirt_acc.png</t>
  </si>
  <si>
    <t>v neck</t>
  </si>
  <si>
    <t>V neck</t>
  </si>
  <si>
    <t>vneck</t>
  </si>
  <si>
    <t>When you want to show just a little.</t>
  </si>
  <si>
    <t>v_neck.png</t>
  </si>
  <si>
    <t>classy vampire jacket</t>
  </si>
  <si>
    <t>Classy vampire jacket</t>
  </si>
  <si>
    <t>classyvampire</t>
  </si>
  <si>
    <t>[costume event formal]</t>
  </si>
  <si>
    <t>The label says it's second-hand. Smells like blood.</t>
  </si>
  <si>
    <t>classy_vampire_jacket.png</t>
  </si>
  <si>
    <t>classy_vampire_jacket_acc.png</t>
  </si>
  <si>
    <t>cowboy boots</t>
  </si>
  <si>
    <t>Cowboy boots</t>
  </si>
  <si>
    <t>8500</t>
  </si>
  <si>
    <t>Spurs included.</t>
  </si>
  <si>
    <t>cowboy_boots.png</t>
  </si>
  <si>
    <t>virgin killer</t>
  </si>
  <si>
    <t>Virgin killer</t>
  </si>
  <si>
    <t>virginkiller</t>
  </si>
  <si>
    <t>You're asking for trouble if you wear this.</t>
  </si>
  <si>
    <t>virgin_killer.png</t>
  </si>
  <si>
    <t>waist apron</t>
  </si>
  <si>
    <t>Waist apron</t>
  </si>
  <si>
    <t>waistapron</t>
  </si>
  <si>
    <t>[normal maid serving]</t>
  </si>
  <si>
    <t>Covers little.</t>
  </si>
  <si>
    <t>waist_apron.png</t>
  </si>
  <si>
    <t>gold chain</t>
  </si>
  <si>
    <t>Gold chain</t>
  </si>
  <si>
    <t>chaingold</t>
  </si>
  <si>
    <t>Luxurious men's jewellery.</t>
  </si>
  <si>
    <t>gold_chain.png</t>
  </si>
  <si>
    <t>paddock boots</t>
  </si>
  <si>
    <t>Paddock boots</t>
  </si>
  <si>
    <t>paddock</t>
  </si>
  <si>
    <t>For casual riding.</t>
  </si>
  <si>
    <t>paddock_boots.png</t>
  </si>
  <si>
    <t>work boots</t>
  </si>
  <si>
    <t>Work boots</t>
  </si>
  <si>
    <t>work</t>
  </si>
  <si>
    <t>Protects your toes.</t>
  </si>
  <si>
    <t>work_boots.png</t>
  </si>
  <si>
    <t>hunting coat</t>
  </si>
  <si>
    <t>Hunting coat</t>
  </si>
  <si>
    <t>hunt</t>
  </si>
  <si>
    <t>Strong and smart.</t>
  </si>
  <si>
    <t>hunting_coat.png</t>
  </si>
  <si>
    <t>field boots</t>
  </si>
  <si>
    <t>Field boots</t>
  </si>
  <si>
    <t>field</t>
  </si>
  <si>
    <t>14500</t>
  </si>
  <si>
    <t>Flexible. For professional riding.</t>
  </si>
  <si>
    <t>field_boots.png</t>
  </si>
  <si>
    <t>tuxedo trousers</t>
  </si>
  <si>
    <t>Tuxedo trousers</t>
  </si>
  <si>
    <t>tuxedo</t>
  </si>
  <si>
    <t>tuxedo_trousers.png</t>
  </si>
  <si>
    <t>waitress skirt</t>
  </si>
  <si>
    <t>Waitress skirt</t>
  </si>
  <si>
    <t>waitress</t>
  </si>
  <si>
    <t>Gets the job done.</t>
  </si>
  <si>
    <t>[upperwaitress uniform]</t>
  </si>
  <si>
    <t>waitress uniform</t>
  </si>
  <si>
    <t>Waitress uniform</t>
  </si>
  <si>
    <t>[costume serving bellyHide]</t>
  </si>
  <si>
    <t>waitress_uniform.png</t>
  </si>
  <si>
    <t>waitress_uniform_acc.png</t>
  </si>
  <si>
    <t>winter jacket</t>
  </si>
  <si>
    <t>Winter jacket</t>
  </si>
  <si>
    <t>winterjacket</t>
  </si>
  <si>
    <t>[black light blue pale white light green light pink olive wine custom]</t>
  </si>
  <si>
    <t>Protects against the chill wind.</t>
  </si>
  <si>
    <t>[tan white custom]</t>
  </si>
  <si>
    <t>winter_jacket.png</t>
  </si>
  <si>
    <t>winter_jacket_acc.png</t>
  </si>
  <si>
    <t>witch dress</t>
  </si>
  <si>
    <t>Witch dress</t>
  </si>
  <si>
    <t>Popular Halloween costume. Coloured with forest dyes.</t>
  </si>
  <si>
    <t>witch_dress.png</t>
  </si>
  <si>
    <t>witch_dress_acc.png</t>
  </si>
  <si>
    <t>witch skirt</t>
  </si>
  <si>
    <t>Witch skirt</t>
  </si>
  <si>
    <t>[upperwitch dress]</t>
  </si>
  <si>
    <t>straponlower</t>
  </si>
  <si>
    <t>combat boots</t>
  </si>
  <si>
    <t>Combat boots</t>
  </si>
  <si>
    <t>Made from robust high-quality materials.</t>
  </si>
  <si>
    <t>combat_boots.png</t>
  </si>
  <si>
    <t>flippers</t>
  </si>
  <si>
    <t>Flippers</t>
  </si>
  <si>
    <t>[swim diving unstealthy]</t>
  </si>
  <si>
    <t>Lets you dive faster.</t>
  </si>
  <si>
    <t>flippers.png</t>
  </si>
  <si>
    <t>long boots</t>
  </si>
  <si>
    <t>Long boots</t>
  </si>
  <si>
    <t>long</t>
  </si>
  <si>
    <t>Covers your knees.</t>
  </si>
  <si>
    <t>long_boots.png</t>
  </si>
  <si>
    <t>tuxedo jacket</t>
  </si>
  <si>
    <t>Tuxedo jacket</t>
  </si>
  <si>
    <t>tuxedo_jacket.png</t>
  </si>
  <si>
    <t>holy stole</t>
  </si>
  <si>
    <t>Holy stole</t>
  </si>
  <si>
    <t>holystole</t>
  </si>
  <si>
    <t>Ecclesiastical attire.</t>
  </si>
  <si>
    <t>holy_stole.png</t>
  </si>
  <si>
    <t>ivory necklace</t>
  </si>
  <si>
    <t>Ivory necklace</t>
  </si>
  <si>
    <t>ivorynecklace</t>
  </si>
  <si>
    <t>[holy dark eerie esoteric]</t>
  </si>
  <si>
    <t>200000</t>
  </si>
  <si>
    <t>A sacred relic once worn by a high-ranking member of an ancient order. You can see your reflection in the gemstones. You look pale.</t>
  </si>
  <si>
    <t>ivory_necklace.png</t>
  </si>
  <si>
    <t>double breasted jacket</t>
  </si>
  <si>
    <t>Double breasted jacket</t>
  </si>
  <si>
    <t>doublebreasted</t>
  </si>
  <si>
    <t>26000</t>
  </si>
  <si>
    <t>Smart and suave.</t>
  </si>
  <si>
    <t>double_breasted_jacket.png</t>
  </si>
  <si>
    <t>double_breasted_jacket_acc.png</t>
  </si>
  <si>
    <t>single breasted jacket</t>
  </si>
  <si>
    <t>Single breasted jacket</t>
  </si>
  <si>
    <t>singlebreasted</t>
  </si>
  <si>
    <t>single_breasted_jacket.png</t>
  </si>
  <si>
    <t>single_breasted_jacket_acc.png</t>
  </si>
  <si>
    <t>How lower.json could look</t>
  </si>
  <si>
    <t>        {</t>
  </si>
  <si>
    <t>{</t>
  </si>
  <si>
    <t>            index: 76,</t>
  </si>
  <si>
    <t>            index: 119,</t>
  </si>
  <si>
    <t>            slot: "lower",</t>
  </si>
  <si>
    <t>            name: "booty jorts",</t>
  </si>
  <si>
    <t>            name_cap: "Booty jorts",</t>
  </si>
  <si>
    <t>            cn_name_cap: "Booty jorts",</t>
  </si>
  <si>
    <t>            variable: "bootyjorts",</t>
  </si>
  <si>
    <t>            variable: "bootyjorts2",</t>
  </si>
  <si>
    <t>            combat: {</t>
  </si>
  <si>
    <t>                renderType: "shorts",</t>
  </si>
  <si>
    <t>                reference: "bootyjorts",</t>
  </si>
  <si>
    <t>            },</t>
  </si>
  <si>
    <t>            integrity: 100,</t>
  </si>
  <si>
    <t>            integrity: 130,</t>
  </si>
  <si>
    <t>            integrity_max: 100,</t>
  </si>
  <si>
    <t>            integrity_max: 130,</t>
  </si>
  <si>
    <t>            fabric_strength: 30,</t>
  </si>
  <si>
    <t>            reveal: 750,</t>
  </si>
  <si>
    <t>            rearresize: 0,</t>
  </si>
  <si>
    <t>            word: "n",</t>
  </si>
  <si>
    <t>            one_piece: 0,</t>
  </si>
  <si>
    <t>            skirt: 0,</t>
  </si>
  <si>
    <t>            skirt_down: 0,</t>
  </si>
  <si>
    <t>            short: 1,</t>
  </si>
  <si>
    <t>            state: "waist",</t>
  </si>
  <si>
    <t>            state_base: "waist",</t>
  </si>
  <si>
    <t>            plural: 1,</t>
  </si>
  <si>
    <t>            colour: 0,</t>
  </si>
  <si>
    <t>            colour_options: ["denim", "light blue", "black", "blue steel", "grey", "custom"],</t>
  </si>
  <si>
    <t>            colour_combat: 0,</t>
  </si>
  <si>
    <t>            colour_sidebar: 1,</t>
  </si>
  <si>
    <t>            exposed: 0,</t>
  </si>
  <si>
    <t>            exposed_base: 0,</t>
  </si>
  <si>
    <t>            vagina_exposed: 0,</t>
  </si>
  <si>
    <t>            vagina_exposed_base: 0,</t>
  </si>
  <si>
    <t>            anus_exposed: 0,</t>
  </si>
  <si>
    <t>            anus_exposed_base: 0,</t>
  </si>
  <si>
    <t>            type: ["normal", "antitransparent"],</t>
  </si>
  <si>
    <t>            set: "lower",</t>
  </si>
  <si>
    <t>            gender: "f",</t>
  </si>
  <si>
    <t>            femininity: 200,</t>
  </si>
  <si>
    <t>            warmth: 1,</t>
  </si>
  <si>
    <t>            cost: 4000,</t>
  </si>
  <si>
    <t>            description: "Tight and revealing.",</t>
  </si>
  <si>
    <t>            shop: ["clothing", "adult"],</t>
  </si>
  <si>
    <t>            shopGroup: "bootyjorts",</t>
  </si>
  <si>
    <t>            accessory: 0,</t>
  </si>
  <si>
    <t>            accessory_colour: 0,</t>
  </si>
  <si>
    <t>            accessory_colour_options: [],</t>
  </si>
  <si>
    <t>            high_img: 0,</t>
  </si>
  <si>
    <t>            back_img: 0,</t>
  </si>
  <si>
    <t>            cursed: 0,</t>
  </si>
  <si>
    <t>            notuck: 1,</t>
  </si>
  <si>
    <t>            location: 0,</t>
  </si>
  <si>
    <t>            iconFile: "jorts.png",</t>
  </si>
  <si>
    <t>            accIcon: 0,</t>
  </si>
  <si>
    <t>            author: "-";</t>
  </si>
  <si>
    <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</si>
</sst>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33">
    <font>
      <sz val="11.0"/>
      <color theme="1"/>
      <name val="Calibri"/>
      <scheme val="minor"/>
    </font>
    <font>
      <sz val="12.0"/>
      <color theme="1"/>
      <name val="SimSun"/>
    </font>
    <font>
      <sz val="12.0"/>
      <color theme="6"/>
      <name val="SimSun"/>
    </font>
    <font>
      <b/>
      <sz val="12.0"/>
      <color theme="1"/>
      <name val="SimSun"/>
    </font>
    <font>
      <b/>
      <sz val="12.0"/>
      <color theme="6"/>
      <name val="SimSun"/>
    </font>
    <font>
      <sz val="12.0"/>
      <color theme="9"/>
      <name val="SimSun"/>
    </font>
    <font>
      <sz val="11.0"/>
      <color theme="1"/>
      <name val="Calibri"/>
    </font>
    <font>
      <b/>
      <sz val="12.0"/>
      <color theme="1"/>
      <name val="Calibri"/>
    </font>
    <font/>
    <font>
      <b/>
      <sz val="12.0"/>
      <color theme="0"/>
      <name val="SimSun"/>
    </font>
    <font>
      <b/>
      <sz val="11.0"/>
      <color rgb="FF000000"/>
      <name val="Calibri"/>
    </font>
    <font>
      <sz val="12.0"/>
      <color rgb="FF000000"/>
      <name val="SimSun"/>
    </font>
    <font>
      <sz val="12.0"/>
      <color theme="1"/>
      <name val="Calibri"/>
    </font>
    <font>
      <sz val="12.0"/>
      <color rgb="FFBFBFBF"/>
      <name val="SimSun"/>
    </font>
    <font>
      <sz val="12.0"/>
      <color rgb="FFBFBFBF"/>
      <name val="Calibri"/>
    </font>
    <font>
      <color theme="1"/>
      <name val="Calibri"/>
      <scheme val="minor"/>
    </font>
    <font>
      <b/>
      <sz val="12.0"/>
      <color rgb="FF274E13"/>
      <name val="Calibri"/>
    </font>
    <font>
      <sz val="12.0"/>
      <color rgb="FFFFFFFF"/>
      <name val="SimSun"/>
    </font>
    <font>
      <b/>
      <sz val="11.0"/>
      <color rgb="FFFFFFFF"/>
      <name val="Calibri"/>
    </font>
    <font>
      <sz val="12.0"/>
      <color rgb="FF000000"/>
      <name val="Calibri"/>
    </font>
    <font>
      <b/>
      <sz val="11.0"/>
      <color theme="1"/>
      <name val="SimSun"/>
    </font>
    <font>
      <b/>
      <sz val="11.0"/>
      <color theme="1"/>
      <name val="Calibri"/>
    </font>
    <font>
      <b/>
      <sz val="12.0"/>
      <color rgb="FF000000"/>
      <name val="SimSun"/>
    </font>
    <font>
      <sz val="11.0"/>
      <color rgb="FFFFFFFF"/>
      <name val="Calibri"/>
    </font>
    <font>
      <b/>
      <color theme="1"/>
      <name val="Calibri"/>
      <scheme val="minor"/>
    </font>
    <font>
      <sz val="12.0"/>
      <color rgb="FF9933FF"/>
      <name val="SimSun"/>
    </font>
    <font>
      <b/>
      <sz val="12.0"/>
      <color rgb="FFFFFFFF"/>
      <name val="SimSun"/>
    </font>
    <font>
      <sz val="12.0"/>
      <color rgb="FFFF99CC"/>
      <name val="SimSun"/>
    </font>
    <font>
      <b/>
      <sz val="12.0"/>
      <color rgb="FFFF99CC"/>
      <name val="SimSun"/>
    </font>
    <font>
      <b/>
      <sz val="12.0"/>
      <color theme="9"/>
      <name val="SimSun"/>
    </font>
    <font>
      <b/>
      <sz val="12.0"/>
      <color rgb="FF9933FF"/>
      <name val="SimSun"/>
    </font>
    <font>
      <sz val="12.0"/>
      <color rgb="FF9BBB59"/>
      <name val="SimSun"/>
    </font>
    <font>
      <sz val="8.0"/>
      <color theme="1"/>
      <name val="Consolas"/>
    </font>
  </fonts>
  <fills count="19">
    <fill>
      <patternFill patternType="none"/>
    </fill>
    <fill>
      <patternFill patternType="lightGray"/>
    </fill>
    <fill>
      <patternFill patternType="solid">
        <fgColor rgb="FFEAF1DD"/>
        <bgColor rgb="FFEAF1DD"/>
      </patternFill>
    </fill>
    <fill>
      <patternFill patternType="solid">
        <fgColor rgb="FFFBD4B4"/>
        <bgColor rgb="FFFBD4B4"/>
      </patternFill>
    </fill>
    <fill>
      <patternFill patternType="solid">
        <fgColor rgb="FFFABF8F"/>
        <bgColor rgb="FFFABF8F"/>
      </patternFill>
    </fill>
    <fill>
      <patternFill patternType="solid">
        <fgColor rgb="FFCFE2F3"/>
        <bgColor rgb="FFCFE2F3"/>
      </patternFill>
    </fill>
    <fill>
      <patternFill patternType="solid">
        <fgColor rgb="FFD6E3BC"/>
        <bgColor rgb="FFD6E3BC"/>
      </patternFill>
    </fill>
    <fill>
      <patternFill patternType="solid">
        <fgColor rgb="FFC2D69B"/>
        <bgColor rgb="FFC2D69B"/>
      </patternFill>
    </fill>
    <fill>
      <patternFill patternType="solid">
        <fgColor rgb="FFFFFF00"/>
        <bgColor rgb="FFFFFF00"/>
      </patternFill>
    </fill>
    <fill>
      <patternFill patternType="solid">
        <fgColor rgb="FFFCE5CD"/>
        <bgColor rgb="FFFCE5CD"/>
      </patternFill>
    </fill>
    <fill>
      <patternFill patternType="solid">
        <fgColor rgb="FFB6DDE8"/>
        <bgColor rgb="FFB6DDE8"/>
      </patternFill>
    </fill>
    <fill>
      <patternFill patternType="solid">
        <fgColor rgb="FFFF0000"/>
        <bgColor rgb="FFFF0000"/>
      </patternFill>
    </fill>
    <fill>
      <patternFill patternType="solid">
        <fgColor rgb="FFD9EAD3"/>
        <bgColor rgb="FFD9EAD3"/>
      </patternFill>
    </fill>
    <fill>
      <patternFill patternType="solid">
        <fgColor rgb="FF9933FF"/>
        <bgColor rgb="FF9933FF"/>
      </patternFill>
    </fill>
    <fill>
      <patternFill patternType="solid">
        <fgColor rgb="FFFFE1F0"/>
        <bgColor rgb="FFFFE1F0"/>
      </patternFill>
    </fill>
    <fill>
      <patternFill patternType="solid">
        <fgColor rgb="FFFF9900"/>
        <bgColor rgb="FFFF9900"/>
      </patternFill>
    </fill>
    <fill>
      <patternFill patternType="solid">
        <fgColor rgb="FF9BBB59"/>
        <bgColor rgb="FF9BBB59"/>
      </patternFill>
    </fill>
    <fill>
      <patternFill patternType="solid">
        <fgColor rgb="FFBFBFBF"/>
        <bgColor rgb="FFBFBFBF"/>
      </patternFill>
    </fill>
    <fill>
      <patternFill patternType="solid">
        <fgColor rgb="FFC0504D"/>
        <bgColor rgb="FFC0504D"/>
      </patternFill>
    </fill>
  </fills>
  <borders count="5">
    <border/>
    <border>
      <left/>
      <right/>
      <top/>
      <bottom/>
    </border>
    <border>
      <left/>
      <top/>
      <bottom/>
    </border>
    <border>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0" fillId="0" fontId="2" numFmtId="0" xfId="0" applyAlignment="1" applyFont="1">
      <alignment horizontal="center" shrinkToFit="0" wrapText="0"/>
    </xf>
    <xf borderId="0" fillId="0" fontId="1" numFmtId="0" xfId="0" applyAlignment="1" applyFont="1">
      <alignment horizontal="center" shrinkToFit="0" vertical="center" wrapText="0"/>
    </xf>
    <xf borderId="0" fillId="0" fontId="1" numFmtId="0" xfId="0" applyAlignment="1" applyFont="1">
      <alignment shrinkToFit="0" wrapText="0"/>
    </xf>
    <xf borderId="0" fillId="0" fontId="3" numFmtId="0" xfId="0" applyAlignment="1" applyFont="1">
      <alignment horizontal="center" shrinkToFit="0" vertical="center" wrapText="0"/>
    </xf>
    <xf borderId="0" fillId="0" fontId="4" numFmtId="0" xfId="0" applyAlignment="1" applyFont="1">
      <alignment horizontal="center" shrinkToFit="0" wrapText="0"/>
    </xf>
    <xf borderId="0" fillId="0" fontId="3"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ill="1" applyFont="1">
      <alignment horizontal="center" readingOrder="0" shrinkToFit="0" vertical="center" wrapText="0"/>
    </xf>
    <xf borderId="0" fillId="0" fontId="6" numFmtId="0" xfId="0" applyAlignment="1" applyFont="1">
      <alignment shrinkToFit="0" vertical="center" wrapText="0"/>
    </xf>
    <xf borderId="0" fillId="0" fontId="7" numFmtId="0" xfId="0" applyAlignment="1" applyFont="1">
      <alignment horizontal="center" readingOrder="0" shrinkToFit="0" vertical="center" wrapText="0"/>
    </xf>
    <xf borderId="0" fillId="0" fontId="3" numFmtId="0" xfId="0" applyAlignment="1" applyFont="1">
      <alignment shrinkToFit="0" wrapText="0"/>
    </xf>
    <xf borderId="2" fillId="3" fontId="3" numFmtId="0" xfId="0" applyAlignment="1" applyBorder="1" applyFill="1" applyFont="1">
      <alignment horizontal="left" shrinkToFit="0" vertical="center" wrapText="0"/>
    </xf>
    <xf borderId="3" fillId="0" fontId="8" numFmtId="0" xfId="0" applyBorder="1" applyFont="1"/>
    <xf borderId="0" fillId="0" fontId="9" numFmtId="0" xfId="0" applyAlignment="1" applyFont="1">
      <alignment horizontal="center" shrinkToFit="0" vertical="center" wrapText="0"/>
    </xf>
    <xf borderId="0" fillId="0" fontId="3" numFmtId="0" xfId="0" applyAlignment="1" applyFont="1">
      <alignment horizontal="center" readingOrder="0" shrinkToFit="0" vertical="center" wrapText="0"/>
    </xf>
    <xf borderId="2" fillId="4" fontId="3" numFmtId="0" xfId="0" applyAlignment="1" applyBorder="1" applyFill="1" applyFont="1">
      <alignment horizontal="left" shrinkToFit="0" vertical="center" wrapText="0"/>
    </xf>
    <xf borderId="0" fillId="0" fontId="1" numFmtId="0" xfId="0" applyAlignment="1" applyFont="1">
      <alignment shrinkToFit="0" vertical="center" wrapText="0"/>
    </xf>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wrapText="0"/>
    </xf>
    <xf borderId="0" fillId="0" fontId="10" numFmtId="0" xfId="0" applyAlignment="1" applyFont="1">
      <alignment horizontal="center" shrinkToFit="0" vertical="center" wrapText="0"/>
    </xf>
    <xf borderId="0" fillId="0" fontId="1" numFmtId="0" xfId="0" applyAlignment="1" applyFont="1">
      <alignment horizontal="center" readingOrder="0" shrinkToFit="0" vertical="center" wrapText="0"/>
    </xf>
    <xf borderId="0" fillId="0" fontId="1" numFmtId="0" xfId="0" applyAlignment="1" applyFont="1">
      <alignment readingOrder="0" shrinkToFit="0" vertical="center" wrapText="0"/>
    </xf>
    <xf borderId="0" fillId="0" fontId="11" numFmtId="0" xfId="0" applyAlignment="1" applyFont="1">
      <alignment shrinkToFit="0" vertical="center" wrapText="0"/>
    </xf>
    <xf borderId="0" fillId="0" fontId="12" numFmtId="0" xfId="0" applyAlignment="1" applyFont="1">
      <alignment readingOrder="0" shrinkToFit="0" vertical="center" wrapText="1"/>
    </xf>
    <xf borderId="0" fillId="5" fontId="1" numFmtId="0" xfId="0" applyAlignment="1" applyFill="1" applyFont="1">
      <alignment shrinkToFit="0" vertical="center" wrapText="1"/>
    </xf>
    <xf borderId="0" fillId="0" fontId="1" numFmtId="0" xfId="0" applyAlignment="1" applyFont="1">
      <alignment horizontal="right" shrinkToFit="0" vertical="bottom" wrapText="0"/>
    </xf>
    <xf borderId="1" fillId="6" fontId="1" numFmtId="0" xfId="0" applyAlignment="1" applyBorder="1" applyFill="1" applyFont="1">
      <alignment horizontal="center" shrinkToFit="0" vertical="center" wrapText="0"/>
    </xf>
    <xf borderId="0" fillId="0" fontId="1" numFmtId="0" xfId="0" applyAlignment="1" applyFont="1">
      <alignment shrinkToFit="0" vertical="center" wrapText="1"/>
    </xf>
    <xf borderId="0" fillId="0" fontId="12" numFmtId="0" xfId="0" applyAlignment="1" applyFont="1">
      <alignment shrinkToFit="0" vertical="center" wrapText="1"/>
    </xf>
    <xf borderId="1" fillId="6" fontId="1" numFmtId="0" xfId="0" applyAlignment="1" applyBorder="1" applyFont="1">
      <alignment horizontal="center" readingOrder="0" shrinkToFit="0" vertical="center" wrapText="0"/>
    </xf>
    <xf borderId="0" fillId="0" fontId="13" numFmtId="0" xfId="0" applyAlignment="1" applyFont="1">
      <alignment horizontal="left" shrinkToFit="0" vertical="center" wrapText="0"/>
    </xf>
    <xf borderId="0" fillId="0" fontId="13" numFmtId="0" xfId="0" applyAlignment="1" applyFont="1">
      <alignment horizontal="center" readingOrder="0" shrinkToFit="0" vertical="center" wrapText="0"/>
    </xf>
    <xf borderId="0" fillId="0" fontId="13" numFmtId="0" xfId="0" applyAlignment="1" applyFont="1">
      <alignment horizontal="center" shrinkToFit="0" vertical="center" wrapText="0"/>
    </xf>
    <xf borderId="0" fillId="0" fontId="13" numFmtId="0" xfId="0" applyAlignment="1" applyFont="1">
      <alignment readingOrder="0" shrinkToFit="0" vertical="center" wrapText="1"/>
    </xf>
    <xf borderId="0" fillId="5" fontId="13" numFmtId="0" xfId="0" applyAlignment="1" applyFont="1">
      <alignment shrinkToFit="0" vertical="center" wrapText="1"/>
    </xf>
    <xf borderId="0" fillId="0" fontId="13" numFmtId="0" xfId="0" applyAlignment="1" applyFont="1">
      <alignment shrinkToFit="0" wrapText="0"/>
    </xf>
    <xf borderId="0" fillId="0" fontId="13" numFmtId="0" xfId="0" applyAlignment="1" applyFont="1">
      <alignment horizontal="right" shrinkToFit="0" vertical="bottom" wrapText="0"/>
    </xf>
    <xf borderId="0" fillId="0" fontId="1" numFmtId="0" xfId="0" applyAlignment="1" applyFont="1">
      <alignment readingOrder="0" shrinkToFit="0" vertical="center" wrapText="1"/>
    </xf>
    <xf borderId="1" fillId="2" fontId="1" numFmtId="0" xfId="0" applyAlignment="1" applyBorder="1" applyFont="1">
      <alignment horizontal="center" readingOrder="0" shrinkToFit="0" vertical="center" wrapText="0"/>
    </xf>
    <xf borderId="0" fillId="0" fontId="12" numFmtId="0" xfId="0" applyAlignment="1" applyFont="1">
      <alignment horizontal="center" shrinkToFit="0" vertical="center" wrapText="0"/>
    </xf>
    <xf borderId="0" fillId="0" fontId="14" numFmtId="0" xfId="0" applyAlignment="1" applyFont="1">
      <alignment shrinkToFit="0" vertical="center" wrapText="1"/>
    </xf>
    <xf borderId="1" fillId="2" fontId="12" numFmtId="0" xfId="0" applyAlignment="1" applyBorder="1" applyFont="1">
      <alignment horizontal="center" readingOrder="0" shrinkToFit="0" vertical="center" wrapText="0"/>
    </xf>
    <xf borderId="0" fillId="0" fontId="15" numFmtId="49" xfId="0" applyAlignment="1" applyFont="1" applyNumberFormat="1">
      <alignment horizontal="center" readingOrder="0" shrinkToFit="0" vertical="center" wrapText="0"/>
    </xf>
    <xf borderId="0" fillId="0" fontId="16" numFmtId="164" xfId="0" applyAlignment="1" applyFont="1" applyNumberFormat="1">
      <alignment horizontal="left" shrinkToFit="0" vertical="center" wrapText="1"/>
    </xf>
    <xf borderId="1" fillId="6" fontId="1" numFmtId="0" xfId="0" applyAlignment="1" applyBorder="1" applyFont="1">
      <alignment horizontal="left" readingOrder="0" shrinkToFit="0" vertical="center" wrapText="0"/>
    </xf>
    <xf borderId="0" fillId="0" fontId="1" numFmtId="0" xfId="0" applyAlignment="1" applyFont="1">
      <alignment horizontal="right" shrinkToFit="0" vertical="center" wrapText="0"/>
    </xf>
    <xf borderId="1" fillId="7" fontId="1" numFmtId="0" xfId="0" applyAlignment="1" applyBorder="1" applyFill="1" applyFont="1">
      <alignment horizontal="center" readingOrder="0" shrinkToFit="0" vertical="center" wrapText="0"/>
    </xf>
    <xf borderId="0" fillId="5" fontId="1" numFmtId="0" xfId="0" applyAlignment="1" applyFont="1">
      <alignment readingOrder="0" shrinkToFit="0" vertical="center" wrapText="1"/>
    </xf>
    <xf borderId="0" fillId="0" fontId="15" numFmtId="0" xfId="0" applyAlignment="1" applyFont="1">
      <alignment readingOrder="0" shrinkToFit="0" vertical="center" wrapText="1"/>
    </xf>
    <xf borderId="0" fillId="0" fontId="13" numFmtId="0" xfId="0" applyAlignment="1" applyFont="1">
      <alignment shrinkToFit="0" vertical="center" wrapText="1"/>
    </xf>
    <xf borderId="0" fillId="0" fontId="13" numFmtId="0" xfId="0" applyAlignment="1" applyFont="1">
      <alignment horizontal="right" readingOrder="0" shrinkToFit="0" vertical="bottom" wrapText="0"/>
    </xf>
    <xf borderId="0" fillId="0" fontId="11" numFmtId="0" xfId="0" applyAlignment="1" applyFont="1">
      <alignment horizontal="center" shrinkToFit="0" vertical="center" wrapText="0"/>
    </xf>
    <xf borderId="0" fillId="0" fontId="11" numFmtId="0" xfId="0" applyAlignment="1" applyFont="1">
      <alignment readingOrder="0" shrinkToFit="0" vertical="center" wrapText="1"/>
    </xf>
    <xf borderId="0" fillId="0" fontId="1" numFmtId="0" xfId="0" applyAlignment="1" applyFont="1">
      <alignment horizontal="left" readingOrder="0" shrinkToFit="0" vertical="center" wrapText="0"/>
    </xf>
    <xf borderId="0" fillId="0" fontId="13" numFmtId="0" xfId="0" applyAlignment="1" applyFont="1">
      <alignment shrinkToFit="0" vertical="center" wrapText="0"/>
    </xf>
    <xf borderId="0" fillId="0" fontId="13" numFmtId="0" xfId="0" applyAlignment="1" applyFont="1">
      <alignment horizontal="left" readingOrder="0" shrinkToFit="0" vertical="center" wrapText="0"/>
    </xf>
    <xf borderId="1" fillId="8" fontId="1" numFmtId="0" xfId="0" applyAlignment="1" applyBorder="1" applyFill="1" applyFont="1">
      <alignment horizontal="center" readingOrder="0" shrinkToFit="0" vertical="center" wrapText="0"/>
    </xf>
    <xf borderId="0" fillId="0" fontId="15" numFmtId="0" xfId="0" applyAlignment="1" applyFont="1">
      <alignment shrinkToFit="0" wrapText="0"/>
    </xf>
    <xf borderId="0" fillId="9" fontId="17" numFmtId="0" xfId="0" applyAlignment="1" applyFill="1" applyFont="1">
      <alignment horizontal="left" readingOrder="0" shrinkToFit="0" vertical="center" wrapText="0"/>
    </xf>
    <xf borderId="0" fillId="9" fontId="18" numFmtId="0" xfId="0" applyAlignment="1" applyFont="1">
      <alignment horizontal="center" shrinkToFit="0" vertical="center" wrapText="0"/>
    </xf>
    <xf borderId="0" fillId="9" fontId="17" numFmtId="0" xfId="0" applyAlignment="1" applyFont="1">
      <alignment horizontal="left" readingOrder="0" shrinkToFit="0" vertical="center" wrapText="1"/>
    </xf>
    <xf borderId="0" fillId="9" fontId="17" numFmtId="0" xfId="0" applyAlignment="1" applyFont="1">
      <alignment shrinkToFit="0" vertical="center" wrapText="1"/>
    </xf>
    <xf borderId="0" fillId="9" fontId="17" numFmtId="0" xfId="0" applyAlignment="1" applyFont="1">
      <alignment shrinkToFit="0" wrapText="0"/>
    </xf>
    <xf borderId="0" fillId="0" fontId="1" numFmtId="0" xfId="0" applyAlignment="1" applyFont="1">
      <alignment shrinkToFit="0" wrapText="1"/>
    </xf>
    <xf borderId="0" fillId="0" fontId="19" numFmtId="0" xfId="0" applyAlignment="1" applyFont="1">
      <alignment readingOrder="0" shrinkToFit="0" vertical="bottom" wrapText="1"/>
    </xf>
    <xf borderId="0" fillId="0" fontId="20" numFmtId="0" xfId="0" applyAlignment="1" applyFont="1">
      <alignment shrinkToFit="0" wrapText="0"/>
    </xf>
    <xf borderId="1" fillId="10" fontId="6" numFmtId="0" xfId="0" applyAlignment="1" applyBorder="1" applyFill="1" applyFont="1">
      <alignment shrinkToFit="0" vertical="bottom" wrapText="0"/>
    </xf>
    <xf borderId="0" fillId="0" fontId="21" numFmtId="0" xfId="0" applyAlignment="1" applyFont="1">
      <alignment shrinkToFit="0" vertical="bottom" wrapText="0"/>
    </xf>
    <xf borderId="0" fillId="0" fontId="21" numFmtId="0" xfId="0" applyAlignment="1" applyFont="1">
      <alignment shrinkToFit="0" vertical="bottom" wrapText="1"/>
    </xf>
    <xf borderId="0" fillId="0" fontId="3" numFmtId="0" xfId="0" applyAlignment="1" applyFont="1">
      <alignment readingOrder="0" shrinkToFit="0" wrapText="0"/>
    </xf>
    <xf borderId="1" fillId="6" fontId="6" numFmtId="0" xfId="0" applyAlignment="1" applyBorder="1" applyFont="1">
      <alignment shrinkToFit="0" vertical="bottom" wrapText="0"/>
    </xf>
    <xf borderId="1" fillId="5" fontId="6" numFmtId="0" xfId="0" applyAlignment="1" applyBorder="1" applyFont="1">
      <alignment shrinkToFit="0" vertical="bottom" wrapText="1"/>
    </xf>
    <xf borderId="0" fillId="0" fontId="6" numFmtId="0" xfId="0" applyAlignment="1" applyFont="1">
      <alignment shrinkToFit="0" vertical="bottom" wrapText="1"/>
    </xf>
    <xf borderId="0" fillId="0" fontId="1" numFmtId="0" xfId="0" applyAlignment="1" applyFont="1">
      <alignment readingOrder="0" shrinkToFit="0" wrapText="0"/>
    </xf>
    <xf borderId="1" fillId="2" fontId="3" numFmtId="0" xfId="0" applyAlignment="1" applyBorder="1" applyFont="1">
      <alignment horizontal="center" shrinkToFit="0" vertical="center" wrapText="0"/>
    </xf>
    <xf borderId="0" fillId="0" fontId="22" numFmtId="0" xfId="0" applyAlignment="1" applyFont="1">
      <alignment readingOrder="0" shrinkToFit="0" wrapText="0"/>
    </xf>
    <xf borderId="0" fillId="11" fontId="23" numFmtId="0" xfId="0" applyAlignment="1" applyFill="1" applyFont="1">
      <alignment readingOrder="0" shrinkToFit="0" vertical="bottom" wrapText="1"/>
    </xf>
    <xf borderId="1" fillId="12" fontId="6" numFmtId="0" xfId="0" applyAlignment="1" applyBorder="1" applyFill="1" applyFont="1">
      <alignment shrinkToFit="0" vertical="bottom" wrapText="0"/>
    </xf>
    <xf borderId="1" fillId="8" fontId="6" numFmtId="0" xfId="0" applyAlignment="1" applyBorder="1" applyFont="1">
      <alignment shrinkToFit="0" vertical="bottom" wrapText="0"/>
    </xf>
    <xf borderId="0" fillId="8" fontId="6" numFmtId="0" xfId="0" applyAlignment="1" applyFont="1">
      <alignment shrinkToFit="0" vertical="bottom" wrapText="1"/>
    </xf>
    <xf borderId="0" fillId="0" fontId="15" numFmtId="0" xfId="0" applyAlignment="1" applyFont="1">
      <alignment readingOrder="0"/>
    </xf>
    <xf borderId="0" fillId="0" fontId="21" numFmtId="0" xfId="0" applyAlignment="1" applyFont="1">
      <alignment readingOrder="0" shrinkToFit="0" vertical="bottom" wrapText="0"/>
    </xf>
    <xf borderId="0" fillId="0" fontId="3" numFmtId="0" xfId="0" applyAlignment="1" applyFont="1">
      <alignment shrinkToFit="0" wrapText="0"/>
    </xf>
    <xf borderId="0" fillId="0" fontId="1" numFmtId="0" xfId="0" applyAlignment="1" applyFont="1">
      <alignment shrinkToFit="0" vertical="bottom" wrapText="0"/>
    </xf>
    <xf borderId="0" fillId="0" fontId="21" numFmtId="0" xfId="0" applyAlignment="1" applyFont="1">
      <alignment horizontal="center" shrinkToFit="0" vertical="bottom" wrapText="0"/>
    </xf>
    <xf borderId="0" fillId="0" fontId="3" numFmtId="0" xfId="0" applyAlignment="1" applyFont="1">
      <alignment horizontal="center" readingOrder="0" shrinkToFit="0" vertical="bottom" wrapText="0"/>
    </xf>
    <xf borderId="0" fillId="0" fontId="15" numFmtId="0" xfId="0" applyFont="1"/>
    <xf borderId="0" fillId="0" fontId="6" numFmtId="0" xfId="0" applyAlignment="1" applyFont="1">
      <alignment vertical="bottom"/>
    </xf>
    <xf borderId="1" fillId="2" fontId="3" numFmtId="0" xfId="0" applyAlignment="1" applyBorder="1" applyFont="1">
      <alignment horizontal="center" readingOrder="0" shrinkToFit="0" wrapText="0"/>
    </xf>
    <xf borderId="0" fillId="0" fontId="6" numFmtId="0" xfId="0" applyAlignment="1" applyFont="1">
      <alignment shrinkToFit="0" vertical="bottom" wrapText="0"/>
    </xf>
    <xf borderId="0" fillId="0" fontId="24" numFmtId="0" xfId="0" applyAlignment="1" applyFont="1">
      <alignment horizontal="left" readingOrder="0"/>
    </xf>
    <xf borderId="0" fillId="0" fontId="24" numFmtId="0" xfId="0" applyFont="1"/>
    <xf borderId="0" fillId="0" fontId="24" numFmtId="0" xfId="0" applyAlignment="1" applyFont="1">
      <alignment shrinkToFit="0" wrapText="0"/>
    </xf>
    <xf borderId="0" fillId="0" fontId="1" numFmtId="0" xfId="0" applyAlignment="1" applyFont="1">
      <alignment horizontal="left" vertical="center"/>
    </xf>
    <xf borderId="0" fillId="0" fontId="22" numFmtId="0" xfId="0" applyAlignment="1" applyFont="1">
      <alignment horizontal="center" vertical="center"/>
    </xf>
    <xf borderId="0" fillId="0" fontId="1" numFmtId="0" xfId="0" applyAlignment="1" applyFont="1">
      <alignment horizontal="center" vertical="center"/>
    </xf>
    <xf borderId="0" fillId="0" fontId="1" numFmtId="0" xfId="0" applyAlignment="1" applyFont="1">
      <alignment vertical="center"/>
    </xf>
    <xf borderId="0" fillId="0" fontId="3" numFmtId="0" xfId="0" applyAlignment="1" applyFont="1">
      <alignment horizontal="center" vertical="center"/>
    </xf>
    <xf borderId="0" fillId="0" fontId="3" numFmtId="0" xfId="0" applyAlignment="1" applyFont="1">
      <alignment horizontal="left" vertical="center"/>
    </xf>
    <xf borderId="0" fillId="0" fontId="25" numFmtId="0" xfId="0" applyAlignment="1" applyFont="1">
      <alignment horizontal="left" vertical="center"/>
    </xf>
    <xf borderId="0" fillId="0" fontId="7" numFmtId="0" xfId="0" applyAlignment="1" applyFont="1">
      <alignment horizontal="center" vertical="center"/>
    </xf>
    <xf borderId="0" fillId="0" fontId="7" numFmtId="0" xfId="0" applyAlignment="1" applyFont="1">
      <alignment horizontal="center" readingOrder="0" vertical="center"/>
    </xf>
    <xf borderId="0" fillId="0" fontId="3" numFmtId="0" xfId="0" applyAlignment="1" applyFont="1">
      <alignment vertical="center"/>
    </xf>
    <xf borderId="2" fillId="13" fontId="9" numFmtId="0" xfId="0" applyAlignment="1" applyBorder="1" applyFill="1" applyFont="1">
      <alignment horizontal="left" shrinkToFit="0" vertical="center" wrapText="0"/>
    </xf>
    <xf borderId="1" fillId="14" fontId="3" numFmtId="0" xfId="0" applyAlignment="1" applyBorder="1" applyFill="1" applyFont="1">
      <alignment horizontal="center" vertical="center"/>
    </xf>
    <xf borderId="0" fillId="0" fontId="26" numFmtId="0" xfId="0" applyAlignment="1" applyFont="1">
      <alignment horizontal="center" vertical="center"/>
    </xf>
    <xf borderId="0" fillId="0" fontId="3" numFmtId="0" xfId="0" applyAlignment="1" applyFont="1">
      <alignment horizontal="center" readingOrder="0" vertical="center"/>
    </xf>
    <xf borderId="2" fillId="13" fontId="9" numFmtId="0" xfId="0" applyAlignment="1" applyBorder="1" applyFont="1">
      <alignment horizontal="left" vertical="center"/>
    </xf>
    <xf borderId="0" fillId="0" fontId="11" numFmtId="0" xfId="0" applyAlignment="1" applyFont="1">
      <alignment vertical="center"/>
    </xf>
    <xf borderId="0" fillId="0" fontId="22" numFmtId="0" xfId="0" applyAlignment="1" applyFont="1">
      <alignment horizontal="center" readingOrder="0" vertical="center"/>
    </xf>
    <xf borderId="0" fillId="0" fontId="1" numFmtId="0" xfId="0" applyAlignment="1" applyFont="1">
      <alignment horizontal="center" readingOrder="0" vertical="center"/>
    </xf>
    <xf borderId="0" fillId="0" fontId="12" numFmtId="0" xfId="0" applyAlignment="1" applyFont="1">
      <alignment vertical="center"/>
    </xf>
    <xf borderId="1" fillId="14" fontId="1" numFmtId="0" xfId="0" applyAlignment="1" applyBorder="1" applyFont="1">
      <alignment horizontal="center" vertical="center"/>
    </xf>
    <xf borderId="0" fillId="0" fontId="6" numFmtId="0" xfId="0" applyAlignment="1" applyFont="1">
      <alignment vertical="center"/>
    </xf>
    <xf borderId="0" fillId="0" fontId="13" numFmtId="0" xfId="0" applyAlignment="1" applyFont="1">
      <alignment horizontal="left" vertical="center"/>
    </xf>
    <xf borderId="0" fillId="8" fontId="13" numFmtId="0" xfId="0" applyAlignment="1" applyFont="1">
      <alignment horizontal="center" vertical="center"/>
    </xf>
    <xf borderId="0" fillId="0" fontId="13" numFmtId="0" xfId="0" applyAlignment="1" applyFont="1">
      <alignment horizontal="center" vertical="center"/>
    </xf>
    <xf borderId="0" fillId="0" fontId="13" numFmtId="0" xfId="0" applyAlignment="1" applyFont="1">
      <alignment vertical="center"/>
    </xf>
    <xf borderId="0" fillId="0" fontId="14" numFmtId="0" xfId="0" applyAlignment="1" applyFont="1">
      <alignment vertical="center"/>
    </xf>
    <xf borderId="0" fillId="0" fontId="1" numFmtId="0" xfId="0" applyAlignment="1" applyFont="1">
      <alignment horizontal="right" vertical="center"/>
    </xf>
    <xf borderId="1" fillId="14" fontId="1" numFmtId="0" xfId="0" applyAlignment="1" applyBorder="1" applyFont="1">
      <alignment horizontal="center" readingOrder="0" vertical="center"/>
    </xf>
    <xf borderId="0" fillId="0" fontId="1" numFmtId="0" xfId="0" applyAlignment="1" applyFont="1">
      <alignment horizontal="right" readingOrder="0" vertical="center"/>
    </xf>
    <xf borderId="0" fillId="0" fontId="22" numFmtId="0" xfId="0" applyAlignment="1" applyFont="1">
      <alignment vertical="center"/>
    </xf>
    <xf borderId="0" fillId="0" fontId="11" numFmtId="0" xfId="0" applyAlignment="1" applyFont="1">
      <alignment horizontal="center" vertical="center"/>
    </xf>
    <xf borderId="0" fillId="0" fontId="13" numFmtId="0" xfId="0" applyAlignment="1" applyFont="1">
      <alignment horizontal="center" readingOrder="0" vertical="center"/>
    </xf>
    <xf borderId="0" fillId="0" fontId="15" numFmtId="0" xfId="0" applyAlignment="1" applyFont="1">
      <alignment vertical="center"/>
    </xf>
    <xf borderId="0" fillId="15" fontId="3" numFmtId="0" xfId="0" applyAlignment="1" applyFill="1" applyFont="1">
      <alignment horizontal="center" shrinkToFit="0" vertical="center" wrapText="1"/>
    </xf>
    <xf borderId="1" fillId="2" fontId="1" numFmtId="0" xfId="0" applyAlignment="1" applyBorder="1" applyFont="1">
      <alignment horizontal="center" readingOrder="0" shrinkToFit="0" vertical="center" wrapText="1"/>
    </xf>
    <xf borderId="0" fillId="0" fontId="2" numFmtId="0" xfId="0" applyAlignment="1" applyFont="1">
      <alignment horizontal="center" shrinkToFit="0" wrapText="1"/>
    </xf>
    <xf borderId="0" fillId="0" fontId="15" numFmtId="0" xfId="0" applyAlignment="1" applyFont="1">
      <alignment shrinkToFit="0" wrapText="1"/>
    </xf>
    <xf borderId="1" fillId="14" fontId="1" numFmtId="0" xfId="0" applyAlignment="1" applyBorder="1" applyFont="1">
      <alignment horizontal="center" readingOrder="0" shrinkToFit="0" vertical="center" wrapText="1"/>
    </xf>
    <xf borderId="0" fillId="0" fontId="27" numFmtId="0" xfId="0" applyAlignment="1" applyFont="1">
      <alignment horizontal="center" shrinkToFit="0" wrapText="1"/>
    </xf>
    <xf borderId="0" fillId="0" fontId="4" numFmtId="0" xfId="0" applyAlignment="1" applyFont="1">
      <alignment horizontal="center" shrinkToFit="0" wrapText="1"/>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28" numFmtId="0" xfId="0" applyAlignment="1" applyFont="1">
      <alignment horizontal="center" shrinkToFit="0"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29" numFmtId="0" xfId="0" applyAlignment="1" applyFont="1">
      <alignment horizontal="center" shrinkToFit="0" vertical="center" wrapText="1"/>
    </xf>
    <xf borderId="0" fillId="0" fontId="30" numFmtId="0" xfId="0" applyAlignment="1" applyFont="1">
      <alignment horizontal="center" shrinkToFit="0" vertical="center" wrapText="1"/>
    </xf>
    <xf borderId="0" fillId="0" fontId="1" numFmtId="0" xfId="0" applyAlignment="1" applyFont="1">
      <alignment horizontal="center" shrinkToFit="0" vertical="center" wrapText="1"/>
    </xf>
    <xf borderId="0" fillId="0" fontId="24" numFmtId="0" xfId="0" applyAlignment="1" applyFont="1">
      <alignment horizontal="center" readingOrder="0"/>
    </xf>
    <xf borderId="0" fillId="0" fontId="4" numFmtId="0" xfId="0" applyAlignment="1" applyFont="1">
      <alignment horizontal="center"/>
    </xf>
    <xf borderId="0" fillId="2" fontId="3" numFmtId="0" xfId="0" applyAlignment="1" applyFont="1">
      <alignment horizontal="center" readingOrder="0" shrinkToFit="0" vertical="center" wrapText="0"/>
    </xf>
    <xf borderId="0" fillId="0" fontId="9" numFmtId="0" xfId="0" applyAlignment="1" applyFont="1">
      <alignment horizontal="center" vertical="center"/>
    </xf>
    <xf borderId="1" fillId="3" fontId="3" numFmtId="49" xfId="0" applyAlignment="1" applyBorder="1" applyFont="1" applyNumberFormat="1">
      <alignment horizontal="left" shrinkToFit="0" vertical="center" wrapText="0"/>
    </xf>
    <xf borderId="0" fillId="14" fontId="3" numFmtId="0" xfId="0" applyAlignment="1" applyFont="1">
      <alignment horizontal="center" vertical="center"/>
    </xf>
    <xf borderId="1" fillId="13" fontId="9" numFmtId="0" xfId="0" applyAlignment="1" applyBorder="1" applyFont="1">
      <alignment horizontal="left" shrinkToFit="0" vertical="center" wrapText="0"/>
    </xf>
    <xf borderId="1" fillId="4" fontId="3" numFmtId="0" xfId="0" applyAlignment="1" applyBorder="1" applyFont="1">
      <alignment horizontal="left" vertical="center"/>
    </xf>
    <xf borderId="1" fillId="13" fontId="9" numFmtId="0" xfId="0" applyAlignment="1" applyBorder="1" applyFont="1">
      <alignment horizontal="left" vertical="center"/>
    </xf>
    <xf borderId="0" fillId="0" fontId="2" numFmtId="0" xfId="0" applyAlignment="1" applyFont="1">
      <alignment horizontal="center"/>
    </xf>
    <xf borderId="0" fillId="0" fontId="27" numFmtId="0" xfId="0" applyAlignment="1" applyFont="1">
      <alignment horizontal="center"/>
    </xf>
    <xf borderId="0" fillId="0" fontId="4" numFmtId="0" xfId="0" applyAlignment="1" applyFont="1">
      <alignment horizontal="center" readingOrder="0" vertical="center"/>
    </xf>
    <xf borderId="0" fillId="0" fontId="28" numFmtId="0" xfId="0" applyAlignment="1" applyFont="1">
      <alignment horizontal="center" readingOrder="0" vertical="center"/>
    </xf>
    <xf borderId="0" fillId="0" fontId="27" numFmtId="0" xfId="0" applyAlignment="1" applyFont="1">
      <alignment horizontal="center" readingOrder="0"/>
    </xf>
    <xf borderId="0" fillId="0" fontId="1" numFmtId="0" xfId="0" applyAlignment="1" applyFont="1">
      <alignment horizontal="center"/>
    </xf>
    <xf borderId="0" fillId="0" fontId="15" numFmtId="0" xfId="0" applyAlignment="1" applyFont="1">
      <alignment horizontal="center" shrinkToFit="0" vertical="center" wrapText="0"/>
    </xf>
    <xf borderId="0" fillId="0" fontId="31" numFmtId="0" xfId="0" applyAlignment="1" applyFont="1">
      <alignment horizontal="center"/>
    </xf>
    <xf borderId="0" fillId="0" fontId="6" numFmtId="0" xfId="0" applyAlignment="1" applyFont="1">
      <alignment vertical="bottom"/>
    </xf>
    <xf borderId="0" fillId="0" fontId="6" numFmtId="0" xfId="0" applyAlignment="1" applyFont="1">
      <alignment vertical="bottom"/>
    </xf>
    <xf borderId="0" fillId="0" fontId="21" numFmtId="0" xfId="0" applyAlignment="1" applyFont="1">
      <alignment vertical="bottom"/>
    </xf>
    <xf borderId="1" fillId="10" fontId="6" numFmtId="0" xfId="0" applyAlignment="1" applyBorder="1" applyFont="1">
      <alignment vertical="bottom"/>
    </xf>
    <xf borderId="0" fillId="0" fontId="21" numFmtId="0" xfId="0" applyAlignment="1" applyFont="1">
      <alignment vertical="bottom"/>
    </xf>
    <xf borderId="1" fillId="16" fontId="6" numFmtId="0" xfId="0" applyAlignment="1" applyBorder="1" applyFill="1" applyFont="1">
      <alignment vertical="bottom"/>
    </xf>
    <xf borderId="1" fillId="17" fontId="6" numFmtId="0" xfId="0" applyAlignment="1" applyBorder="1" applyFill="1" applyFont="1">
      <alignment vertical="bottom"/>
    </xf>
    <xf borderId="1" fillId="6" fontId="6" numFmtId="0" xfId="0" applyAlignment="1" applyBorder="1" applyFont="1">
      <alignment horizontal="center" vertical="bottom"/>
    </xf>
    <xf borderId="1" fillId="18" fontId="6" numFmtId="0" xfId="0" applyAlignment="1" applyBorder="1" applyFill="1" applyFont="1">
      <alignment vertical="bottom"/>
    </xf>
    <xf borderId="1" fillId="6" fontId="6" numFmtId="0" xfId="0" applyAlignment="1" applyBorder="1" applyFont="1">
      <alignment vertical="bottom"/>
    </xf>
    <xf borderId="0" fillId="0" fontId="6" numFmtId="0" xfId="0" applyAlignment="1" applyFont="1">
      <alignment readingOrder="0" vertical="bottom"/>
    </xf>
    <xf borderId="1" fillId="6" fontId="6" numFmtId="0" xfId="0" applyAlignment="1" applyBorder="1" applyFont="1">
      <alignment horizontal="center" vertical="bottom"/>
    </xf>
    <xf borderId="4" fillId="0" fontId="20" numFmtId="0" xfId="0" applyAlignment="1" applyBorder="1" applyFont="1">
      <alignment horizontal="center" vertical="top"/>
    </xf>
    <xf borderId="0" fillId="0" fontId="32" numFmtId="0" xfId="0" applyFont="1"/>
    <xf borderId="0" fillId="0" fontId="32" numFmtId="0" xfId="0" applyAlignment="1" applyFont="1">
      <alignment readingOrder="0"/>
    </xf>
  </cellXfs>
  <cellStyles count="1">
    <cellStyle xfId="0" name="Normal" builtinId="0"/>
  </cellStyles>
  <dxfs count="44">
    <dxf>
      <font/>
      <fill>
        <patternFill patternType="solid">
          <fgColor rgb="FF0132FF"/>
          <bgColor rgb="FF0132FF"/>
        </patternFill>
      </fill>
      <border/>
    </dxf>
    <dxf>
      <font/>
      <fill>
        <patternFill patternType="solid">
          <fgColor rgb="FF559BC0"/>
          <bgColor rgb="FF559BC0"/>
        </patternFill>
      </fill>
      <border/>
    </dxf>
    <dxf>
      <font/>
      <fill>
        <patternFill patternType="solid">
          <fgColor rgb="FF00D5FF"/>
          <bgColor rgb="FF00D5FF"/>
        </patternFill>
      </fill>
      <border/>
    </dxf>
    <dxf>
      <font/>
      <fill>
        <patternFill patternType="solid">
          <fgColor rgb="FF949494"/>
          <bgColor rgb="FF949494"/>
        </patternFill>
      </fill>
      <border/>
    </dxf>
    <dxf>
      <font/>
      <fill>
        <patternFill patternType="solid">
          <fgColor rgb="FFFF0000"/>
          <bgColor rgb="FFFF0000"/>
        </patternFill>
      </fill>
      <border/>
    </dxf>
    <dxf>
      <font/>
      <fill>
        <patternFill patternType="solid">
          <fgColor rgb="FFD4273B"/>
          <bgColor rgb="FFD4273B"/>
        </patternFill>
      </fill>
      <border/>
    </dxf>
    <dxf>
      <font/>
      <fill>
        <patternFill patternType="solid">
          <fgColor rgb="FF00AA00"/>
          <bgColor rgb="FF00AA00"/>
        </patternFill>
      </fill>
      <border/>
    </dxf>
    <dxf>
      <font/>
      <fill>
        <patternFill patternType="solid">
          <fgColor rgb="FF72AC72"/>
          <bgColor rgb="FF72AC72"/>
        </patternFill>
      </fill>
      <border/>
    </dxf>
    <dxf>
      <font/>
      <fill>
        <patternFill patternType="solid">
          <fgColor rgb="FF374F2F"/>
          <bgColor rgb="FF374F2F"/>
        </patternFill>
      </fill>
      <border/>
    </dxf>
    <dxf>
      <font/>
      <fill>
        <patternFill patternType="solid">
          <fgColor rgb="FF38B20A"/>
          <bgColor rgb="FF38B20A"/>
        </patternFill>
      </fill>
      <border/>
    </dxf>
    <dxf>
      <font/>
      <fill>
        <patternFill patternType="solid">
          <fgColor rgb="FF353535"/>
          <bgColor rgb="FF353535"/>
        </patternFill>
      </fill>
      <border/>
    </dxf>
    <dxf>
      <font/>
      <fill>
        <patternFill patternType="solid">
          <fgColor rgb="FFFE3288"/>
          <bgColor rgb="FFFE3288"/>
        </patternFill>
      </fill>
      <border/>
    </dxf>
    <dxf>
      <font/>
      <fill>
        <patternFill patternType="solid">
          <fgColor rgb="FFD67CAF"/>
          <bgColor rgb="FFD67CAF"/>
        </patternFill>
      </fill>
      <border/>
    </dxf>
    <dxf>
      <font/>
      <fill>
        <patternFill patternType="solid">
          <fgColor rgb="FF8F09F3"/>
          <bgColor rgb="FF8F09F3"/>
        </patternFill>
      </fill>
      <border/>
    </dxf>
    <dxf>
      <font/>
      <fill>
        <patternFill patternType="solid">
          <fgColor rgb="FFD692FC"/>
          <bgColor rgb="FFD692FC"/>
        </patternFill>
      </fill>
      <border/>
    </dxf>
    <dxf>
      <font/>
      <fill>
        <patternFill patternType="solid">
          <fgColor rgb="FFC42EFF"/>
          <bgColor rgb="FFC42EFF"/>
        </patternFill>
      </fill>
      <border/>
    </dxf>
    <dxf>
      <font/>
      <fill>
        <patternFill patternType="solid">
          <fgColor rgb="FFFF6F00"/>
          <bgColor rgb="FFFF6F00"/>
        </patternFill>
      </fill>
      <border/>
    </dxf>
    <dxf>
      <font/>
      <fill>
        <patternFill patternType="solid">
          <fgColor rgb="FFFF3300"/>
          <bgColor rgb="FFFF3300"/>
        </patternFill>
      </fill>
      <border/>
    </dxf>
    <dxf>
      <font/>
      <fill>
        <patternFill patternType="solid">
          <fgColor rgb="FF2BCECE"/>
          <bgColor rgb="FF2BCECE"/>
        </patternFill>
      </fill>
      <border/>
    </dxf>
    <dxf>
      <font/>
      <fill>
        <patternFill patternType="solid">
          <fgColor rgb="FFFFDD33"/>
          <bgColor rgb="FFFFDD33"/>
        </patternFill>
      </fill>
      <border/>
    </dxf>
    <dxf>
      <font/>
      <fill>
        <patternFill patternType="solid">
          <fgColor rgb="FFFFAA00"/>
          <bgColor rgb="FFFFAA00"/>
        </patternFill>
      </fill>
      <border/>
    </dxf>
    <dxf>
      <font/>
      <fill>
        <patternFill patternType="solid">
          <fgColor rgb="FF703000"/>
          <bgColor rgb="FF703000"/>
        </patternFill>
      </fill>
      <border/>
    </dxf>
    <dxf>
      <font/>
      <fill>
        <patternFill patternType="solid">
          <fgColor rgb="FF6A4225"/>
          <bgColor rgb="FF6A4225"/>
        </patternFill>
      </fill>
      <border/>
    </dxf>
    <dxf>
      <font/>
      <fill>
        <patternFill patternType="solid">
          <fgColor rgb="FF87634A"/>
          <bgColor rgb="FF87634A"/>
        </patternFill>
      </fill>
      <border/>
    </dxf>
    <dxf>
      <font/>
      <fill>
        <patternFill patternType="solid">
          <fgColor rgb="FFC3AD91"/>
          <bgColor rgb="FFC3AD91"/>
        </patternFill>
      </fill>
      <border/>
    </dxf>
    <dxf>
      <font/>
      <fill>
        <patternFill patternType="solid">
          <fgColor rgb="FFC89673"/>
          <bgColor rgb="FFC89673"/>
        </patternFill>
      </fill>
      <border/>
    </dxf>
    <dxf>
      <font/>
      <fill>
        <patternFill patternType="solid">
          <fgColor rgb="FFFFDDC8"/>
          <bgColor rgb="FFFFDDC8"/>
        </patternFill>
      </fill>
      <border/>
    </dxf>
    <dxf>
      <font/>
      <fill>
        <patternFill patternType="solid">
          <fgColor rgb="FFB5AEA6"/>
          <bgColor rgb="FFB5AEA6"/>
        </patternFill>
      </fill>
      <border/>
    </dxf>
    <dxf>
      <font/>
      <fill>
        <patternFill patternType="solid">
          <fgColor rgb="FFEBD1AD"/>
          <bgColor rgb="FFEBD1AD"/>
        </patternFill>
      </fill>
      <border/>
    </dxf>
    <dxf>
      <font/>
      <fill>
        <patternFill patternType="solid">
          <fgColor rgb="FFECECE8"/>
          <bgColor rgb="FFECECE8"/>
        </patternFill>
      </fill>
      <border/>
    </dxf>
    <dxf>
      <font/>
      <fill>
        <patternFill patternType="solid">
          <fgColor rgb="FF292934"/>
          <bgColor rgb="FF292934"/>
        </patternFill>
      </fill>
      <border/>
    </dxf>
    <dxf>
      <font/>
      <fill>
        <patternFill patternType="solid">
          <fgColor rgb="FF16168D"/>
          <bgColor rgb="FF16168D"/>
        </patternFill>
      </fill>
      <border/>
    </dxf>
    <dxf>
      <font/>
      <fill>
        <patternFill patternType="solid">
          <fgColor rgb="FF4B6E85"/>
          <bgColor rgb="FF4B6E85"/>
        </patternFill>
      </fill>
      <border/>
    </dxf>
    <dxf>
      <font/>
      <fill>
        <patternFill patternType="solid">
          <fgColor rgb="FF5F5A44"/>
          <bgColor rgb="FF5F5A44"/>
        </patternFill>
      </fill>
      <border/>
    </dxf>
    <dxf>
      <font/>
      <fill>
        <patternFill patternType="solid">
          <fgColor rgb="FF65252D"/>
          <bgColor rgb="FF65252D"/>
        </patternFill>
      </fill>
      <border/>
    </dxf>
    <dxf>
      <font/>
      <fill>
        <patternFill patternType="solid">
          <fgColor rgb="FF9F4033"/>
          <bgColor rgb="FF9F4033"/>
        </patternFill>
      </fill>
      <border/>
    </dxf>
    <dxf>
      <font/>
      <fill>
        <patternFill patternType="solid">
          <fgColor rgb="FF5C271D"/>
          <bgColor rgb="FF5C271D"/>
        </patternFill>
      </fill>
      <border/>
    </dxf>
    <dxf>
      <font/>
      <fill>
        <patternFill patternType="solid">
          <fgColor rgb="FF999999"/>
          <bgColor rgb="FF999999"/>
        </patternFill>
      </fill>
      <border/>
    </dxf>
    <dxf>
      <font/>
      <fill>
        <patternFill patternType="solid">
          <fgColor rgb="FF646E82"/>
          <bgColor rgb="FF646E82"/>
        </patternFill>
      </fill>
      <border/>
    </dxf>
    <dxf>
      <font/>
      <fill>
        <patternFill patternType="solid">
          <fgColor rgb="FFCD9932"/>
          <bgColor rgb="FFCD9932"/>
        </patternFill>
      </fill>
      <border/>
    </dxf>
    <dxf>
      <font/>
      <fill>
        <patternFill patternType="solid">
          <fgColor rgb="FFDEA193"/>
          <bgColor rgb="FFDEA193"/>
        </patternFill>
      </fill>
      <border/>
    </dxf>
    <dxf>
      <font/>
      <fill>
        <patternFill patternType="solid">
          <fgColor rgb="FFFFBF00"/>
          <bgColor rgb="FFFFBF00"/>
        </patternFill>
      </fill>
      <border/>
    </dxf>
    <dxf>
      <font/>
      <fill>
        <patternFill patternType="solid">
          <fgColor rgb="FFC0C0C0"/>
          <bgColor rgb="FFC0C0C0"/>
        </patternFill>
      </fill>
      <border/>
    </dxf>
    <dxf>
      <font/>
      <fill>
        <patternFill patternType="solid">
          <fgColor rgb="FF8B9FC4"/>
          <bgColor rgb="FF8B9FC4"/>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2</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9</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setup.moddedClothes.face</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13</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"word": "an",
		"plural": 0,
		"colour": 0,
		"colour_sidebar": 1,
		"colour_combat": 0,
		"type": ["cool", "costume", "mask", "stealthy", "sticky_fingers", "eerie", "shade", "sticky", "esoteric", "antitransparent"],
		"gender": "n",
		"femininity": 0,
		"warmth": 1,
		"cost": 3050,
		"description": "Nice thing, brings luck, maybe. ",
		"shop": ["forest"],
		"shopGroup": "lucky",
		"accessory": 1,
		"accessory_colour": 1,
		"accessory_colour_sidebar": 1,
		"pattern": 0,
		"cursed": 1,
		"location": 0,
		"iconFile": "lucky.png",
		"accIcon": 0,
		"mainImage": 1,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16</v>
      </c>
      <c r="B12" s="15" t="str">
        <f>RIGHT(A12, LEN(A12)*2-LENB(A12))</f>
        <v>face</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v>
      </c>
      <c r="I30" s="25" t="str">
        <f t="shared" si="7"/>
        <v>		{
		"index": 63,
		"name": "lucky",
		"name_cap": "Lucky",
		"cn_name_cap": "幸运的帽子",
		"variable": "lucky",
		"integrity_max": 50,
		"integrity": 50,
		"fabric_strength": 20,
		"reveal": 300,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word: &amp;quot;an&amp;quot;,
		</v>
      </c>
      <c r="I31" s="25" t="str">
        <f t="shared" si="7"/>
        <v>		{
		"index": 63,
		"name": "lucky",
		"name_cap": "Lucky",
		"cn_name_cap": "幸运的帽子",
		"variable": "lucky",
		"integrity_max": 50,
		"integrity": 50,
		"fabric_strength": 20,
		"reveal": 300,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
      </c>
      <c r="C32" s="41" t="s">
        <v>100</v>
      </c>
      <c r="D32" s="42">
        <f t="shared" ref="D32:D33" si="10">VALUE(TRIM(RIGHT(SUBSTITUTE(C32," ",REPT(" ",99)),99)))
</f>
        <v>1</v>
      </c>
      <c r="E32" s="3" t="str">
        <f t="shared" si="3"/>
        <v/>
      </c>
      <c r="F32" s="18" t="str">
        <f t="shared" si="4"/>
        <v/>
      </c>
      <c r="G32" s="24" t="str">
        <f t="shared" si="5"/>
        <v/>
      </c>
      <c r="H32" s="25" t="str">
        <f t="shared" si="6"/>
        <v>		{
		index: 63,
		name: &amp;quot;lucky&amp;quot;,
		name_cap: &amp;quot;Lucky&amp;quot;,
		cn_name_cap: &amp;quot;幸运的帽子&amp;quot;,
		variable: &amp;quot;lucky&amp;quot;,
		integrity_max: 50,
		integrity: 50,
		fabric_strength: 20,
		reveal: 300,
		word: &amp;quot;an&amp;quot;,
		</v>
      </c>
      <c r="I32" s="25" t="str">
        <f t="shared" si="7"/>
        <v>		{
		"index": 63,
		"name": "lucky",
		"name_cap": "Lucky",
		"cn_name_cap": "幸运的帽子",
		"variable": "lucky",
		"integrity_max": 50,
		"integrity": 50,
		"fabric_strength": 20,
		"reveal": 300,
		"word": "an",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word: &amp;quot;an&amp;quot;,
		</v>
      </c>
      <c r="I33" s="25" t="str">
        <f t="shared" si="7"/>
        <v>		{
		"index": 63,
		"name": "lucky",
		"name_cap": "Lucky",
		"cn_name_cap": "幸运的帽子",
		"variable": "lucky",
		"integrity_max": 50,
		"integrity": 50,
		"fabric_strength": 20,
		"reveal": 300,
		"word": "an",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word: &amp;quot;an&amp;quot;,
		</v>
      </c>
      <c r="I34" s="25" t="str">
        <f t="shared" si="7"/>
        <v>		{
		"index": 63,
		"name": "lucky",
		"name_cap": "Lucky",
		"cn_name_cap": "幸运的帽子",
		"variable": "lucky",
		"integrity_max": 50,
		"integrity": 50,
		"fabric_strength": 20,
		"reveal": 300,
		"word": "an",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word: &amp;quot;an&amp;quot;,
		</v>
      </c>
      <c r="I35" s="25" t="str">
        <f t="shared" si="7"/>
        <v>		{
		"index": 63,
		"name": "lucky",
		"name_cap": "Lucky",
		"cn_name_cap": "幸运的帽子",
		"variable": "lucky",
		"integrity_max": 50,
		"integrity": 50,
		"fabric_strength": 20,
		"reveal": 300,
		"word": "an",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word: &amp;quot;an&amp;quot;,
		</v>
      </c>
      <c r="I36" s="25" t="str">
        <f t="shared" si="7"/>
        <v>		{
		"index": 63,
		"name": "lucky",
		"name_cap": "Lucky",
		"cn_name_cap": "幸运的帽子",
		"variable": "lucky",
		"integrity_max": 50,
		"integrity": 50,
		"fabric_strength": 20,
		"reveal": 300,
		"word": "an",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word: &amp;quot;an&amp;quot;,
		</v>
      </c>
      <c r="I37" s="25" t="str">
        <f t="shared" si="7"/>
        <v>		{
		"index": 63,
		"name": "lucky",
		"name_cap": "Lucky",
		"cn_name_cap": "幸运的帽子",
		"variable": "lucky",
		"integrity_max": 50,
		"integrity": 50,
		"fabric_strength": 20,
		"reveal": 300,
		"word": "an",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word: &amp;quot;an&amp;quot;,
		</v>
      </c>
      <c r="I38" s="25" t="str">
        <f t="shared" si="7"/>
        <v>		{
		"index": 63,
		"name": "lucky",
		"name_cap": "Lucky",
		"cn_name_cap": "幸运的帽子",
		"variable": "lucky",
		"integrity_max": 50,
		"integrity": 50,
		"fabric_strength": 20,
		"reveal": 300,
		"word": "an",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word: &amp;quot;an&amp;quot;,
		</v>
      </c>
      <c r="I39" s="25" t="str">
        <f t="shared" si="7"/>
        <v>		{
		"index": 63,
		"name": "lucky",
		"name_cap": "Lucky",
		"cn_name_cap": "幸运的帽子",
		"variable": "lucky",
		"integrity_max": 50,
		"integrity": 50,
		"fabric_strength": 20,
		"reveal": 300,
		"word": "an",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word: &amp;quot;an&amp;quot;,
		</v>
      </c>
      <c r="I40" s="25" t="str">
        <f t="shared" si="7"/>
        <v>		{
		"index": 63,
		"name": "lucky",
		"name_cap": "Lucky",
		"cn_name_cap": "幸运的帽子",
		"variable": "lucky",
		"integrity_max": 50,
		"integrity": 50,
		"fabric_strength": 20,
		"reveal": 300,
		"word": "an",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word: &amp;quot;an&amp;quot;,
		</v>
      </c>
      <c r="I41" s="25" t="str">
        <f t="shared" si="7"/>
        <v>		{
		"index": 63,
		"name": "lucky",
		"name_cap": "Lucky",
		"cn_name_cap": "幸运的帽子",
		"variable": "lucky",
		"integrity_max": 50,
		"integrity": 50,
		"fabric_strength": 20,
		"reveal": 300,
		"word": "an",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word: &amp;quot;an&amp;quot;,
		</v>
      </c>
      <c r="I42" s="25" t="str">
        <f t="shared" si="7"/>
        <v>		{
		"index": 63,
		"name": "lucky",
		"name_cap": "Lucky",
		"cn_name_cap": "幸运的帽子",
		"variable": "lucky",
		"integrity_max": 50,
		"integrity": 50,
		"fabric_strength": 20,
		"reveal": 300,
		"word": "an",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word: &amp;quot;an&amp;quot;,
		plural: 0,
		</v>
      </c>
      <c r="I43" s="25" t="str">
        <f t="shared" si="7"/>
        <v>		{
		"index": 63,
		"name": "lucky",
		"name_cap": "Lucky",
		"cn_name_cap": "幸运的帽子",
		"variable": "lucky",
		"integrity_max": 50,
		"integrity": 50,
		"fabric_strength": 20,
		"reveal": 300,
		"word": "an",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word: &amp;quot;an&amp;quot;,
		plural: 0,
		</v>
      </c>
      <c r="I44" s="25" t="str">
        <f t="shared" si="7"/>
        <v>		{
		"index": 63,
		"name": "lucky",
		"name_cap": "Lucky",
		"cn_name_cap": "幸运的帽子",
		"variable": "lucky",
		"integrity_max": 50,
		"integrity": 50,
		"fabric_strength": 20,
		"reveal": 300,
		"word": "an",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word: &amp;quot;an&amp;quot;,
		plural: 0,
		</v>
      </c>
      <c r="I45" s="25" t="str">
        <f t="shared" si="7"/>
        <v>		{
		"index": 63,
		"name": "lucky",
		"name_cap": "Lucky",
		"cn_name_cap": "幸运的帽子",
		"variable": "lucky",
		"integrity_max": 50,
		"integrity": 50,
		"fabric_strength": 20,
		"reveal": 300,
		"word": "an",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word: &amp;quot;an&amp;quot;,
		plural: 0,
		</v>
      </c>
      <c r="I46" s="25" t="str">
        <f t="shared" si="7"/>
        <v>		{
		"index": 63,
		"name": "lucky",
		"name_cap": "Lucky",
		"cn_name_cap": "幸运的帽子",
		"variable": "lucky",
		"integrity_max": 50,
		"integrity": 50,
		"fabric_strength": 20,
		"reveal": 300,
		"word": "an",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word: &amp;quot;an&amp;quot;,
		plural: 0,
		colour: 0,
		</v>
      </c>
      <c r="I47" s="25" t="str">
        <f t="shared" si="7"/>
        <v>		{
		"index": 63,
		"name": "lucky",
		"name_cap": "Lucky",
		"cn_name_cap": "幸运的帽子",
		"variable": "lucky",
		"integrity_max": 50,
		"integrity": 50,
		"fabric_strength": 20,
		"reveal": 300,
		"word": "an",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word: &amp;quot;an&amp;quot;,
		plural: 0,
		colour: 0,
		</v>
      </c>
      <c r="I48" s="25" t="str">
        <f t="shared" si="7"/>
        <v>		{
		"index": 63,
		"name": "lucky",
		"name_cap": "Lucky",
		"cn_name_cap": "幸运的帽子",
		"variable": "lucky",
		"integrity_max": 50,
		"integrity": 50,
		"fabric_strength": 20,
		"reveal": 300,
		"word": "an",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word: &amp;quot;an&amp;quot;,
		plural: 0,
		colour: 0,
		colour_sidebar: 1,
		</v>
      </c>
      <c r="I49" s="25" t="str">
        <f t="shared" si="7"/>
        <v>		{
		"index": 63,
		"name": "lucky",
		"name_cap": "Lucky",
		"cn_name_cap": "幸运的帽子",
		"variable": "lucky",
		"integrity_max": 50,
		"integrity": 50,
		"fabric_strength": 20,
		"reveal": 300,
		"word": "an",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0" s="25" t="str">
        <f t="shared" si="7"/>
        <v>		{
		"index": 63,
		"name": "lucky",
		"name_cap": "Lucky",
		"cn_name_cap": "幸运的帽子",
		"variable": "lucky",
		"integrity_max": 50,
		"integrity": 50,
		"fabric_strength": 20,
		"reveal": 300,
		"word": "an",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
      </c>
      <c r="C51" s="44" t="s">
        <v>161</v>
      </c>
      <c r="D51" s="42">
        <f t="shared" si="14"/>
        <v>0</v>
      </c>
      <c r="E51" s="3" t="str">
        <f t="shared" si="3"/>
        <v/>
      </c>
      <c r="F51" s="18" t="str">
        <f t="shared" si="4"/>
        <v/>
      </c>
      <c r="G51" s="24" t="str">
        <f t="shared" si="5"/>
        <v/>
      </c>
      <c r="H5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1" s="25" t="str">
        <f t="shared" si="7"/>
        <v>		{
		"index": 63,
		"name": "lucky",
		"name_cap": "Lucky",
		"cn_name_cap": "幸运的帽子",
		"variable": "lucky",
		"integrity_max": 50,
		"integrity": 50,
		"fabric_strength": 20,
		"reveal": 300,
		"word": "an",
		"plural": 0,
		"colour": 0,
		"colour_sidebar": 1,
		"colour_combat":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
      </c>
      <c r="C52" s="34" t="s">
        <v>55</v>
      </c>
      <c r="D52" s="35">
        <f>D51</f>
        <v>0</v>
      </c>
      <c r="E52" s="3" t="str">
        <f t="shared" si="3"/>
        <v/>
      </c>
      <c r="F52" s="18" t="str">
        <f t="shared" si="4"/>
        <v/>
      </c>
      <c r="G52" s="24" t="str">
        <f t="shared" si="5"/>
        <v/>
      </c>
      <c r="H5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2" s="25" t="str">
        <f t="shared" si="7"/>
        <v>		{
		"index": 63,
		"name": "lucky",
		"name_cap": "Lucky",
		"cn_name_cap": "幸运的帽子",
		"variable": "lucky",
		"integrity_max": 50,
		"integrity": 50,
		"fabric_strength": 20,
		"reveal": 300,
		"word": "an",
		"plural": 0,
		"colour": 0,
		"colour_sidebar": 1,
		"colour_combat":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
      </c>
      <c r="C53" s="44" t="s">
        <v>161</v>
      </c>
      <c r="D53" s="42">
        <f>VALUE(TRIM(RIGHT(SUBSTITUTE(C53," ",REPT(" ",99)),99)))
</f>
        <v>0</v>
      </c>
      <c r="E53" s="3" t="str">
        <f t="shared" si="3"/>
        <v/>
      </c>
      <c r="F53" s="18" t="str">
        <f t="shared" si="4"/>
        <v/>
      </c>
      <c r="G53" s="24" t="str">
        <f t="shared" si="5"/>
        <v/>
      </c>
      <c r="H5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3" s="25" t="str">
        <f t="shared" si="7"/>
        <v>		{
		"index": 63,
		"name": "lucky",
		"name_cap": "Lucky",
		"cn_name_cap": "幸运的帽子",
		"variable": "lucky",
		"integrity_max": 50,
		"integrity": 50,
		"fabric_strength": 20,
		"reveal": 300,
		"word": "an",
		"plural": 0,
		"colour": 0,
		"colour_sidebar": 1,
		"colour_combat":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
      </c>
      <c r="C54" s="34" t="s">
        <v>55</v>
      </c>
      <c r="D54" s="35">
        <f>D53</f>
        <v>0</v>
      </c>
      <c r="E54" s="3" t="str">
        <f t="shared" si="3"/>
        <v/>
      </c>
      <c r="F54" s="18" t="str">
        <f t="shared" si="4"/>
        <v/>
      </c>
      <c r="G54" s="24" t="str">
        <f t="shared" si="5"/>
        <v/>
      </c>
      <c r="H5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4" s="25" t="str">
        <f t="shared" si="7"/>
        <v>		{
		"index": 63,
		"name": "lucky",
		"name_cap": "Lucky",
		"cn_name_cap": "幸运的帽子",
		"variable": "lucky",
		"integrity_max": 50,
		"integrity": 50,
		"fabric_strength": 20,
		"reveal": 300,
		"word": "an",
		"plural": 0,
		"colour": 0,
		"colour_sidebar": 1,
		"colour_combat":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
      </c>
      <c r="C55" s="44" t="s">
        <v>161</v>
      </c>
      <c r="D55" s="42">
        <f>VALUE(TRIM(RIGHT(SUBSTITUTE(C55," ",REPT(" ",99)),99)))
</f>
        <v>0</v>
      </c>
      <c r="E55" s="3" t="str">
        <f t="shared" si="3"/>
        <v/>
      </c>
      <c r="F55" s="18" t="str">
        <f t="shared" si="4"/>
        <v/>
      </c>
      <c r="G55" s="24" t="str">
        <f t="shared" si="5"/>
        <v/>
      </c>
      <c r="H5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5" s="25" t="str">
        <f t="shared" si="7"/>
        <v>		{
		"index": 63,
		"name": "lucky",
		"name_cap": "Lucky",
		"cn_name_cap": "幸运的帽子",
		"variable": "lucky",
		"integrity_max": 50,
		"integrity": 50,
		"fabric_strength": 20,
		"reveal": 300,
		"word": "an",
		"plural": 0,
		"colour": 0,
		"colour_sidebar": 1,
		"colour_combat":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
      </c>
      <c r="C56" s="34" t="s">
        <v>55</v>
      </c>
      <c r="D56" s="35">
        <f>D55</f>
        <v>0</v>
      </c>
      <c r="E56" s="3" t="str">
        <f t="shared" si="3"/>
        <v/>
      </c>
      <c r="F56" s="18" t="str">
        <f t="shared" si="4"/>
        <v/>
      </c>
      <c r="G56" s="24" t="str">
        <f t="shared" si="5"/>
        <v/>
      </c>
      <c r="H5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6" s="25" t="str">
        <f t="shared" si="7"/>
        <v>		{
		"index": 63,
		"name": "lucky",
		"name_cap": "Lucky",
		"cn_name_cap": "幸运的帽子",
		"variable": "lucky",
		"integrity_max": 50,
		"integrity": 50,
		"fabric_strength": 20,
		"reveal": 300,
		"word": "an",
		"plural": 0,
		"colour": 0,
		"colour_sidebar": 1,
		"colour_combat":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7" s="25" t="str">
        <f t="shared" si="7"/>
        <v>		{
		"index": 63,
		"name": "lucky",
		"name_cap": "Lucky",
		"cn_name_cap": "幸运的帽子",
		"variable": "lucky",
		"integrity_max": 50,
		"integrity": 50,
		"fabric_strength": 20,
		"reveal": 300,
		"word": "an",
		"plural": 0,
		"colour": 0,
		"colour_sidebar": 1,
		"colour_combat":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
      </c>
      <c r="C60" s="34" t="s">
        <v>55</v>
      </c>
      <c r="D60" s="3" t="str">
        <f>IF(ISNUMBER(SEARCH("特指", C60)),D23,B12)</f>
        <v>face</v>
      </c>
      <c r="E60" s="1" t="str">
        <f t="shared" si="3"/>
        <v/>
      </c>
      <c r="F60" s="18" t="str">
        <f t="shared" si="4"/>
        <v/>
      </c>
      <c r="G60" s="24" t="str">
        <f t="shared" si="5"/>
        <v/>
      </c>
      <c r="H6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6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v>
      </c>
      <c r="I6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v>
      </c>
      <c r="I6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v>
      </c>
      <c r="I6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
      </c>
      <c r="C77" s="41" t="s">
        <v>137</v>
      </c>
      <c r="D77" s="42">
        <f t="shared" si="18"/>
        <v>0</v>
      </c>
      <c r="E77" s="3" t="str">
        <f t="shared" si="16"/>
        <v/>
      </c>
      <c r="F77" s="18" t="str">
        <f t="shared" si="17"/>
        <v/>
      </c>
      <c r="G77" s="24" t="str">
        <f t="shared" si="5"/>
        <v/>
      </c>
      <c r="H7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v>
      </c>
      <c r="I7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v>
      </c>
      <c r="I7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v>
      </c>
      <c r="I7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v>
      </c>
      <c r="I8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
      </c>
      <c r="C81" s="34" t="s">
        <v>147</v>
      </c>
      <c r="D81" s="42">
        <f t="shared" si="19"/>
        <v>0</v>
      </c>
      <c r="E81" s="3" t="str">
        <f t="shared" si="16"/>
        <v/>
      </c>
      <c r="F81" s="18" t="str">
        <f t="shared" si="17"/>
        <v/>
      </c>
      <c r="G81" s="24" t="str">
        <f t="shared" si="5"/>
        <v/>
      </c>
      <c r="H8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v>
      </c>
      <c r="I8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
      </c>
      <c r="C92" s="41" t="s">
        <v>137</v>
      </c>
      <c r="D92" s="42">
        <f>VALUE(TRIM(RIGHT(SUBSTITUTE(C92," ",REPT(" ",99)),99)))
</f>
        <v>0</v>
      </c>
      <c r="E92" s="3" t="str">
        <f t="shared" si="21"/>
        <v/>
      </c>
      <c r="F92" s="18" t="str">
        <f t="shared" si="17"/>
        <v/>
      </c>
      <c r="G92" s="24" t="str">
        <f t="shared" si="5"/>
        <v/>
      </c>
      <c r="H9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
      </c>
      <c r="C94" s="41" t="s">
        <v>137</v>
      </c>
      <c r="D94" s="42">
        <f>VALUE(TRIM(RIGHT(SUBSTITUTE(C94," ",REPT(" ",99)),99)))
</f>
        <v>0</v>
      </c>
      <c r="E94" s="3" t="str">
        <f t="shared" si="21"/>
        <v/>
      </c>
      <c r="F94" s="18" t="str">
        <f t="shared" si="17"/>
        <v/>
      </c>
      <c r="G94" s="24" t="str">
        <f t="shared" si="5"/>
        <v/>
      </c>
      <c r="H9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v>
      </c>
      <c r="I9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v>
      </c>
      <c r="I9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v>
      </c>
      <c r="I9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v>
      </c>
      <c r="I10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v>
      </c>
      <c r="I10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v>
      </c>
      <c r="I10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NaN</v>
      </c>
      <c r="E108" s="3" t="str">
        <f t="shared" si="27"/>
        <v/>
      </c>
      <c r="F108" s="18" t="str">
        <f t="shared" si="17"/>
        <v/>
      </c>
      <c r="G108" s="24" t="str">
        <f t="shared" si="5"/>
        <v/>
      </c>
      <c r="H108"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1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1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author: &amp;quot;Ankwa&amp;quot;,
		</v>
      </c>
      <c r="I11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face</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702</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703</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704</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setup.moddedClothes.feet</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705</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"word": "an",
		"short": 0,
		"plural": 0,
		"colour": 0,
		"colour_sidebar": 1,
		"colour_combat": 0,
		"type": ["cool", "costume", "mask", "stealthy", "sticky_fingers", "eerie", "shade", "sticky", "esoteric", "antitransparent"],
		"gender": "n",
		"femininity": 0,
		"warmth": 1,
		"cost": 3050,
		"description": "Nice thing, brings luck, maybe. ",
		"shop": ["forest"],
		"shopGroup": "lucky",
		"accessory": 1,
		"accessory_colour": 1,
		"accessory_colour_sidebar": 1,
		"accessory_colour_combat": 0,
		"pattern": 0,
		"cursed": 1,
		"location": 0,
		"iconFile": "lucky.png",
		"accIcon": 0,
		"mainImage": 1,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706</v>
      </c>
      <c r="B12" s="15" t="str">
        <f>RIGHT(A12, LEN(A12)*2-LENB(A12))</f>
        <v>feet</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mainImage: 1,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v>
      </c>
      <c r="I30" s="25" t="str">
        <f t="shared" si="7"/>
        <v>		{
		"index": 63,
		"name": "lucky",
		"name_cap": "Lucky",
		"cn_name_cap": "幸运的帽子",
		"variable": "lucky",
		"integrity_max": 50,
		"integrity": 50,
		"fabric_strength": 20,
		"reveal": 300,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word: &amp;quot;an&amp;quot;,
		</v>
      </c>
      <c r="I31" s="25" t="str">
        <f t="shared" si="7"/>
        <v>		{
		"index": 63,
		"name": "lucky",
		"name_cap": "Lucky",
		"cn_name_cap": "幸运的帽子",
		"variable": "lucky",
		"integrity_max": 50,
		"integrity": 50,
		"fabric_strength": 20,
		"reveal": 300,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
      </c>
      <c r="C32" s="41" t="s">
        <v>100</v>
      </c>
      <c r="D32" s="42">
        <f t="shared" ref="D32:D33" si="10">VALUE(TRIM(RIGHT(SUBSTITUTE(C32," ",REPT(" ",99)),99)))
</f>
        <v>1</v>
      </c>
      <c r="E32" s="3" t="str">
        <f t="shared" si="3"/>
        <v/>
      </c>
      <c r="F32" s="18" t="str">
        <f t="shared" si="4"/>
        <v/>
      </c>
      <c r="G32" s="24" t="str">
        <f t="shared" si="5"/>
        <v/>
      </c>
      <c r="H32" s="25" t="str">
        <f t="shared" si="6"/>
        <v>		{
		index: 63,
		name: &amp;quot;lucky&amp;quot;,
		name_cap: &amp;quot;Lucky&amp;quot;,
		cn_name_cap: &amp;quot;幸运的帽子&amp;quot;,
		variable: &amp;quot;lucky&amp;quot;,
		integrity_max: 50,
		integrity: 50,
		fabric_strength: 20,
		reveal: 300,
		word: &amp;quot;an&amp;quot;,
		</v>
      </c>
      <c r="I32" s="25" t="str">
        <f t="shared" si="7"/>
        <v>		{
		"index": 63,
		"name": "lucky",
		"name_cap": "Lucky",
		"cn_name_cap": "幸运的帽子",
		"variable": "lucky",
		"integrity_max": 50,
		"integrity": 50,
		"fabric_strength": 20,
		"reveal": 300,
		"word": "an",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word: &amp;quot;an&amp;quot;,
		</v>
      </c>
      <c r="I33" s="25" t="str">
        <f t="shared" si="7"/>
        <v>		{
		"index": 63,
		"name": "lucky",
		"name_cap": "Lucky",
		"cn_name_cap": "幸运的帽子",
		"variable": "lucky",
		"integrity_max": 50,
		"integrity": 50,
		"fabric_strength": 20,
		"reveal": 300,
		"word": "an",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word: &amp;quot;an&amp;quot;,
		</v>
      </c>
      <c r="I34" s="25" t="str">
        <f t="shared" si="7"/>
        <v>		{
		"index": 63,
		"name": "lucky",
		"name_cap": "Lucky",
		"cn_name_cap": "幸运的帽子",
		"variable": "lucky",
		"integrity_max": 50,
		"integrity": 50,
		"fabric_strength": 20,
		"reveal": 300,
		"word": "an",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1</v>
      </c>
      <c r="C35" s="41" t="s">
        <v>110</v>
      </c>
      <c r="D35" s="42">
        <f t="shared" ref="D35:D37" si="11">VALUE(TRIM(RIGHT(SUBSTITUTE(C35," ",REPT(" ",99)),99)))
</f>
        <v>0</v>
      </c>
      <c r="E35" s="3">
        <f t="shared" si="3"/>
        <v>0</v>
      </c>
      <c r="F35" s="18" t="str">
        <f t="shared" si="4"/>
        <v>short: 0,</v>
      </c>
      <c r="G35" s="24" t="str">
        <f t="shared" si="5"/>
        <v>"short": 0,</v>
      </c>
      <c r="H35" s="25" t="str">
        <f t="shared" si="6"/>
        <v>		{
		index: 63,
		name: &amp;quot;lucky&amp;quot;,
		name_cap: &amp;quot;Lucky&amp;quot;,
		cn_name_cap: &amp;quot;幸运的帽子&amp;quot;,
		variable: &amp;quot;lucky&amp;quot;,
		integrity_max: 50,
		integrity: 50,
		fabric_strength: 20,
		reveal: 300,
		word: &amp;quot;an&amp;quot;,
		short: 0,
		</v>
      </c>
      <c r="I35" s="25" t="str">
        <f t="shared" si="7"/>
        <v>		{
		"index": 63,
		"name": "lucky",
		"name_cap": "Lucky",
		"cn_name_cap": "幸运的帽子",
		"variable": "lucky",
		"integrity_max": 50,
		"integrity": 50,
		"fabric_strength": 20,
		"reveal": 300,
		"word": "an",
		"short": 0,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word: &amp;quot;an&amp;quot;,
		short: 0,
		</v>
      </c>
      <c r="I36" s="25" t="str">
        <f t="shared" si="7"/>
        <v>		{
		"index": 63,
		"name": "lucky",
		"name_cap": "Lucky",
		"cn_name_cap": "幸运的帽子",
		"variable": "lucky",
		"integrity_max": 50,
		"integrity": 50,
		"fabric_strength": 20,
		"reveal": 300,
		"word": "an",
		"short": 0,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word: &amp;quot;an&amp;quot;,
		short: 0,
		</v>
      </c>
      <c r="I37" s="25" t="str">
        <f t="shared" si="7"/>
        <v>		{
		"index": 63,
		"name": "lucky",
		"name_cap": "Lucky",
		"cn_name_cap": "幸运的帽子",
		"variable": "lucky",
		"integrity_max": 50,
		"integrity": 50,
		"fabric_strength": 20,
		"reveal": 300,
		"word": "an",
		"short": 0,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word: &amp;quot;an&amp;quot;,
		short: 0,
		</v>
      </c>
      <c r="I38" s="25" t="str">
        <f t="shared" si="7"/>
        <v>		{
		"index": 63,
		"name": "lucky",
		"name_cap": "Lucky",
		"cn_name_cap": "幸运的帽子",
		"variable": "lucky",
		"integrity_max": 50,
		"integrity": 50,
		"fabric_strength": 20,
		"reveal": 300,
		"word": "an",
		"short": 0,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word: &amp;quot;an&amp;quot;,
		short: 0,
		</v>
      </c>
      <c r="I39" s="25" t="str">
        <f t="shared" si="7"/>
        <v>		{
		"index": 63,
		"name": "lucky",
		"name_cap": "Lucky",
		"cn_name_cap": "幸运的帽子",
		"variable": "lucky",
		"integrity_max": 50,
		"integrity": 50,
		"fabric_strength": 20,
		"reveal": 300,
		"word": "an",
		"short": 0,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word: &amp;quot;an&amp;quot;,
		short: 0,
		</v>
      </c>
      <c r="I40" s="25" t="str">
        <f t="shared" si="7"/>
        <v>		{
		"index": 63,
		"name": "lucky",
		"name_cap": "Lucky",
		"cn_name_cap": "幸运的帽子",
		"variable": "lucky",
		"integrity_max": 50,
		"integrity": 50,
		"fabric_strength": 20,
		"reveal": 300,
		"word": "an",
		"short": 0,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word: &amp;quot;an&amp;quot;,
		short: 0,
		</v>
      </c>
      <c r="I41" s="25" t="str">
        <f t="shared" si="7"/>
        <v>		{
		"index": 63,
		"name": "lucky",
		"name_cap": "Lucky",
		"cn_name_cap": "幸运的帽子",
		"variable": "lucky",
		"integrity_max": 50,
		"integrity": 50,
		"fabric_strength": 20,
		"reveal": 300,
		"word": "an",
		"short": 0,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word: &amp;quot;an&amp;quot;,
		short: 0,
		</v>
      </c>
      <c r="I42" s="25" t="str">
        <f t="shared" si="7"/>
        <v>		{
		"index": 63,
		"name": "lucky",
		"name_cap": "Lucky",
		"cn_name_cap": "幸运的帽子",
		"variable": "lucky",
		"integrity_max": 50,
		"integrity": 50,
		"fabric_strength": 20,
		"reveal": 300,
		"word": "an",
		"short": 0,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word: &amp;quot;an&amp;quot;,
		short: 0,
		plural: 0,
		</v>
      </c>
      <c r="I43" s="25" t="str">
        <f t="shared" si="7"/>
        <v>		{
		"index": 63,
		"name": "lucky",
		"name_cap": "Lucky",
		"cn_name_cap": "幸运的帽子",
		"variable": "lucky",
		"integrity_max": 50,
		"integrity": 50,
		"fabric_strength": 20,
		"reveal": 300,
		"word": "an",
		"short": 0,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word: &amp;quot;an&amp;quot;,
		short: 0,
		plural: 0,
		</v>
      </c>
      <c r="I44" s="25" t="str">
        <f t="shared" si="7"/>
        <v>		{
		"index": 63,
		"name": "lucky",
		"name_cap": "Lucky",
		"cn_name_cap": "幸运的帽子",
		"variable": "lucky",
		"integrity_max": 50,
		"integrity": 50,
		"fabric_strength": 20,
		"reveal": 300,
		"word": "an",
		"short": 0,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word: &amp;quot;an&amp;quot;,
		short: 0,
		plural: 0,
		</v>
      </c>
      <c r="I45" s="25" t="str">
        <f t="shared" si="7"/>
        <v>		{
		"index": 63,
		"name": "lucky",
		"name_cap": "Lucky",
		"cn_name_cap": "幸运的帽子",
		"variable": "lucky",
		"integrity_max": 50,
		"integrity": 50,
		"fabric_strength": 20,
		"reveal": 300,
		"word": "an",
		"short": 0,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word: &amp;quot;an&amp;quot;,
		short: 0,
		plural: 0,
		</v>
      </c>
      <c r="I46" s="25" t="str">
        <f t="shared" si="7"/>
        <v>		{
		"index": 63,
		"name": "lucky",
		"name_cap": "Lucky",
		"cn_name_cap": "幸运的帽子",
		"variable": "lucky",
		"integrity_max": 50,
		"integrity": 50,
		"fabric_strength": 20,
		"reveal": 300,
		"word": "an",
		"short": 0,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word: &amp;quot;an&amp;quot;,
		short: 0,
		plural: 0,
		colour: 0,
		</v>
      </c>
      <c r="I47" s="25" t="str">
        <f t="shared" si="7"/>
        <v>		{
		"index": 63,
		"name": "lucky",
		"name_cap": "Lucky",
		"cn_name_cap": "幸运的帽子",
		"variable": "lucky",
		"integrity_max": 50,
		"integrity": 50,
		"fabric_strength": 20,
		"reveal": 300,
		"word": "an",
		"short": 0,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word: &amp;quot;an&amp;quot;,
		short: 0,
		plural: 0,
		colour: 0,
		</v>
      </c>
      <c r="I48" s="25" t="str">
        <f t="shared" si="7"/>
        <v>		{
		"index": 63,
		"name": "lucky",
		"name_cap": "Lucky",
		"cn_name_cap": "幸运的帽子",
		"variable": "lucky",
		"integrity_max": 50,
		"integrity": 50,
		"fabric_strength": 20,
		"reveal": 300,
		"word": "an",
		"short": 0,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v>
      </c>
      <c r="I49" s="25" t="str">
        <f t="shared" si="7"/>
        <v>		{
		"index": 63,
		"name": "lucky",
		"name_cap": "Lucky",
		"cn_name_cap": "幸运的帽子",
		"variable": "lucky",
		"integrity_max": 50,
		"integrity": 50,
		"fabric_strength": 20,
		"reveal": 300,
		"word": "an",
		"short": 0,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v>
      </c>
      <c r="I50" s="25" t="str">
        <f t="shared" si="7"/>
        <v>		{
		"index": 63,
		"name": "lucky",
		"name_cap": "Lucky",
		"cn_name_cap": "幸运的帽子",
		"variable": "lucky",
		"integrity_max": 50,
		"integrity": 50,
		"fabric_strength": 20,
		"reveal": 300,
		"word": "an",
		"short": 0,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
      </c>
      <c r="C51" s="44" t="s">
        <v>161</v>
      </c>
      <c r="D51" s="42">
        <f t="shared" si="14"/>
        <v>0</v>
      </c>
      <c r="E51" s="3" t="str">
        <f t="shared" si="3"/>
        <v/>
      </c>
      <c r="F51" s="18" t="str">
        <f t="shared" si="4"/>
        <v/>
      </c>
      <c r="G51" s="24" t="str">
        <f t="shared" si="5"/>
        <v/>
      </c>
      <c r="H51"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v>
      </c>
      <c r="I51" s="25" t="str">
        <f t="shared" si="7"/>
        <v>		{
		"index": 63,
		"name": "lucky",
		"name_cap": "Lucky",
		"cn_name_cap": "幸运的帽子",
		"variable": "lucky",
		"integrity_max": 50,
		"integrity": 50,
		"fabric_strength": 20,
		"reveal": 300,
		"word": "an",
		"short": 0,
		"plural": 0,
		"colour": 0,
		"colour_sidebar": 1,
		"colour_combat":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
      </c>
      <c r="C52" s="34" t="s">
        <v>55</v>
      </c>
      <c r="D52" s="35">
        <f>D51</f>
        <v>0</v>
      </c>
      <c r="E52" s="3" t="str">
        <f t="shared" si="3"/>
        <v/>
      </c>
      <c r="F52" s="18" t="str">
        <f t="shared" si="4"/>
        <v/>
      </c>
      <c r="G52" s="24" t="str">
        <f t="shared" si="5"/>
        <v/>
      </c>
      <c r="H52"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v>
      </c>
      <c r="I52" s="25" t="str">
        <f t="shared" si="7"/>
        <v>		{
		"index": 63,
		"name": "lucky",
		"name_cap": "Lucky",
		"cn_name_cap": "幸运的帽子",
		"variable": "lucky",
		"integrity_max": 50,
		"integrity": 50,
		"fabric_strength": 20,
		"reveal": 300,
		"word": "an",
		"short": 0,
		"plural": 0,
		"colour": 0,
		"colour_sidebar": 1,
		"colour_combat":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
      </c>
      <c r="C53" s="44" t="s">
        <v>161</v>
      </c>
      <c r="D53" s="42">
        <f>VALUE(TRIM(RIGHT(SUBSTITUTE(C53," ",REPT(" ",99)),99)))
</f>
        <v>0</v>
      </c>
      <c r="E53" s="3" t="str">
        <f t="shared" si="3"/>
        <v/>
      </c>
      <c r="F53" s="18" t="str">
        <f t="shared" si="4"/>
        <v/>
      </c>
      <c r="G53" s="24" t="str">
        <f t="shared" si="5"/>
        <v/>
      </c>
      <c r="H53"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v>
      </c>
      <c r="I53" s="25" t="str">
        <f t="shared" si="7"/>
        <v>		{
		"index": 63,
		"name": "lucky",
		"name_cap": "Lucky",
		"cn_name_cap": "幸运的帽子",
		"variable": "lucky",
		"integrity_max": 50,
		"integrity": 50,
		"fabric_strength": 20,
		"reveal": 300,
		"word": "an",
		"short": 0,
		"plural": 0,
		"colour": 0,
		"colour_sidebar": 1,
		"colour_combat":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
      </c>
      <c r="C54" s="34" t="s">
        <v>55</v>
      </c>
      <c r="D54" s="35">
        <f>D53</f>
        <v>0</v>
      </c>
      <c r="E54" s="3" t="str">
        <f t="shared" si="3"/>
        <v/>
      </c>
      <c r="F54" s="18" t="str">
        <f t="shared" si="4"/>
        <v/>
      </c>
      <c r="G54" s="24" t="str">
        <f t="shared" si="5"/>
        <v/>
      </c>
      <c r="H54"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v>
      </c>
      <c r="I54" s="25" t="str">
        <f t="shared" si="7"/>
        <v>		{
		"index": 63,
		"name": "lucky",
		"name_cap": "Lucky",
		"cn_name_cap": "幸运的帽子",
		"variable": "lucky",
		"integrity_max": 50,
		"integrity": 50,
		"fabric_strength": 20,
		"reveal": 300,
		"word": "an",
		"short": 0,
		"plural": 0,
		"colour": 0,
		"colour_sidebar": 1,
		"colour_combat":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
      </c>
      <c r="C55" s="44" t="s">
        <v>161</v>
      </c>
      <c r="D55" s="42">
        <f>VALUE(TRIM(RIGHT(SUBSTITUTE(C55," ",REPT(" ",99)),99)))
</f>
        <v>0</v>
      </c>
      <c r="E55" s="3" t="str">
        <f t="shared" si="3"/>
        <v/>
      </c>
      <c r="F55" s="18" t="str">
        <f t="shared" si="4"/>
        <v/>
      </c>
      <c r="G55" s="24" t="str">
        <f t="shared" si="5"/>
        <v/>
      </c>
      <c r="H55"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v>
      </c>
      <c r="I55" s="25" t="str">
        <f t="shared" si="7"/>
        <v>		{
		"index": 63,
		"name": "lucky",
		"name_cap": "Lucky",
		"cn_name_cap": "幸运的帽子",
		"variable": "lucky",
		"integrity_max": 50,
		"integrity": 50,
		"fabric_strength": 20,
		"reveal": 300,
		"word": "an",
		"short": 0,
		"plural": 0,
		"colour": 0,
		"colour_sidebar": 1,
		"colour_combat":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
      </c>
      <c r="C56" s="34" t="s">
        <v>55</v>
      </c>
      <c r="D56" s="35">
        <f>D55</f>
        <v>0</v>
      </c>
      <c r="E56" s="3" t="str">
        <f t="shared" si="3"/>
        <v/>
      </c>
      <c r="F56" s="18" t="str">
        <f t="shared" si="4"/>
        <v/>
      </c>
      <c r="G56" s="24" t="str">
        <f t="shared" si="5"/>
        <v/>
      </c>
      <c r="H56"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v>
      </c>
      <c r="I56" s="25" t="str">
        <f t="shared" si="7"/>
        <v>		{
		"index": 63,
		"name": "lucky",
		"name_cap": "Lucky",
		"cn_name_cap": "幸运的帽子",
		"variable": "lucky",
		"integrity_max": 50,
		"integrity": 50,
		"fabric_strength": 20,
		"reveal": 300,
		"word": "an",
		"short": 0,
		"plural": 0,
		"colour": 0,
		"colour_sidebar": 1,
		"colour_combat":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v>
      </c>
      <c r="I57" s="25" t="str">
        <f t="shared" si="7"/>
        <v>		{
		"index": 63,
		"name": "lucky",
		"name_cap": "Lucky",
		"cn_name_cap": "幸运的帽子",
		"variable": "lucky",
		"integrity_max": 50,
		"integrity": 50,
		"fabric_strength": 20,
		"reveal": 300,
		"word": "an",
		"short": 0,
		"plural": 0,
		"colour": 0,
		"colour_sidebar": 1,
		"colour_combat":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
      </c>
      <c r="C60" s="34" t="s">
        <v>55</v>
      </c>
      <c r="D60" s="3" t="str">
        <f>IF(ISNUMBER(SEARCH("特指", C60)),D23,B12)</f>
        <v>feet</v>
      </c>
      <c r="E60" s="1" t="str">
        <f t="shared" si="3"/>
        <v/>
      </c>
      <c r="F60" s="18" t="str">
        <f t="shared" si="4"/>
        <v/>
      </c>
      <c r="G60" s="24" t="str">
        <f t="shared" si="5"/>
        <v/>
      </c>
      <c r="H60"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60"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v>
      </c>
      <c r="I61"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v>
      </c>
      <c r="I62"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v>
      </c>
      <c r="I63"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4"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5"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
      </c>
      <c r="C77" s="41" t="s">
        <v>137</v>
      </c>
      <c r="D77" s="42">
        <f t="shared" si="18"/>
        <v>0</v>
      </c>
      <c r="E77" s="3" t="str">
        <f t="shared" si="16"/>
        <v/>
      </c>
      <c r="F77" s="18" t="str">
        <f t="shared" si="17"/>
        <v/>
      </c>
      <c r="G77" s="24" t="str">
        <f t="shared" si="5"/>
        <v/>
      </c>
      <c r="H77"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v>
      </c>
      <c r="I77"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v>
      </c>
      <c r="I78"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v>
      </c>
      <c r="I79"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v>
      </c>
      <c r="I80"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1</v>
      </c>
      <c r="C81" s="34" t="s">
        <v>147</v>
      </c>
      <c r="D81" s="42">
        <f t="shared" si="19"/>
        <v>0</v>
      </c>
      <c r="E81" s="3">
        <f t="shared" si="16"/>
        <v>0</v>
      </c>
      <c r="F81" s="18" t="str">
        <f t="shared" si="17"/>
        <v>accessory_colour_combat: 0,</v>
      </c>
      <c r="G81" s="24" t="str">
        <f t="shared" si="5"/>
        <v>"accessory_colour_combat": 0,</v>
      </c>
      <c r="H81"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v>
      </c>
      <c r="I81"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82"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83"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84"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85"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86"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87"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88"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89"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90"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91"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
      </c>
      <c r="C92" s="41" t="s">
        <v>137</v>
      </c>
      <c r="D92" s="42">
        <f>VALUE(TRIM(RIGHT(SUBSTITUTE(C92," ",REPT(" ",99)),99)))
</f>
        <v>0</v>
      </c>
      <c r="E92" s="3" t="str">
        <f t="shared" si="21"/>
        <v/>
      </c>
      <c r="F92" s="18" t="str">
        <f t="shared" si="17"/>
        <v/>
      </c>
      <c r="G92" s="24" t="str">
        <f t="shared" si="5"/>
        <v/>
      </c>
      <c r="H92"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92"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93"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
      </c>
      <c r="C94" s="41" t="s">
        <v>137</v>
      </c>
      <c r="D94" s="42">
        <f>VALUE(TRIM(RIGHT(SUBSTITUTE(C94," ",REPT(" ",99)),99)))
</f>
        <v>0</v>
      </c>
      <c r="E94" s="3" t="str">
        <f t="shared" si="21"/>
        <v/>
      </c>
      <c r="F94" s="18" t="str">
        <f t="shared" si="17"/>
        <v/>
      </c>
      <c r="G94" s="24" t="str">
        <f t="shared" si="5"/>
        <v/>
      </c>
      <c r="H94"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94"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95"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v>
      </c>
      <c r="I96"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v>
      </c>
      <c r="I97"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v>
      </c>
      <c r="I98"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v>
      </c>
      <c r="I99"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v>
      </c>
      <c r="I100"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v>
      </c>
      <c r="I101"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v>
      </c>
      <c r="I102"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mainImage: 1,
		</v>
      </c>
      <c r="I103"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mainImage: 1,
		</v>
      </c>
      <c r="I104"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mainImage: 1,
		</v>
      </c>
      <c r="I105"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mainImage: 1,
		</v>
      </c>
      <c r="I106"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mainImage: 1,
		</v>
      </c>
      <c r="I107"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"accIcon": 0,
		"mainImage": 1,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NaN</v>
      </c>
      <c r="E108" s="3" t="str">
        <f t="shared" si="27"/>
        <v/>
      </c>
      <c r="F108" s="18" t="str">
        <f t="shared" si="17"/>
        <v/>
      </c>
      <c r="G108" s="24" t="str">
        <f t="shared" si="5"/>
        <v/>
      </c>
      <c r="H108"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mainImage: 1,
		</v>
      </c>
      <c r="I108"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"accIcon": 0,
		"mainImage": 1,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mainImage: 1,
		</v>
      </c>
      <c r="I109"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"accIcon": 0,
		"mainImage": 1,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mainImage: 1,
		</v>
      </c>
      <c r="I110"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"accIcon": 0,
		"mainImage": 1,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mainImage: 1,
		</v>
      </c>
      <c r="I111"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"accIcon": 0,
		"mainImage": 1,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word: &amp;quot;an&amp;quot;,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accessory_colour_combat: 0,
		pattern: 0,
		cursed: 1,
		location: 0,
		iconFile: &amp;quot;lucky.png&amp;quot;,
		accIcon: 0,
		mainImage: 1,
		author: &amp;quot;Ankwa&amp;quot;,
		</v>
      </c>
      <c r="I112" s="25" t="str">
        <f t="shared" si="7"/>
        <v>		{
		"index": 63,
		"name": "lucky",
		"name_cap": "Lucky",
		"cn_name_cap": "幸运的帽子",
		"variable": "lucky",
		"integrity_max": 50,
		"integrity": 50,
		"fabric_strength": 20,
		"reveal": 300,
		"word": "an",
		"short": 0,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"accessory_colour_combat": 0,
		"pattern": 0,
		"cursed": 1,
		"location": 0,
		"iconFile": "lucky.png",
		"accIcon": 0,
		"mainImage": 1,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feet</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707</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708</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709</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setup.moddedClothes.genitals</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710</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["cool", "costume", "mask", "stealthy", "sticky_fingers", "eerie", "shade", "sticky", "esoteric", "antitransparent"],
		"set": "genitals",
		"gender": "n",
		"femininity": 0,
		"cost": 3050,
		"description": "Nice thing, brings luck, maybe. ",
		"shop": ["forest"],
		"shopGroup": "lucky",
		"accessory": 1,
		"accessory_colour": 1,
		"accessory_colour_sidebar": 1,
		"pattern": 0,
		"penis_img": 0,
		"back_img": 0,
		"back_img_acc": 0,
		"cursed": 1,
		"location": 0,
		"iconFile": "lucky.png",
		"accIcon": 0,
		"mainImage": 1,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711</v>
      </c>
      <c r="B12" s="15" t="str">
        <f>RIGHT(A12, LEN(A12)*2-LENB(A12))</f>
        <v>genitals</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mainImage: 1,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v>
      </c>
      <c r="I30" s="25" t="str">
        <f t="shared" si="7"/>
        <v>		{
		"index": 63,
		"name": "lucky",
		"name_cap": "Lucky",
		"cn_name_cap": "幸运的帽子",
		"variable": "lucky",
		"integrity_max": 50,
		"integrity": 50,
		"fabric_strength": 20,
		"reveal": 300,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word: &amp;quot;an&amp;quot;,
		</v>
      </c>
      <c r="I31" s="25" t="str">
        <f t="shared" si="7"/>
        <v>		{
		"index": 63,
		"name": "lucky",
		"name_cap": "Lucky",
		"cn_name_cap": "幸运的帽子",
		"variable": "lucky",
		"integrity_max": 50,
		"integrity": 50,
		"fabric_strength": 20,
		"reveal": 300,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1</v>
      </c>
      <c r="C32" s="41" t="s">
        <v>100</v>
      </c>
      <c r="D32" s="42">
        <f t="shared" ref="D32:D33" si="10">VALUE(TRIM(RIGHT(SUBSTITUTE(C32," ",REPT(" ",99)),99)))
</f>
        <v>1</v>
      </c>
      <c r="E32" s="3">
        <f t="shared" si="3"/>
        <v>1</v>
      </c>
      <c r="F32" s="18" t="str">
        <f t="shared" si="4"/>
        <v>one_piece: 1,</v>
      </c>
      <c r="G32" s="24" t="str">
        <f t="shared" si="5"/>
        <v>"one_piece": 1,</v>
      </c>
      <c r="H32" s="25" t="str">
        <f t="shared" si="6"/>
        <v>		{
		index: 63,
		name: &amp;quot;lucky&amp;quot;,
		name_cap: &amp;quot;Lucky&amp;quot;,
		cn_name_cap: &amp;quot;幸运的帽子&amp;quot;,
		variable: &amp;quot;lucky&amp;quot;,
		integrity_max: 50,
		integrity: 50,
		fabric_strength: 20,
		reveal: 300,
		word: &amp;quot;an&amp;quot;,
		one_piece: 1,
		</v>
      </c>
      <c r="I32" s="25" t="str">
        <f t="shared" si="7"/>
        <v>		{
		"index": 63,
		"name": "lucky",
		"name_cap": "Lucky",
		"cn_name_cap": "幸运的帽子",
		"variable": "lucky",
		"integrity_max": 50,
		"integrity": 50,
		"fabric_strength": 20,
		"reveal": 300,
		"word": "an",
		"one_piece": 1,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word: &amp;quot;an&amp;quot;,
		one_piece: 1,
		</v>
      </c>
      <c r="I33" s="25" t="str">
        <f t="shared" si="7"/>
        <v>		{
		"index": 63,
		"name": "lucky",
		"name_cap": "Lucky",
		"cn_name_cap": "幸运的帽子",
		"variable": "lucky",
		"integrity_max": 50,
		"integrity": 50,
		"fabric_strength": 20,
		"reveal": 300,
		"word": "an",
		"one_piece": 1,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word: &amp;quot;an&amp;quot;,
		one_piece: 1,
		</v>
      </c>
      <c r="I34" s="25" t="str">
        <f t="shared" si="7"/>
        <v>		{
		"index": 63,
		"name": "lucky",
		"name_cap": "Lucky",
		"cn_name_cap": "幸运的帽子",
		"variable": "lucky",
		"integrity_max": 50,
		"integrity": 50,
		"fabric_strength": 20,
		"reveal": 300,
		"word": "an",
		"one_piece": 1,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word: &amp;quot;an&amp;quot;,
		one_piece: 1,
		</v>
      </c>
      <c r="I35" s="25" t="str">
        <f t="shared" si="7"/>
        <v>		{
		"index": 63,
		"name": "lucky",
		"name_cap": "Lucky",
		"cn_name_cap": "幸运的帽子",
		"variable": "lucky",
		"integrity_max": 50,
		"integrity": 50,
		"fabric_strength": 20,
		"reveal": 300,
		"word": "an",
		"one_piece": 1,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word: &amp;quot;an&amp;quot;,
		one_piece: 1,
		</v>
      </c>
      <c r="I36" s="25" t="str">
        <f t="shared" si="7"/>
        <v>		{
		"index": 63,
		"name": "lucky",
		"name_cap": "Lucky",
		"cn_name_cap": "幸运的帽子",
		"variable": "lucky",
		"integrity_max": 50,
		"integrity": 50,
		"fabric_strength": 20,
		"reveal": 300,
		"word": "an",
		"one_piece": 1,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word: &amp;quot;an&amp;quot;,
		one_piece: 1,
		</v>
      </c>
      <c r="I37" s="25" t="str">
        <f t="shared" si="7"/>
        <v>		{
		"index": 63,
		"name": "lucky",
		"name_cap": "Lucky",
		"cn_name_cap": "幸运的帽子",
		"variable": "lucky",
		"integrity_max": 50,
		"integrity": 50,
		"fabric_strength": 20,
		"reveal": 300,
		"word": "an",
		"one_piece": 1,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word: &amp;quot;an&amp;quot;,
		one_piece: 1,
		</v>
      </c>
      <c r="I38" s="25" t="str">
        <f t="shared" si="7"/>
        <v>		{
		"index": 63,
		"name": "lucky",
		"name_cap": "Lucky",
		"cn_name_cap": "幸运的帽子",
		"variable": "lucky",
		"integrity_max": 50,
		"integrity": 50,
		"fabric_strength": 20,
		"reveal": 300,
		"word": "an",
		"one_piece": 1,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word: &amp;quot;an&amp;quot;,
		one_piece: 1,
		</v>
      </c>
      <c r="I39" s="25" t="str">
        <f t="shared" si="7"/>
        <v>		{
		"index": 63,
		"name": "lucky",
		"name_cap": "Lucky",
		"cn_name_cap": "幸运的帽子",
		"variable": "lucky",
		"integrity_max": 50,
		"integrity": 50,
		"fabric_strength": 20,
		"reveal": 300,
		"word": "an",
		"one_piece": 1,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word: &amp;quot;an&amp;quot;,
		one_piece: 1,
		</v>
      </c>
      <c r="I40" s="25" t="str">
        <f t="shared" si="7"/>
        <v>		{
		"index": 63,
		"name": "lucky",
		"name_cap": "Lucky",
		"cn_name_cap": "幸运的帽子",
		"variable": "lucky",
		"integrity_max": 50,
		"integrity": 50,
		"fabric_strength": 20,
		"reveal": 300,
		"word": "an",
		"one_piece": 1,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word: &amp;quot;an&amp;quot;,
		one_piece: 1,
		</v>
      </c>
      <c r="I41" s="25" t="str">
        <f t="shared" si="7"/>
        <v>		{
		"index": 63,
		"name": "lucky",
		"name_cap": "Lucky",
		"cn_name_cap": "幸运的帽子",
		"variable": "lucky",
		"integrity_max": 50,
		"integrity": 50,
		"fabric_strength": 20,
		"reveal": 300,
		"word": "an",
		"one_piece": 1,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1</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word: &amp;quot;an&amp;quot;,
		one_piece: 1,
		</v>
      </c>
      <c r="I42" s="25" t="str">
        <f t="shared" si="7"/>
        <v>		{
		"index": 63,
		"name": "lucky",
		"name_cap": "Lucky",
		"cn_name_cap": "幸运的帽子",
		"variable": "lucky",
		"integrity_max": 50,
		"integrity": 50,
		"fabric_strength": 20,
		"reveal": 300,
		"word": "an",
		"one_piece": 1,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word: &amp;quot;an&amp;quot;,
		one_piece: 1,
		plural: 0,
		</v>
      </c>
      <c r="I43" s="25" t="str">
        <f t="shared" si="7"/>
        <v>		{
		"index": 63,
		"name": "lucky",
		"name_cap": "Lucky",
		"cn_name_cap": "幸运的帽子",
		"variable": "lucky",
		"integrity_max": 50,
		"integrity": 50,
		"fabric_strength": 20,
		"reveal": 300,
		"word": "an",
		"one_piece": 1,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word: &amp;quot;an&amp;quot;,
		one_piece: 1,
		plural: 0,
		</v>
      </c>
      <c r="I44" s="25" t="str">
        <f t="shared" si="7"/>
        <v>		{
		"index": 63,
		"name": "lucky",
		"name_cap": "Lucky",
		"cn_name_cap": "幸运的帽子",
		"variable": "lucky",
		"integrity_max": 50,
		"integrity": 50,
		"fabric_strength": 20,
		"reveal": 300,
		"word": "an",
		"one_piece": 1,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word: &amp;quot;an&amp;quot;,
		one_piece: 1,
		plural: 0,
		</v>
      </c>
      <c r="I45" s="25" t="str">
        <f t="shared" si="7"/>
        <v>		{
		"index": 63,
		"name": "lucky",
		"name_cap": "Lucky",
		"cn_name_cap": "幸运的帽子",
		"variable": "lucky",
		"integrity_max": 50,
		"integrity": 50,
		"fabric_strength": 20,
		"reveal": 300,
		"word": "an",
		"one_piece": 1,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word: &amp;quot;an&amp;quot;,
		one_piece: 1,
		plural: 0,
		</v>
      </c>
      <c r="I46" s="25" t="str">
        <f t="shared" si="7"/>
        <v>		{
		"index": 63,
		"name": "lucky",
		"name_cap": "Lucky",
		"cn_name_cap": "幸运的帽子",
		"variable": "lucky",
		"integrity_max": 50,
		"integrity": 50,
		"fabric_strength": 20,
		"reveal": 300,
		"word": "an",
		"one_piece": 1,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word: &amp;quot;an&amp;quot;,
		one_piece: 1,
		plural: 0,
		colour: 0,
		</v>
      </c>
      <c r="I47" s="25" t="str">
        <f t="shared" si="7"/>
        <v>		{
		"index": 63,
		"name": "lucky",
		"name_cap": "Lucky",
		"cn_name_cap": "幸运的帽子",
		"variable": "lucky",
		"integrity_max": 50,
		"integrity": 50,
		"fabric_strength": 20,
		"reveal": 300,
		"word": "an",
		"one_piece": 1,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word: &amp;quot;an&amp;quot;,
		one_piece: 1,
		plural: 0,
		colour: 0,
		</v>
      </c>
      <c r="I48" s="25" t="str">
        <f t="shared" si="7"/>
        <v>		{
		"index": 63,
		"name": "lucky",
		"name_cap": "Lucky",
		"cn_name_cap": "幸运的帽子",
		"variable": "lucky",
		"integrity_max": 50,
		"integrity": 50,
		"fabric_strength": 20,
		"reveal": 300,
		"word": "an",
		"one_piece": 1,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v>
      </c>
      <c r="I49" s="25" t="str">
        <f t="shared" si="7"/>
        <v>		{
		"index": 63,
		"name": "lucky",
		"name_cap": "Lucky",
		"cn_name_cap": "幸运的帽子",
		"variable": "lucky",
		"integrity_max": 50,
		"integrity": 50,
		"fabric_strength": 20,
		"reveal": 300,
		"word": "an",
		"one_piece": 1,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v>
      </c>
      <c r="I50" s="25" t="str">
        <f t="shared" si="7"/>
        <v>		{
		"index": 63,
		"name": "lucky",
		"name_cap": "Lucky",
		"cn_name_cap": "幸运的帽子",
		"variable": "lucky",
		"integrity_max": 50,
		"integrity": 50,
		"fabric_strength": 20,
		"reveal": 300,
		"word": "an",
		"one_piece": 1,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1</v>
      </c>
      <c r="C51" s="44" t="s">
        <v>161</v>
      </c>
      <c r="D51" s="42">
        <f t="shared" si="14"/>
        <v>0</v>
      </c>
      <c r="E51" s="3">
        <f t="shared" si="3"/>
        <v>0</v>
      </c>
      <c r="F51" s="18" t="str">
        <f t="shared" si="4"/>
        <v>exposed_base: 0,</v>
      </c>
      <c r="G51" s="24" t="str">
        <f t="shared" si="5"/>
        <v>"exposed_base": 0,</v>
      </c>
      <c r="H51"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v>
      </c>
      <c r="I51" s="25" t="str">
        <f t="shared" si="7"/>
        <v>		{
		"index": 63,
		"name": "lucky",
		"name_cap": "Lucky",
		"cn_name_cap": "幸运的帽子",
		"variable": "lucky",
		"integrity_max": 50,
		"integrity": 50,
		"fabric_strength": 20,
		"reveal": 300,
		"word": "an",
		"one_piece": 1,
		"plural": 0,
		"colour": 0,
		"colour_sidebar": 1,
		"colour_combat": 0,
		"exposed_base":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1</v>
      </c>
      <c r="C52" s="34" t="s">
        <v>55</v>
      </c>
      <c r="D52" s="35">
        <f>D51</f>
        <v>0</v>
      </c>
      <c r="E52" s="3">
        <f t="shared" si="3"/>
        <v>0</v>
      </c>
      <c r="F52" s="18" t="str">
        <f t="shared" si="4"/>
        <v>exposed: 0,</v>
      </c>
      <c r="G52" s="24" t="str">
        <f t="shared" si="5"/>
        <v>"exposed": 0,</v>
      </c>
      <c r="H52"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
      </c>
      <c r="I52" s="25" t="str">
        <f t="shared" si="7"/>
        <v>		{
		"index": 63,
		"name": "lucky",
		"name_cap": "Lucky",
		"cn_name_cap": "幸运的帽子",
		"variable": "lucky",
		"integrity_max": 50,
		"integrity": 50,
		"fabric_strength": 20,
		"reveal": 300,
		"word": "an",
		"one_piece": 1,
		"plural": 0,
		"colour": 0,
		"colour_sidebar": 1,
		"colour_combat": 0,
		"exposed_base": 0,
		"exposed":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1</v>
      </c>
      <c r="C53" s="44" t="s">
        <v>161</v>
      </c>
      <c r="D53" s="42">
        <f>VALUE(TRIM(RIGHT(SUBSTITUTE(C53," ",REPT(" ",99)),99)))
</f>
        <v>0</v>
      </c>
      <c r="E53" s="3">
        <f t="shared" si="3"/>
        <v>0</v>
      </c>
      <c r="F53" s="18" t="str">
        <f t="shared" si="4"/>
        <v>vagina_exposed_base: 0,</v>
      </c>
      <c r="G53" s="24" t="str">
        <f t="shared" si="5"/>
        <v>"vagina_exposed_base": 0,</v>
      </c>
      <c r="H53"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
      </c>
      <c r="I53"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1</v>
      </c>
      <c r="C54" s="34" t="s">
        <v>55</v>
      </c>
      <c r="D54" s="35">
        <f>D53</f>
        <v>0</v>
      </c>
      <c r="E54" s="3">
        <f t="shared" si="3"/>
        <v>0</v>
      </c>
      <c r="F54" s="18" t="str">
        <f t="shared" si="4"/>
        <v>vagina_exposed: 0,</v>
      </c>
      <c r="G54" s="24" t="str">
        <f t="shared" si="5"/>
        <v>"vagina_exposed": 0,</v>
      </c>
      <c r="H54"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v>
      </c>
      <c r="I54"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1</v>
      </c>
      <c r="C55" s="44" t="s">
        <v>161</v>
      </c>
      <c r="D55" s="42">
        <f>VALUE(TRIM(RIGHT(SUBSTITUTE(C55," ",REPT(" ",99)),99)))
</f>
        <v>0</v>
      </c>
      <c r="E55" s="3">
        <f t="shared" si="3"/>
        <v>0</v>
      </c>
      <c r="F55" s="18" t="str">
        <f t="shared" si="4"/>
        <v>anus_exposed_base: 0,</v>
      </c>
      <c r="G55" s="24" t="str">
        <f t="shared" si="5"/>
        <v>"anus_exposed_base": 0,</v>
      </c>
      <c r="H55"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v>
      </c>
      <c r="I55"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1</v>
      </c>
      <c r="C56" s="34" t="s">
        <v>55</v>
      </c>
      <c r="D56" s="35">
        <f>D55</f>
        <v>0</v>
      </c>
      <c r="E56" s="3">
        <f t="shared" si="3"/>
        <v>0</v>
      </c>
      <c r="F56" s="18" t="str">
        <f t="shared" si="4"/>
        <v>anus_exposed: 0,</v>
      </c>
      <c r="G56" s="24" t="str">
        <f t="shared" si="5"/>
        <v>"anus_exposed": 0,</v>
      </c>
      <c r="H56"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v>
      </c>
      <c r="I56"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v>
      </c>
      <c r="I57"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1</v>
      </c>
      <c r="C60" s="34" t="s">
        <v>55</v>
      </c>
      <c r="D60" s="3" t="str">
        <f>IF(ISNUMBER(SEARCH("特指", C60)),D23,B12)</f>
        <v>genitals</v>
      </c>
      <c r="E60" s="1" t="str">
        <f t="shared" si="3"/>
        <v>genitals</v>
      </c>
      <c r="F60" s="18" t="str">
        <f t="shared" si="4"/>
        <v>set: &amp;quot;genitals&amp;quot;,</v>
      </c>
      <c r="G60" s="24" t="str">
        <f t="shared" si="5"/>
        <v>"set": "genitals",</v>
      </c>
      <c r="H60"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v>
      </c>
      <c r="I60"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v>
      </c>
      <c r="I61"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v>
      </c>
      <c r="I62"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
      </c>
      <c r="C63" s="41" t="s">
        <v>197</v>
      </c>
      <c r="D63" s="3">
        <f>IFERROR(__xludf.DUMMYFUNCTION("INDEX(SPLIT(C63, "" ""), COUNTA(SPLIT(C63, "" "")))
"),1.0)</f>
        <v>1</v>
      </c>
      <c r="E63" s="3" t="str">
        <f t="shared" si="3"/>
        <v/>
      </c>
      <c r="F63" s="18" t="str">
        <f t="shared" si="4"/>
        <v/>
      </c>
      <c r="G63" s="24" t="str">
        <f t="shared" si="5"/>
        <v/>
      </c>
      <c r="H63"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v>
      </c>
      <c r="I63"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v>
      </c>
      <c r="I64"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v>
      </c>
      <c r="I65"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v>
      </c>
      <c r="I66"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v>
      </c>
      <c r="I67"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v>
      </c>
      <c r="I68"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v>
      </c>
      <c r="I69"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v>
      </c>
      <c r="I70"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v>
      </c>
      <c r="I71"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v>
      </c>
      <c r="I72"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
      </c>
      <c r="C77" s="41" t="s">
        <v>137</v>
      </c>
      <c r="D77" s="42">
        <f t="shared" si="18"/>
        <v>0</v>
      </c>
      <c r="E77" s="3" t="str">
        <f t="shared" si="16"/>
        <v/>
      </c>
      <c r="F77" s="18" t="str">
        <f t="shared" si="17"/>
        <v/>
      </c>
      <c r="G77" s="24" t="str">
        <f t="shared" si="5"/>
        <v/>
      </c>
      <c r="H77"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v>
      </c>
      <c r="I77"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v>
      </c>
      <c r="I78"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v>
      </c>
      <c r="I79"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v>
      </c>
      <c r="I80"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
      </c>
      <c r="C81" s="34" t="s">
        <v>147</v>
      </c>
      <c r="D81" s="42">
        <f t="shared" si="19"/>
        <v>0</v>
      </c>
      <c r="E81" s="3" t="str">
        <f t="shared" si="16"/>
        <v/>
      </c>
      <c r="F81" s="18" t="str">
        <f t="shared" si="17"/>
        <v/>
      </c>
      <c r="G81" s="24" t="str">
        <f t="shared" si="5"/>
        <v/>
      </c>
      <c r="H81"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v>
      </c>
      <c r="I81"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v>
      </c>
      <c r="I82"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v>
      </c>
      <c r="I83"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v>
      </c>
      <c r="I84"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v>
      </c>
      <c r="I85"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v>
      </c>
      <c r="I86"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v>
      </c>
      <c r="I87"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v>
      </c>
      <c r="I88"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v>
      </c>
      <c r="I89"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1</v>
      </c>
      <c r="C90" s="41" t="s">
        <v>137</v>
      </c>
      <c r="D90" s="42">
        <f t="shared" si="22"/>
        <v>0</v>
      </c>
      <c r="E90" s="3">
        <f t="shared" si="21"/>
        <v>0</v>
      </c>
      <c r="F90" s="18" t="str">
        <f t="shared" si="17"/>
        <v>penis_img: 0,</v>
      </c>
      <c r="G90" s="24" t="str">
        <f t="shared" si="5"/>
        <v>"penis_img": 0,</v>
      </c>
      <c r="H90"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v>
      </c>
      <c r="I90"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v>
      </c>
      <c r="I91"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1</v>
      </c>
      <c r="C92" s="41" t="s">
        <v>137</v>
      </c>
      <c r="D92" s="42">
        <f>VALUE(TRIM(RIGHT(SUBSTITUTE(C92," ",REPT(" ",99)),99)))
</f>
        <v>0</v>
      </c>
      <c r="E92" s="3">
        <f t="shared" si="21"/>
        <v>0</v>
      </c>
      <c r="F92" s="18" t="str">
        <f t="shared" si="17"/>
        <v>back_img: 0,</v>
      </c>
      <c r="G92" s="24" t="str">
        <f t="shared" si="5"/>
        <v>"back_img": 0,</v>
      </c>
      <c r="H92"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v>
      </c>
      <c r="I92"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v>
      </c>
      <c r="I93"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1</v>
      </c>
      <c r="C94" s="41" t="s">
        <v>137</v>
      </c>
      <c r="D94" s="42">
        <f>VALUE(TRIM(RIGHT(SUBSTITUTE(C94," ",REPT(" ",99)),99)))
</f>
        <v>0</v>
      </c>
      <c r="E94" s="3">
        <f t="shared" si="21"/>
        <v>0</v>
      </c>
      <c r="F94" s="18" t="str">
        <f t="shared" si="17"/>
        <v>back_img_acc: 0,</v>
      </c>
      <c r="G94" s="24" t="str">
        <f t="shared" si="5"/>
        <v>"back_img_acc": 0,</v>
      </c>
      <c r="H94"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back_img_acc: 0,
		</v>
      </c>
      <c r="I94"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back_img_acc: 0,
		</v>
      </c>
      <c r="I95"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v>
      </c>
      <c r="I96"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v>
      </c>
      <c r="I97"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v>
      </c>
      <c r="I98"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1</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v>
      </c>
      <c r="I99"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v>
      </c>
      <c r="I100"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v>
      </c>
      <c r="I101"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v>
      </c>
      <c r="I102"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mainImage: 1,
		</v>
      </c>
      <c r="I103"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mainImage: 1,
		</v>
      </c>
      <c r="I104"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mainImage: 1,
		</v>
      </c>
      <c r="I105"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mainImage: 1,
		</v>
      </c>
      <c r="I106"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mainImage: 1,
		</v>
      </c>
      <c r="I107"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"accIcon": 0,
		"mainImage": 1,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NaN</v>
      </c>
      <c r="E108" s="3" t="str">
        <f t="shared" si="27"/>
        <v/>
      </c>
      <c r="F108" s="18" t="str">
        <f t="shared" si="17"/>
        <v/>
      </c>
      <c r="G108" s="24" t="str">
        <f t="shared" si="5"/>
        <v/>
      </c>
      <c r="H108"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mainImage: 1,
		</v>
      </c>
      <c r="I108"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"accIcon": 0,
		"mainImage": 1,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mainImage: 1,
		</v>
      </c>
      <c r="I109"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"accIcon": 0,
		"mainImage": 1,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mainImage: 1,
		</v>
      </c>
      <c r="I110"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"accIcon": 0,
		"mainImage": 1,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mainImage: 1,
		</v>
      </c>
      <c r="I111"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"accIcon": 0,
		"mainImage": 1,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word: &amp;quot;an&amp;quot;,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&amp;quot;genitals&amp;quot;,
		gender: &amp;quot;n&amp;quot;,
		femininity: 0,
		cost: 3050,
		description: &amp;quot;Nice thing, brings luck, maybe. &amp;quot;,
		shop: [&amp;quot;forest&amp;quot;],
		shopGroup: &amp;quot;lucky&amp;quot;,
		accessory: 1,
		accessory_colour: 1,
		accessory_colour_sidebar: 1,
		pattern: 0,
		penis_img: 0,
		back_img: 0,
		cursed: 1,
		location: 0,
		iconFile: &amp;quot;lucky.png&amp;quot;,
		accIcon: 0,
		mainImage: 1,
		author: &amp;quot;Ankwa&amp;quot;,
		</v>
      </c>
      <c r="I112" s="25" t="str">
        <f t="shared" si="7"/>
        <v>		{
		"index": 63,
		"name": "lucky",
		"name_cap": "Lucky",
		"cn_name_cap": "幸运的帽子",
		"variable": "lucky",
		"integrity_max": 50,
		"integrity": 50,
		"fabric_strength": 20,
		"reveal": 300,
		"word": "an",
		"one_piece":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"genitals",
		"gender": "n",
		"femininity": 0,
		"cost": 3050,
		"description": "Nice thing, brings luck, maybe. ",
		"shop": [&amp;quot;forest&amp;quot;],
		"shopGroup": "lucky",
		"accessory": 1,
		"accessory_colour": 1,
		"accessory_colour_sidebar": 1,
		"pattern": 0,
		"penis_img": 0,
		"back_img": 0,
		"back_img_acc": 0,
		"cursed": 1,
		"location": 0,
		"iconFile": "lucky.png",
		"accIcon": 0,
		"mainImage": 1,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genitals</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712</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713</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714</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setup.moddedClothes.handheld</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715</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"word": "an",
		"colour": 0,
		"colour_sidebar": 1,
		"colour_combat": 0,
		"type": ["cool", "costume", "mask", "stealthy", "sticky_fingers", "eerie", "shade", "sticky", "esoteric", "antitransparent"],
		"gender": "n",
		"femininity": 0,
		"warmth": 1,
		"cost": 3050,
		"description": "Nice thing, brings luck, maybe. ",
		"shop": ["forest"],
		"shopGroup": "lucky",
		"accessory": 1,
		"accessory_integrity_img": 0,
		"accessory_colour": 1,
		"accessory_colour_sidebar": 1,
		"pattern": 0,
		"back_img": 0,
		"back_img_acc": 0,
		"cursed": 1,
		"location": 0,
		"iconFile": "lucky.png",
		"accIcon": 0,
		"mainImage": 1,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31</v>
      </c>
      <c r="B12" s="15" t="str">
        <f>RIGHT(A12, LEN(A12)*2-LENB(A12))</f>
        <v>handheld</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mainImage: 1,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v>
      </c>
      <c r="I30" s="25" t="str">
        <f t="shared" si="7"/>
        <v>		{
		"index": 63,
		"name": "lucky",
		"name_cap": "Lucky",
		"cn_name_cap": "幸运的帽子",
		"variable": "lucky",
		"integrity_max": 50,
		"integrity": 50,
		"fabric_strength": 20,
		"reveal": 300,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word: &amp;quot;an&amp;quot;,
		</v>
      </c>
      <c r="I31" s="25" t="str">
        <f t="shared" si="7"/>
        <v>		{
		"index": 63,
		"name": "lucky",
		"name_cap": "Lucky",
		"cn_name_cap": "幸运的帽子",
		"variable": "lucky",
		"integrity_max": 50,
		"integrity": 50,
		"fabric_strength": 20,
		"reveal": 300,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
      </c>
      <c r="C32" s="41" t="s">
        <v>100</v>
      </c>
      <c r="D32" s="42">
        <f t="shared" ref="D32:D33" si="10">VALUE(TRIM(RIGHT(SUBSTITUTE(C32," ",REPT(" ",99)),99)))
</f>
        <v>1</v>
      </c>
      <c r="E32" s="3" t="str">
        <f t="shared" si="3"/>
        <v/>
      </c>
      <c r="F32" s="18" t="str">
        <f t="shared" si="4"/>
        <v/>
      </c>
      <c r="G32" s="24" t="str">
        <f t="shared" si="5"/>
        <v/>
      </c>
      <c r="H32" s="25" t="str">
        <f t="shared" si="6"/>
        <v>		{
		index: 63,
		name: &amp;quot;lucky&amp;quot;,
		name_cap: &amp;quot;Lucky&amp;quot;,
		cn_name_cap: &amp;quot;幸运的帽子&amp;quot;,
		variable: &amp;quot;lucky&amp;quot;,
		integrity_max: 50,
		integrity: 50,
		fabric_strength: 20,
		reveal: 300,
		word: &amp;quot;an&amp;quot;,
		</v>
      </c>
      <c r="I32" s="25" t="str">
        <f t="shared" si="7"/>
        <v>		{
		"index": 63,
		"name": "lucky",
		"name_cap": "Lucky",
		"cn_name_cap": "幸运的帽子",
		"variable": "lucky",
		"integrity_max": 50,
		"integrity": 50,
		"fabric_strength": 20,
		"reveal": 300,
		"word": "an",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word: &amp;quot;an&amp;quot;,
		</v>
      </c>
      <c r="I33" s="25" t="str">
        <f t="shared" si="7"/>
        <v>		{
		"index": 63,
		"name": "lucky",
		"name_cap": "Lucky",
		"cn_name_cap": "幸运的帽子",
		"variable": "lucky",
		"integrity_max": 50,
		"integrity": 50,
		"fabric_strength": 20,
		"reveal": 300,
		"word": "an",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word: &amp;quot;an&amp;quot;,
		</v>
      </c>
      <c r="I34" s="25" t="str">
        <f t="shared" si="7"/>
        <v>		{
		"index": 63,
		"name": "lucky",
		"name_cap": "Lucky",
		"cn_name_cap": "幸运的帽子",
		"variable": "lucky",
		"integrity_max": 50,
		"integrity": 50,
		"fabric_strength": 20,
		"reveal": 300,
		"word": "an",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word: &amp;quot;an&amp;quot;,
		</v>
      </c>
      <c r="I35" s="25" t="str">
        <f t="shared" si="7"/>
        <v>		{
		"index": 63,
		"name": "lucky",
		"name_cap": "Lucky",
		"cn_name_cap": "幸运的帽子",
		"variable": "lucky",
		"integrity_max": 50,
		"integrity": 50,
		"fabric_strength": 20,
		"reveal": 300,
		"word": "an",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word: &amp;quot;an&amp;quot;,
		</v>
      </c>
      <c r="I36" s="25" t="str">
        <f t="shared" si="7"/>
        <v>		{
		"index": 63,
		"name": "lucky",
		"name_cap": "Lucky",
		"cn_name_cap": "幸运的帽子",
		"variable": "lucky",
		"integrity_max": 50,
		"integrity": 50,
		"fabric_strength": 20,
		"reveal": 300,
		"word": "an",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word: &amp;quot;an&amp;quot;,
		</v>
      </c>
      <c r="I37" s="25" t="str">
        <f t="shared" si="7"/>
        <v>		{
		"index": 63,
		"name": "lucky",
		"name_cap": "Lucky",
		"cn_name_cap": "幸运的帽子",
		"variable": "lucky",
		"integrity_max": 50,
		"integrity": 50,
		"fabric_strength": 20,
		"reveal": 300,
		"word": "an",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word: &amp;quot;an&amp;quot;,
		</v>
      </c>
      <c r="I38" s="25" t="str">
        <f t="shared" si="7"/>
        <v>		{
		"index": 63,
		"name": "lucky",
		"name_cap": "Lucky",
		"cn_name_cap": "幸运的帽子",
		"variable": "lucky",
		"integrity_max": 50,
		"integrity": 50,
		"fabric_strength": 20,
		"reveal": 300,
		"word": "an",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word: &amp;quot;an&amp;quot;,
		</v>
      </c>
      <c r="I39" s="25" t="str">
        <f t="shared" si="7"/>
        <v>		{
		"index": 63,
		"name": "lucky",
		"name_cap": "Lucky",
		"cn_name_cap": "幸运的帽子",
		"variable": "lucky",
		"integrity_max": 50,
		"integrity": 50,
		"fabric_strength": 20,
		"reveal": 300,
		"word": "an",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word: &amp;quot;an&amp;quot;,
		</v>
      </c>
      <c r="I40" s="25" t="str">
        <f t="shared" si="7"/>
        <v>		{
		"index": 63,
		"name": "lucky",
		"name_cap": "Lucky",
		"cn_name_cap": "幸运的帽子",
		"variable": "lucky",
		"integrity_max": 50,
		"integrity": 50,
		"fabric_strength": 20,
		"reveal": 300,
		"word": "an",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word: &amp;quot;an&amp;quot;,
		</v>
      </c>
      <c r="I41" s="25" t="str">
        <f t="shared" si="7"/>
        <v>		{
		"index": 63,
		"name": "lucky",
		"name_cap": "Lucky",
		"cn_name_cap": "幸运的帽子",
		"variable": "lucky",
		"integrity_max": 50,
		"integrity": 50,
		"fabric_strength": 20,
		"reveal": 300,
		"word": "an",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word: &amp;quot;an&amp;quot;,
		</v>
      </c>
      <c r="I42" s="25" t="str">
        <f t="shared" si="7"/>
        <v>		{
		"index": 63,
		"name": "lucky",
		"name_cap": "Lucky",
		"cn_name_cap": "幸运的帽子",
		"variable": "lucky",
		"integrity_max": 50,
		"integrity": 50,
		"fabric_strength": 20,
		"reveal": 300,
		"word": "an",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
      </c>
      <c r="C43" s="41" t="s">
        <v>133</v>
      </c>
      <c r="D43" s="42">
        <f t="shared" ref="D43:D47" si="13">VALUE(TRIM(RIGHT(SUBSTITUTE(C43," ",REPT(" ",99)),99)))
</f>
        <v>0</v>
      </c>
      <c r="E43" s="3" t="str">
        <f t="shared" si="3"/>
        <v/>
      </c>
      <c r="F43" s="18" t="str">
        <f t="shared" si="4"/>
        <v/>
      </c>
      <c r="G43" s="24" t="str">
        <f t="shared" si="5"/>
        <v/>
      </c>
      <c r="H43" s="25" t="str">
        <f t="shared" si="6"/>
        <v>		{
		index: 63,
		name: &amp;quot;lucky&amp;quot;,
		name_cap: &amp;quot;Lucky&amp;quot;,
		cn_name_cap: &amp;quot;幸运的帽子&amp;quot;,
		variable: &amp;quot;lucky&amp;quot;,
		integrity_max: 50,
		integrity: 50,
		fabric_strength: 20,
		reveal: 300,
		word: &amp;quot;an&amp;quot;,
		</v>
      </c>
      <c r="I43" s="25" t="str">
        <f t="shared" si="7"/>
        <v>		{
		"index": 63,
		"name": "lucky",
		"name_cap": "Lucky",
		"cn_name_cap": "幸运的帽子",
		"variable": "lucky",
		"integrity_max": 50,
		"integrity": 50,
		"fabric_strength": 20,
		"reveal": 300,
		"word": "an",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word: &amp;quot;an&amp;quot;,
		</v>
      </c>
      <c r="I44" s="25" t="str">
        <f t="shared" si="7"/>
        <v>		{
		"index": 63,
		"name": "lucky",
		"name_cap": "Lucky",
		"cn_name_cap": "幸运的帽子",
		"variable": "lucky",
		"integrity_max": 50,
		"integrity": 50,
		"fabric_strength": 20,
		"reveal": 300,
		"word": "an",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word: &amp;quot;an&amp;quot;,
		</v>
      </c>
      <c r="I45" s="25" t="str">
        <f t="shared" si="7"/>
        <v>		{
		"index": 63,
		"name": "lucky",
		"name_cap": "Lucky",
		"cn_name_cap": "幸运的帽子",
		"variable": "lucky",
		"integrity_max": 50,
		"integrity": 50,
		"fabric_strength": 20,
		"reveal": 300,
		"word": "an",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word: &amp;quot;an&amp;quot;,
		</v>
      </c>
      <c r="I46" s="25" t="str">
        <f t="shared" si="7"/>
        <v>		{
		"index": 63,
		"name": "lucky",
		"name_cap": "Lucky",
		"cn_name_cap": "幸运的帽子",
		"variable": "lucky",
		"integrity_max": 50,
		"integrity": 50,
		"fabric_strength": 20,
		"reveal": 300,
		"word": "an",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word: &amp;quot;an&amp;quot;,
		colour: 0,
		</v>
      </c>
      <c r="I47" s="25" t="str">
        <f t="shared" si="7"/>
        <v>		{
		"index": 63,
		"name": "lucky",
		"name_cap": "Lucky",
		"cn_name_cap": "幸运的帽子",
		"variable": "lucky",
		"integrity_max": 50,
		"integrity": 50,
		"fabric_strength": 20,
		"reveal": 300,
		"word": "an",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word: &amp;quot;an&amp;quot;,
		colour: 0,
		</v>
      </c>
      <c r="I48" s="25" t="str">
        <f t="shared" si="7"/>
        <v>		{
		"index": 63,
		"name": "lucky",
		"name_cap": "Lucky",
		"cn_name_cap": "幸运的帽子",
		"variable": "lucky",
		"integrity_max": 50,
		"integrity": 50,
		"fabric_strength": 20,
		"reveal": 300,
		"word": "an",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word: &amp;quot;an&amp;quot;,
		colour: 0,
		colour_sidebar: 1,
		</v>
      </c>
      <c r="I49" s="25" t="str">
        <f t="shared" si="7"/>
        <v>		{
		"index": 63,
		"name": "lucky",
		"name_cap": "Lucky",
		"cn_name_cap": "幸运的帽子",
		"variable": "lucky",
		"integrity_max": 50,
		"integrity": 50,
		"fabric_strength": 20,
		"reveal": 300,
		"word": "an",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v>
      </c>
      <c r="I50" s="25" t="str">
        <f t="shared" si="7"/>
        <v>		{
		"index": 63,
		"name": "lucky",
		"name_cap": "Lucky",
		"cn_name_cap": "幸运的帽子",
		"variable": "lucky",
		"integrity_max": 50,
		"integrity": 50,
		"fabric_strength": 20,
		"reveal": 300,
		"word": "an",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
      </c>
      <c r="C51" s="44" t="s">
        <v>161</v>
      </c>
      <c r="D51" s="42">
        <f t="shared" si="14"/>
        <v>0</v>
      </c>
      <c r="E51" s="3" t="str">
        <f t="shared" si="3"/>
        <v/>
      </c>
      <c r="F51" s="18" t="str">
        <f t="shared" si="4"/>
        <v/>
      </c>
      <c r="G51" s="24" t="str">
        <f t="shared" si="5"/>
        <v/>
      </c>
      <c r="H51"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v>
      </c>
      <c r="I51" s="25" t="str">
        <f t="shared" si="7"/>
        <v>		{
		"index": 63,
		"name": "lucky",
		"name_cap": "Lucky",
		"cn_name_cap": "幸运的帽子",
		"variable": "lucky",
		"integrity_max": 50,
		"integrity": 50,
		"fabric_strength": 20,
		"reveal": 300,
		"word": "an",
		"colour": 0,
		"colour_sidebar": 1,
		"colour_combat":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
      </c>
      <c r="C52" s="34" t="s">
        <v>55</v>
      </c>
      <c r="D52" s="35">
        <f>D51</f>
        <v>0</v>
      </c>
      <c r="E52" s="3" t="str">
        <f t="shared" si="3"/>
        <v/>
      </c>
      <c r="F52" s="18" t="str">
        <f t="shared" si="4"/>
        <v/>
      </c>
      <c r="G52" s="24" t="str">
        <f t="shared" si="5"/>
        <v/>
      </c>
      <c r="H52"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v>
      </c>
      <c r="I52" s="25" t="str">
        <f t="shared" si="7"/>
        <v>		{
		"index": 63,
		"name": "lucky",
		"name_cap": "Lucky",
		"cn_name_cap": "幸运的帽子",
		"variable": "lucky",
		"integrity_max": 50,
		"integrity": 50,
		"fabric_strength": 20,
		"reveal": 300,
		"word": "an",
		"colour": 0,
		"colour_sidebar": 1,
		"colour_combat":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
      </c>
      <c r="C53" s="44" t="s">
        <v>161</v>
      </c>
      <c r="D53" s="42">
        <f>VALUE(TRIM(RIGHT(SUBSTITUTE(C53," ",REPT(" ",99)),99)))
</f>
        <v>0</v>
      </c>
      <c r="E53" s="3" t="str">
        <f t="shared" si="3"/>
        <v/>
      </c>
      <c r="F53" s="18" t="str">
        <f t="shared" si="4"/>
        <v/>
      </c>
      <c r="G53" s="24" t="str">
        <f t="shared" si="5"/>
        <v/>
      </c>
      <c r="H53"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v>
      </c>
      <c r="I53" s="25" t="str">
        <f t="shared" si="7"/>
        <v>		{
		"index": 63,
		"name": "lucky",
		"name_cap": "Lucky",
		"cn_name_cap": "幸运的帽子",
		"variable": "lucky",
		"integrity_max": 50,
		"integrity": 50,
		"fabric_strength": 20,
		"reveal": 300,
		"word": "an",
		"colour": 0,
		"colour_sidebar": 1,
		"colour_combat":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
      </c>
      <c r="C54" s="34" t="s">
        <v>55</v>
      </c>
      <c r="D54" s="35">
        <f>D53</f>
        <v>0</v>
      </c>
      <c r="E54" s="3" t="str">
        <f t="shared" si="3"/>
        <v/>
      </c>
      <c r="F54" s="18" t="str">
        <f t="shared" si="4"/>
        <v/>
      </c>
      <c r="G54" s="24" t="str">
        <f t="shared" si="5"/>
        <v/>
      </c>
      <c r="H54"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v>
      </c>
      <c r="I54" s="25" t="str">
        <f t="shared" si="7"/>
        <v>		{
		"index": 63,
		"name": "lucky",
		"name_cap": "Lucky",
		"cn_name_cap": "幸运的帽子",
		"variable": "lucky",
		"integrity_max": 50,
		"integrity": 50,
		"fabric_strength": 20,
		"reveal": 300,
		"word": "an",
		"colour": 0,
		"colour_sidebar": 1,
		"colour_combat":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
      </c>
      <c r="C55" s="44" t="s">
        <v>161</v>
      </c>
      <c r="D55" s="42">
        <f>VALUE(TRIM(RIGHT(SUBSTITUTE(C55," ",REPT(" ",99)),99)))
</f>
        <v>0</v>
      </c>
      <c r="E55" s="3" t="str">
        <f t="shared" si="3"/>
        <v/>
      </c>
      <c r="F55" s="18" t="str">
        <f t="shared" si="4"/>
        <v/>
      </c>
      <c r="G55" s="24" t="str">
        <f t="shared" si="5"/>
        <v/>
      </c>
      <c r="H55"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v>
      </c>
      <c r="I55" s="25" t="str">
        <f t="shared" si="7"/>
        <v>		{
		"index": 63,
		"name": "lucky",
		"name_cap": "Lucky",
		"cn_name_cap": "幸运的帽子",
		"variable": "lucky",
		"integrity_max": 50,
		"integrity": 50,
		"fabric_strength": 20,
		"reveal": 300,
		"word": "an",
		"colour": 0,
		"colour_sidebar": 1,
		"colour_combat":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
      </c>
      <c r="C56" s="34" t="s">
        <v>55</v>
      </c>
      <c r="D56" s="35">
        <f>D55</f>
        <v>0</v>
      </c>
      <c r="E56" s="3" t="str">
        <f t="shared" si="3"/>
        <v/>
      </c>
      <c r="F56" s="18" t="str">
        <f t="shared" si="4"/>
        <v/>
      </c>
      <c r="G56" s="24" t="str">
        <f t="shared" si="5"/>
        <v/>
      </c>
      <c r="H56"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v>
      </c>
      <c r="I56" s="25" t="str">
        <f t="shared" si="7"/>
        <v>		{
		"index": 63,
		"name": "lucky",
		"name_cap": "Lucky",
		"cn_name_cap": "幸运的帽子",
		"variable": "lucky",
		"integrity_max": 50,
		"integrity": 50,
		"fabric_strength": 20,
		"reveal": 300,
		"word": "an",
		"colour": 0,
		"colour_sidebar": 1,
		"colour_combat":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v>
      </c>
      <c r="I57" s="25" t="str">
        <f t="shared" si="7"/>
        <v>		{
		"index": 63,
		"name": "lucky",
		"name_cap": "Lucky",
		"cn_name_cap": "幸运的帽子",
		"variable": "lucky",
		"integrity_max": 50,
		"integrity": 50,
		"fabric_strength": 20,
		"reveal": 300,
		"word": "an",
		"colour": 0,
		"colour_sidebar": 1,
		"colour_combat":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
      </c>
      <c r="C60" s="34" t="s">
        <v>55</v>
      </c>
      <c r="D60" s="3" t="str">
        <f>IF(ISNUMBER(SEARCH("特指", C60)),D23,B12)</f>
        <v>handheld</v>
      </c>
      <c r="E60" s="1" t="str">
        <f t="shared" si="3"/>
        <v/>
      </c>
      <c r="F60" s="18" t="str">
        <f t="shared" si="4"/>
        <v/>
      </c>
      <c r="G60" s="24" t="str">
        <f t="shared" si="5"/>
        <v/>
      </c>
      <c r="H60"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60"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v>
      </c>
      <c r="I61"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v>
      </c>
      <c r="I62"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v>
      </c>
      <c r="I63"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4"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5"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1</v>
      </c>
      <c r="C77" s="41" t="s">
        <v>137</v>
      </c>
      <c r="D77" s="42">
        <f t="shared" si="18"/>
        <v>0</v>
      </c>
      <c r="E77" s="3">
        <f t="shared" si="16"/>
        <v>0</v>
      </c>
      <c r="F77" s="18" t="str">
        <f t="shared" si="17"/>
        <v>accessory_integrity_img: 0,</v>
      </c>
      <c r="G77" s="24" t="str">
        <f t="shared" si="5"/>
        <v>"accessory_integrity_img": 0,</v>
      </c>
      <c r="H77"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v>
      </c>
      <c r="I77"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v>
      </c>
      <c r="I78"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v>
      </c>
      <c r="I79"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v>
      </c>
      <c r="I80"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
      </c>
      <c r="C81" s="34" t="s">
        <v>147</v>
      </c>
      <c r="D81" s="42">
        <f t="shared" si="19"/>
        <v>0</v>
      </c>
      <c r="E81" s="3" t="str">
        <f t="shared" si="16"/>
        <v/>
      </c>
      <c r="F81" s="18" t="str">
        <f t="shared" si="17"/>
        <v/>
      </c>
      <c r="G81" s="24" t="str">
        <f t="shared" si="5"/>
        <v/>
      </c>
      <c r="H81"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v>
      </c>
      <c r="I81"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v>
      </c>
      <c r="I82"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v>
      </c>
      <c r="I83"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v>
      </c>
      <c r="I84"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v>
      </c>
      <c r="I85"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v>
      </c>
      <c r="I86"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v>
      </c>
      <c r="I87"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v>
      </c>
      <c r="I88"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v>
      </c>
      <c r="I89"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v>
      </c>
      <c r="I90"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v>
      </c>
      <c r="I91"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1</v>
      </c>
      <c r="C92" s="41" t="s">
        <v>137</v>
      </c>
      <c r="D92" s="42">
        <f>VALUE(TRIM(RIGHT(SUBSTITUTE(C92," ",REPT(" ",99)),99)))
</f>
        <v>0</v>
      </c>
      <c r="E92" s="3">
        <f t="shared" si="21"/>
        <v>0</v>
      </c>
      <c r="F92" s="18" t="str">
        <f t="shared" si="17"/>
        <v>back_img: 0,</v>
      </c>
      <c r="G92" s="24" t="str">
        <f t="shared" si="5"/>
        <v>"back_img": 0,</v>
      </c>
      <c r="H92"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v>
      </c>
      <c r="I92"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v>
      </c>
      <c r="I93"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1</v>
      </c>
      <c r="C94" s="41" t="s">
        <v>137</v>
      </c>
      <c r="D94" s="42">
        <f>VALUE(TRIM(RIGHT(SUBSTITUTE(C94," ",REPT(" ",99)),99)))
</f>
        <v>0</v>
      </c>
      <c r="E94" s="3">
        <f t="shared" si="21"/>
        <v>0</v>
      </c>
      <c r="F94" s="18" t="str">
        <f t="shared" si="17"/>
        <v>back_img_acc: 0,</v>
      </c>
      <c r="G94" s="24" t="str">
        <f t="shared" si="5"/>
        <v>"back_img_acc": 0,</v>
      </c>
      <c r="H94"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back_img_acc: 0,
		</v>
      </c>
      <c r="I94"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back_img_acc: 0,
		</v>
      </c>
      <c r="I95"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v>
      </c>
      <c r="I96"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v>
      </c>
      <c r="I97"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v>
      </c>
      <c r="I98"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v>
      </c>
      <c r="I99"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v>
      </c>
      <c r="I100"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v>
      </c>
      <c r="I101"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v>
      </c>
      <c r="I102"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mainImage: 1,
		</v>
      </c>
      <c r="I103"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mainImage: 1,
		</v>
      </c>
      <c r="I104"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mainImage: 1,
		</v>
      </c>
      <c r="I105"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mainImage: 1,
		</v>
      </c>
      <c r="I106"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mainImage: 1,
		</v>
      </c>
      <c r="I107"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"accIcon": 0,
		"mainImage": 1,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NaN</v>
      </c>
      <c r="E108" s="3" t="str">
        <f t="shared" si="27"/>
        <v/>
      </c>
      <c r="F108" s="18" t="str">
        <f t="shared" si="17"/>
        <v/>
      </c>
      <c r="G108" s="24" t="str">
        <f t="shared" si="5"/>
        <v/>
      </c>
      <c r="H108"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mainImage: 1,
		</v>
      </c>
      <c r="I108"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"accIcon": 0,
		"mainImage": 1,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mainImage: 1,
		</v>
      </c>
      <c r="I109"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"accIcon": 0,
		"mainImage": 1,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mainImage: 1,
		</v>
      </c>
      <c r="I110"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"accIcon": 0,
		"mainImage": 1,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mainImage: 1,
		</v>
      </c>
      <c r="I111"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"accIcon": 0,
		"mainImage": 1,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word: &amp;quot;an&amp;quot;,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accessory_integrity_img: 0,
		accessory_colour: 1,
		accessory_colour_sidebar: 1,
		pattern: 0,
		back_img: 0,
		cursed: 1,
		location: 0,
		iconFile: &amp;quot;lucky.png&amp;quot;,
		accIcon: 0,
		mainImage: 1,
		author: &amp;quot;Ankwa&amp;quot;,
		</v>
      </c>
      <c r="I112" s="25" t="str">
        <f t="shared" si="7"/>
        <v>		{
		"index": 63,
		"name": "lucky",
		"name_cap": "Lucky",
		"cn_name_cap": "幸运的帽子",
		"variable": "lucky",
		"integrity_max": 50,
		"integrity": 50,
		"fabric_strength": 20,
		"reveal": 300,
		"word": "an",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"accessory_integrity_img": 0,
		"accessory_colour": 1,
		"accessory_colour_sidebar": 1,
		"pattern": 0,
		"back_img": 0,
		"back_img_acc": 0,
		"cursed": 1,
		"location": 0,
		"iconFile": "lucky.png",
		"accIcon": 0,
		"mainImage": 1,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handheld</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自定义 Enter below</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716</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717</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718</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setup.moddedClothes.hands</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719</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"word": "an",
		"plural": 0,
		"colour": 0,
		"colour_sidebar": 1,
		"colour_combat": 0,
		"type": ["cool", "costume", "mask", "stealthy", "sticky_fingers", "eerie", "shade", "sticky", "esoteric", "antitransparent"],
		"gender": "n",
		"femininity": 0,
		"warmth": 1,
		"cost": 3050,
		"description": "Nice thing, brings luck, maybe. ",
		"shop": ["forest"],
		"shopGroup": "lucky",
		"accessory": 1,
		"accessory_colour": 1,
		"accessory_colour_sidebar": 1,
		"pattern": 0,
		"back_img": 0,
		"back_img_acc": 0,
		"cursed": 1,
		"location": 0,
		"iconFile": "lucky.png",
		"accIcon": 0,
		"mainImage": 1,
		"leftImage": 0,
		"rightImage": 0,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720</v>
      </c>
      <c r="B12" s="15" t="str">
        <f>RIGHT(A12, LEN(A12)*2-LENB(A12))</f>
        <v>hands</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leftImage: 0,
		rightImage: 0,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v>
      </c>
      <c r="I30" s="25" t="str">
        <f t="shared" si="7"/>
        <v>		{
		"index": 63,
		"name": "lucky",
		"name_cap": "Lucky",
		"cn_name_cap": "幸运的帽子",
		"variable": "lucky",
		"integrity_max": 50,
		"integrity": 50,
		"fabric_strength": 20,
		"reveal": 300,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word: &amp;quot;an&amp;quot;,
		</v>
      </c>
      <c r="I31" s="25" t="str">
        <f t="shared" si="7"/>
        <v>		{
		"index": 63,
		"name": "lucky",
		"name_cap": "Lucky",
		"cn_name_cap": "幸运的帽子",
		"variable": "lucky",
		"integrity_max": 50,
		"integrity": 50,
		"fabric_strength": 20,
		"reveal": 300,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
      </c>
      <c r="C32" s="41" t="s">
        <v>100</v>
      </c>
      <c r="D32" s="42">
        <f t="shared" ref="D32:D33" si="10">VALUE(TRIM(RIGHT(SUBSTITUTE(C32," ",REPT(" ",99)),99)))
</f>
        <v>1</v>
      </c>
      <c r="E32" s="3" t="str">
        <f t="shared" si="3"/>
        <v/>
      </c>
      <c r="F32" s="18" t="str">
        <f t="shared" si="4"/>
        <v/>
      </c>
      <c r="G32" s="24" t="str">
        <f t="shared" si="5"/>
        <v/>
      </c>
      <c r="H32" s="25" t="str">
        <f t="shared" si="6"/>
        <v>		{
		index: 63,
		name: &amp;quot;lucky&amp;quot;,
		name_cap: &amp;quot;Lucky&amp;quot;,
		cn_name_cap: &amp;quot;幸运的帽子&amp;quot;,
		variable: &amp;quot;lucky&amp;quot;,
		integrity_max: 50,
		integrity: 50,
		fabric_strength: 20,
		reveal: 300,
		word: &amp;quot;an&amp;quot;,
		</v>
      </c>
      <c r="I32" s="25" t="str">
        <f t="shared" si="7"/>
        <v>		{
		"index": 63,
		"name": "lucky",
		"name_cap": "Lucky",
		"cn_name_cap": "幸运的帽子",
		"variable": "lucky",
		"integrity_max": 50,
		"integrity": 50,
		"fabric_strength": 20,
		"reveal": 300,
		"word": "an",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word: &amp;quot;an&amp;quot;,
		</v>
      </c>
      <c r="I33" s="25" t="str">
        <f t="shared" si="7"/>
        <v>		{
		"index": 63,
		"name": "lucky",
		"name_cap": "Lucky",
		"cn_name_cap": "幸运的帽子",
		"variable": "lucky",
		"integrity_max": 50,
		"integrity": 50,
		"fabric_strength": 20,
		"reveal": 300,
		"word": "an",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word: &amp;quot;an&amp;quot;,
		</v>
      </c>
      <c r="I34" s="25" t="str">
        <f t="shared" si="7"/>
        <v>		{
		"index": 63,
		"name": "lucky",
		"name_cap": "Lucky",
		"cn_name_cap": "幸运的帽子",
		"variable": "lucky",
		"integrity_max": 50,
		"integrity": 50,
		"fabric_strength": 20,
		"reveal": 300,
		"word": "an",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word: &amp;quot;an&amp;quot;,
		</v>
      </c>
      <c r="I35" s="25" t="str">
        <f t="shared" si="7"/>
        <v>		{
		"index": 63,
		"name": "lucky",
		"name_cap": "Lucky",
		"cn_name_cap": "幸运的帽子",
		"variable": "lucky",
		"integrity_max": 50,
		"integrity": 50,
		"fabric_strength": 20,
		"reveal": 300,
		"word": "an",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word: &amp;quot;an&amp;quot;,
		</v>
      </c>
      <c r="I36" s="25" t="str">
        <f t="shared" si="7"/>
        <v>		{
		"index": 63,
		"name": "lucky",
		"name_cap": "Lucky",
		"cn_name_cap": "幸运的帽子",
		"variable": "lucky",
		"integrity_max": 50,
		"integrity": 50,
		"fabric_strength": 20,
		"reveal": 300,
		"word": "an",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word: &amp;quot;an&amp;quot;,
		</v>
      </c>
      <c r="I37" s="25" t="str">
        <f t="shared" si="7"/>
        <v>		{
		"index": 63,
		"name": "lucky",
		"name_cap": "Lucky",
		"cn_name_cap": "幸运的帽子",
		"variable": "lucky",
		"integrity_max": 50,
		"integrity": 50,
		"fabric_strength": 20,
		"reveal": 300,
		"word": "an",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word: &amp;quot;an&amp;quot;,
		</v>
      </c>
      <c r="I38" s="25" t="str">
        <f t="shared" si="7"/>
        <v>		{
		"index": 63,
		"name": "lucky",
		"name_cap": "Lucky",
		"cn_name_cap": "幸运的帽子",
		"variable": "lucky",
		"integrity_max": 50,
		"integrity": 50,
		"fabric_strength": 20,
		"reveal": 300,
		"word": "an",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word: &amp;quot;an&amp;quot;,
		</v>
      </c>
      <c r="I39" s="25" t="str">
        <f t="shared" si="7"/>
        <v>		{
		"index": 63,
		"name": "lucky",
		"name_cap": "Lucky",
		"cn_name_cap": "幸运的帽子",
		"variable": "lucky",
		"integrity_max": 50,
		"integrity": 50,
		"fabric_strength": 20,
		"reveal": 300,
		"word": "an",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word: &amp;quot;an&amp;quot;,
		</v>
      </c>
      <c r="I40" s="25" t="str">
        <f t="shared" si="7"/>
        <v>		{
		"index": 63,
		"name": "lucky",
		"name_cap": "Lucky",
		"cn_name_cap": "幸运的帽子",
		"variable": "lucky",
		"integrity_max": 50,
		"integrity": 50,
		"fabric_strength": 20,
		"reveal": 300,
		"word": "an",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word: &amp;quot;an&amp;quot;,
		</v>
      </c>
      <c r="I41" s="25" t="str">
        <f t="shared" si="7"/>
        <v>		{
		"index": 63,
		"name": "lucky",
		"name_cap": "Lucky",
		"cn_name_cap": "幸运的帽子",
		"variable": "lucky",
		"integrity_max": 50,
		"integrity": 50,
		"fabric_strength": 20,
		"reveal": 300,
		"word": "an",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word: &amp;quot;an&amp;quot;,
		</v>
      </c>
      <c r="I42" s="25" t="str">
        <f t="shared" si="7"/>
        <v>		{
		"index": 63,
		"name": "lucky",
		"name_cap": "Lucky",
		"cn_name_cap": "幸运的帽子",
		"variable": "lucky",
		"integrity_max": 50,
		"integrity": 50,
		"fabric_strength": 20,
		"reveal": 300,
		"word": "an",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word: &amp;quot;an&amp;quot;,
		plural: 0,
		</v>
      </c>
      <c r="I43" s="25" t="str">
        <f t="shared" si="7"/>
        <v>		{
		"index": 63,
		"name": "lucky",
		"name_cap": "Lucky",
		"cn_name_cap": "幸运的帽子",
		"variable": "lucky",
		"integrity_max": 50,
		"integrity": 50,
		"fabric_strength": 20,
		"reveal": 300,
		"word": "an",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word: &amp;quot;an&amp;quot;,
		plural: 0,
		</v>
      </c>
      <c r="I44" s="25" t="str">
        <f t="shared" si="7"/>
        <v>		{
		"index": 63,
		"name": "lucky",
		"name_cap": "Lucky",
		"cn_name_cap": "幸运的帽子",
		"variable": "lucky",
		"integrity_max": 50,
		"integrity": 50,
		"fabric_strength": 20,
		"reveal": 300,
		"word": "an",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word: &amp;quot;an&amp;quot;,
		plural: 0,
		</v>
      </c>
      <c r="I45" s="25" t="str">
        <f t="shared" si="7"/>
        <v>		{
		"index": 63,
		"name": "lucky",
		"name_cap": "Lucky",
		"cn_name_cap": "幸运的帽子",
		"variable": "lucky",
		"integrity_max": 50,
		"integrity": 50,
		"fabric_strength": 20,
		"reveal": 300,
		"word": "an",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word: &amp;quot;an&amp;quot;,
		plural: 0,
		</v>
      </c>
      <c r="I46" s="25" t="str">
        <f t="shared" si="7"/>
        <v>		{
		"index": 63,
		"name": "lucky",
		"name_cap": "Lucky",
		"cn_name_cap": "幸运的帽子",
		"variable": "lucky",
		"integrity_max": 50,
		"integrity": 50,
		"fabric_strength": 20,
		"reveal": 300,
		"word": "an",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word: &amp;quot;an&amp;quot;,
		plural: 0,
		colour: 0,
		</v>
      </c>
      <c r="I47" s="25" t="str">
        <f t="shared" si="7"/>
        <v>		{
		"index": 63,
		"name": "lucky",
		"name_cap": "Lucky",
		"cn_name_cap": "幸运的帽子",
		"variable": "lucky",
		"integrity_max": 50,
		"integrity": 50,
		"fabric_strength": 20,
		"reveal": 300,
		"word": "an",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word: &amp;quot;an&amp;quot;,
		plural: 0,
		colour: 0,
		</v>
      </c>
      <c r="I48" s="25" t="str">
        <f t="shared" si="7"/>
        <v>		{
		"index": 63,
		"name": "lucky",
		"name_cap": "Lucky",
		"cn_name_cap": "幸运的帽子",
		"variable": "lucky",
		"integrity_max": 50,
		"integrity": 50,
		"fabric_strength": 20,
		"reveal": 300,
		"word": "an",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word: &amp;quot;an&amp;quot;,
		plural: 0,
		colour: 0,
		colour_sidebar: 1,
		</v>
      </c>
      <c r="I49" s="25" t="str">
        <f t="shared" si="7"/>
        <v>		{
		"index": 63,
		"name": "lucky",
		"name_cap": "Lucky",
		"cn_name_cap": "幸运的帽子",
		"variable": "lucky",
		"integrity_max": 50,
		"integrity": 50,
		"fabric_strength": 20,
		"reveal": 300,
		"word": "an",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0" s="25" t="str">
        <f t="shared" si="7"/>
        <v>		{
		"index": 63,
		"name": "lucky",
		"name_cap": "Lucky",
		"cn_name_cap": "幸运的帽子",
		"variable": "lucky",
		"integrity_max": 50,
		"integrity": 50,
		"fabric_strength": 20,
		"reveal": 300,
		"word": "an",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
      </c>
      <c r="C51" s="44" t="s">
        <v>161</v>
      </c>
      <c r="D51" s="42">
        <f t="shared" si="14"/>
        <v>0</v>
      </c>
      <c r="E51" s="3" t="str">
        <f t="shared" si="3"/>
        <v/>
      </c>
      <c r="F51" s="18" t="str">
        <f t="shared" si="4"/>
        <v/>
      </c>
      <c r="G51" s="24" t="str">
        <f t="shared" si="5"/>
        <v/>
      </c>
      <c r="H5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1" s="25" t="str">
        <f t="shared" si="7"/>
        <v>		{
		"index": 63,
		"name": "lucky",
		"name_cap": "Lucky",
		"cn_name_cap": "幸运的帽子",
		"variable": "lucky",
		"integrity_max": 50,
		"integrity": 50,
		"fabric_strength": 20,
		"reveal": 300,
		"word": "an",
		"plural": 0,
		"colour": 0,
		"colour_sidebar": 1,
		"colour_combat":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
      </c>
      <c r="C52" s="34" t="s">
        <v>55</v>
      </c>
      <c r="D52" s="35">
        <f>D51</f>
        <v>0</v>
      </c>
      <c r="E52" s="3" t="str">
        <f t="shared" si="3"/>
        <v/>
      </c>
      <c r="F52" s="18" t="str">
        <f t="shared" si="4"/>
        <v/>
      </c>
      <c r="G52" s="24" t="str">
        <f t="shared" si="5"/>
        <v/>
      </c>
      <c r="H5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2" s="25" t="str">
        <f t="shared" si="7"/>
        <v>		{
		"index": 63,
		"name": "lucky",
		"name_cap": "Lucky",
		"cn_name_cap": "幸运的帽子",
		"variable": "lucky",
		"integrity_max": 50,
		"integrity": 50,
		"fabric_strength": 20,
		"reveal": 300,
		"word": "an",
		"plural": 0,
		"colour": 0,
		"colour_sidebar": 1,
		"colour_combat":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
      </c>
      <c r="C53" s="44" t="s">
        <v>161</v>
      </c>
      <c r="D53" s="42">
        <f>VALUE(TRIM(RIGHT(SUBSTITUTE(C53," ",REPT(" ",99)),99)))
</f>
        <v>0</v>
      </c>
      <c r="E53" s="3" t="str">
        <f t="shared" si="3"/>
        <v/>
      </c>
      <c r="F53" s="18" t="str">
        <f t="shared" si="4"/>
        <v/>
      </c>
      <c r="G53" s="24" t="str">
        <f t="shared" si="5"/>
        <v/>
      </c>
      <c r="H5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3" s="25" t="str">
        <f t="shared" si="7"/>
        <v>		{
		"index": 63,
		"name": "lucky",
		"name_cap": "Lucky",
		"cn_name_cap": "幸运的帽子",
		"variable": "lucky",
		"integrity_max": 50,
		"integrity": 50,
		"fabric_strength": 20,
		"reveal": 300,
		"word": "an",
		"plural": 0,
		"colour": 0,
		"colour_sidebar": 1,
		"colour_combat":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
      </c>
      <c r="C54" s="34" t="s">
        <v>55</v>
      </c>
      <c r="D54" s="35">
        <f>D53</f>
        <v>0</v>
      </c>
      <c r="E54" s="3" t="str">
        <f t="shared" si="3"/>
        <v/>
      </c>
      <c r="F54" s="18" t="str">
        <f t="shared" si="4"/>
        <v/>
      </c>
      <c r="G54" s="24" t="str">
        <f t="shared" si="5"/>
        <v/>
      </c>
      <c r="H5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4" s="25" t="str">
        <f t="shared" si="7"/>
        <v>		{
		"index": 63,
		"name": "lucky",
		"name_cap": "Lucky",
		"cn_name_cap": "幸运的帽子",
		"variable": "lucky",
		"integrity_max": 50,
		"integrity": 50,
		"fabric_strength": 20,
		"reveal": 300,
		"word": "an",
		"plural": 0,
		"colour": 0,
		"colour_sidebar": 1,
		"colour_combat":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
      </c>
      <c r="C55" s="44" t="s">
        <v>161</v>
      </c>
      <c r="D55" s="42">
        <f>VALUE(TRIM(RIGHT(SUBSTITUTE(C55," ",REPT(" ",99)),99)))
</f>
        <v>0</v>
      </c>
      <c r="E55" s="3" t="str">
        <f t="shared" si="3"/>
        <v/>
      </c>
      <c r="F55" s="18" t="str">
        <f t="shared" si="4"/>
        <v/>
      </c>
      <c r="G55" s="24" t="str">
        <f t="shared" si="5"/>
        <v/>
      </c>
      <c r="H5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5" s="25" t="str">
        <f t="shared" si="7"/>
        <v>		{
		"index": 63,
		"name": "lucky",
		"name_cap": "Lucky",
		"cn_name_cap": "幸运的帽子",
		"variable": "lucky",
		"integrity_max": 50,
		"integrity": 50,
		"fabric_strength": 20,
		"reveal": 300,
		"word": "an",
		"plural": 0,
		"colour": 0,
		"colour_sidebar": 1,
		"colour_combat":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
      </c>
      <c r="C56" s="34" t="s">
        <v>55</v>
      </c>
      <c r="D56" s="35">
        <f>D55</f>
        <v>0</v>
      </c>
      <c r="E56" s="3" t="str">
        <f t="shared" si="3"/>
        <v/>
      </c>
      <c r="F56" s="18" t="str">
        <f t="shared" si="4"/>
        <v/>
      </c>
      <c r="G56" s="24" t="str">
        <f t="shared" si="5"/>
        <v/>
      </c>
      <c r="H5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6" s="25" t="str">
        <f t="shared" si="7"/>
        <v>		{
		"index": 63,
		"name": "lucky",
		"name_cap": "Lucky",
		"cn_name_cap": "幸运的帽子",
		"variable": "lucky",
		"integrity_max": 50,
		"integrity": 50,
		"fabric_strength": 20,
		"reveal": 300,
		"word": "an",
		"plural": 0,
		"colour": 0,
		"colour_sidebar": 1,
		"colour_combat":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7" s="25" t="str">
        <f t="shared" si="7"/>
        <v>		{
		"index": 63,
		"name": "lucky",
		"name_cap": "Lucky",
		"cn_name_cap": "幸运的帽子",
		"variable": "lucky",
		"integrity_max": 50,
		"integrity": 50,
		"fabric_strength": 20,
		"reveal": 300,
		"word": "an",
		"plural": 0,
		"colour": 0,
		"colour_sidebar": 1,
		"colour_combat":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
      </c>
      <c r="C60" s="34" t="s">
        <v>55</v>
      </c>
      <c r="D60" s="3" t="str">
        <f>IF(ISNUMBER(SEARCH("特指", C60)),D23,B12)</f>
        <v>hands</v>
      </c>
      <c r="E60" s="1" t="str">
        <f t="shared" si="3"/>
        <v/>
      </c>
      <c r="F60" s="18" t="str">
        <f t="shared" si="4"/>
        <v/>
      </c>
      <c r="G60" s="24" t="str">
        <f t="shared" si="5"/>
        <v/>
      </c>
      <c r="H6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6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v>
      </c>
      <c r="I6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v>
      </c>
      <c r="I6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v>
      </c>
      <c r="I6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
      </c>
      <c r="C77" s="41" t="s">
        <v>137</v>
      </c>
      <c r="D77" s="42">
        <f t="shared" si="18"/>
        <v>0</v>
      </c>
      <c r="E77" s="3" t="str">
        <f t="shared" si="16"/>
        <v/>
      </c>
      <c r="F77" s="18" t="str">
        <f t="shared" si="17"/>
        <v/>
      </c>
      <c r="G77" s="24" t="str">
        <f t="shared" si="5"/>
        <v/>
      </c>
      <c r="H7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v>
      </c>
      <c r="I7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v>
      </c>
      <c r="I7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v>
      </c>
      <c r="I7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v>
      </c>
      <c r="I8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
      </c>
      <c r="C81" s="34" t="s">
        <v>147</v>
      </c>
      <c r="D81" s="42">
        <f t="shared" si="19"/>
        <v>0</v>
      </c>
      <c r="E81" s="3" t="str">
        <f t="shared" si="16"/>
        <v/>
      </c>
      <c r="F81" s="18" t="str">
        <f t="shared" si="17"/>
        <v/>
      </c>
      <c r="G81" s="24" t="str">
        <f t="shared" si="5"/>
        <v/>
      </c>
      <c r="H8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v>
      </c>
      <c r="I8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1</v>
      </c>
      <c r="C92" s="41" t="s">
        <v>137</v>
      </c>
      <c r="D92" s="42">
        <f>VALUE(TRIM(RIGHT(SUBSTITUTE(C92," ",REPT(" ",99)),99)))
</f>
        <v>0</v>
      </c>
      <c r="E92" s="3">
        <f t="shared" si="21"/>
        <v>0</v>
      </c>
      <c r="F92" s="18" t="str">
        <f t="shared" si="17"/>
        <v>back_img: 0,</v>
      </c>
      <c r="G92" s="24" t="str">
        <f t="shared" si="5"/>
        <v>"back_img": 0,</v>
      </c>
      <c r="H9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v>
      </c>
      <c r="I9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v>
      </c>
      <c r="I9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1</v>
      </c>
      <c r="C94" s="41" t="s">
        <v>137</v>
      </c>
      <c r="D94" s="42">
        <f>VALUE(TRIM(RIGHT(SUBSTITUTE(C94," ",REPT(" ",99)),99)))
</f>
        <v>0</v>
      </c>
      <c r="E94" s="3">
        <f t="shared" si="21"/>
        <v>0</v>
      </c>
      <c r="F94" s="18" t="str">
        <f t="shared" si="17"/>
        <v>back_img_acc: 0,</v>
      </c>
      <c r="G94" s="24" t="str">
        <f t="shared" si="5"/>
        <v>"back_img_acc": 0,</v>
      </c>
      <c r="H9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back_img_acc: 0,
		</v>
      </c>
      <c r="I9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back_img_acc: 0,
		</v>
      </c>
      <c r="I9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v>
      </c>
      <c r="I9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v>
      </c>
      <c r="I9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9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9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10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v>
      </c>
      <c r="I10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v>
      </c>
      <c r="I10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1</v>
      </c>
      <c r="C104" s="41" t="s">
        <v>137</v>
      </c>
      <c r="D104" s="42">
        <f t="shared" si="26"/>
        <v>0</v>
      </c>
      <c r="E104" s="3">
        <f t="shared" ref="E104:E111" si="27">IF(OR(INDEX($O104:$AC104,1,MATCH($B$12,$O$14:$AC$14,0))=0,D104="NaN"),"",D104)</f>
        <v>0</v>
      </c>
      <c r="F104" s="18" t="str">
        <f t="shared" si="17"/>
        <v>leftImage: 0,</v>
      </c>
      <c r="G104" s="24" t="str">
        <f t="shared" si="5"/>
        <v>"leftImage": 0,</v>
      </c>
      <c r="H104"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leftImage: 0,
		</v>
      </c>
      <c r="I10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"leftImage": 0,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1</v>
      </c>
      <c r="C105" s="41" t="s">
        <v>137</v>
      </c>
      <c r="D105" s="42">
        <f t="shared" si="26"/>
        <v>0</v>
      </c>
      <c r="E105" s="3">
        <f t="shared" si="27"/>
        <v>0</v>
      </c>
      <c r="F105" s="18" t="str">
        <f t="shared" si="17"/>
        <v>rightImage: 0,</v>
      </c>
      <c r="G105" s="24" t="str">
        <f t="shared" si="5"/>
        <v>"rightImage": 0,</v>
      </c>
      <c r="H105"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leftImage: 0,
		rightImage: 0,
		</v>
      </c>
      <c r="I10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"leftImage": 0,
		"rightImage": 0,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leftImage: 0,
		rightImage: 0,
		</v>
      </c>
      <c r="I10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"leftImage": 0,
		"rightImage": 0,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leftImage: 0,
		rightImage: 0,
		</v>
      </c>
      <c r="I10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"leftImage": 0,
		"rightImage": 0,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NaN</v>
      </c>
      <c r="E108" s="3" t="str">
        <f t="shared" si="27"/>
        <v/>
      </c>
      <c r="F108" s="18" t="str">
        <f t="shared" si="17"/>
        <v/>
      </c>
      <c r="G108" s="24" t="str">
        <f t="shared" si="5"/>
        <v/>
      </c>
      <c r="H108"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leftImage: 0,
		rightImage: 0,
		</v>
      </c>
      <c r="I10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"leftImage": 0,
		"rightImage": 0,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leftImage: 0,
		rightImage: 0,
		</v>
      </c>
      <c r="I10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"leftImage": 0,
		"rightImage": 0,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leftImage: 0,
		rightImage: 0,
		</v>
      </c>
      <c r="I11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"leftImage": 0,
		"rightImage": 0,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leftImage: 0,
		rightImage: 0,
		</v>
      </c>
      <c r="I11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"leftImage": 0,
		"rightImage": 0,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leftImage: 0,
		rightImage: 0,
		author: &amp;quot;Ankwa&amp;quot;,
		</v>
      </c>
      <c r="I11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"leftImage": 0,
		"rightImage": 0,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hands</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721</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722</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723</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setup.moddedClothes.head</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724</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"word": "an",
		"one_piece": 1,
		"plural": 0,
		"hood": 0,
		"mask_img": 0,
		"mask_img_ponytail": 0,
		"colour": 0,
		"colour_sidebar": 1,
		"colour_combat": 0,
		"type": ["cool", "costume", "mask", "stealthy", "sticky_fingers", "eerie", "shade", "sticky", "esoteric", "antitransparent"],
		"gender": "n",
		"femininity": 0,
		"warmth": 1,
		"cost": 3050,
		"description": "Nice thing, brings luck, maybe. ",
		"shop": ["forest"],
		"shopGroup": "lucky",
		"accessory": 1,
		"accessory_colour": 1,
		"accessory_colour_sidebar": 1,
		"pattern": 0,
		"back_img": 0,
		"back_img_acc": 0,
		"cursed": 1,
		"location": 0,
		"iconFile": "lucky.png",
		"accIcon": 0,
		"mainImage": 1,
		"outfitSecondary": ["over_upper","lucky"],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725</v>
      </c>
      <c r="B12" s="15" t="str">
        <f>RIGHT(A12, LEN(A12)*2-LENB(A12))</f>
        <v>head</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v>
      </c>
      <c r="I30" s="25" t="str">
        <f t="shared" si="7"/>
        <v>		{
		"index": 63,
		"name": "lucky",
		"name_cap": "Lucky",
		"cn_name_cap": "幸运的帽子",
		"variable": "lucky",
		"integrity_max": 50,
		"integrity": 50,
		"fabric_strength": 20,
		"reveal": 300,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word: &amp;quot;an&amp;quot;,
		</v>
      </c>
      <c r="I31" s="25" t="str">
        <f t="shared" si="7"/>
        <v>		{
		"index": 63,
		"name": "lucky",
		"name_cap": "Lucky",
		"cn_name_cap": "幸运的帽子",
		"variable": "lucky",
		"integrity_max": 50,
		"integrity": 50,
		"fabric_strength": 20,
		"reveal": 300,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1</v>
      </c>
      <c r="C32" s="41" t="s">
        <v>100</v>
      </c>
      <c r="D32" s="42">
        <f t="shared" ref="D32:D33" si="10">VALUE(TRIM(RIGHT(SUBSTITUTE(C32," ",REPT(" ",99)),99)))
</f>
        <v>1</v>
      </c>
      <c r="E32" s="3">
        <f t="shared" si="3"/>
        <v>1</v>
      </c>
      <c r="F32" s="18" t="str">
        <f t="shared" si="4"/>
        <v>one_piece: 1,</v>
      </c>
      <c r="G32" s="24" t="str">
        <f t="shared" si="5"/>
        <v>"one_piece": 1,</v>
      </c>
      <c r="H32" s="25" t="str">
        <f t="shared" si="6"/>
        <v>		{
		index: 63,
		name: &amp;quot;lucky&amp;quot;,
		name_cap: &amp;quot;Lucky&amp;quot;,
		cn_name_cap: &amp;quot;幸运的帽子&amp;quot;,
		variable: &amp;quot;lucky&amp;quot;,
		integrity_max: 50,
		integrity: 50,
		fabric_strength: 20,
		reveal: 300,
		word: &amp;quot;an&amp;quot;,
		one_piece: 1,
		</v>
      </c>
      <c r="I32" s="25" t="str">
        <f t="shared" si="7"/>
        <v>		{
		"index": 63,
		"name": "lucky",
		"name_cap": "Lucky",
		"cn_name_cap": "幸运的帽子",
		"variable": "lucky",
		"integrity_max": 50,
		"integrity": 50,
		"fabric_strength": 20,
		"reveal": 300,
		"word": "an",
		"one_piece": 1,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word: &amp;quot;an&amp;quot;,
		one_piece: 1,
		</v>
      </c>
      <c r="I33" s="25" t="str">
        <f t="shared" si="7"/>
        <v>		{
		"index": 63,
		"name": "lucky",
		"name_cap": "Lucky",
		"cn_name_cap": "幸运的帽子",
		"variable": "lucky",
		"integrity_max": 50,
		"integrity": 50,
		"fabric_strength": 20,
		"reveal": 300,
		"word": "an",
		"one_piece": 1,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word: &amp;quot;an&amp;quot;,
		one_piece: 1,
		</v>
      </c>
      <c r="I34" s="25" t="str">
        <f t="shared" si="7"/>
        <v>		{
		"index": 63,
		"name": "lucky",
		"name_cap": "Lucky",
		"cn_name_cap": "幸运的帽子",
		"variable": "lucky",
		"integrity_max": 50,
		"integrity": 50,
		"fabric_strength": 20,
		"reveal": 300,
		"word": "an",
		"one_piece": 1,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word: &amp;quot;an&amp;quot;,
		one_piece: 1,
		</v>
      </c>
      <c r="I35" s="25" t="str">
        <f t="shared" si="7"/>
        <v>		{
		"index": 63,
		"name": "lucky",
		"name_cap": "Lucky",
		"cn_name_cap": "幸运的帽子",
		"variable": "lucky",
		"integrity_max": 50,
		"integrity": 50,
		"fabric_strength": 20,
		"reveal": 300,
		"word": "an",
		"one_piece": 1,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word: &amp;quot;an&amp;quot;,
		one_piece: 1,
		</v>
      </c>
      <c r="I36" s="25" t="str">
        <f t="shared" si="7"/>
        <v>		{
		"index": 63,
		"name": "lucky",
		"name_cap": "Lucky",
		"cn_name_cap": "幸运的帽子",
		"variable": "lucky",
		"integrity_max": 50,
		"integrity": 50,
		"fabric_strength": 20,
		"reveal": 300,
		"word": "an",
		"one_piece": 1,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word: &amp;quot;an&amp;quot;,
		one_piece: 1,
		</v>
      </c>
      <c r="I37" s="25" t="str">
        <f t="shared" si="7"/>
        <v>		{
		"index": 63,
		"name": "lucky",
		"name_cap": "Lucky",
		"cn_name_cap": "幸运的帽子",
		"variable": "lucky",
		"integrity_max": 50,
		"integrity": 50,
		"fabric_strength": 20,
		"reveal": 300,
		"word": "an",
		"one_piece": 1,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word: &amp;quot;an&amp;quot;,
		one_piece: 1,
		</v>
      </c>
      <c r="I38" s="25" t="str">
        <f t="shared" si="7"/>
        <v>		{
		"index": 63,
		"name": "lucky",
		"name_cap": "Lucky",
		"cn_name_cap": "幸运的帽子",
		"variable": "lucky",
		"integrity_max": 50,
		"integrity": 50,
		"fabric_strength": 20,
		"reveal": 300,
		"word": "an",
		"one_piece": 1,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word: &amp;quot;an&amp;quot;,
		one_piece: 1,
		</v>
      </c>
      <c r="I39" s="25" t="str">
        <f t="shared" si="7"/>
        <v>		{
		"index": 63,
		"name": "lucky",
		"name_cap": "Lucky",
		"cn_name_cap": "幸运的帽子",
		"variable": "lucky",
		"integrity_max": 50,
		"integrity": 50,
		"fabric_strength": 20,
		"reveal": 300,
		"word": "an",
		"one_piece": 1,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word: &amp;quot;an&amp;quot;,
		one_piece: 1,
		</v>
      </c>
      <c r="I40" s="25" t="str">
        <f t="shared" si="7"/>
        <v>		{
		"index": 63,
		"name": "lucky",
		"name_cap": "Lucky",
		"cn_name_cap": "幸运的帽子",
		"variable": "lucky",
		"integrity_max": 50,
		"integrity": 50,
		"fabric_strength": 20,
		"reveal": 300,
		"word": "an",
		"one_piece": 1,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word: &amp;quot;an&amp;quot;,
		one_piece: 1,
		</v>
      </c>
      <c r="I41" s="25" t="str">
        <f t="shared" si="7"/>
        <v>		{
		"index": 63,
		"name": "lucky",
		"name_cap": "Lucky",
		"cn_name_cap": "幸运的帽子",
		"variable": "lucky",
		"integrity_max": 50,
		"integrity": 50,
		"fabric_strength": 20,
		"reveal": 300,
		"word": "an",
		"one_piece": 1,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word: &amp;quot;an&amp;quot;,
		one_piece: 1,
		</v>
      </c>
      <c r="I42" s="25" t="str">
        <f t="shared" si="7"/>
        <v>		{
		"index": 63,
		"name": "lucky",
		"name_cap": "Lucky",
		"cn_name_cap": "幸运的帽子",
		"variable": "lucky",
		"integrity_max": 50,
		"integrity": 50,
		"fabric_strength": 20,
		"reveal": 300,
		"word": "an",
		"one_piece": 1,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word: &amp;quot;an&amp;quot;,
		one_piece: 1,
		plural: 0,
		</v>
      </c>
      <c r="I43" s="25" t="str">
        <f t="shared" si="7"/>
        <v>		{
		"index": 63,
		"name": "lucky",
		"name_cap": "Lucky",
		"cn_name_cap": "幸运的帽子",
		"variable": "lucky",
		"integrity_max": 50,
		"integrity": 50,
		"fabric_strength": 20,
		"reveal": 300,
		"word": "an",
		"one_piece": 1,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1</v>
      </c>
      <c r="C44" s="41" t="s">
        <v>137</v>
      </c>
      <c r="D44" s="42">
        <f t="shared" si="13"/>
        <v>0</v>
      </c>
      <c r="E44" s="3">
        <f t="shared" si="3"/>
        <v>0</v>
      </c>
      <c r="F44" s="18" t="str">
        <f t="shared" si="4"/>
        <v>hood: 0,</v>
      </c>
      <c r="G44" s="24" t="str">
        <f t="shared" si="5"/>
        <v>"hood": 0,</v>
      </c>
      <c r="H44" s="25" t="str">
        <f t="shared" si="6"/>
        <v>		{
		index: 63,
		name: &amp;quot;lucky&amp;quot;,
		name_cap: &amp;quot;Lucky&amp;quot;,
		cn_name_cap: &amp;quot;幸运的帽子&amp;quot;,
		variable: &amp;quot;lucky&amp;quot;,
		integrity_max: 50,
		integrity: 50,
		fabric_strength: 20,
		reveal: 300,
		word: &amp;quot;an&amp;quot;,
		one_piece: 1,
		plural: 0,
		hood: 0,
		</v>
      </c>
      <c r="I44" s="25" t="str">
        <f t="shared" si="7"/>
        <v>		{
		"index": 63,
		"name": "lucky",
		"name_cap": "Lucky",
		"cn_name_cap": "幸运的帽子",
		"variable": "lucky",
		"integrity_max": 50,
		"integrity": 50,
		"fabric_strength": 20,
		"reveal": 300,
		"word": "an",
		"one_piece": 1,
		"plural": 0,
		"hood":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1</v>
      </c>
      <c r="C45" s="41" t="s">
        <v>137</v>
      </c>
      <c r="D45" s="42">
        <f t="shared" si="13"/>
        <v>0</v>
      </c>
      <c r="E45" s="3">
        <f t="shared" si="3"/>
        <v>0</v>
      </c>
      <c r="F45" s="18" t="str">
        <f t="shared" si="4"/>
        <v>mask_img: 0,</v>
      </c>
      <c r="G45" s="24" t="str">
        <f t="shared" si="5"/>
        <v>"mask_img": 0,</v>
      </c>
      <c r="H45"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v>
      </c>
      <c r="I45" s="25" t="str">
        <f t="shared" si="7"/>
        <v>		{
		"index": 63,
		"name": "lucky",
		"name_cap": "Lucky",
		"cn_name_cap": "幸运的帽子",
		"variable": "lucky",
		"integrity_max": 50,
		"integrity": 50,
		"fabric_strength": 20,
		"reveal": 300,
		"word": "an",
		"one_piece": 1,
		"plural": 0,
		"hood": 0,
		"mask_img":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1</v>
      </c>
      <c r="C46" s="41" t="s">
        <v>137</v>
      </c>
      <c r="D46" s="42">
        <f t="shared" si="13"/>
        <v>0</v>
      </c>
      <c r="E46" s="3">
        <f t="shared" si="3"/>
        <v>0</v>
      </c>
      <c r="F46" s="18" t="str">
        <f t="shared" si="4"/>
        <v>mask_img_ponytail: 0,</v>
      </c>
      <c r="G46" s="24" t="str">
        <f t="shared" si="5"/>
        <v>"mask_img_ponytail": 0,</v>
      </c>
      <c r="H46"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v>
      </c>
      <c r="I46" s="25" t="str">
        <f t="shared" si="7"/>
        <v>		{
		"index": 63,
		"name": "lucky",
		"name_cap": "Lucky",
		"cn_name_cap": "幸运的帽子",
		"variable": "lucky",
		"integrity_max": 50,
		"integrity": 50,
		"fabric_strength": 20,
		"reveal": 300,
		"word": "an",
		"one_piece": 1,
		"plural": 0,
		"hood": 0,
		"mask_img": 0,
		"mask_img_ponytail":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v>
      </c>
      <c r="I47" s="25" t="str">
        <f t="shared" si="7"/>
        <v>		{
		"index": 63,
		"name": "lucky",
		"name_cap": "Lucky",
		"cn_name_cap": "幸运的帽子",
		"variable": "lucky",
		"integrity_max": 50,
		"integrity": 50,
		"fabric_strength": 20,
		"reveal": 300,
		"word": "an",
		"one_piece": 1,
		"plural": 0,
		"hood": 0,
		"mask_img": 0,
		"mask_img_ponytail":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v>
      </c>
      <c r="I48" s="25" t="str">
        <f t="shared" si="7"/>
        <v>		{
		"index": 63,
		"name": "lucky",
		"name_cap": "Lucky",
		"cn_name_cap": "幸运的帽子",
		"variable": "lucky",
		"integrity_max": 50,
		"integrity": 50,
		"fabric_strength": 20,
		"reveal": 300,
		"word": "an",
		"one_piece": 1,
		"plural": 0,
		"hood": 0,
		"mask_img": 0,
		"mask_img_ponytail":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v>
      </c>
      <c r="I49" s="25" t="str">
        <f t="shared" si="7"/>
        <v>		{
		"index": 63,
		"name": "lucky",
		"name_cap": "Lucky",
		"cn_name_cap": "幸运的帽子",
		"variable": "lucky",
		"integrity_max": 50,
		"integrity": 50,
		"fabric_strength": 20,
		"reveal": 300,
		"word": "an",
		"one_piece": 1,
		"plural": 0,
		"hood": 0,
		"mask_img": 0,
		"mask_img_ponytail":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v>
      </c>
      <c r="I50" s="25" t="str">
        <f t="shared" si="7"/>
        <v>		{
		"index": 63,
		"name": "lucky",
		"name_cap": "Lucky",
		"cn_name_cap": "幸运的帽子",
		"variable": "lucky",
		"integrity_max": 50,
		"integrity": 50,
		"fabric_strength": 20,
		"reveal": 300,
		"word": "an",
		"one_piece": 1,
		"plural": 0,
		"hood": 0,
		"mask_img": 0,
		"mask_img_ponytail":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
      </c>
      <c r="C51" s="44" t="s">
        <v>161</v>
      </c>
      <c r="D51" s="42">
        <f t="shared" si="14"/>
        <v>0</v>
      </c>
      <c r="E51" s="3" t="str">
        <f t="shared" si="3"/>
        <v/>
      </c>
      <c r="F51" s="18" t="str">
        <f t="shared" si="4"/>
        <v/>
      </c>
      <c r="G51" s="24" t="str">
        <f t="shared" si="5"/>
        <v/>
      </c>
      <c r="H51"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v>
      </c>
      <c r="I51" s="25" t="str">
        <f t="shared" si="7"/>
        <v>		{
		"index": 63,
		"name": "lucky",
		"name_cap": "Lucky",
		"cn_name_cap": "幸运的帽子",
		"variable": "lucky",
		"integrity_max": 50,
		"integrity": 50,
		"fabric_strength": 20,
		"reveal": 300,
		"word": "an",
		"one_piece": 1,
		"plural": 0,
		"hood": 0,
		"mask_img": 0,
		"mask_img_ponytail": 0,
		"colour": 0,
		"colour_sidebar": 1,
		"colour_combat":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
      </c>
      <c r="C52" s="34" t="s">
        <v>55</v>
      </c>
      <c r="D52" s="35">
        <f>D51</f>
        <v>0</v>
      </c>
      <c r="E52" s="3" t="str">
        <f t="shared" si="3"/>
        <v/>
      </c>
      <c r="F52" s="18" t="str">
        <f t="shared" si="4"/>
        <v/>
      </c>
      <c r="G52" s="24" t="str">
        <f t="shared" si="5"/>
        <v/>
      </c>
      <c r="H52"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v>
      </c>
      <c r="I52" s="25" t="str">
        <f t="shared" si="7"/>
        <v>		{
		"index": 63,
		"name": "lucky",
		"name_cap": "Lucky",
		"cn_name_cap": "幸运的帽子",
		"variable": "lucky",
		"integrity_max": 50,
		"integrity": 50,
		"fabric_strength": 20,
		"reveal": 300,
		"word": "an",
		"one_piece": 1,
		"plural": 0,
		"hood": 0,
		"mask_img": 0,
		"mask_img_ponytail": 0,
		"colour": 0,
		"colour_sidebar": 1,
		"colour_combat":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
      </c>
      <c r="C53" s="44" t="s">
        <v>161</v>
      </c>
      <c r="D53" s="42">
        <f>VALUE(TRIM(RIGHT(SUBSTITUTE(C53," ",REPT(" ",99)),99)))
</f>
        <v>0</v>
      </c>
      <c r="E53" s="3" t="str">
        <f t="shared" si="3"/>
        <v/>
      </c>
      <c r="F53" s="18" t="str">
        <f t="shared" si="4"/>
        <v/>
      </c>
      <c r="G53" s="24" t="str">
        <f t="shared" si="5"/>
        <v/>
      </c>
      <c r="H53"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v>
      </c>
      <c r="I53" s="25" t="str">
        <f t="shared" si="7"/>
        <v>		{
		"index": 63,
		"name": "lucky",
		"name_cap": "Lucky",
		"cn_name_cap": "幸运的帽子",
		"variable": "lucky",
		"integrity_max": 50,
		"integrity": 50,
		"fabric_strength": 20,
		"reveal": 300,
		"word": "an",
		"one_piece": 1,
		"plural": 0,
		"hood": 0,
		"mask_img": 0,
		"mask_img_ponytail": 0,
		"colour": 0,
		"colour_sidebar": 1,
		"colour_combat":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
      </c>
      <c r="C54" s="34" t="s">
        <v>55</v>
      </c>
      <c r="D54" s="35">
        <f>D53</f>
        <v>0</v>
      </c>
      <c r="E54" s="3" t="str">
        <f t="shared" si="3"/>
        <v/>
      </c>
      <c r="F54" s="18" t="str">
        <f t="shared" si="4"/>
        <v/>
      </c>
      <c r="G54" s="24" t="str">
        <f t="shared" si="5"/>
        <v/>
      </c>
      <c r="H54"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v>
      </c>
      <c r="I54" s="25" t="str">
        <f t="shared" si="7"/>
        <v>		{
		"index": 63,
		"name": "lucky",
		"name_cap": "Lucky",
		"cn_name_cap": "幸运的帽子",
		"variable": "lucky",
		"integrity_max": 50,
		"integrity": 50,
		"fabric_strength": 20,
		"reveal": 300,
		"word": "an",
		"one_piece": 1,
		"plural": 0,
		"hood": 0,
		"mask_img": 0,
		"mask_img_ponytail": 0,
		"colour": 0,
		"colour_sidebar": 1,
		"colour_combat":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
      </c>
      <c r="C55" s="44" t="s">
        <v>161</v>
      </c>
      <c r="D55" s="42">
        <f>VALUE(TRIM(RIGHT(SUBSTITUTE(C55," ",REPT(" ",99)),99)))
</f>
        <v>0</v>
      </c>
      <c r="E55" s="3" t="str">
        <f t="shared" si="3"/>
        <v/>
      </c>
      <c r="F55" s="18" t="str">
        <f t="shared" si="4"/>
        <v/>
      </c>
      <c r="G55" s="24" t="str">
        <f t="shared" si="5"/>
        <v/>
      </c>
      <c r="H55"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v>
      </c>
      <c r="I55" s="25" t="str">
        <f t="shared" si="7"/>
        <v>		{
		"index": 63,
		"name": "lucky",
		"name_cap": "Lucky",
		"cn_name_cap": "幸运的帽子",
		"variable": "lucky",
		"integrity_max": 50,
		"integrity": 50,
		"fabric_strength": 20,
		"reveal": 300,
		"word": "an",
		"one_piece": 1,
		"plural": 0,
		"hood": 0,
		"mask_img": 0,
		"mask_img_ponytail": 0,
		"colour": 0,
		"colour_sidebar": 1,
		"colour_combat":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
      </c>
      <c r="C56" s="34" t="s">
        <v>55</v>
      </c>
      <c r="D56" s="35">
        <f>D55</f>
        <v>0</v>
      </c>
      <c r="E56" s="3" t="str">
        <f t="shared" si="3"/>
        <v/>
      </c>
      <c r="F56" s="18" t="str">
        <f t="shared" si="4"/>
        <v/>
      </c>
      <c r="G56" s="24" t="str">
        <f t="shared" si="5"/>
        <v/>
      </c>
      <c r="H56"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v>
      </c>
      <c r="I56" s="25" t="str">
        <f t="shared" si="7"/>
        <v>		{
		"index": 63,
		"name": "lucky",
		"name_cap": "Lucky",
		"cn_name_cap": "幸运的帽子",
		"variable": "lucky",
		"integrity_max": 50,
		"integrity": 50,
		"fabric_strength": 20,
		"reveal": 300,
		"word": "an",
		"one_piece": 1,
		"plural": 0,
		"hood": 0,
		"mask_img": 0,
		"mask_img_ponytail": 0,
		"colour": 0,
		"colour_sidebar": 1,
		"colour_combat":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v>
      </c>
      <c r="I57" s="25" t="str">
        <f t="shared" si="7"/>
        <v>		{
		"index": 63,
		"name": "lucky",
		"name_cap": "Lucky",
		"cn_name_cap": "幸运的帽子",
		"variable": "lucky",
		"integrity_max": 50,
		"integrity": 50,
		"fabric_strength": 20,
		"reveal": 300,
		"word": "an",
		"one_piece": 1,
		"plural": 0,
		"hood": 0,
		"mask_img": 0,
		"mask_img_ponytail": 0,
		"colour": 0,
		"colour_sidebar": 1,
		"colour_combat":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
      </c>
      <c r="C60" s="34" t="s">
        <v>55</v>
      </c>
      <c r="D60" s="3" t="str">
        <f>IF(ISNUMBER(SEARCH("特指", C60)),D23,B12)</f>
        <v>head</v>
      </c>
      <c r="E60" s="1" t="str">
        <f t="shared" si="3"/>
        <v/>
      </c>
      <c r="F60" s="18" t="str">
        <f t="shared" si="4"/>
        <v/>
      </c>
      <c r="G60" s="24" t="str">
        <f t="shared" si="5"/>
        <v/>
      </c>
      <c r="H60"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60"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v>
      </c>
      <c r="I61"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v>
      </c>
      <c r="I62"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v>
      </c>
      <c r="I63"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4"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5"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
      </c>
      <c r="C77" s="41" t="s">
        <v>137</v>
      </c>
      <c r="D77" s="42">
        <f t="shared" si="18"/>
        <v>0</v>
      </c>
      <c r="E77" s="3" t="str">
        <f t="shared" si="16"/>
        <v/>
      </c>
      <c r="F77" s="18" t="str">
        <f t="shared" si="17"/>
        <v/>
      </c>
      <c r="G77" s="24" t="str">
        <f t="shared" si="5"/>
        <v/>
      </c>
      <c r="H77"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v>
      </c>
      <c r="I77"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v>
      </c>
      <c r="I78"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v>
      </c>
      <c r="I79"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v>
      </c>
      <c r="I80"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
      </c>
      <c r="C81" s="34" t="s">
        <v>147</v>
      </c>
      <c r="D81" s="42">
        <f t="shared" si="19"/>
        <v>0</v>
      </c>
      <c r="E81" s="3" t="str">
        <f t="shared" si="16"/>
        <v/>
      </c>
      <c r="F81" s="18" t="str">
        <f t="shared" si="17"/>
        <v/>
      </c>
      <c r="G81" s="24" t="str">
        <f t="shared" si="5"/>
        <v/>
      </c>
      <c r="H81"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v>
      </c>
      <c r="I81"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2"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3"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4"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5"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6"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7"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8"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9"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0"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1"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1</v>
      </c>
      <c r="C92" s="41" t="s">
        <v>137</v>
      </c>
      <c r="D92" s="42">
        <f>VALUE(TRIM(RIGHT(SUBSTITUTE(C92," ",REPT(" ",99)),99)))
</f>
        <v>0</v>
      </c>
      <c r="E92" s="3">
        <f t="shared" si="21"/>
        <v>0</v>
      </c>
      <c r="F92" s="18" t="str">
        <f t="shared" si="17"/>
        <v>back_img: 0,</v>
      </c>
      <c r="G92" s="24" t="str">
        <f t="shared" si="5"/>
        <v>"back_img": 0,</v>
      </c>
      <c r="H92"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v>
      </c>
      <c r="I92"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v>
      </c>
      <c r="I93"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1</v>
      </c>
      <c r="C94" s="41" t="s">
        <v>137</v>
      </c>
      <c r="D94" s="42">
        <f>VALUE(TRIM(RIGHT(SUBSTITUTE(C94," ",REPT(" ",99)),99)))
</f>
        <v>0</v>
      </c>
      <c r="E94" s="3">
        <f t="shared" si="21"/>
        <v>0</v>
      </c>
      <c r="F94" s="18" t="str">
        <f t="shared" si="17"/>
        <v>back_img_acc: 0,</v>
      </c>
      <c r="G94" s="24" t="str">
        <f t="shared" si="5"/>
        <v>"back_img_acc": 0,</v>
      </c>
      <c r="H94"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back_img_acc: 0,
		</v>
      </c>
      <c r="I94"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back_img_acc: 0,
		</v>
      </c>
      <c r="I95"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v>
      </c>
      <c r="I96"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v>
      </c>
      <c r="I97"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98"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99"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100"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v>
      </c>
      <c r="I101"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v>
      </c>
      <c r="I102"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3"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4"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5"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6"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7"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1</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[&amp;quot;over_upper&amp;quot;,&amp;quot;lucky&amp;quot;]</v>
      </c>
      <c r="E108" s="3" t="str">
        <f t="shared" si="27"/>
        <v>[&amp;quot;over_upper&amp;quot;,&amp;quot;lucky&amp;quot;]</v>
      </c>
      <c r="F108" s="18" t="str">
        <f t="shared" si="17"/>
        <v>outfitSecondary: [&amp;quot;over_upper&amp;quot;,&amp;quot;lucky&amp;quot;],</v>
      </c>
      <c r="G108" s="24" t="str">
        <f t="shared" si="5"/>
        <v>"outfitSecondary": [&amp;quot;over_upper&amp;quot;,&amp;quot;lucky&amp;quot;],</v>
      </c>
      <c r="H108"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08"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09"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10"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11"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word: &amp;quot;an&amp;quot;,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author: &amp;quot;Ankwa&amp;quot;,
		</v>
      </c>
      <c r="I112" s="25" t="str">
        <f t="shared" si="7"/>
        <v>		{
		"index": 63,
		"name": "lucky",
		"name_cap": "Lucky",
		"cn_name_cap": "幸运的帽子",
		"variable": "lucky",
		"integrity_max": 50,
		"integrity": 50,
		"fabric_strength": 20,
		"reveal": 300,
		"word": "an",
		"one_piece": 1,
		"plural": 0,
		"hood": 0,
		"mask_img": 0,
		"mask_img_ponytail":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head</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726</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727</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728</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setup.moddedClothes.legs</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729</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"word": "an",
		"plural": 0,
		"colour": 0,
		"colour_sidebar": 1,
		"colour_combat": 0,
		"type": ["cool", "costume", "mask", "stealthy", "sticky_fingers", "eerie", "shade", "sticky", "esoteric", "antitransparent"],
		"gender": "n",
		"femininity": 0,
		"warmth": 1,
		"cost": 3050,
		"description": "Nice thing, brings luck, maybe. ",
		"shop": ["forest"],
		"shopGroup": "lucky",
		"accessory": 1,
		"accessory_colour": 1,
		"accessory_colour_sidebar": 1,
		"pattern": 0,
		"cursed": 1,
		"location": 0,
		"iconFile": "lucky.png",
		"accIcon": 0,
		"mainImage": 1,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730</v>
      </c>
      <c r="B12" s="15" t="str">
        <f>RIGHT(A12, LEN(A12)*2-LENB(A12))</f>
        <v>legs</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v>
      </c>
      <c r="I30" s="25" t="str">
        <f t="shared" si="7"/>
        <v>		{
		"index": 63,
		"name": "lucky",
		"name_cap": "Lucky",
		"cn_name_cap": "幸运的帽子",
		"variable": "lucky",
		"integrity_max": 50,
		"integrity": 50,
		"fabric_strength": 20,
		"reveal": 300,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word: &amp;quot;an&amp;quot;,
		</v>
      </c>
      <c r="I31" s="25" t="str">
        <f t="shared" si="7"/>
        <v>		{
		"index": 63,
		"name": "lucky",
		"name_cap": "Lucky",
		"cn_name_cap": "幸运的帽子",
		"variable": "lucky",
		"integrity_max": 50,
		"integrity": 50,
		"fabric_strength": 20,
		"reveal": 300,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
      </c>
      <c r="C32" s="41" t="s">
        <v>100</v>
      </c>
      <c r="D32" s="42">
        <f t="shared" ref="D32:D33" si="10">VALUE(TRIM(RIGHT(SUBSTITUTE(C32," ",REPT(" ",99)),99)))
</f>
        <v>1</v>
      </c>
      <c r="E32" s="3" t="str">
        <f t="shared" si="3"/>
        <v/>
      </c>
      <c r="F32" s="18" t="str">
        <f t="shared" si="4"/>
        <v/>
      </c>
      <c r="G32" s="24" t="str">
        <f t="shared" si="5"/>
        <v/>
      </c>
      <c r="H32" s="25" t="str">
        <f t="shared" si="6"/>
        <v>		{
		index: 63,
		name: &amp;quot;lucky&amp;quot;,
		name_cap: &amp;quot;Lucky&amp;quot;,
		cn_name_cap: &amp;quot;幸运的帽子&amp;quot;,
		variable: &amp;quot;lucky&amp;quot;,
		integrity_max: 50,
		integrity: 50,
		fabric_strength: 20,
		reveal: 300,
		word: &amp;quot;an&amp;quot;,
		</v>
      </c>
      <c r="I32" s="25" t="str">
        <f t="shared" si="7"/>
        <v>		{
		"index": 63,
		"name": "lucky",
		"name_cap": "Lucky",
		"cn_name_cap": "幸运的帽子",
		"variable": "lucky",
		"integrity_max": 50,
		"integrity": 50,
		"fabric_strength": 20,
		"reveal": 300,
		"word": "an",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word: &amp;quot;an&amp;quot;,
		</v>
      </c>
      <c r="I33" s="25" t="str">
        <f t="shared" si="7"/>
        <v>		{
		"index": 63,
		"name": "lucky",
		"name_cap": "Lucky",
		"cn_name_cap": "幸运的帽子",
		"variable": "lucky",
		"integrity_max": 50,
		"integrity": 50,
		"fabric_strength": 20,
		"reveal": 300,
		"word": "an",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word: &amp;quot;an&amp;quot;,
		</v>
      </c>
      <c r="I34" s="25" t="str">
        <f t="shared" si="7"/>
        <v>		{
		"index": 63,
		"name": "lucky",
		"name_cap": "Lucky",
		"cn_name_cap": "幸运的帽子",
		"variable": "lucky",
		"integrity_max": 50,
		"integrity": 50,
		"fabric_strength": 20,
		"reveal": 300,
		"word": "an",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word: &amp;quot;an&amp;quot;,
		</v>
      </c>
      <c r="I35" s="25" t="str">
        <f t="shared" si="7"/>
        <v>		{
		"index": 63,
		"name": "lucky",
		"name_cap": "Lucky",
		"cn_name_cap": "幸运的帽子",
		"variable": "lucky",
		"integrity_max": 50,
		"integrity": 50,
		"fabric_strength": 20,
		"reveal": 300,
		"word": "an",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word: &amp;quot;an&amp;quot;,
		</v>
      </c>
      <c r="I36" s="25" t="str">
        <f t="shared" si="7"/>
        <v>		{
		"index": 63,
		"name": "lucky",
		"name_cap": "Lucky",
		"cn_name_cap": "幸运的帽子",
		"variable": "lucky",
		"integrity_max": 50,
		"integrity": 50,
		"fabric_strength": 20,
		"reveal": 300,
		"word": "an",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word: &amp;quot;an&amp;quot;,
		</v>
      </c>
      <c r="I37" s="25" t="str">
        <f t="shared" si="7"/>
        <v>		{
		"index": 63,
		"name": "lucky",
		"name_cap": "Lucky",
		"cn_name_cap": "幸运的帽子",
		"variable": "lucky",
		"integrity_max": 50,
		"integrity": 50,
		"fabric_strength": 20,
		"reveal": 300,
		"word": "an",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word: &amp;quot;an&amp;quot;,
		</v>
      </c>
      <c r="I38" s="25" t="str">
        <f t="shared" si="7"/>
        <v>		{
		"index": 63,
		"name": "lucky",
		"name_cap": "Lucky",
		"cn_name_cap": "幸运的帽子",
		"variable": "lucky",
		"integrity_max": 50,
		"integrity": 50,
		"fabric_strength": 20,
		"reveal": 300,
		"word": "an",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word: &amp;quot;an&amp;quot;,
		</v>
      </c>
      <c r="I39" s="25" t="str">
        <f t="shared" si="7"/>
        <v>		{
		"index": 63,
		"name": "lucky",
		"name_cap": "Lucky",
		"cn_name_cap": "幸运的帽子",
		"variable": "lucky",
		"integrity_max": 50,
		"integrity": 50,
		"fabric_strength": 20,
		"reveal": 300,
		"word": "an",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word: &amp;quot;an&amp;quot;,
		</v>
      </c>
      <c r="I40" s="25" t="str">
        <f t="shared" si="7"/>
        <v>		{
		"index": 63,
		"name": "lucky",
		"name_cap": "Lucky",
		"cn_name_cap": "幸运的帽子",
		"variable": "lucky",
		"integrity_max": 50,
		"integrity": 50,
		"fabric_strength": 20,
		"reveal": 300,
		"word": "an",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word: &amp;quot;an&amp;quot;,
		</v>
      </c>
      <c r="I41" s="25" t="str">
        <f t="shared" si="7"/>
        <v>		{
		"index": 63,
		"name": "lucky",
		"name_cap": "Lucky",
		"cn_name_cap": "幸运的帽子",
		"variable": "lucky",
		"integrity_max": 50,
		"integrity": 50,
		"fabric_strength": 20,
		"reveal": 300,
		"word": "an",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1</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word: &amp;quot;an&amp;quot;,
		</v>
      </c>
      <c r="I42" s="25" t="str">
        <f t="shared" si="7"/>
        <v>		{
		"index": 63,
		"name": "lucky",
		"name_cap": "Lucky",
		"cn_name_cap": "幸运的帽子",
		"variable": "lucky",
		"integrity_max": 50,
		"integrity": 50,
		"fabric_strength": 20,
		"reveal": 300,
		"word": "an",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word: &amp;quot;an&amp;quot;,
		plural: 0,
		</v>
      </c>
      <c r="I43" s="25" t="str">
        <f t="shared" si="7"/>
        <v>		{
		"index": 63,
		"name": "lucky",
		"name_cap": "Lucky",
		"cn_name_cap": "幸运的帽子",
		"variable": "lucky",
		"integrity_max": 50,
		"integrity": 50,
		"fabric_strength": 20,
		"reveal": 300,
		"word": "an",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word: &amp;quot;an&amp;quot;,
		plural: 0,
		</v>
      </c>
      <c r="I44" s="25" t="str">
        <f t="shared" si="7"/>
        <v>		{
		"index": 63,
		"name": "lucky",
		"name_cap": "Lucky",
		"cn_name_cap": "幸运的帽子",
		"variable": "lucky",
		"integrity_max": 50,
		"integrity": 50,
		"fabric_strength": 20,
		"reveal": 300,
		"word": "an",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word: &amp;quot;an&amp;quot;,
		plural: 0,
		</v>
      </c>
      <c r="I45" s="25" t="str">
        <f t="shared" si="7"/>
        <v>		{
		"index": 63,
		"name": "lucky",
		"name_cap": "Lucky",
		"cn_name_cap": "幸运的帽子",
		"variable": "lucky",
		"integrity_max": 50,
		"integrity": 50,
		"fabric_strength": 20,
		"reveal": 300,
		"word": "an",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word: &amp;quot;an&amp;quot;,
		plural: 0,
		</v>
      </c>
      <c r="I46" s="25" t="str">
        <f t="shared" si="7"/>
        <v>		{
		"index": 63,
		"name": "lucky",
		"name_cap": "Lucky",
		"cn_name_cap": "幸运的帽子",
		"variable": "lucky",
		"integrity_max": 50,
		"integrity": 50,
		"fabric_strength": 20,
		"reveal": 300,
		"word": "an",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word: &amp;quot;an&amp;quot;,
		plural: 0,
		colour: 0,
		</v>
      </c>
      <c r="I47" s="25" t="str">
        <f t="shared" si="7"/>
        <v>		{
		"index": 63,
		"name": "lucky",
		"name_cap": "Lucky",
		"cn_name_cap": "幸运的帽子",
		"variable": "lucky",
		"integrity_max": 50,
		"integrity": 50,
		"fabric_strength": 20,
		"reveal": 300,
		"word": "an",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word: &amp;quot;an&amp;quot;,
		plural: 0,
		colour: 0,
		</v>
      </c>
      <c r="I48" s="25" t="str">
        <f t="shared" si="7"/>
        <v>		{
		"index": 63,
		"name": "lucky",
		"name_cap": "Lucky",
		"cn_name_cap": "幸运的帽子",
		"variable": "lucky",
		"integrity_max": 50,
		"integrity": 50,
		"fabric_strength": 20,
		"reveal": 300,
		"word": "an",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word: &amp;quot;an&amp;quot;,
		plural: 0,
		colour: 0,
		colour_sidebar: 1,
		</v>
      </c>
      <c r="I49" s="25" t="str">
        <f t="shared" si="7"/>
        <v>		{
		"index": 63,
		"name": "lucky",
		"name_cap": "Lucky",
		"cn_name_cap": "幸运的帽子",
		"variable": "lucky",
		"integrity_max": 50,
		"integrity": 50,
		"fabric_strength": 20,
		"reveal": 300,
		"word": "an",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0" s="25" t="str">
        <f t="shared" si="7"/>
        <v>		{
		"index": 63,
		"name": "lucky",
		"name_cap": "Lucky",
		"cn_name_cap": "幸运的帽子",
		"variable": "lucky",
		"integrity_max": 50,
		"integrity": 50,
		"fabric_strength": 20,
		"reveal": 300,
		"word": "an",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
      </c>
      <c r="C51" s="44" t="s">
        <v>161</v>
      </c>
      <c r="D51" s="42">
        <f t="shared" si="14"/>
        <v>0</v>
      </c>
      <c r="E51" s="3" t="str">
        <f t="shared" si="3"/>
        <v/>
      </c>
      <c r="F51" s="18" t="str">
        <f t="shared" si="4"/>
        <v/>
      </c>
      <c r="G51" s="24" t="str">
        <f t="shared" si="5"/>
        <v/>
      </c>
      <c r="H5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1" s="25" t="str">
        <f t="shared" si="7"/>
        <v>		{
		"index": 63,
		"name": "lucky",
		"name_cap": "Lucky",
		"cn_name_cap": "幸运的帽子",
		"variable": "lucky",
		"integrity_max": 50,
		"integrity": 50,
		"fabric_strength": 20,
		"reveal": 300,
		"word": "an",
		"plural": 0,
		"colour": 0,
		"colour_sidebar": 1,
		"colour_combat":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
      </c>
      <c r="C52" s="34" t="s">
        <v>55</v>
      </c>
      <c r="D52" s="35">
        <f>D51</f>
        <v>0</v>
      </c>
      <c r="E52" s="3" t="str">
        <f t="shared" si="3"/>
        <v/>
      </c>
      <c r="F52" s="18" t="str">
        <f t="shared" si="4"/>
        <v/>
      </c>
      <c r="G52" s="24" t="str">
        <f t="shared" si="5"/>
        <v/>
      </c>
      <c r="H5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2" s="25" t="str">
        <f t="shared" si="7"/>
        <v>		{
		"index": 63,
		"name": "lucky",
		"name_cap": "Lucky",
		"cn_name_cap": "幸运的帽子",
		"variable": "lucky",
		"integrity_max": 50,
		"integrity": 50,
		"fabric_strength": 20,
		"reveal": 300,
		"word": "an",
		"plural": 0,
		"colour": 0,
		"colour_sidebar": 1,
		"colour_combat":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
      </c>
      <c r="C53" s="44" t="s">
        <v>161</v>
      </c>
      <c r="D53" s="42">
        <f>VALUE(TRIM(RIGHT(SUBSTITUTE(C53," ",REPT(" ",99)),99)))
</f>
        <v>0</v>
      </c>
      <c r="E53" s="3" t="str">
        <f t="shared" si="3"/>
        <v/>
      </c>
      <c r="F53" s="18" t="str">
        <f t="shared" si="4"/>
        <v/>
      </c>
      <c r="G53" s="24" t="str">
        <f t="shared" si="5"/>
        <v/>
      </c>
      <c r="H5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3" s="25" t="str">
        <f t="shared" si="7"/>
        <v>		{
		"index": 63,
		"name": "lucky",
		"name_cap": "Lucky",
		"cn_name_cap": "幸运的帽子",
		"variable": "lucky",
		"integrity_max": 50,
		"integrity": 50,
		"fabric_strength": 20,
		"reveal": 300,
		"word": "an",
		"plural": 0,
		"colour": 0,
		"colour_sidebar": 1,
		"colour_combat":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
      </c>
      <c r="C54" s="34" t="s">
        <v>55</v>
      </c>
      <c r="D54" s="35">
        <f>D53</f>
        <v>0</v>
      </c>
      <c r="E54" s="3" t="str">
        <f t="shared" si="3"/>
        <v/>
      </c>
      <c r="F54" s="18" t="str">
        <f t="shared" si="4"/>
        <v/>
      </c>
      <c r="G54" s="24" t="str">
        <f t="shared" si="5"/>
        <v/>
      </c>
      <c r="H5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4" s="25" t="str">
        <f t="shared" si="7"/>
        <v>		{
		"index": 63,
		"name": "lucky",
		"name_cap": "Lucky",
		"cn_name_cap": "幸运的帽子",
		"variable": "lucky",
		"integrity_max": 50,
		"integrity": 50,
		"fabric_strength": 20,
		"reveal": 300,
		"word": "an",
		"plural": 0,
		"colour": 0,
		"colour_sidebar": 1,
		"colour_combat":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
      </c>
      <c r="C55" s="44" t="s">
        <v>161</v>
      </c>
      <c r="D55" s="42">
        <f>VALUE(TRIM(RIGHT(SUBSTITUTE(C55," ",REPT(" ",99)),99)))
</f>
        <v>0</v>
      </c>
      <c r="E55" s="3" t="str">
        <f t="shared" si="3"/>
        <v/>
      </c>
      <c r="F55" s="18" t="str">
        <f t="shared" si="4"/>
        <v/>
      </c>
      <c r="G55" s="24" t="str">
        <f t="shared" si="5"/>
        <v/>
      </c>
      <c r="H5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5" s="25" t="str">
        <f t="shared" si="7"/>
        <v>		{
		"index": 63,
		"name": "lucky",
		"name_cap": "Lucky",
		"cn_name_cap": "幸运的帽子",
		"variable": "lucky",
		"integrity_max": 50,
		"integrity": 50,
		"fabric_strength": 20,
		"reveal": 300,
		"word": "an",
		"plural": 0,
		"colour": 0,
		"colour_sidebar": 1,
		"colour_combat":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
      </c>
      <c r="C56" s="34" t="s">
        <v>55</v>
      </c>
      <c r="D56" s="35">
        <f>D55</f>
        <v>0</v>
      </c>
      <c r="E56" s="3" t="str">
        <f t="shared" si="3"/>
        <v/>
      </c>
      <c r="F56" s="18" t="str">
        <f t="shared" si="4"/>
        <v/>
      </c>
      <c r="G56" s="24" t="str">
        <f t="shared" si="5"/>
        <v/>
      </c>
      <c r="H5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6" s="25" t="str">
        <f t="shared" si="7"/>
        <v>		{
		"index": 63,
		"name": "lucky",
		"name_cap": "Lucky",
		"cn_name_cap": "幸运的帽子",
		"variable": "lucky",
		"integrity_max": 50,
		"integrity": 50,
		"fabric_strength": 20,
		"reveal": 300,
		"word": "an",
		"plural": 0,
		"colour": 0,
		"colour_sidebar": 1,
		"colour_combat":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7" s="25" t="str">
        <f t="shared" si="7"/>
        <v>		{
		"index": 63,
		"name": "lucky",
		"name_cap": "Lucky",
		"cn_name_cap": "幸运的帽子",
		"variable": "lucky",
		"integrity_max": 50,
		"integrity": 50,
		"fabric_strength": 20,
		"reveal": 300,
		"word": "an",
		"plural": 0,
		"colour": 0,
		"colour_sidebar": 1,
		"colour_combat":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
      </c>
      <c r="C60" s="34" t="s">
        <v>55</v>
      </c>
      <c r="D60" s="3" t="str">
        <f>IF(ISNUMBER(SEARCH("特指", C60)),D23,B12)</f>
        <v>legs</v>
      </c>
      <c r="E60" s="1" t="str">
        <f t="shared" si="3"/>
        <v/>
      </c>
      <c r="F60" s="18" t="str">
        <f t="shared" si="4"/>
        <v/>
      </c>
      <c r="G60" s="24" t="str">
        <f t="shared" si="5"/>
        <v/>
      </c>
      <c r="H6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6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v>
      </c>
      <c r="I6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v>
      </c>
      <c r="I6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v>
      </c>
      <c r="I6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
      </c>
      <c r="C77" s="41" t="s">
        <v>137</v>
      </c>
      <c r="D77" s="42">
        <f t="shared" si="18"/>
        <v>0</v>
      </c>
      <c r="E77" s="3" t="str">
        <f t="shared" si="16"/>
        <v/>
      </c>
      <c r="F77" s="18" t="str">
        <f t="shared" si="17"/>
        <v/>
      </c>
      <c r="G77" s="24" t="str">
        <f t="shared" si="5"/>
        <v/>
      </c>
      <c r="H7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v>
      </c>
      <c r="I7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v>
      </c>
      <c r="I7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v>
      </c>
      <c r="I7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v>
      </c>
      <c r="I8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
      </c>
      <c r="C81" s="34" t="s">
        <v>147</v>
      </c>
      <c r="D81" s="42">
        <f t="shared" si="19"/>
        <v>0</v>
      </c>
      <c r="E81" s="3" t="str">
        <f t="shared" si="16"/>
        <v/>
      </c>
      <c r="F81" s="18" t="str">
        <f t="shared" si="17"/>
        <v/>
      </c>
      <c r="G81" s="24" t="str">
        <f t="shared" si="5"/>
        <v/>
      </c>
      <c r="H8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v>
      </c>
      <c r="I8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8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
      </c>
      <c r="C92" s="41" t="s">
        <v>137</v>
      </c>
      <c r="D92" s="42">
        <f>VALUE(TRIM(RIGHT(SUBSTITUTE(C92," ",REPT(" ",99)),99)))
</f>
        <v>0</v>
      </c>
      <c r="E92" s="3" t="str">
        <f t="shared" si="21"/>
        <v/>
      </c>
      <c r="F92" s="18" t="str">
        <f t="shared" si="17"/>
        <v/>
      </c>
      <c r="G92" s="24" t="str">
        <f t="shared" si="5"/>
        <v/>
      </c>
      <c r="H9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
      </c>
      <c r="C94" s="41" t="s">
        <v>137</v>
      </c>
      <c r="D94" s="42">
        <f>VALUE(TRIM(RIGHT(SUBSTITUTE(C94," ",REPT(" ",99)),99)))
</f>
        <v>0</v>
      </c>
      <c r="E94" s="3" t="str">
        <f t="shared" si="21"/>
        <v/>
      </c>
      <c r="F94" s="18" t="str">
        <f t="shared" si="17"/>
        <v/>
      </c>
      <c r="G94" s="24" t="str">
        <f t="shared" si="5"/>
        <v/>
      </c>
      <c r="H9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v>
      </c>
      <c r="I9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v>
      </c>
      <c r="I9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v>
      </c>
      <c r="I9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v>
      </c>
      <c r="I9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v>
      </c>
      <c r="I10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v>
      </c>
      <c r="I10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v>
      </c>
      <c r="I10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NaN</v>
      </c>
      <c r="E108" s="3" t="str">
        <f t="shared" si="27"/>
        <v/>
      </c>
      <c r="F108" s="18" t="str">
        <f t="shared" si="17"/>
        <v/>
      </c>
      <c r="G108" s="24" t="str">
        <f t="shared" si="5"/>
        <v/>
      </c>
      <c r="H108"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0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1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v>
      </c>
      <c r="I11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accessory: 1,
		accessory_colour: 1,
		accessory_colour_sidebar: 1,
		pattern: 0,
		cursed: 1,
		location: 0,
		iconFile: &amp;quot;lucky.png&amp;quot;,
		accIcon: 0,
		mainImage: 1,
		author: &amp;quot;Ankwa&amp;quot;,
		</v>
      </c>
      <c r="I11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"accessory": 1,
		"accessory_colour": 1,
		"accessory_colour_sidebar": 1,
		"pattern": 0,
		"cursed": 1,
		"location": 0,
		"iconFile": "lucky.png",
		"accIcon": 0,
		"mainImage": 1,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legs</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731</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732</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733</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setup.moddedClothes.lower</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734</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["cool", "costume", "mask", "stealthy", "sticky_fingers", "eerie", "shade", "sticky", "esoteric", "antitransparent"],
		"set": "lower",
		"gender": "n",
		"femininity": 0,
		"warmth": 1,
		"cost": 3050,
		"description": "Nice thing, brings luck, maybe. ",
		"shop": ["forest"],
		"shopGroup": "lucky",
		"accessory": 1,
		"accessory_integrity_img": 0,
		"accessory_colour": 1,
		"accessory_colour_sidebar": 1,
		"accessory_colour_combat": 0,
		"pattern": 0,
		"back_img": 0,
		"back_img_acc": 0,
		"cursed": 1,
		"location": 0,
		"iconFile": "lucky.png",
		"accIcon": 0,
		"mainImage": 1,
		"outfitSecondary": ["over_upper","lucky"],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735</v>
      </c>
      <c r="B12" s="15" t="str">
        <f>RIGHT(A12, LEN(A12)*2-LENB(A12))</f>
        <v>lower</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mainImage: 1,
		outfitSecondary: [&amp;quot;over_upper&amp;quot;,&amp;quot;lucky&amp;quot;],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1</v>
      </c>
      <c r="C30" s="41" t="s">
        <v>89</v>
      </c>
      <c r="D30" s="42">
        <f t="shared" si="9"/>
        <v>0</v>
      </c>
      <c r="E30" s="3">
        <f t="shared" si="3"/>
        <v>0</v>
      </c>
      <c r="F30" s="18" t="str">
        <f t="shared" si="4"/>
        <v>rearresize: 0,</v>
      </c>
      <c r="G30" s="24" t="str">
        <f t="shared" si="5"/>
        <v>"rearresize": 0,</v>
      </c>
      <c r="H30" s="25" t="str">
        <f t="shared" si="6"/>
        <v>		{
		index: 63,
		name: &amp;quot;lucky&amp;quot;,
		name_cap: &amp;quot;Lucky&amp;quot;,
		cn_name_cap: &amp;quot;幸运的帽子&amp;quot;,
		variable: &amp;quot;lucky&amp;quot;,
		integrity_max: 50,
		integrity: 50,
		fabric_strength: 20,
		reveal: 300,
		rearresize: 0,
		</v>
      </c>
      <c r="I30" s="25" t="str">
        <f t="shared" si="7"/>
        <v>		{
		"index": 63,
		"name": "lucky",
		"name_cap": "Lucky",
		"cn_name_cap": "幸运的帽子",
		"variable": "lucky",
		"integrity_max": 50,
		"integrity": 50,
		"fabric_strength": 20,
		"reveal": 300,
		"rearresize": 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rearresize: 0,
		word: &amp;quot;an&amp;quot;,
		</v>
      </c>
      <c r="I31" s="25" t="str">
        <f t="shared" si="7"/>
        <v>		{
		"index": 63,
		"name": "lucky",
		"name_cap": "Lucky",
		"cn_name_cap": "幸运的帽子",
		"variable": "lucky",
		"integrity_max": 50,
		"integrity": 50,
		"fabric_strength": 20,
		"reveal": 300,
		"rearresize": 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1</v>
      </c>
      <c r="C32" s="41" t="s">
        <v>100</v>
      </c>
      <c r="D32" s="42">
        <f t="shared" ref="D32:D33" si="10">VALUE(TRIM(RIGHT(SUBSTITUTE(C32," ",REPT(" ",99)),99)))
</f>
        <v>1</v>
      </c>
      <c r="E32" s="3">
        <f t="shared" si="3"/>
        <v>1</v>
      </c>
      <c r="F32" s="18" t="str">
        <f t="shared" si="4"/>
        <v>one_piece: 1,</v>
      </c>
      <c r="G32" s="24" t="str">
        <f t="shared" si="5"/>
        <v>"one_piece": 1,</v>
      </c>
      <c r="H32" s="25" t="str">
        <f t="shared" si="6"/>
        <v>		{
		index: 63,
		name: &amp;quot;lucky&amp;quot;,
		name_cap: &amp;quot;Lucky&amp;quot;,
		cn_name_cap: &amp;quot;幸运的帽子&amp;quot;,
		variable: &amp;quot;lucky&amp;quot;,
		integrity_max: 50,
		integrity: 50,
		fabric_strength: 20,
		reveal: 300,
		rearresize: 0,
		word: &amp;quot;an&amp;quot;,
		one_piece: 1,
		</v>
      </c>
      <c r="I32" s="25" t="str">
        <f t="shared" si="7"/>
        <v>		{
		"index": 63,
		"name": "lucky",
		"name_cap": "Lucky",
		"cn_name_cap": "幸运的帽子",
		"variable": "lucky",
		"integrity_max": 50,
		"integrity": 50,
		"fabric_strength": 20,
		"reveal": 300,
		"rearresize": 0,
		"word": "an",
		"one_piece": 1,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1</v>
      </c>
      <c r="C33" s="41" t="s">
        <v>104</v>
      </c>
      <c r="D33" s="42">
        <f t="shared" si="10"/>
        <v>0</v>
      </c>
      <c r="E33" s="3">
        <f t="shared" si="3"/>
        <v>0</v>
      </c>
      <c r="F33" s="18" t="str">
        <f t="shared" si="4"/>
        <v>skirt: 0,</v>
      </c>
      <c r="G33" s="24" t="str">
        <f t="shared" si="5"/>
        <v>"skirt": 0,</v>
      </c>
      <c r="H33" s="25" t="str">
        <f t="shared" si="6"/>
        <v>		{
		index: 63,
		name: &amp;quot;lucky&amp;quot;,
		name_cap: &amp;quot;Lucky&amp;quot;,
		cn_name_cap: &amp;quot;幸运的帽子&amp;quot;,
		variable: &amp;quot;lucky&amp;quot;,
		integrity_max: 50,
		integrity: 50,
		fabric_strength: 20,
		reveal: 300,
		rearresize: 0,
		word: &amp;quot;an&amp;quot;,
		one_piece: 1,
		skirt: 0,
		</v>
      </c>
      <c r="I33" s="25" t="str">
        <f t="shared" si="7"/>
        <v>		{
		"index": 63,
		"name": "lucky",
		"name_cap": "Lucky",
		"cn_name_cap": "幸运的帽子",
		"variable": "lucky",
		"integrity_max": 50,
		"integrity": 50,
		"fabric_strength": 20,
		"reveal": 300,
		"rearresize": 0,
		"word": "an",
		"one_piece": 1,
		"skirt": 0,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1</v>
      </c>
      <c r="C34" s="34" t="s">
        <v>55</v>
      </c>
      <c r="D34" s="35">
        <f>D33</f>
        <v>0</v>
      </c>
      <c r="E34" s="3">
        <f t="shared" si="3"/>
        <v>0</v>
      </c>
      <c r="F34" s="18" t="str">
        <f t="shared" si="4"/>
        <v>skirt_down: 0,</v>
      </c>
      <c r="G34" s="24" t="str">
        <f t="shared" si="5"/>
        <v>"skirt_down": 0,</v>
      </c>
      <c r="H3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v>
      </c>
      <c r="I34" s="25" t="str">
        <f t="shared" si="7"/>
        <v>		{
		"index": 63,
		"name": "lucky",
		"name_cap": "Lucky",
		"cn_name_cap": "幸运的帽子",
		"variable": "lucky",
		"integrity_max": 50,
		"integrity": 50,
		"fabric_strength": 20,
		"reveal": 300,
		"rearresize": 0,
		"word": "an",
		"one_piece": 1,
		"skirt": 0,
		"skirt_down": 0,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1</v>
      </c>
      <c r="C35" s="41" t="s">
        <v>110</v>
      </c>
      <c r="D35" s="42">
        <f t="shared" ref="D35:D37" si="11">VALUE(TRIM(RIGHT(SUBSTITUTE(C35," ",REPT(" ",99)),99)))
</f>
        <v>0</v>
      </c>
      <c r="E35" s="3">
        <f t="shared" si="3"/>
        <v>0</v>
      </c>
      <c r="F35" s="18" t="str">
        <f t="shared" si="4"/>
        <v>short: 0,</v>
      </c>
      <c r="G35" s="24" t="str">
        <f t="shared" si="5"/>
        <v>"short": 0,</v>
      </c>
      <c r="H3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v>
      </c>
      <c r="I35" s="25" t="str">
        <f t="shared" si="7"/>
        <v>		{
		"index": 63,
		"name": "lucky",
		"name_cap": "Lucky",
		"cn_name_cap": "幸运的帽子",
		"variable": "lucky",
		"integrity_max": 50,
		"integrity": 50,
		"fabric_strength": 20,
		"reveal": 300,
		"rearresize": 0,
		"word": "an",
		"one_piece": 1,
		"skirt": 0,
		"skirt_down": 0,
		"short": 0,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v>
      </c>
      <c r="I36" s="25" t="str">
        <f t="shared" si="7"/>
        <v>		{
		"index": 63,
		"name": "lucky",
		"name_cap": "Lucky",
		"cn_name_cap": "幸运的帽子",
		"variable": "lucky",
		"integrity_max": 50,
		"integrity": 50,
		"fabric_strength": 20,
		"reveal": 300,
		"rearresize": 0,
		"word": "an",
		"one_piece": 1,
		"skirt": 0,
		"skirt_down": 0,
		"short": 0,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v>
      </c>
      <c r="I37" s="25" t="str">
        <f t="shared" si="7"/>
        <v>		{
		"index": 63,
		"name": "lucky",
		"name_cap": "Lucky",
		"cn_name_cap": "幸运的帽子",
		"variable": "lucky",
		"integrity_max": 50,
		"integrity": 50,
		"fabric_strength": 20,
		"reveal": 300,
		"rearresize": 0,
		"word": "an",
		"one_piece": 1,
		"skirt": 0,
		"skirt_down": 0,
		"short": 0,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v>
      </c>
      <c r="I38" s="25" t="str">
        <f t="shared" si="7"/>
        <v>		{
		"index": 63,
		"name": "lucky",
		"name_cap": "Lucky",
		"cn_name_cap": "幸运的帽子",
		"variable": "lucky",
		"integrity_max": 50,
		"integrity": 50,
		"fabric_strength": 20,
		"reveal": 300,
		"rearresize": 0,
		"word": "an",
		"one_piece": 1,
		"skirt": 0,
		"skirt_down": 0,
		"short": 0,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v>
      </c>
      <c r="I39" s="25" t="str">
        <f t="shared" si="7"/>
        <v>		{
		"index": 63,
		"name": "lucky",
		"name_cap": "Lucky",
		"cn_name_cap": "幸运的帽子",
		"variable": "lucky",
		"integrity_max": 50,
		"integrity": 50,
		"fabric_strength": 20,
		"reveal": 300,
		"rearresize": 0,
		"word": "an",
		"one_piece": 1,
		"skirt": 0,
		"skirt_down": 0,
		"short": 0,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v>
      </c>
      <c r="I40" s="25" t="str">
        <f t="shared" si="7"/>
        <v>		{
		"index": 63,
		"name": "lucky",
		"name_cap": "Lucky",
		"cn_name_cap": "幸运的帽子",
		"variable": "lucky",
		"integrity_max": 50,
		"integrity": 50,
		"fabric_strength": 20,
		"reveal": 300,
		"rearresize": 0,
		"word": "an",
		"one_piece": 1,
		"skirt": 0,
		"skirt_down": 0,
		"short": 0,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v>
      </c>
      <c r="I41" s="25" t="str">
        <f t="shared" si="7"/>
        <v>		{
		"index": 63,
		"name": "lucky",
		"name_cap": "Lucky",
		"cn_name_cap": "幸运的帽子",
		"variable": "lucky",
		"integrity_max": 50,
		"integrity": 50,
		"fabric_strength": 20,
		"reveal": 300,
		"rearresize": 0,
		"word": "an",
		"one_piece": 1,
		"skirt": 0,
		"skirt_down": 0,
		"short": 0,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1</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v>
      </c>
      <c r="I42" s="25" t="str">
        <f t="shared" si="7"/>
        <v>		{
		"index": 63,
		"name": "lucky",
		"name_cap": "Lucky",
		"cn_name_cap": "幸运的帽子",
		"variable": "lucky",
		"integrity_max": 50,
		"integrity": 50,
		"fabric_strength": 20,
		"reveal": 300,
		"rearresize": 0,
		"word": "an",
		"one_piece": 1,
		"skirt": 0,
		"skirt_down": 0,
		"short": 0,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v>
      </c>
      <c r="I43" s="25" t="str">
        <f t="shared" si="7"/>
        <v>		{
		"index": 63,
		"name": "lucky",
		"name_cap": "Lucky",
		"cn_name_cap": "幸运的帽子",
		"variable": "lucky",
		"integrity_max": 50,
		"integrity": 50,
		"fabric_strength": 20,
		"reveal": 300,
		"rearresize": 0,
		"word": "an",
		"one_piece": 1,
		"skirt": 0,
		"skirt_down": 0,
		"short": 0,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v>
      </c>
      <c r="I44" s="25" t="str">
        <f t="shared" si="7"/>
        <v>		{
		"index": 63,
		"name": "lucky",
		"name_cap": "Lucky",
		"cn_name_cap": "幸运的帽子",
		"variable": "lucky",
		"integrity_max": 50,
		"integrity": 50,
		"fabric_strength": 20,
		"reveal": 300,
		"rearresize": 0,
		"word": "an",
		"one_piece": 1,
		"skirt": 0,
		"skirt_down": 0,
		"short": 0,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v>
      </c>
      <c r="I45" s="25" t="str">
        <f t="shared" si="7"/>
        <v>		{
		"index": 63,
		"name": "lucky",
		"name_cap": "Lucky",
		"cn_name_cap": "幸运的帽子",
		"variable": "lucky",
		"integrity_max": 50,
		"integrity": 50,
		"fabric_strength": 20,
		"reveal": 300,
		"rearresize": 0,
		"word": "an",
		"one_piece": 1,
		"skirt": 0,
		"skirt_down": 0,
		"short": 0,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v>
      </c>
      <c r="I46" s="25" t="str">
        <f t="shared" si="7"/>
        <v>		{
		"index": 63,
		"name": "lucky",
		"name_cap": "Lucky",
		"cn_name_cap": "幸运的帽子",
		"variable": "lucky",
		"integrity_max": 50,
		"integrity": 50,
		"fabric_strength": 20,
		"reveal": 300,
		"rearresize": 0,
		"word": "an",
		"one_piece": 1,
		"skirt": 0,
		"skirt_down": 0,
		"short": 0,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v>
      </c>
      <c r="I47" s="25" t="str">
        <f t="shared" si="7"/>
        <v>		{
		"index": 63,
		"name": "lucky",
		"name_cap": "Lucky",
		"cn_name_cap": "幸运的帽子",
		"variable": "lucky",
		"integrity_max": 50,
		"integrity": 50,
		"fabric_strength": 20,
		"reveal": 300,
		"rearresize": 0,
		"word": "an",
		"one_piece": 1,
		"skirt": 0,
		"skirt_down": 0,
		"short": 0,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v>
      </c>
      <c r="I48" s="25" t="str">
        <f t="shared" si="7"/>
        <v>		{
		"index": 63,
		"name": "lucky",
		"name_cap": "Lucky",
		"cn_name_cap": "幸运的帽子",
		"variable": "lucky",
		"integrity_max": 50,
		"integrity": 50,
		"fabric_strength": 20,
		"reveal": 300,
		"rearresize": 0,
		"word": "an",
		"one_piece": 1,
		"skirt": 0,
		"skirt_down": 0,
		"short": 0,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v>
      </c>
      <c r="I49" s="25" t="str">
        <f t="shared" si="7"/>
        <v>		{
		"index": 63,
		"name": "lucky",
		"name_cap": "Lucky",
		"cn_name_cap": "幸运的帽子",
		"variable": "lucky",
		"integrity_max": 50,
		"integrity": 50,
		"fabric_strength": 20,
		"reveal": 300,
		"rearresize": 0,
		"word": "an",
		"one_piece": 1,
		"skirt": 0,
		"skirt_down": 0,
		"short": 0,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v>
      </c>
      <c r="I50" s="25" t="str">
        <f t="shared" si="7"/>
        <v>		{
		"index": 63,
		"name": "lucky",
		"name_cap": "Lucky",
		"cn_name_cap": "幸运的帽子",
		"variable": "lucky",
		"integrity_max": 50,
		"integrity": 50,
		"fabric_strength": 20,
		"reveal": 300,
		"rearresize": 0,
		"word": "an",
		"one_piece": 1,
		"skirt": 0,
		"skirt_down": 0,
		"short": 0,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1</v>
      </c>
      <c r="C51" s="44" t="s">
        <v>161</v>
      </c>
      <c r="D51" s="42">
        <f t="shared" si="14"/>
        <v>0</v>
      </c>
      <c r="E51" s="3">
        <f t="shared" si="3"/>
        <v>0</v>
      </c>
      <c r="F51" s="18" t="str">
        <f t="shared" si="4"/>
        <v>exposed_base: 0,</v>
      </c>
      <c r="G51" s="24" t="str">
        <f t="shared" si="5"/>
        <v>"exposed_base": 0,</v>
      </c>
      <c r="H5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v>
      </c>
      <c r="I51"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1</v>
      </c>
      <c r="C52" s="34" t="s">
        <v>55</v>
      </c>
      <c r="D52" s="35">
        <f>D51</f>
        <v>0</v>
      </c>
      <c r="E52" s="3">
        <f t="shared" si="3"/>
        <v>0</v>
      </c>
      <c r="F52" s="18" t="str">
        <f t="shared" si="4"/>
        <v>exposed: 0,</v>
      </c>
      <c r="G52" s="24" t="str">
        <f t="shared" si="5"/>
        <v>"exposed": 0,</v>
      </c>
      <c r="H5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
      </c>
      <c r="I52"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1</v>
      </c>
      <c r="C53" s="44" t="s">
        <v>161</v>
      </c>
      <c r="D53" s="42">
        <f>VALUE(TRIM(RIGHT(SUBSTITUTE(C53," ",REPT(" ",99)),99)))
</f>
        <v>0</v>
      </c>
      <c r="E53" s="3">
        <f t="shared" si="3"/>
        <v>0</v>
      </c>
      <c r="F53" s="18" t="str">
        <f t="shared" si="4"/>
        <v>vagina_exposed_base: 0,</v>
      </c>
      <c r="G53" s="24" t="str">
        <f t="shared" si="5"/>
        <v>"vagina_exposed_base": 0,</v>
      </c>
      <c r="H5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
      </c>
      <c r="I53"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1</v>
      </c>
      <c r="C54" s="34" t="s">
        <v>55</v>
      </c>
      <c r="D54" s="35">
        <f>D53</f>
        <v>0</v>
      </c>
      <c r="E54" s="3">
        <f t="shared" si="3"/>
        <v>0</v>
      </c>
      <c r="F54" s="18" t="str">
        <f t="shared" si="4"/>
        <v>vagina_exposed: 0,</v>
      </c>
      <c r="G54" s="24" t="str">
        <f t="shared" si="5"/>
        <v>"vagina_exposed": 0,</v>
      </c>
      <c r="H5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v>
      </c>
      <c r="I54"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1</v>
      </c>
      <c r="C55" s="44" t="s">
        <v>161</v>
      </c>
      <c r="D55" s="42">
        <f>VALUE(TRIM(RIGHT(SUBSTITUTE(C55," ",REPT(" ",99)),99)))
</f>
        <v>0</v>
      </c>
      <c r="E55" s="3">
        <f t="shared" si="3"/>
        <v>0</v>
      </c>
      <c r="F55" s="18" t="str">
        <f t="shared" si="4"/>
        <v>anus_exposed_base: 0,</v>
      </c>
      <c r="G55" s="24" t="str">
        <f t="shared" si="5"/>
        <v>"anus_exposed_base": 0,</v>
      </c>
      <c r="H5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v>
      </c>
      <c r="I55"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1</v>
      </c>
      <c r="C56" s="34" t="s">
        <v>55</v>
      </c>
      <c r="D56" s="35">
        <f>D55</f>
        <v>0</v>
      </c>
      <c r="E56" s="3">
        <f t="shared" si="3"/>
        <v>0</v>
      </c>
      <c r="F56" s="18" t="str">
        <f t="shared" si="4"/>
        <v>anus_exposed: 0,</v>
      </c>
      <c r="G56" s="24" t="str">
        <f t="shared" si="5"/>
        <v>"anus_exposed": 0,</v>
      </c>
      <c r="H5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v>
      </c>
      <c r="I56"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v>
      </c>
      <c r="I57"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1</v>
      </c>
      <c r="C60" s="34" t="s">
        <v>55</v>
      </c>
      <c r="D60" s="3" t="str">
        <f>IF(ISNUMBER(SEARCH("特指", C60)),D23,B12)</f>
        <v>lower</v>
      </c>
      <c r="E60" s="1" t="str">
        <f t="shared" si="3"/>
        <v>lower</v>
      </c>
      <c r="F60" s="18" t="str">
        <f t="shared" si="4"/>
        <v>set: &amp;quot;lower&amp;quot;,</v>
      </c>
      <c r="G60" s="24" t="str">
        <f t="shared" si="5"/>
        <v>"set": "lower",</v>
      </c>
      <c r="H6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v>
      </c>
      <c r="I60"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v>
      </c>
      <c r="I61"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v>
      </c>
      <c r="I62"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v>
      </c>
      <c r="I63"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v>
      </c>
      <c r="I64"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v>
      </c>
      <c r="I65"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1</v>
      </c>
      <c r="C77" s="41" t="s">
        <v>137</v>
      </c>
      <c r="D77" s="42">
        <f t="shared" si="18"/>
        <v>0</v>
      </c>
      <c r="E77" s="3">
        <f t="shared" si="16"/>
        <v>0</v>
      </c>
      <c r="F77" s="18" t="str">
        <f t="shared" si="17"/>
        <v>accessory_integrity_img: 0,</v>
      </c>
      <c r="G77" s="24" t="str">
        <f t="shared" si="5"/>
        <v>"accessory_integrity_img": 0,</v>
      </c>
      <c r="H7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v>
      </c>
      <c r="I77"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v>
      </c>
      <c r="I78"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v>
      </c>
      <c r="I79"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v>
      </c>
      <c r="I80"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1</v>
      </c>
      <c r="C81" s="34" t="s">
        <v>147</v>
      </c>
      <c r="D81" s="42">
        <f t="shared" si="19"/>
        <v>0</v>
      </c>
      <c r="E81" s="3">
        <f t="shared" si="16"/>
        <v>0</v>
      </c>
      <c r="F81" s="18" t="str">
        <f t="shared" si="17"/>
        <v>accessory_colour_combat: 0,</v>
      </c>
      <c r="G81" s="24" t="str">
        <f t="shared" si="5"/>
        <v>"accessory_colour_combat": 0,</v>
      </c>
      <c r="H8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v>
      </c>
      <c r="I81"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2"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3"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4"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5"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6"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7"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8"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9"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90"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91"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1</v>
      </c>
      <c r="C92" s="41" t="s">
        <v>137</v>
      </c>
      <c r="D92" s="42">
        <f>VALUE(TRIM(RIGHT(SUBSTITUTE(C92," ",REPT(" ",99)),99)))
</f>
        <v>0</v>
      </c>
      <c r="E92" s="3">
        <f t="shared" si="21"/>
        <v>0</v>
      </c>
      <c r="F92" s="18" t="str">
        <f t="shared" si="17"/>
        <v>back_img: 0,</v>
      </c>
      <c r="G92" s="24" t="str">
        <f t="shared" si="5"/>
        <v>"back_img": 0,</v>
      </c>
      <c r="H9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v>
      </c>
      <c r="I92"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v>
      </c>
      <c r="I93"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1</v>
      </c>
      <c r="C94" s="41" t="s">
        <v>137</v>
      </c>
      <c r="D94" s="42">
        <f>VALUE(TRIM(RIGHT(SUBSTITUTE(C94," ",REPT(" ",99)),99)))
</f>
        <v>0</v>
      </c>
      <c r="E94" s="3">
        <f t="shared" si="21"/>
        <v>0</v>
      </c>
      <c r="F94" s="18" t="str">
        <f t="shared" si="17"/>
        <v>back_img_acc: 0,</v>
      </c>
      <c r="G94" s="24" t="str">
        <f t="shared" si="5"/>
        <v>"back_img_acc": 0,</v>
      </c>
      <c r="H9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back_img_acc: 0,
		</v>
      </c>
      <c r="I94"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back_img_acc: 0,
		</v>
      </c>
      <c r="I95"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v>
      </c>
      <c r="I96"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v>
      </c>
      <c r="I97"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v>
      </c>
      <c r="I98"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v>
      </c>
      <c r="I99"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v>
      </c>
      <c r="I100"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v>
      </c>
      <c r="I101"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v>
      </c>
      <c r="I102"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mainImage: 1,
		</v>
      </c>
      <c r="I103"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mainImage: 1,
		</v>
      </c>
      <c r="I104"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mainImage: 1,
		</v>
      </c>
      <c r="I105"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mainImage: 1,
		</v>
      </c>
      <c r="I106"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mainImage: 1,
		</v>
      </c>
      <c r="I107"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"accIcon": 0,
		"mainImage": 1,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1</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[&amp;quot;over_upper&amp;quot;,&amp;quot;lucky&amp;quot;]</v>
      </c>
      <c r="E108" s="3" t="str">
        <f t="shared" si="27"/>
        <v>[&amp;quot;over_upper&amp;quot;,&amp;quot;lucky&amp;quot;]</v>
      </c>
      <c r="F108" s="18" t="str">
        <f t="shared" si="17"/>
        <v>outfitSecondary: [&amp;quot;over_upper&amp;quot;,&amp;quot;lucky&amp;quot;],</v>
      </c>
      <c r="G108" s="24" t="str">
        <f t="shared" si="5"/>
        <v>"outfitSecondary": [&amp;quot;over_upper&amp;quot;,&amp;quot;lucky&amp;quot;],</v>
      </c>
      <c r="H108"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mainImage: 1,
		outfitSecondary: [&amp;quot;over_upper&amp;quot;,&amp;quot;lucky&amp;quot;],
		</v>
      </c>
      <c r="I108"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"accIcon": 0,
		"mainImage": 1,
		"outfitSecondary": [&amp;quot;over_upper&amp;quot;,&amp;quot;lucky&amp;quot;],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mainImage: 1,
		outfitSecondary: [&amp;quot;over_upper&amp;quot;,&amp;quot;lucky&amp;quot;],
		</v>
      </c>
      <c r="I109"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"accIcon": 0,
		"mainImage": 1,
		"outfitSecondary": [&amp;quot;over_upper&amp;quot;,&amp;quot;lucky&amp;quot;],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mainImage: 1,
		outfitSecondary: [&amp;quot;over_upper&amp;quot;,&amp;quot;lucky&amp;quot;],
		</v>
      </c>
      <c r="I110"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"accIcon": 0,
		"mainImage": 1,
		"outfitSecondary": [&amp;quot;over_upper&amp;quot;,&amp;quot;lucky&amp;quot;],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mainImage: 1,
		outfitSecondary: [&amp;quot;over_upper&amp;quot;,&amp;quot;lucky&amp;quot;],
		</v>
      </c>
      <c r="I111"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"accIcon": 0,
		"mainImage": 1,
		"outfitSecondary": [&amp;quot;over_upper&amp;quot;,&amp;quot;lucky&amp;quot;],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&amp;quot;lower&amp;quot;,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back_img: 0,
		cursed: 1,
		location: 0,
		iconFile: &amp;quot;lucky.png&amp;quot;,
		accIcon: 0,
		mainImage: 1,
		outfitSecondary: [&amp;quot;over_upper&amp;quot;,&amp;quot;lucky&amp;quot;],
		author: &amp;quot;Ankwa&amp;quot;,
		</v>
      </c>
      <c r="I112" s="25" t="str">
        <f t="shared" si="7"/>
        <v>		{
		"index": 63,
		"name": "lucky",
		"name_cap": "Lucky",
		"cn_name_cap": "幸运的帽子",
		"variable": "lucky",
		"integrity_max": 50,
		"integrity": 50,
		"fabric_strength": 20,
		"reveal": 300,
		"rearresize": 0,
		"word": "an",
		"one_piece": 1,
		"skirt": 0,
		"skirt_down": 0,
		"short": 0,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"lower",
		"gender": "n",
		"femininity": 0,
		"warmth": 1,
		"cost": 3050,
		"description": "Nice thing, brings luck, maybe. ",
		"shop": [&amp;quot;forest&amp;quot;],
		"shopGroup": "lucky",
		"accessory": 1,
		"accessory_integrity_img": 0,
		"accessory_colour": 1,
		"accessory_colour_sidebar": 1,
		"accessory_colour_combat": 0,
		"pattern": 0,
		"back_img": 0,
		"back_img_acc": 0,
		"cursed": 1,
		"location": 0,
		"iconFile": "lucky.png",
		"accIcon": 0,
		"mainImage": 1,
		"outfitSecondary": [&amp;quot;over_upper&amp;quot;,&amp;quot;lucky&amp;quot;],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lower</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736</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737</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738</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setup.moddedClothes.neck</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739</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"word": "an",
		"plural": 0,
		"colour": 0,
		"colour_sidebar": 1,
		"colour_combat": 0,
		"type": ["cool", "costume", "mask", "stealthy", "sticky_fingers", "eerie", "shade", "sticky", "esoteric", "antitransparent"],
		"gender": "n",
		"femininity": 0,
		"warmth": 1,
		"cost": 3050,
		"description": "Nice thing, brings luck, maybe. ",
		"shop": ["forest"],
		"shopGroup": "lucky",
		"collared": 0,
		"accessory": 1,
		"accessory_colour": 1,
		"accessory_colour_sidebar": 1,
		"pattern": 0,
		"cursed": 1,
		"location": 0,
		"iconFile": "lucky.png",
		"accIcon": 0,
		"mainImage": 1,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740</v>
      </c>
      <c r="B12" s="15" t="str">
        <f>RIGHT(A12, LEN(A12)*2-LENB(A12))</f>
        <v>neck</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mainImage: 1,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v>
      </c>
      <c r="I30" s="25" t="str">
        <f t="shared" si="7"/>
        <v>		{
		"index": 63,
		"name": "lucky",
		"name_cap": "Lucky",
		"cn_name_cap": "幸运的帽子",
		"variable": "lucky",
		"integrity_max": 50,
		"integrity": 50,
		"fabric_strength": 20,
		"reveal": 300,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word: &amp;quot;an&amp;quot;,
		</v>
      </c>
      <c r="I31" s="25" t="str">
        <f t="shared" si="7"/>
        <v>		{
		"index": 63,
		"name": "lucky",
		"name_cap": "Lucky",
		"cn_name_cap": "幸运的帽子",
		"variable": "lucky",
		"integrity_max": 50,
		"integrity": 50,
		"fabric_strength": 20,
		"reveal": 300,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
      </c>
      <c r="C32" s="41" t="s">
        <v>100</v>
      </c>
      <c r="D32" s="42">
        <f t="shared" ref="D32:D33" si="10">VALUE(TRIM(RIGHT(SUBSTITUTE(C32," ",REPT(" ",99)),99)))
</f>
        <v>1</v>
      </c>
      <c r="E32" s="3" t="str">
        <f t="shared" si="3"/>
        <v/>
      </c>
      <c r="F32" s="18" t="str">
        <f t="shared" si="4"/>
        <v/>
      </c>
      <c r="G32" s="24" t="str">
        <f t="shared" si="5"/>
        <v/>
      </c>
      <c r="H32" s="25" t="str">
        <f t="shared" si="6"/>
        <v>		{
		index: 63,
		name: &amp;quot;lucky&amp;quot;,
		name_cap: &amp;quot;Lucky&amp;quot;,
		cn_name_cap: &amp;quot;幸运的帽子&amp;quot;,
		variable: &amp;quot;lucky&amp;quot;,
		integrity_max: 50,
		integrity: 50,
		fabric_strength: 20,
		reveal: 300,
		word: &amp;quot;an&amp;quot;,
		</v>
      </c>
      <c r="I32" s="25" t="str">
        <f t="shared" si="7"/>
        <v>		{
		"index": 63,
		"name": "lucky",
		"name_cap": "Lucky",
		"cn_name_cap": "幸运的帽子",
		"variable": "lucky",
		"integrity_max": 50,
		"integrity": 50,
		"fabric_strength": 20,
		"reveal": 300,
		"word": "an",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word: &amp;quot;an&amp;quot;,
		</v>
      </c>
      <c r="I33" s="25" t="str">
        <f t="shared" si="7"/>
        <v>		{
		"index": 63,
		"name": "lucky",
		"name_cap": "Lucky",
		"cn_name_cap": "幸运的帽子",
		"variable": "lucky",
		"integrity_max": 50,
		"integrity": 50,
		"fabric_strength": 20,
		"reveal": 300,
		"word": "an",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word: &amp;quot;an&amp;quot;,
		</v>
      </c>
      <c r="I34" s="25" t="str">
        <f t="shared" si="7"/>
        <v>		{
		"index": 63,
		"name": "lucky",
		"name_cap": "Lucky",
		"cn_name_cap": "幸运的帽子",
		"variable": "lucky",
		"integrity_max": 50,
		"integrity": 50,
		"fabric_strength": 20,
		"reveal": 300,
		"word": "an",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word: &amp;quot;an&amp;quot;,
		</v>
      </c>
      <c r="I35" s="25" t="str">
        <f t="shared" si="7"/>
        <v>		{
		"index": 63,
		"name": "lucky",
		"name_cap": "Lucky",
		"cn_name_cap": "幸运的帽子",
		"variable": "lucky",
		"integrity_max": 50,
		"integrity": 50,
		"fabric_strength": 20,
		"reveal": 300,
		"word": "an",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word: &amp;quot;an&amp;quot;,
		</v>
      </c>
      <c r="I36" s="25" t="str">
        <f t="shared" si="7"/>
        <v>		{
		"index": 63,
		"name": "lucky",
		"name_cap": "Lucky",
		"cn_name_cap": "幸运的帽子",
		"variable": "lucky",
		"integrity_max": 50,
		"integrity": 50,
		"fabric_strength": 20,
		"reveal": 300,
		"word": "an",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word: &amp;quot;an&amp;quot;,
		</v>
      </c>
      <c r="I37" s="25" t="str">
        <f t="shared" si="7"/>
        <v>		{
		"index": 63,
		"name": "lucky",
		"name_cap": "Lucky",
		"cn_name_cap": "幸运的帽子",
		"variable": "lucky",
		"integrity_max": 50,
		"integrity": 50,
		"fabric_strength": 20,
		"reveal": 300,
		"word": "an",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word: &amp;quot;an&amp;quot;,
		</v>
      </c>
      <c r="I38" s="25" t="str">
        <f t="shared" si="7"/>
        <v>		{
		"index": 63,
		"name": "lucky",
		"name_cap": "Lucky",
		"cn_name_cap": "幸运的帽子",
		"variable": "lucky",
		"integrity_max": 50,
		"integrity": 50,
		"fabric_strength": 20,
		"reveal": 300,
		"word": "an",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word: &amp;quot;an&amp;quot;,
		</v>
      </c>
      <c r="I39" s="25" t="str">
        <f t="shared" si="7"/>
        <v>		{
		"index": 63,
		"name": "lucky",
		"name_cap": "Lucky",
		"cn_name_cap": "幸运的帽子",
		"variable": "lucky",
		"integrity_max": 50,
		"integrity": 50,
		"fabric_strength": 20,
		"reveal": 300,
		"word": "an",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word: &amp;quot;an&amp;quot;,
		</v>
      </c>
      <c r="I40" s="25" t="str">
        <f t="shared" si="7"/>
        <v>		{
		"index": 63,
		"name": "lucky",
		"name_cap": "Lucky",
		"cn_name_cap": "幸运的帽子",
		"variable": "lucky",
		"integrity_max": 50,
		"integrity": 50,
		"fabric_strength": 20,
		"reveal": 300,
		"word": "an",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word: &amp;quot;an&amp;quot;,
		</v>
      </c>
      <c r="I41" s="25" t="str">
        <f t="shared" si="7"/>
        <v>		{
		"index": 63,
		"name": "lucky",
		"name_cap": "Lucky",
		"cn_name_cap": "幸运的帽子",
		"variable": "lucky",
		"integrity_max": 50,
		"integrity": 50,
		"fabric_strength": 20,
		"reveal": 300,
		"word": "an",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word: &amp;quot;an&amp;quot;,
		</v>
      </c>
      <c r="I42" s="25" t="str">
        <f t="shared" si="7"/>
        <v>		{
		"index": 63,
		"name": "lucky",
		"name_cap": "Lucky",
		"cn_name_cap": "幸运的帽子",
		"variable": "lucky",
		"integrity_max": 50,
		"integrity": 50,
		"fabric_strength": 20,
		"reveal": 300,
		"word": "an",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word: &amp;quot;an&amp;quot;,
		plural: 0,
		</v>
      </c>
      <c r="I43" s="25" t="str">
        <f t="shared" si="7"/>
        <v>		{
		"index": 63,
		"name": "lucky",
		"name_cap": "Lucky",
		"cn_name_cap": "幸运的帽子",
		"variable": "lucky",
		"integrity_max": 50,
		"integrity": 50,
		"fabric_strength": 20,
		"reveal": 300,
		"word": "an",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word: &amp;quot;an&amp;quot;,
		plural: 0,
		</v>
      </c>
      <c r="I44" s="25" t="str">
        <f t="shared" si="7"/>
        <v>		{
		"index": 63,
		"name": "lucky",
		"name_cap": "Lucky",
		"cn_name_cap": "幸运的帽子",
		"variable": "lucky",
		"integrity_max": 50,
		"integrity": 50,
		"fabric_strength": 20,
		"reveal": 300,
		"word": "an",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word: &amp;quot;an&amp;quot;,
		plural: 0,
		</v>
      </c>
      <c r="I45" s="25" t="str">
        <f t="shared" si="7"/>
        <v>		{
		"index": 63,
		"name": "lucky",
		"name_cap": "Lucky",
		"cn_name_cap": "幸运的帽子",
		"variable": "lucky",
		"integrity_max": 50,
		"integrity": 50,
		"fabric_strength": 20,
		"reveal": 300,
		"word": "an",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word: &amp;quot;an&amp;quot;,
		plural: 0,
		</v>
      </c>
      <c r="I46" s="25" t="str">
        <f t="shared" si="7"/>
        <v>		{
		"index": 63,
		"name": "lucky",
		"name_cap": "Lucky",
		"cn_name_cap": "幸运的帽子",
		"variable": "lucky",
		"integrity_max": 50,
		"integrity": 50,
		"fabric_strength": 20,
		"reveal": 300,
		"word": "an",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word: &amp;quot;an&amp;quot;,
		plural: 0,
		colour: 0,
		</v>
      </c>
      <c r="I47" s="25" t="str">
        <f t="shared" si="7"/>
        <v>		{
		"index": 63,
		"name": "lucky",
		"name_cap": "Lucky",
		"cn_name_cap": "幸运的帽子",
		"variable": "lucky",
		"integrity_max": 50,
		"integrity": 50,
		"fabric_strength": 20,
		"reveal": 300,
		"word": "an",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word: &amp;quot;an&amp;quot;,
		plural: 0,
		colour: 0,
		</v>
      </c>
      <c r="I48" s="25" t="str">
        <f t="shared" si="7"/>
        <v>		{
		"index": 63,
		"name": "lucky",
		"name_cap": "Lucky",
		"cn_name_cap": "幸运的帽子",
		"variable": "lucky",
		"integrity_max": 50,
		"integrity": 50,
		"fabric_strength": 20,
		"reveal": 300,
		"word": "an",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word: &amp;quot;an&amp;quot;,
		plural: 0,
		colour: 0,
		colour_sidebar: 1,
		</v>
      </c>
      <c r="I49" s="25" t="str">
        <f t="shared" si="7"/>
        <v>		{
		"index": 63,
		"name": "lucky",
		"name_cap": "Lucky",
		"cn_name_cap": "幸运的帽子",
		"variable": "lucky",
		"integrity_max": 50,
		"integrity": 50,
		"fabric_strength": 20,
		"reveal": 300,
		"word": "an",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0" s="25" t="str">
        <f t="shared" si="7"/>
        <v>		{
		"index": 63,
		"name": "lucky",
		"name_cap": "Lucky",
		"cn_name_cap": "幸运的帽子",
		"variable": "lucky",
		"integrity_max": 50,
		"integrity": 50,
		"fabric_strength": 20,
		"reveal": 300,
		"word": "an",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
      </c>
      <c r="C51" s="44" t="s">
        <v>161</v>
      </c>
      <c r="D51" s="42">
        <f t="shared" si="14"/>
        <v>0</v>
      </c>
      <c r="E51" s="3" t="str">
        <f t="shared" si="3"/>
        <v/>
      </c>
      <c r="F51" s="18" t="str">
        <f t="shared" si="4"/>
        <v/>
      </c>
      <c r="G51" s="24" t="str">
        <f t="shared" si="5"/>
        <v/>
      </c>
      <c r="H5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1" s="25" t="str">
        <f t="shared" si="7"/>
        <v>		{
		"index": 63,
		"name": "lucky",
		"name_cap": "Lucky",
		"cn_name_cap": "幸运的帽子",
		"variable": "lucky",
		"integrity_max": 50,
		"integrity": 50,
		"fabric_strength": 20,
		"reveal": 300,
		"word": "an",
		"plural": 0,
		"colour": 0,
		"colour_sidebar": 1,
		"colour_combat":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
      </c>
      <c r="C52" s="34" t="s">
        <v>55</v>
      </c>
      <c r="D52" s="35">
        <f>D51</f>
        <v>0</v>
      </c>
      <c r="E52" s="3" t="str">
        <f t="shared" si="3"/>
        <v/>
      </c>
      <c r="F52" s="18" t="str">
        <f t="shared" si="4"/>
        <v/>
      </c>
      <c r="G52" s="24" t="str">
        <f t="shared" si="5"/>
        <v/>
      </c>
      <c r="H5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2" s="25" t="str">
        <f t="shared" si="7"/>
        <v>		{
		"index": 63,
		"name": "lucky",
		"name_cap": "Lucky",
		"cn_name_cap": "幸运的帽子",
		"variable": "lucky",
		"integrity_max": 50,
		"integrity": 50,
		"fabric_strength": 20,
		"reveal": 300,
		"word": "an",
		"plural": 0,
		"colour": 0,
		"colour_sidebar": 1,
		"colour_combat":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
      </c>
      <c r="C53" s="44" t="s">
        <v>161</v>
      </c>
      <c r="D53" s="42">
        <f>VALUE(TRIM(RIGHT(SUBSTITUTE(C53," ",REPT(" ",99)),99)))
</f>
        <v>0</v>
      </c>
      <c r="E53" s="3" t="str">
        <f t="shared" si="3"/>
        <v/>
      </c>
      <c r="F53" s="18" t="str">
        <f t="shared" si="4"/>
        <v/>
      </c>
      <c r="G53" s="24" t="str">
        <f t="shared" si="5"/>
        <v/>
      </c>
      <c r="H5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3" s="25" t="str">
        <f t="shared" si="7"/>
        <v>		{
		"index": 63,
		"name": "lucky",
		"name_cap": "Lucky",
		"cn_name_cap": "幸运的帽子",
		"variable": "lucky",
		"integrity_max": 50,
		"integrity": 50,
		"fabric_strength": 20,
		"reveal": 300,
		"word": "an",
		"plural": 0,
		"colour": 0,
		"colour_sidebar": 1,
		"colour_combat":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
      </c>
      <c r="C54" s="34" t="s">
        <v>55</v>
      </c>
      <c r="D54" s="35">
        <f>D53</f>
        <v>0</v>
      </c>
      <c r="E54" s="3" t="str">
        <f t="shared" si="3"/>
        <v/>
      </c>
      <c r="F54" s="18" t="str">
        <f t="shared" si="4"/>
        <v/>
      </c>
      <c r="G54" s="24" t="str">
        <f t="shared" si="5"/>
        <v/>
      </c>
      <c r="H5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4" s="25" t="str">
        <f t="shared" si="7"/>
        <v>		{
		"index": 63,
		"name": "lucky",
		"name_cap": "Lucky",
		"cn_name_cap": "幸运的帽子",
		"variable": "lucky",
		"integrity_max": 50,
		"integrity": 50,
		"fabric_strength": 20,
		"reveal": 300,
		"word": "an",
		"plural": 0,
		"colour": 0,
		"colour_sidebar": 1,
		"colour_combat":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
      </c>
      <c r="C55" s="44" t="s">
        <v>161</v>
      </c>
      <c r="D55" s="42">
        <f>VALUE(TRIM(RIGHT(SUBSTITUTE(C55," ",REPT(" ",99)),99)))
</f>
        <v>0</v>
      </c>
      <c r="E55" s="3" t="str">
        <f t="shared" si="3"/>
        <v/>
      </c>
      <c r="F55" s="18" t="str">
        <f t="shared" si="4"/>
        <v/>
      </c>
      <c r="G55" s="24" t="str">
        <f t="shared" si="5"/>
        <v/>
      </c>
      <c r="H5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5" s="25" t="str">
        <f t="shared" si="7"/>
        <v>		{
		"index": 63,
		"name": "lucky",
		"name_cap": "Lucky",
		"cn_name_cap": "幸运的帽子",
		"variable": "lucky",
		"integrity_max": 50,
		"integrity": 50,
		"fabric_strength": 20,
		"reveal": 300,
		"word": "an",
		"plural": 0,
		"colour": 0,
		"colour_sidebar": 1,
		"colour_combat":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
      </c>
      <c r="C56" s="34" t="s">
        <v>55</v>
      </c>
      <c r="D56" s="35">
        <f>D55</f>
        <v>0</v>
      </c>
      <c r="E56" s="3" t="str">
        <f t="shared" si="3"/>
        <v/>
      </c>
      <c r="F56" s="18" t="str">
        <f t="shared" si="4"/>
        <v/>
      </c>
      <c r="G56" s="24" t="str">
        <f t="shared" si="5"/>
        <v/>
      </c>
      <c r="H5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6" s="25" t="str">
        <f t="shared" si="7"/>
        <v>		{
		"index": 63,
		"name": "lucky",
		"name_cap": "Lucky",
		"cn_name_cap": "幸运的帽子",
		"variable": "lucky",
		"integrity_max": 50,
		"integrity": 50,
		"fabric_strength": 20,
		"reveal": 300,
		"word": "an",
		"plural": 0,
		"colour": 0,
		"colour_sidebar": 1,
		"colour_combat":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v>
      </c>
      <c r="I57" s="25" t="str">
        <f t="shared" si="7"/>
        <v>		{
		"index": 63,
		"name": "lucky",
		"name_cap": "Lucky",
		"cn_name_cap": "幸运的帽子",
		"variable": "lucky",
		"integrity_max": 50,
		"integrity": 50,
		"fabric_strength": 20,
		"reveal": 300,
		"word": "an",
		"plural": 0,
		"colour": 0,
		"colour_sidebar": 1,
		"colour_combat":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
      </c>
      <c r="C60" s="34" t="s">
        <v>55</v>
      </c>
      <c r="D60" s="3" t="str">
        <f>IF(ISNUMBER(SEARCH("特指", C60)),D23,B12)</f>
        <v>neck</v>
      </c>
      <c r="E60" s="1" t="str">
        <f t="shared" si="3"/>
        <v/>
      </c>
      <c r="F60" s="18" t="str">
        <f t="shared" si="4"/>
        <v/>
      </c>
      <c r="G60" s="24" t="str">
        <f t="shared" si="5"/>
        <v/>
      </c>
      <c r="H6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6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v>
      </c>
      <c r="I6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v>
      </c>
      <c r="I6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v>
      </c>
      <c r="I6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v>
      </c>
      <c r="I6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1</v>
      </c>
      <c r="C75" s="41" t="s">
        <v>104</v>
      </c>
      <c r="D75" s="42">
        <f t="shared" ref="D75:D78" si="18">VALUE(TRIM(RIGHT(SUBSTITUTE(C75," ",REPT(" ",99)),99)))
</f>
        <v>0</v>
      </c>
      <c r="E75" s="3">
        <f t="shared" si="16"/>
        <v>0</v>
      </c>
      <c r="F75" s="18" t="str">
        <f t="shared" si="17"/>
        <v>collared: 0,</v>
      </c>
      <c r="G75" s="24" t="str">
        <f t="shared" si="5"/>
        <v>"collared": 0,</v>
      </c>
      <c r="H7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v>
      </c>
      <c r="I7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v>
      </c>
      <c r="I7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
      </c>
      <c r="C77" s="41" t="s">
        <v>137</v>
      </c>
      <c r="D77" s="42">
        <f t="shared" si="18"/>
        <v>0</v>
      </c>
      <c r="E77" s="3" t="str">
        <f t="shared" si="16"/>
        <v/>
      </c>
      <c r="F77" s="18" t="str">
        <f t="shared" si="17"/>
        <v/>
      </c>
      <c r="G77" s="24" t="str">
        <f t="shared" si="5"/>
        <v/>
      </c>
      <c r="H7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v>
      </c>
      <c r="I7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v>
      </c>
      <c r="I7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v>
      </c>
      <c r="I7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v>
      </c>
      <c r="I8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
      </c>
      <c r="C81" s="34" t="s">
        <v>147</v>
      </c>
      <c r="D81" s="42">
        <f t="shared" si="19"/>
        <v>0</v>
      </c>
      <c r="E81" s="3" t="str">
        <f t="shared" si="16"/>
        <v/>
      </c>
      <c r="F81" s="18" t="str">
        <f t="shared" si="17"/>
        <v/>
      </c>
      <c r="G81" s="24" t="str">
        <f t="shared" si="5"/>
        <v/>
      </c>
      <c r="H8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v>
      </c>
      <c r="I8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8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8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8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8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8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8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8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8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9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9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
      </c>
      <c r="C92" s="41" t="s">
        <v>137</v>
      </c>
      <c r="D92" s="42">
        <f>VALUE(TRIM(RIGHT(SUBSTITUTE(C92," ",REPT(" ",99)),99)))
</f>
        <v>0</v>
      </c>
      <c r="E92" s="3" t="str">
        <f t="shared" si="21"/>
        <v/>
      </c>
      <c r="F92" s="18" t="str">
        <f t="shared" si="17"/>
        <v/>
      </c>
      <c r="G92" s="24" t="str">
        <f t="shared" si="5"/>
        <v/>
      </c>
      <c r="H92"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9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9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
      </c>
      <c r="C94" s="41" t="s">
        <v>137</v>
      </c>
      <c r="D94" s="42">
        <f>VALUE(TRIM(RIGHT(SUBSTITUTE(C94," ",REPT(" ",99)),99)))
</f>
        <v>0</v>
      </c>
      <c r="E94" s="3" t="str">
        <f t="shared" si="21"/>
        <v/>
      </c>
      <c r="F94" s="18" t="str">
        <f t="shared" si="17"/>
        <v/>
      </c>
      <c r="G94" s="24" t="str">
        <f t="shared" si="5"/>
        <v/>
      </c>
      <c r="H94"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9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9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v>
      </c>
      <c r="I9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v>
      </c>
      <c r="I9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v>
      </c>
      <c r="I9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v>
      </c>
      <c r="I9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v>
      </c>
      <c r="I10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v>
      </c>
      <c r="I10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v>
      </c>
      <c r="I10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mainImage: 1,
		</v>
      </c>
      <c r="I103"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mainImage: 1,
		</v>
      </c>
      <c r="I104"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mainImage: 1,
		</v>
      </c>
      <c r="I105"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mainImage: 1,
		</v>
      </c>
      <c r="I106"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mainImage: 1,
		</v>
      </c>
      <c r="I107"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"accIcon": 0,
		"mainImage": 1,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NaN</v>
      </c>
      <c r="E108" s="3" t="str">
        <f t="shared" si="27"/>
        <v/>
      </c>
      <c r="F108" s="18" t="str">
        <f t="shared" si="17"/>
        <v/>
      </c>
      <c r="G108" s="24" t="str">
        <f t="shared" si="5"/>
        <v/>
      </c>
      <c r="H108"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mainImage: 1,
		</v>
      </c>
      <c r="I108"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"accIcon": 0,
		"mainImage": 1,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mainImage: 1,
		</v>
      </c>
      <c r="I109"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"accIcon": 0,
		"mainImage": 1,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mainImage: 1,
		</v>
      </c>
      <c r="I110"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"accIcon": 0,
		"mainImage": 1,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mainImage: 1,
		</v>
      </c>
      <c r="I111"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"accIcon": 0,
		"mainImage": 1,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word: &amp;quot;an&amp;quot;,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&amp;quot;n&amp;quot;,
		femininity: 0,
		warmth: 1,
		cost: 3050,
		description: &amp;quot;Nice thing, brings luck, maybe. &amp;quot;,
		shop: [&amp;quot;forest&amp;quot;],
		shopGroup: &amp;quot;lucky&amp;quot;,
		collared: 0,
		accessory: 1,
		accessory_colour: 1,
		accessory_colour_sidebar: 1,
		pattern: 0,
		cursed: 1,
		location: 0,
		iconFile: &amp;quot;lucky.png&amp;quot;,
		accIcon: 0,
		mainImage: 1,
		author: &amp;quot;Ankwa&amp;quot;,
		</v>
      </c>
      <c r="I112" s="25" t="str">
        <f t="shared" si="7"/>
        <v>		{
		"index": 63,
		"name": "lucky",
		"name_cap": "Lucky",
		"cn_name_cap": "幸运的帽子",
		"variable": "lucky",
		"integrity_max": 50,
		"integrity": 50,
		"fabric_strength": 20,
		"reveal": 300,
		"word": "an",
		"plural": 0,
		"colour": 0,
		"colour_sidebar": 1,
		"colour_combat": 0,
		"type": [&amp;quot;cool&amp;quot;, &amp;quot;costume&amp;quot;, &amp;quot;mask&amp;quot;, &amp;quot;stealthy&amp;quot;, &amp;quot;sticky_fingers&amp;quot;, &amp;quot;eerie&amp;quot;, &amp;quot;shade&amp;quot;, &amp;quot;sticky&amp;quot;, &amp;quot;esoteric&amp;quot;, &amp;quot;antitransparent&amp;quot;],
		"gender": "n",
		"femininity": 0,
		"warmth": 1,
		"cost": 3050,
		"description": "Nice thing, brings luck, maybe. ",
		"shop": [&amp;quot;forest&amp;quot;],
		"shopGroup": "lucky",
		"collared": 0,
		"accessory": 1,
		"accessory_colour": 1,
		"accessory_colour_sidebar": 1,
		"pattern": 0,
		"cursed": 1,
		"location": 0,
		"iconFile": "lucky.png",
		"accIcon": 0,
		"mainImage": 1,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neck</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741</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742</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743</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setup.moddedClothes.over_head</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744</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"word": "an",
		"one_piece": 1,
		"plural": 0,
		"hood": 0,
		"colour": 0,
		"colour_sidebar": 1,
		"colour_combat": 0,
		"type": ["cool", "costume", "mask", "stealthy", "sticky_fingers", "eerie", "shade", "sticky", "esoteric", "antitransparent"],
		"set": "over_head",
		"gender": "n",
		"femininity": 0,
		"warmth": 1,
		"cost": 3050,
		"description": "Nice thing, brings luck, maybe. ",
		"shop": ["forest"],
		"shopGroup": "lucky",
		"accessory": 1,
		"accessory_colour": 1,
		"accessory_colour_sidebar": 1,
		"pattern": 0,
		"back_img": 0,
		"back_img_acc": 0,
		"cursed": 1,
		"location": 0,
		"iconFile": "lucky.png",
		"accIcon": 0,
		"mainImage": 1,
		"outfitSecondary": ["over_upper","lucky"],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745</v>
      </c>
      <c r="B12" s="15" t="str">
        <f>RIGHT(A12, LEN(A12)*2-LENB(A12))</f>
        <v>over_head</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v>
      </c>
      <c r="I30" s="25" t="str">
        <f t="shared" si="7"/>
        <v>		{
		"index": 63,
		"name": "lucky",
		"name_cap": "Lucky",
		"cn_name_cap": "幸运的帽子",
		"variable": "lucky",
		"integrity_max": 50,
		"integrity": 50,
		"fabric_strength": 20,
		"reveal": 300,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word: &amp;quot;an&amp;quot;,
		</v>
      </c>
      <c r="I31" s="25" t="str">
        <f t="shared" si="7"/>
        <v>		{
		"index": 63,
		"name": "lucky",
		"name_cap": "Lucky",
		"cn_name_cap": "幸运的帽子",
		"variable": "lucky",
		"integrity_max": 50,
		"integrity": 50,
		"fabric_strength": 20,
		"reveal": 300,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1</v>
      </c>
      <c r="C32" s="41" t="s">
        <v>100</v>
      </c>
      <c r="D32" s="42">
        <f t="shared" ref="D32:D33" si="10">VALUE(TRIM(RIGHT(SUBSTITUTE(C32," ",REPT(" ",99)),99)))
</f>
        <v>1</v>
      </c>
      <c r="E32" s="3">
        <f t="shared" si="3"/>
        <v>1</v>
      </c>
      <c r="F32" s="18" t="str">
        <f t="shared" si="4"/>
        <v>one_piece: 1,</v>
      </c>
      <c r="G32" s="24" t="str">
        <f t="shared" si="5"/>
        <v>"one_piece": 1,</v>
      </c>
      <c r="H32" s="25" t="str">
        <f t="shared" si="6"/>
        <v>		{
		index: 63,
		name: &amp;quot;lucky&amp;quot;,
		name_cap: &amp;quot;Lucky&amp;quot;,
		cn_name_cap: &amp;quot;幸运的帽子&amp;quot;,
		variable: &amp;quot;lucky&amp;quot;,
		integrity_max: 50,
		integrity: 50,
		fabric_strength: 20,
		reveal: 300,
		word: &amp;quot;an&amp;quot;,
		one_piece: 1,
		</v>
      </c>
      <c r="I32" s="25" t="str">
        <f t="shared" si="7"/>
        <v>		{
		"index": 63,
		"name": "lucky",
		"name_cap": "Lucky",
		"cn_name_cap": "幸运的帽子",
		"variable": "lucky",
		"integrity_max": 50,
		"integrity": 50,
		"fabric_strength": 20,
		"reveal": 300,
		"word": "an",
		"one_piece": 1,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word: &amp;quot;an&amp;quot;,
		one_piece: 1,
		</v>
      </c>
      <c r="I33" s="25" t="str">
        <f t="shared" si="7"/>
        <v>		{
		"index": 63,
		"name": "lucky",
		"name_cap": "Lucky",
		"cn_name_cap": "幸运的帽子",
		"variable": "lucky",
		"integrity_max": 50,
		"integrity": 50,
		"fabric_strength": 20,
		"reveal": 300,
		"word": "an",
		"one_piece": 1,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word: &amp;quot;an&amp;quot;,
		one_piece: 1,
		</v>
      </c>
      <c r="I34" s="25" t="str">
        <f t="shared" si="7"/>
        <v>		{
		"index": 63,
		"name": "lucky",
		"name_cap": "Lucky",
		"cn_name_cap": "幸运的帽子",
		"variable": "lucky",
		"integrity_max": 50,
		"integrity": 50,
		"fabric_strength": 20,
		"reveal": 300,
		"word": "an",
		"one_piece": 1,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word: &amp;quot;an&amp;quot;,
		one_piece: 1,
		</v>
      </c>
      <c r="I35" s="25" t="str">
        <f t="shared" si="7"/>
        <v>		{
		"index": 63,
		"name": "lucky",
		"name_cap": "Lucky",
		"cn_name_cap": "幸运的帽子",
		"variable": "lucky",
		"integrity_max": 50,
		"integrity": 50,
		"fabric_strength": 20,
		"reveal": 300,
		"word": "an",
		"one_piece": 1,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word: &amp;quot;an&amp;quot;,
		one_piece: 1,
		</v>
      </c>
      <c r="I36" s="25" t="str">
        <f t="shared" si="7"/>
        <v>		{
		"index": 63,
		"name": "lucky",
		"name_cap": "Lucky",
		"cn_name_cap": "幸运的帽子",
		"variable": "lucky",
		"integrity_max": 50,
		"integrity": 50,
		"fabric_strength": 20,
		"reveal": 300,
		"word": "an",
		"one_piece": 1,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word: &amp;quot;an&amp;quot;,
		one_piece: 1,
		</v>
      </c>
      <c r="I37" s="25" t="str">
        <f t="shared" si="7"/>
        <v>		{
		"index": 63,
		"name": "lucky",
		"name_cap": "Lucky",
		"cn_name_cap": "幸运的帽子",
		"variable": "lucky",
		"integrity_max": 50,
		"integrity": 50,
		"fabric_strength": 20,
		"reveal": 300,
		"word": "an",
		"one_piece": 1,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word: &amp;quot;an&amp;quot;,
		one_piece: 1,
		</v>
      </c>
      <c r="I38" s="25" t="str">
        <f t="shared" si="7"/>
        <v>		{
		"index": 63,
		"name": "lucky",
		"name_cap": "Lucky",
		"cn_name_cap": "幸运的帽子",
		"variable": "lucky",
		"integrity_max": 50,
		"integrity": 50,
		"fabric_strength": 20,
		"reveal": 300,
		"word": "an",
		"one_piece": 1,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word: &amp;quot;an&amp;quot;,
		one_piece: 1,
		</v>
      </c>
      <c r="I39" s="25" t="str">
        <f t="shared" si="7"/>
        <v>		{
		"index": 63,
		"name": "lucky",
		"name_cap": "Lucky",
		"cn_name_cap": "幸运的帽子",
		"variable": "lucky",
		"integrity_max": 50,
		"integrity": 50,
		"fabric_strength": 20,
		"reveal": 300,
		"word": "an",
		"one_piece": 1,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word: &amp;quot;an&amp;quot;,
		one_piece: 1,
		</v>
      </c>
      <c r="I40" s="25" t="str">
        <f t="shared" si="7"/>
        <v>		{
		"index": 63,
		"name": "lucky",
		"name_cap": "Lucky",
		"cn_name_cap": "幸运的帽子",
		"variable": "lucky",
		"integrity_max": 50,
		"integrity": 50,
		"fabric_strength": 20,
		"reveal": 300,
		"word": "an",
		"one_piece": 1,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word: &amp;quot;an&amp;quot;,
		one_piece: 1,
		</v>
      </c>
      <c r="I41" s="25" t="str">
        <f t="shared" si="7"/>
        <v>		{
		"index": 63,
		"name": "lucky",
		"name_cap": "Lucky",
		"cn_name_cap": "幸运的帽子",
		"variable": "lucky",
		"integrity_max": 50,
		"integrity": 50,
		"fabric_strength": 20,
		"reveal": 300,
		"word": "an",
		"one_piece": 1,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word: &amp;quot;an&amp;quot;,
		one_piece: 1,
		</v>
      </c>
      <c r="I42" s="25" t="str">
        <f t="shared" si="7"/>
        <v>		{
		"index": 63,
		"name": "lucky",
		"name_cap": "Lucky",
		"cn_name_cap": "幸运的帽子",
		"variable": "lucky",
		"integrity_max": 50,
		"integrity": 50,
		"fabric_strength": 20,
		"reveal": 300,
		"word": "an",
		"one_piece": 1,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word: &amp;quot;an&amp;quot;,
		one_piece: 1,
		plural: 0,
		</v>
      </c>
      <c r="I43" s="25" t="str">
        <f t="shared" si="7"/>
        <v>		{
		"index": 63,
		"name": "lucky",
		"name_cap": "Lucky",
		"cn_name_cap": "幸运的帽子",
		"variable": "lucky",
		"integrity_max": 50,
		"integrity": 50,
		"fabric_strength": 20,
		"reveal": 300,
		"word": "an",
		"one_piece": 1,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1</v>
      </c>
      <c r="C44" s="41" t="s">
        <v>137</v>
      </c>
      <c r="D44" s="42">
        <f t="shared" si="13"/>
        <v>0</v>
      </c>
      <c r="E44" s="3">
        <f t="shared" si="3"/>
        <v>0</v>
      </c>
      <c r="F44" s="18" t="str">
        <f t="shared" si="4"/>
        <v>hood: 0,</v>
      </c>
      <c r="G44" s="24" t="str">
        <f t="shared" si="5"/>
        <v>"hood": 0,</v>
      </c>
      <c r="H44" s="25" t="str">
        <f t="shared" si="6"/>
        <v>		{
		index: 63,
		name: &amp;quot;lucky&amp;quot;,
		name_cap: &amp;quot;Lucky&amp;quot;,
		cn_name_cap: &amp;quot;幸运的帽子&amp;quot;,
		variable: &amp;quot;lucky&amp;quot;,
		integrity_max: 50,
		integrity: 50,
		fabric_strength: 20,
		reveal: 300,
		word: &amp;quot;an&amp;quot;,
		one_piece: 1,
		plural: 0,
		hood: 0,
		</v>
      </c>
      <c r="I44" s="25" t="str">
        <f t="shared" si="7"/>
        <v>		{
		"index": 63,
		"name": "lucky",
		"name_cap": "Lucky",
		"cn_name_cap": "幸运的帽子",
		"variable": "lucky",
		"integrity_max": 50,
		"integrity": 50,
		"fabric_strength": 20,
		"reveal": 300,
		"word": "an",
		"one_piece": 1,
		"plural": 0,
		"hood":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word: &amp;quot;an&amp;quot;,
		one_piece: 1,
		plural: 0,
		hood: 0,
		</v>
      </c>
      <c r="I45" s="25" t="str">
        <f t="shared" si="7"/>
        <v>		{
		"index": 63,
		"name": "lucky",
		"name_cap": "Lucky",
		"cn_name_cap": "幸运的帽子",
		"variable": "lucky",
		"integrity_max": 50,
		"integrity": 50,
		"fabric_strength": 20,
		"reveal": 300,
		"word": "an",
		"one_piece": 1,
		"plural": 0,
		"hood":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word: &amp;quot;an&amp;quot;,
		one_piece: 1,
		plural: 0,
		hood: 0,
		</v>
      </c>
      <c r="I46" s="25" t="str">
        <f t="shared" si="7"/>
        <v>		{
		"index": 63,
		"name": "lucky",
		"name_cap": "Lucky",
		"cn_name_cap": "幸运的帽子",
		"variable": "lucky",
		"integrity_max": 50,
		"integrity": 50,
		"fabric_strength": 20,
		"reveal": 300,
		"word": "an",
		"one_piece": 1,
		"plural": 0,
		"hood":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v>
      </c>
      <c r="I47" s="25" t="str">
        <f t="shared" si="7"/>
        <v>		{
		"index": 63,
		"name": "lucky",
		"name_cap": "Lucky",
		"cn_name_cap": "幸运的帽子",
		"variable": "lucky",
		"integrity_max": 50,
		"integrity": 50,
		"fabric_strength": 20,
		"reveal": 300,
		"word": "an",
		"one_piece": 1,
		"plural": 0,
		"hood":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v>
      </c>
      <c r="I48" s="25" t="str">
        <f t="shared" si="7"/>
        <v>		{
		"index": 63,
		"name": "lucky",
		"name_cap": "Lucky",
		"cn_name_cap": "幸运的帽子",
		"variable": "lucky",
		"integrity_max": 50,
		"integrity": 50,
		"fabric_strength": 20,
		"reveal": 300,
		"word": "an",
		"one_piece": 1,
		"plural": 0,
		"hood":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v>
      </c>
      <c r="I49" s="25" t="str">
        <f t="shared" si="7"/>
        <v>		{
		"index": 63,
		"name": "lucky",
		"name_cap": "Lucky",
		"cn_name_cap": "幸运的帽子",
		"variable": "lucky",
		"integrity_max": 50,
		"integrity": 50,
		"fabric_strength": 20,
		"reveal": 300,
		"word": "an",
		"one_piece": 1,
		"plural": 0,
		"hood":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v>
      </c>
      <c r="I50" s="25" t="str">
        <f t="shared" si="7"/>
        <v>		{
		"index": 63,
		"name": "lucky",
		"name_cap": "Lucky",
		"cn_name_cap": "幸运的帽子",
		"variable": "lucky",
		"integrity_max": 50,
		"integrity": 50,
		"fabric_strength": 20,
		"reveal": 300,
		"word": "an",
		"one_piece": 1,
		"plural": 0,
		"hood":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
      </c>
      <c r="C51" s="44" t="s">
        <v>161</v>
      </c>
      <c r="D51" s="42">
        <f t="shared" si="14"/>
        <v>0</v>
      </c>
      <c r="E51" s="3" t="str">
        <f t="shared" si="3"/>
        <v/>
      </c>
      <c r="F51" s="18" t="str">
        <f t="shared" si="4"/>
        <v/>
      </c>
      <c r="G51" s="24" t="str">
        <f t="shared" si="5"/>
        <v/>
      </c>
      <c r="H51"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v>
      </c>
      <c r="I51" s="25" t="str">
        <f t="shared" si="7"/>
        <v>		{
		"index": 63,
		"name": "lucky",
		"name_cap": "Lucky",
		"cn_name_cap": "幸运的帽子",
		"variable": "lucky",
		"integrity_max": 50,
		"integrity": 50,
		"fabric_strength": 20,
		"reveal": 300,
		"word": "an",
		"one_piece": 1,
		"plural": 0,
		"hood": 0,
		"colour": 0,
		"colour_sidebar": 1,
		"colour_combat":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
      </c>
      <c r="C52" s="34" t="s">
        <v>55</v>
      </c>
      <c r="D52" s="35">
        <f>D51</f>
        <v>0</v>
      </c>
      <c r="E52" s="3" t="str">
        <f t="shared" si="3"/>
        <v/>
      </c>
      <c r="F52" s="18" t="str">
        <f t="shared" si="4"/>
        <v/>
      </c>
      <c r="G52" s="24" t="str">
        <f t="shared" si="5"/>
        <v/>
      </c>
      <c r="H52"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v>
      </c>
      <c r="I52" s="25" t="str">
        <f t="shared" si="7"/>
        <v>		{
		"index": 63,
		"name": "lucky",
		"name_cap": "Lucky",
		"cn_name_cap": "幸运的帽子",
		"variable": "lucky",
		"integrity_max": 50,
		"integrity": 50,
		"fabric_strength": 20,
		"reveal": 300,
		"word": "an",
		"one_piece": 1,
		"plural": 0,
		"hood": 0,
		"colour": 0,
		"colour_sidebar": 1,
		"colour_combat":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
      </c>
      <c r="C53" s="44" t="s">
        <v>161</v>
      </c>
      <c r="D53" s="42">
        <f>VALUE(TRIM(RIGHT(SUBSTITUTE(C53," ",REPT(" ",99)),99)))
</f>
        <v>0</v>
      </c>
      <c r="E53" s="3" t="str">
        <f t="shared" si="3"/>
        <v/>
      </c>
      <c r="F53" s="18" t="str">
        <f t="shared" si="4"/>
        <v/>
      </c>
      <c r="G53" s="24" t="str">
        <f t="shared" si="5"/>
        <v/>
      </c>
      <c r="H53"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v>
      </c>
      <c r="I53" s="25" t="str">
        <f t="shared" si="7"/>
        <v>		{
		"index": 63,
		"name": "lucky",
		"name_cap": "Lucky",
		"cn_name_cap": "幸运的帽子",
		"variable": "lucky",
		"integrity_max": 50,
		"integrity": 50,
		"fabric_strength": 20,
		"reveal": 300,
		"word": "an",
		"one_piece": 1,
		"plural": 0,
		"hood": 0,
		"colour": 0,
		"colour_sidebar": 1,
		"colour_combat":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
      </c>
      <c r="C54" s="34" t="s">
        <v>55</v>
      </c>
      <c r="D54" s="35">
        <f>D53</f>
        <v>0</v>
      </c>
      <c r="E54" s="3" t="str">
        <f t="shared" si="3"/>
        <v/>
      </c>
      <c r="F54" s="18" t="str">
        <f t="shared" si="4"/>
        <v/>
      </c>
      <c r="G54" s="24" t="str">
        <f t="shared" si="5"/>
        <v/>
      </c>
      <c r="H54"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v>
      </c>
      <c r="I54" s="25" t="str">
        <f t="shared" si="7"/>
        <v>		{
		"index": 63,
		"name": "lucky",
		"name_cap": "Lucky",
		"cn_name_cap": "幸运的帽子",
		"variable": "lucky",
		"integrity_max": 50,
		"integrity": 50,
		"fabric_strength": 20,
		"reveal": 300,
		"word": "an",
		"one_piece": 1,
		"plural": 0,
		"hood": 0,
		"colour": 0,
		"colour_sidebar": 1,
		"colour_combat":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
      </c>
      <c r="C55" s="44" t="s">
        <v>161</v>
      </c>
      <c r="D55" s="42">
        <f>VALUE(TRIM(RIGHT(SUBSTITUTE(C55," ",REPT(" ",99)),99)))
</f>
        <v>0</v>
      </c>
      <c r="E55" s="3" t="str">
        <f t="shared" si="3"/>
        <v/>
      </c>
      <c r="F55" s="18" t="str">
        <f t="shared" si="4"/>
        <v/>
      </c>
      <c r="G55" s="24" t="str">
        <f t="shared" si="5"/>
        <v/>
      </c>
      <c r="H55"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v>
      </c>
      <c r="I55" s="25" t="str">
        <f t="shared" si="7"/>
        <v>		{
		"index": 63,
		"name": "lucky",
		"name_cap": "Lucky",
		"cn_name_cap": "幸运的帽子",
		"variable": "lucky",
		"integrity_max": 50,
		"integrity": 50,
		"fabric_strength": 20,
		"reveal": 300,
		"word": "an",
		"one_piece": 1,
		"plural": 0,
		"hood": 0,
		"colour": 0,
		"colour_sidebar": 1,
		"colour_combat":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
      </c>
      <c r="C56" s="34" t="s">
        <v>55</v>
      </c>
      <c r="D56" s="35">
        <f>D55</f>
        <v>0</v>
      </c>
      <c r="E56" s="3" t="str">
        <f t="shared" si="3"/>
        <v/>
      </c>
      <c r="F56" s="18" t="str">
        <f t="shared" si="4"/>
        <v/>
      </c>
      <c r="G56" s="24" t="str">
        <f t="shared" si="5"/>
        <v/>
      </c>
      <c r="H56"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v>
      </c>
      <c r="I56" s="25" t="str">
        <f t="shared" si="7"/>
        <v>		{
		"index": 63,
		"name": "lucky",
		"name_cap": "Lucky",
		"cn_name_cap": "幸运的帽子",
		"variable": "lucky",
		"integrity_max": 50,
		"integrity": 50,
		"fabric_strength": 20,
		"reveal": 300,
		"word": "an",
		"one_piece": 1,
		"plural": 0,
		"hood": 0,
		"colour": 0,
		"colour_sidebar": 1,
		"colour_combat":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v>
      </c>
      <c r="I57" s="25" t="str">
        <f t="shared" si="7"/>
        <v>		{
		"index": 63,
		"name": "lucky",
		"name_cap": "Lucky",
		"cn_name_cap": "幸运的帽子",
		"variable": "lucky",
		"integrity_max": 50,
		"integrity": 50,
		"fabric_strength": 20,
		"reveal": 300,
		"word": "an",
		"one_piece": 1,
		"plural": 0,
		"hood": 0,
		"colour": 0,
		"colour_sidebar": 1,
		"colour_combat":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1</v>
      </c>
      <c r="C60" s="34" t="s">
        <v>55</v>
      </c>
      <c r="D60" s="3" t="str">
        <f>IF(ISNUMBER(SEARCH("特指", C60)),D23,B12)</f>
        <v>over_head</v>
      </c>
      <c r="E60" s="1" t="str">
        <f t="shared" si="3"/>
        <v>over_head</v>
      </c>
      <c r="F60" s="18" t="str">
        <f t="shared" si="4"/>
        <v>set: &amp;quot;over_head&amp;quot;,</v>
      </c>
      <c r="G60" s="24" t="str">
        <f t="shared" si="5"/>
        <v>"set": "over_head",</v>
      </c>
      <c r="H60"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v>
      </c>
      <c r="I60"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v>
      </c>
      <c r="I61"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v>
      </c>
      <c r="I62"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v>
      </c>
      <c r="I63"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v>
      </c>
      <c r="I64"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v>
      </c>
      <c r="I65"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
      </c>
      <c r="C77" s="41" t="s">
        <v>137</v>
      </c>
      <c r="D77" s="42">
        <f t="shared" si="18"/>
        <v>0</v>
      </c>
      <c r="E77" s="3" t="str">
        <f t="shared" si="16"/>
        <v/>
      </c>
      <c r="F77" s="18" t="str">
        <f t="shared" si="17"/>
        <v/>
      </c>
      <c r="G77" s="24" t="str">
        <f t="shared" si="5"/>
        <v/>
      </c>
      <c r="H77"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v>
      </c>
      <c r="I77"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v>
      </c>
      <c r="I78"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v>
      </c>
      <c r="I79"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v>
      </c>
      <c r="I80"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
      </c>
      <c r="C81" s="34" t="s">
        <v>147</v>
      </c>
      <c r="D81" s="42">
        <f t="shared" si="19"/>
        <v>0</v>
      </c>
      <c r="E81" s="3" t="str">
        <f t="shared" si="16"/>
        <v/>
      </c>
      <c r="F81" s="18" t="str">
        <f t="shared" si="17"/>
        <v/>
      </c>
      <c r="G81" s="24" t="str">
        <f t="shared" si="5"/>
        <v/>
      </c>
      <c r="H81"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v>
      </c>
      <c r="I81"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v>
      </c>
      <c r="I82"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v>
      </c>
      <c r="I83"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v>
      </c>
      <c r="I84"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v>
      </c>
      <c r="I85"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v>
      </c>
      <c r="I86"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v>
      </c>
      <c r="I87"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v>
      </c>
      <c r="I88"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v>
      </c>
      <c r="I89"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v>
      </c>
      <c r="I90"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v>
      </c>
      <c r="I91"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1</v>
      </c>
      <c r="C92" s="41" t="s">
        <v>137</v>
      </c>
      <c r="D92" s="42">
        <f>VALUE(TRIM(RIGHT(SUBSTITUTE(C92," ",REPT(" ",99)),99)))
</f>
        <v>0</v>
      </c>
      <c r="E92" s="3">
        <f t="shared" si="21"/>
        <v>0</v>
      </c>
      <c r="F92" s="18" t="str">
        <f t="shared" si="17"/>
        <v>back_img: 0,</v>
      </c>
      <c r="G92" s="24" t="str">
        <f t="shared" si="5"/>
        <v>"back_img": 0,</v>
      </c>
      <c r="H92"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v>
      </c>
      <c r="I92"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v>
      </c>
      <c r="I93"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1</v>
      </c>
      <c r="C94" s="41" t="s">
        <v>137</v>
      </c>
      <c r="D94" s="42">
        <f>VALUE(TRIM(RIGHT(SUBSTITUTE(C94," ",REPT(" ",99)),99)))
</f>
        <v>0</v>
      </c>
      <c r="E94" s="3">
        <f t="shared" si="21"/>
        <v>0</v>
      </c>
      <c r="F94" s="18" t="str">
        <f t="shared" si="17"/>
        <v>back_img_acc: 0,</v>
      </c>
      <c r="G94" s="24" t="str">
        <f t="shared" si="5"/>
        <v>"back_img_acc": 0,</v>
      </c>
      <c r="H94"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back_img_acc: 0,
		</v>
      </c>
      <c r="I94"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back_img_acc: 0,
		</v>
      </c>
      <c r="I95"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v>
      </c>
      <c r="I96"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v>
      </c>
      <c r="I97"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98"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99"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100"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v>
      </c>
      <c r="I101"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v>
      </c>
      <c r="I102"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3"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4"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5"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6"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7"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1</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[&amp;quot;over_upper&amp;quot;,&amp;quot;lucky&amp;quot;]</v>
      </c>
      <c r="E108" s="3" t="str">
        <f t="shared" si="27"/>
        <v>[&amp;quot;over_upper&amp;quot;,&amp;quot;lucky&amp;quot;]</v>
      </c>
      <c r="F108" s="18" t="str">
        <f t="shared" si="17"/>
        <v>outfitSecondary: [&amp;quot;over_upper&amp;quot;,&amp;quot;lucky&amp;quot;],</v>
      </c>
      <c r="G108" s="24" t="str">
        <f t="shared" si="5"/>
        <v>"outfitSecondary": [&amp;quot;over_upper&amp;quot;,&amp;quot;lucky&amp;quot;],</v>
      </c>
      <c r="H108"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08"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09"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10"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11"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word: &amp;quot;an&amp;quot;,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&amp;quot;over_head&amp;quot;,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author: &amp;quot;Ankwa&amp;quot;,
		</v>
      </c>
      <c r="I112" s="25" t="str">
        <f t="shared" si="7"/>
        <v>		{
		"index": 63,
		"name": "lucky",
		"name_cap": "Lucky",
		"cn_name_cap": "幸运的帽子",
		"variable": "lucky",
		"integrity_max": 50,
		"integrity": 50,
		"fabric_strength": 20,
		"reveal": 300,
		"word": "an",
		"one_piece": 1,
		"plural": 0,
		"hood": 0,
		"colour": 0,
		"colour_sidebar": 1,
		"colour_combat": 0,
		"type": [&amp;quot;cool&amp;quot;, &amp;quot;costume&amp;quot;, &amp;quot;mask&amp;quot;, &amp;quot;stealthy&amp;quot;, &amp;quot;sticky_fingers&amp;quot;, &amp;quot;eerie&amp;quot;, &amp;quot;shade&amp;quot;, &amp;quot;sticky&amp;quot;, &amp;quot;esoteric&amp;quot;, &amp;quot;antitransparent&amp;quot;],
		"set": "over_head",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over_head</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746</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747</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748</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setup.moddedClothes.over_lower</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749</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["cool", "costume", "mask", "stealthy", "sticky_fingers", "eerie", "shade", "sticky", "esoteric", "antitransparent"],
		"set": "over_lower",
		"gender": "n",
		"femininity": 0,
		"warmth": 1,
		"cost": 3050,
		"description": "Nice thing, brings luck, maybe. ",
		"shop": ["forest"],
		"shopGroup": "lucky",
		"accessory": 1,
		"accessory_colour": 1,
		"accessory_colour_sidebar": 1,
		"pattern": 0,
		"back_img": 0,
		"back_img_acc": 0,
		"cursed": 1,
		"location": 0,
		"iconFile": "lucky.png",
		"accIcon": 0,
		"mainImage": 1,
		"outfitSecondary": ["over_upper","lucky"],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750</v>
      </c>
      <c r="B12" s="15" t="str">
        <f>RIGHT(A12, LEN(A12)*2-LENB(A12))</f>
        <v>over_lower</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1</v>
      </c>
      <c r="C30" s="41" t="s">
        <v>89</v>
      </c>
      <c r="D30" s="42">
        <f t="shared" si="9"/>
        <v>0</v>
      </c>
      <c r="E30" s="3">
        <f t="shared" si="3"/>
        <v>0</v>
      </c>
      <c r="F30" s="18" t="str">
        <f t="shared" si="4"/>
        <v>rearresize: 0,</v>
      </c>
      <c r="G30" s="24" t="str">
        <f t="shared" si="5"/>
        <v>"rearresize": 0,</v>
      </c>
      <c r="H30" s="25" t="str">
        <f t="shared" si="6"/>
        <v>		{
		index: 63,
		name: &amp;quot;lucky&amp;quot;,
		name_cap: &amp;quot;Lucky&amp;quot;,
		cn_name_cap: &amp;quot;幸运的帽子&amp;quot;,
		variable: &amp;quot;lucky&amp;quot;,
		integrity_max: 50,
		integrity: 50,
		fabric_strength: 20,
		reveal: 300,
		rearresize: 0,
		</v>
      </c>
      <c r="I30" s="25" t="str">
        <f t="shared" si="7"/>
        <v>		{
		"index": 63,
		"name": "lucky",
		"name_cap": "Lucky",
		"cn_name_cap": "幸运的帽子",
		"variable": "lucky",
		"integrity_max": 50,
		"integrity": 50,
		"fabric_strength": 20,
		"reveal": 300,
		"rearresize": 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rearresize: 0,
		word: &amp;quot;an&amp;quot;,
		</v>
      </c>
      <c r="I31" s="25" t="str">
        <f t="shared" si="7"/>
        <v>		{
		"index": 63,
		"name": "lucky",
		"name_cap": "Lucky",
		"cn_name_cap": "幸运的帽子",
		"variable": "lucky",
		"integrity_max": 50,
		"integrity": 50,
		"fabric_strength": 20,
		"reveal": 300,
		"rearresize": 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1</v>
      </c>
      <c r="C32" s="41" t="s">
        <v>100</v>
      </c>
      <c r="D32" s="42">
        <f t="shared" ref="D32:D33" si="10">VALUE(TRIM(RIGHT(SUBSTITUTE(C32," ",REPT(" ",99)),99)))
</f>
        <v>1</v>
      </c>
      <c r="E32" s="3">
        <f t="shared" si="3"/>
        <v>1</v>
      </c>
      <c r="F32" s="18" t="str">
        <f t="shared" si="4"/>
        <v>one_piece: 1,</v>
      </c>
      <c r="G32" s="24" t="str">
        <f t="shared" si="5"/>
        <v>"one_piece": 1,</v>
      </c>
      <c r="H32" s="25" t="str">
        <f t="shared" si="6"/>
        <v>		{
		index: 63,
		name: &amp;quot;lucky&amp;quot;,
		name_cap: &amp;quot;Lucky&amp;quot;,
		cn_name_cap: &amp;quot;幸运的帽子&amp;quot;,
		variable: &amp;quot;lucky&amp;quot;,
		integrity_max: 50,
		integrity: 50,
		fabric_strength: 20,
		reveal: 300,
		rearresize: 0,
		word: &amp;quot;an&amp;quot;,
		one_piece: 1,
		</v>
      </c>
      <c r="I32" s="25" t="str">
        <f t="shared" si="7"/>
        <v>		{
		"index": 63,
		"name": "lucky",
		"name_cap": "Lucky",
		"cn_name_cap": "幸运的帽子",
		"variable": "lucky",
		"integrity_max": 50,
		"integrity": 50,
		"fabric_strength": 20,
		"reveal": 300,
		"rearresize": 0,
		"word": "an",
		"one_piece": 1,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1</v>
      </c>
      <c r="C33" s="41" t="s">
        <v>104</v>
      </c>
      <c r="D33" s="42">
        <f t="shared" si="10"/>
        <v>0</v>
      </c>
      <c r="E33" s="3">
        <f t="shared" si="3"/>
        <v>0</v>
      </c>
      <c r="F33" s="18" t="str">
        <f t="shared" si="4"/>
        <v>skirt: 0,</v>
      </c>
      <c r="G33" s="24" t="str">
        <f t="shared" si="5"/>
        <v>"skirt": 0,</v>
      </c>
      <c r="H33" s="25" t="str">
        <f t="shared" si="6"/>
        <v>		{
		index: 63,
		name: &amp;quot;lucky&amp;quot;,
		name_cap: &amp;quot;Lucky&amp;quot;,
		cn_name_cap: &amp;quot;幸运的帽子&amp;quot;,
		variable: &amp;quot;lucky&amp;quot;,
		integrity_max: 50,
		integrity: 50,
		fabric_strength: 20,
		reveal: 300,
		rearresize: 0,
		word: &amp;quot;an&amp;quot;,
		one_piece: 1,
		skirt: 0,
		</v>
      </c>
      <c r="I33" s="25" t="str">
        <f t="shared" si="7"/>
        <v>		{
		"index": 63,
		"name": "lucky",
		"name_cap": "Lucky",
		"cn_name_cap": "幸运的帽子",
		"variable": "lucky",
		"integrity_max": 50,
		"integrity": 50,
		"fabric_strength": 20,
		"reveal": 300,
		"rearresize": 0,
		"word": "an",
		"one_piece": 1,
		"skirt": 0,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1</v>
      </c>
      <c r="C34" s="34" t="s">
        <v>55</v>
      </c>
      <c r="D34" s="35">
        <f>D33</f>
        <v>0</v>
      </c>
      <c r="E34" s="3">
        <f t="shared" si="3"/>
        <v>0</v>
      </c>
      <c r="F34" s="18" t="str">
        <f t="shared" si="4"/>
        <v>skirt_down: 0,</v>
      </c>
      <c r="G34" s="24" t="str">
        <f t="shared" si="5"/>
        <v>"skirt_down": 0,</v>
      </c>
      <c r="H3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v>
      </c>
      <c r="I34" s="25" t="str">
        <f t="shared" si="7"/>
        <v>		{
		"index": 63,
		"name": "lucky",
		"name_cap": "Lucky",
		"cn_name_cap": "幸运的帽子",
		"variable": "lucky",
		"integrity_max": 50,
		"integrity": 50,
		"fabric_strength": 20,
		"reveal": 300,
		"rearresize": 0,
		"word": "an",
		"one_piece": 1,
		"skirt": 0,
		"skirt_down": 0,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v>
      </c>
      <c r="I35" s="25" t="str">
        <f t="shared" si="7"/>
        <v>		{
		"index": 63,
		"name": "lucky",
		"name_cap": "Lucky",
		"cn_name_cap": "幸运的帽子",
		"variable": "lucky",
		"integrity_max": 50,
		"integrity": 50,
		"fabric_strength": 20,
		"reveal": 300,
		"rearresize": 0,
		"word": "an",
		"one_piece": 1,
		"skirt": 0,
		"skirt_down": 0,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v>
      </c>
      <c r="I36" s="25" t="str">
        <f t="shared" si="7"/>
        <v>		{
		"index": 63,
		"name": "lucky",
		"name_cap": "Lucky",
		"cn_name_cap": "幸运的帽子",
		"variable": "lucky",
		"integrity_max": 50,
		"integrity": 50,
		"fabric_strength": 20,
		"reveal": 300,
		"rearresize": 0,
		"word": "an",
		"one_piece": 1,
		"skirt": 0,
		"skirt_down": 0,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v>
      </c>
      <c r="I37" s="25" t="str">
        <f t="shared" si="7"/>
        <v>		{
		"index": 63,
		"name": "lucky",
		"name_cap": "Lucky",
		"cn_name_cap": "幸运的帽子",
		"variable": "lucky",
		"integrity_max": 50,
		"integrity": 50,
		"fabric_strength": 20,
		"reveal": 300,
		"rearresize": 0,
		"word": "an",
		"one_piece": 1,
		"skirt": 0,
		"skirt_down": 0,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1</v>
      </c>
      <c r="C38" s="34" t="s">
        <v>55</v>
      </c>
      <c r="D38" s="35">
        <f>IF(ISNUMBER(SEARCH("over_lower", B12)), 1, 0)</f>
        <v>1</v>
      </c>
      <c r="E38" s="3">
        <f t="shared" si="3"/>
        <v>1</v>
      </c>
      <c r="F38" s="18" t="str">
        <f t="shared" si="4"/>
        <v>zip: 1,</v>
      </c>
      <c r="G38" s="24" t="str">
        <f t="shared" si="5"/>
        <v>"zip": 1,</v>
      </c>
      <c r="H3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v>
      </c>
      <c r="I38" s="25" t="str">
        <f t="shared" si="7"/>
        <v>		{
		"index": 63,
		"name": "lucky",
		"name_cap": "Lucky",
		"cn_name_cap": "幸运的帽子",
		"variable": "lucky",
		"integrity_max": 50,
		"integrity": 50,
		"fabric_strength": 20,
		"reveal": 300,
		"rearresize": 0,
		"word": "an",
		"one_piece": 1,
		"skirt": 0,
		"skirt_down": 0,
		"zip": 1,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v>
      </c>
      <c r="I39" s="25" t="str">
        <f t="shared" si="7"/>
        <v>		{
		"index": 63,
		"name": "lucky",
		"name_cap": "Lucky",
		"cn_name_cap": "幸运的帽子",
		"variable": "lucky",
		"integrity_max": 50,
		"integrity": 50,
		"fabric_strength": 20,
		"reveal": 300,
		"rearresize": 0,
		"word": "an",
		"one_piece": 1,
		"skirt": 0,
		"skirt_down": 0,
		"zip": 1,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v>
      </c>
      <c r="I40" s="25" t="str">
        <f t="shared" si="7"/>
        <v>		{
		"index": 63,
		"name": "lucky",
		"name_cap": "Lucky",
		"cn_name_cap": "幸运的帽子",
		"variable": "lucky",
		"integrity_max": 50,
		"integrity": 50,
		"fabric_strength": 20,
		"reveal": 300,
		"rearresize": 0,
		"word": "an",
		"one_piece": 1,
		"skirt": 0,
		"skirt_down": 0,
		"zip": 1,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v>
      </c>
      <c r="I41" s="25" t="str">
        <f t="shared" si="7"/>
        <v>		{
		"index": 63,
		"name": "lucky",
		"name_cap": "Lucky",
		"cn_name_cap": "幸运的帽子",
		"variable": "lucky",
		"integrity_max": 50,
		"integrity": 50,
		"fabric_strength": 20,
		"reveal": 300,
		"rearresize": 0,
		"word": "an",
		"one_piece": 1,
		"skirt": 0,
		"skirt_down": 0,
		"zip": 1,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1</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v>
      </c>
      <c r="I42" s="25" t="str">
        <f t="shared" si="7"/>
        <v>		{
		"index": 63,
		"name": "lucky",
		"name_cap": "Lucky",
		"cn_name_cap": "幸运的帽子",
		"variable": "lucky",
		"integrity_max": 50,
		"integrity": 50,
		"fabric_strength": 20,
		"reveal": 300,
		"rearresize": 0,
		"word": "an",
		"one_piece": 1,
		"skirt": 0,
		"skirt_down": 0,
		"zip": 1,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v>
      </c>
      <c r="I43" s="25" t="str">
        <f t="shared" si="7"/>
        <v>		{
		"index": 63,
		"name": "lucky",
		"name_cap": "Lucky",
		"cn_name_cap": "幸运的帽子",
		"variable": "lucky",
		"integrity_max": 50,
		"integrity": 50,
		"fabric_strength": 20,
		"reveal": 300,
		"rearresize": 0,
		"word": "an",
		"one_piece": 1,
		"skirt": 0,
		"skirt_down": 0,
		"zip": 1,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v>
      </c>
      <c r="I44" s="25" t="str">
        <f t="shared" si="7"/>
        <v>		{
		"index": 63,
		"name": "lucky",
		"name_cap": "Lucky",
		"cn_name_cap": "幸运的帽子",
		"variable": "lucky",
		"integrity_max": 50,
		"integrity": 50,
		"fabric_strength": 20,
		"reveal": 300,
		"rearresize": 0,
		"word": "an",
		"one_piece": 1,
		"skirt": 0,
		"skirt_down": 0,
		"zip": 1,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v>
      </c>
      <c r="I45" s="25" t="str">
        <f t="shared" si="7"/>
        <v>		{
		"index": 63,
		"name": "lucky",
		"name_cap": "Lucky",
		"cn_name_cap": "幸运的帽子",
		"variable": "lucky",
		"integrity_max": 50,
		"integrity": 50,
		"fabric_strength": 20,
		"reveal": 300,
		"rearresize": 0,
		"word": "an",
		"one_piece": 1,
		"skirt": 0,
		"skirt_down": 0,
		"zip": 1,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v>
      </c>
      <c r="I46" s="25" t="str">
        <f t="shared" si="7"/>
        <v>		{
		"index": 63,
		"name": "lucky",
		"name_cap": "Lucky",
		"cn_name_cap": "幸运的帽子",
		"variable": "lucky",
		"integrity_max": 50,
		"integrity": 50,
		"fabric_strength": 20,
		"reveal": 300,
		"rearresize": 0,
		"word": "an",
		"one_piece": 1,
		"skirt": 0,
		"skirt_down": 0,
		"zip": 1,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v>
      </c>
      <c r="I47" s="25" t="str">
        <f t="shared" si="7"/>
        <v>		{
		"index": 63,
		"name": "lucky",
		"name_cap": "Lucky",
		"cn_name_cap": "幸运的帽子",
		"variable": "lucky",
		"integrity_max": 50,
		"integrity": 50,
		"fabric_strength": 20,
		"reveal": 300,
		"rearresize": 0,
		"word": "an",
		"one_piece": 1,
		"skirt": 0,
		"skirt_down": 0,
		"zip": 1,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v>
      </c>
      <c r="I48" s="25" t="str">
        <f t="shared" si="7"/>
        <v>		{
		"index": 63,
		"name": "lucky",
		"name_cap": "Lucky",
		"cn_name_cap": "幸运的帽子",
		"variable": "lucky",
		"integrity_max": 50,
		"integrity": 50,
		"fabric_strength": 20,
		"reveal": 300,
		"rearresize": 0,
		"word": "an",
		"one_piece": 1,
		"skirt": 0,
		"skirt_down": 0,
		"zip": 1,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v>
      </c>
      <c r="I49" s="25" t="str">
        <f t="shared" si="7"/>
        <v>		{
		"index": 63,
		"name": "lucky",
		"name_cap": "Lucky",
		"cn_name_cap": "幸运的帽子",
		"variable": "lucky",
		"integrity_max": 50,
		"integrity": 50,
		"fabric_strength": 20,
		"reveal": 300,
		"rearresize": 0,
		"word": "an",
		"one_piece": 1,
		"skirt": 0,
		"skirt_down": 0,
		"zip": 1,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v>
      </c>
      <c r="I50" s="25" t="str">
        <f t="shared" si="7"/>
        <v>		{
		"index": 63,
		"name": "lucky",
		"name_cap": "Lucky",
		"cn_name_cap": "幸运的帽子",
		"variable": "lucky",
		"integrity_max": 50,
		"integrity": 50,
		"fabric_strength": 20,
		"reveal": 300,
		"rearresize": 0,
		"word": "an",
		"one_piece": 1,
		"skirt": 0,
		"skirt_down": 0,
		"zip": 1,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1</v>
      </c>
      <c r="C51" s="44" t="s">
        <v>161</v>
      </c>
      <c r="D51" s="42">
        <f t="shared" si="14"/>
        <v>0</v>
      </c>
      <c r="E51" s="3">
        <f t="shared" si="3"/>
        <v>0</v>
      </c>
      <c r="F51" s="18" t="str">
        <f t="shared" si="4"/>
        <v>exposed_base: 0,</v>
      </c>
      <c r="G51" s="24" t="str">
        <f t="shared" si="5"/>
        <v>"exposed_base": 0,</v>
      </c>
      <c r="H5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v>
      </c>
      <c r="I51"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1</v>
      </c>
      <c r="C52" s="34" t="s">
        <v>55</v>
      </c>
      <c r="D52" s="35">
        <f>D51</f>
        <v>0</v>
      </c>
      <c r="E52" s="3">
        <f t="shared" si="3"/>
        <v>0</v>
      </c>
      <c r="F52" s="18" t="str">
        <f t="shared" si="4"/>
        <v>exposed: 0,</v>
      </c>
      <c r="G52" s="24" t="str">
        <f t="shared" si="5"/>
        <v>"exposed": 0,</v>
      </c>
      <c r="H5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
      </c>
      <c r="I52"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1</v>
      </c>
      <c r="C53" s="44" t="s">
        <v>161</v>
      </c>
      <c r="D53" s="42">
        <f>VALUE(TRIM(RIGHT(SUBSTITUTE(C53," ",REPT(" ",99)),99)))
</f>
        <v>0</v>
      </c>
      <c r="E53" s="3">
        <f t="shared" si="3"/>
        <v>0</v>
      </c>
      <c r="F53" s="18" t="str">
        <f t="shared" si="4"/>
        <v>vagina_exposed_base: 0,</v>
      </c>
      <c r="G53" s="24" t="str">
        <f t="shared" si="5"/>
        <v>"vagina_exposed_base": 0,</v>
      </c>
      <c r="H5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
      </c>
      <c r="I53"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1</v>
      </c>
      <c r="C54" s="34" t="s">
        <v>55</v>
      </c>
      <c r="D54" s="35">
        <f>D53</f>
        <v>0</v>
      </c>
      <c r="E54" s="3">
        <f t="shared" si="3"/>
        <v>0</v>
      </c>
      <c r="F54" s="18" t="str">
        <f t="shared" si="4"/>
        <v>vagina_exposed: 0,</v>
      </c>
      <c r="G54" s="24" t="str">
        <f t="shared" si="5"/>
        <v>"vagina_exposed": 0,</v>
      </c>
      <c r="H5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v>
      </c>
      <c r="I54"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1</v>
      </c>
      <c r="C55" s="44" t="s">
        <v>161</v>
      </c>
      <c r="D55" s="42">
        <f>VALUE(TRIM(RIGHT(SUBSTITUTE(C55," ",REPT(" ",99)),99)))
</f>
        <v>0</v>
      </c>
      <c r="E55" s="3">
        <f t="shared" si="3"/>
        <v>0</v>
      </c>
      <c r="F55" s="18" t="str">
        <f t="shared" si="4"/>
        <v>anus_exposed_base: 0,</v>
      </c>
      <c r="G55" s="24" t="str">
        <f t="shared" si="5"/>
        <v>"anus_exposed_base": 0,</v>
      </c>
      <c r="H5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v>
      </c>
      <c r="I55"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1</v>
      </c>
      <c r="C56" s="34" t="s">
        <v>55</v>
      </c>
      <c r="D56" s="35">
        <f>D55</f>
        <v>0</v>
      </c>
      <c r="E56" s="3">
        <f t="shared" si="3"/>
        <v>0</v>
      </c>
      <c r="F56" s="18" t="str">
        <f t="shared" si="4"/>
        <v>anus_exposed: 0,</v>
      </c>
      <c r="G56" s="24" t="str">
        <f t="shared" si="5"/>
        <v>"anus_exposed": 0,</v>
      </c>
      <c r="H5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v>
      </c>
      <c r="I56"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v>
      </c>
      <c r="I57"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1</v>
      </c>
      <c r="C60" s="34" t="s">
        <v>55</v>
      </c>
      <c r="D60" s="3" t="str">
        <f>IF(ISNUMBER(SEARCH("特指", C60)),D23,B12)</f>
        <v>over_lower</v>
      </c>
      <c r="E60" s="1" t="str">
        <f t="shared" si="3"/>
        <v>over_lower</v>
      </c>
      <c r="F60" s="18" t="str">
        <f t="shared" si="4"/>
        <v>set: &amp;quot;over_lower&amp;quot;,</v>
      </c>
      <c r="G60" s="24" t="str">
        <f t="shared" si="5"/>
        <v>"set": "over_lower",</v>
      </c>
      <c r="H6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v>
      </c>
      <c r="I60"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v>
      </c>
      <c r="I61"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v>
      </c>
      <c r="I62"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v>
      </c>
      <c r="I63"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v>
      </c>
      <c r="I64"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v>
      </c>
      <c r="I65"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
      </c>
      <c r="C77" s="41" t="s">
        <v>137</v>
      </c>
      <c r="D77" s="42">
        <f t="shared" si="18"/>
        <v>0</v>
      </c>
      <c r="E77" s="3" t="str">
        <f t="shared" si="16"/>
        <v/>
      </c>
      <c r="F77" s="18" t="str">
        <f t="shared" si="17"/>
        <v/>
      </c>
      <c r="G77" s="24" t="str">
        <f t="shared" si="5"/>
        <v/>
      </c>
      <c r="H7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v>
      </c>
      <c r="I77"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v>
      </c>
      <c r="I78"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v>
      </c>
      <c r="I79"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v>
      </c>
      <c r="I80"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
      </c>
      <c r="C81" s="34" t="s">
        <v>147</v>
      </c>
      <c r="D81" s="42">
        <f t="shared" si="19"/>
        <v>0</v>
      </c>
      <c r="E81" s="3" t="str">
        <f t="shared" si="16"/>
        <v/>
      </c>
      <c r="F81" s="18" t="str">
        <f t="shared" si="17"/>
        <v/>
      </c>
      <c r="G81" s="24" t="str">
        <f t="shared" si="5"/>
        <v/>
      </c>
      <c r="H8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v>
      </c>
      <c r="I81"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v>
      </c>
      <c r="I82"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v>
      </c>
      <c r="I83"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v>
      </c>
      <c r="I84"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v>
      </c>
      <c r="I85"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v>
      </c>
      <c r="I86"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v>
      </c>
      <c r="I87"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v>
      </c>
      <c r="I88"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v>
      </c>
      <c r="I89"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v>
      </c>
      <c r="I90"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v>
      </c>
      <c r="I91"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1</v>
      </c>
      <c r="C92" s="41" t="s">
        <v>137</v>
      </c>
      <c r="D92" s="42">
        <f>VALUE(TRIM(RIGHT(SUBSTITUTE(C92," ",REPT(" ",99)),99)))
</f>
        <v>0</v>
      </c>
      <c r="E92" s="3">
        <f t="shared" si="21"/>
        <v>0</v>
      </c>
      <c r="F92" s="18" t="str">
        <f t="shared" si="17"/>
        <v>back_img: 0,</v>
      </c>
      <c r="G92" s="24" t="str">
        <f t="shared" si="5"/>
        <v>"back_img": 0,</v>
      </c>
      <c r="H92"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v>
      </c>
      <c r="I92"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v>
      </c>
      <c r="I93"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1</v>
      </c>
      <c r="C94" s="41" t="s">
        <v>137</v>
      </c>
      <c r="D94" s="42">
        <f>VALUE(TRIM(RIGHT(SUBSTITUTE(C94," ",REPT(" ",99)),99)))
</f>
        <v>0</v>
      </c>
      <c r="E94" s="3">
        <f t="shared" si="21"/>
        <v>0</v>
      </c>
      <c r="F94" s="18" t="str">
        <f t="shared" si="17"/>
        <v>back_img_acc: 0,</v>
      </c>
      <c r="G94" s="24" t="str">
        <f t="shared" si="5"/>
        <v>"back_img_acc": 0,</v>
      </c>
      <c r="H94"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back_img_acc: 0,
		</v>
      </c>
      <c r="I94"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back_img_acc: 0,
		</v>
      </c>
      <c r="I95"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v>
      </c>
      <c r="I96"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v>
      </c>
      <c r="I97"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98"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99"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v>
      </c>
      <c r="I100"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v>
      </c>
      <c r="I101"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v>
      </c>
      <c r="I102"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3"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4"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5"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6"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v>
      </c>
      <c r="I107"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1</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[&amp;quot;over_upper&amp;quot;,&amp;quot;lucky&amp;quot;]</v>
      </c>
      <c r="E108" s="3" t="str">
        <f t="shared" si="27"/>
        <v>[&amp;quot;over_upper&amp;quot;,&amp;quot;lucky&amp;quot;]</v>
      </c>
      <c r="F108" s="18" t="str">
        <f t="shared" si="17"/>
        <v>outfitSecondary: [&amp;quot;over_upper&amp;quot;,&amp;quot;lucky&amp;quot;],</v>
      </c>
      <c r="G108" s="24" t="str">
        <f t="shared" si="5"/>
        <v>"outfitSecondary": [&amp;quot;over_upper&amp;quot;,&amp;quot;lucky&amp;quot;],</v>
      </c>
      <c r="H108"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08"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09"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10"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v>
      </c>
      <c r="I111"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rearresize: 0,
		word: &amp;quot;an&amp;quot;,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&amp;quot;over_lower&amp;quot;,
		gender: &amp;quot;n&amp;quot;,
		femininity: 0,
		warmth: 1,
		cost: 3050,
		description: &amp;quot;Nice thing, brings luck, maybe. &amp;quot;,
		shop: [&amp;quot;forest&amp;quot;],
		shopGroup: &amp;quot;lucky&amp;quot;,
		accessory: 1,
		accessory_colour: 1,
		accessory_colour_sidebar: 1,
		pattern: 0,
		back_img: 0,
		cursed: 1,
		location: 0,
		iconFile: &amp;quot;lucky.png&amp;quot;,
		accIcon: 0,
		mainImage: 1,
		outfitSecondary: [&amp;quot;over_upper&amp;quot;,&amp;quot;lucky&amp;quot;],
		author: &amp;quot;Ankwa&amp;quot;,
		</v>
      </c>
      <c r="I112" s="25" t="str">
        <f t="shared" si="7"/>
        <v>		{
		"index": 63,
		"name": "lucky",
		"name_cap": "Lucky",
		"cn_name_cap": "幸运的帽子",
		"variable": "lucky",
		"integrity_max": 50,
		"integrity": 50,
		"fabric_strength": 20,
		"reveal": 300,
		"rearresize": 0,
		"word": "an",
		"one_piece": 1,
		"skirt": 0,
		"skirt_down": 0,
		"zip": 1,
		"plural": 0,
		"colour": 0,
		"colour_sidebar": 1,
		"colour_combat": 0,
		"exposed_base": 0,
		"exposed": 0,
		"vagina_exposed_base": 0,
		"vagina_exposed": 0,
		"anus_exposed_base": 0,
		"anus_exposed": 0,
		"type": [&amp;quot;cool&amp;quot;, &amp;quot;costume&amp;quot;, &amp;quot;mask&amp;quot;, &amp;quot;stealthy&amp;quot;, &amp;quot;sticky_fingers&amp;quot;, &amp;quot;eerie&amp;quot;, &amp;quot;shade&amp;quot;, &amp;quot;sticky&amp;quot;, &amp;quot;esoteric&amp;quot;, &amp;quot;antitransparent&amp;quot;],
		"set": "over_lower",
		"gender": "n",
		"femininity": 0,
		"warmth": 1,
		"cost": 3050,
		"description": "Nice thing, brings luck, maybe. ",
		"shop": [&amp;quot;forest&amp;quot;],
		"shopGroup": "lucky",
		"accessory": 1,
		"accessory_colour": 1,
		"accessory_colour_sidebar": 1,
		"pattern": 0,
		"back_img": 0,
		"back_img_acc": 0,
		"cursed": 1,
		"location": 0,
		"iconFile": "lucky.png",
		"accIcon": 0,
		"mainImage": 1,
		"outfitSecondary": [&amp;quot;over_upper&amp;quot;,&amp;quot;lucky&amp;quot;],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over_lower</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751</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752</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753</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setup.moddedClothes.over_upper</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754</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"bustresize": 0,
		"word": "an",
		"one_piece": 1,
		"strap": 0,
		"open": 0,
		"zip": 0,
		"plural": 0,
		"colour": 0,
		"colour_sidebar": 1,
		"colour_combat": 0,
		"exposed_base": 0,
		"exposed": 0,
		"type": ["cool", "costume", "mask", "stealthy", "sticky_fingers", "eerie", "shade", "sticky", "esoteric", "antitransparent"],
		"set": "over_upper",
		"gender": "n",
		"femininity": 0,
		"warmth": 1,
		"cost": 3050,
		"description": "Nice thing, brings luck, maybe. ",
		"shop": ["forest"],
		"shopGroup": "lucky",
		"accessory": 1,
		"accessory_colour": 1,
		"accessory_colour_sidebar": 1,
		"pattern": 0,
		"sleeve_img": 0,
		"sleeve_acc_img": 0,
		"breast_img": 0,
		"breast_acc_img": 0,
		"cursed": 1,
		"location": 0,
		"iconFile": "lucky.png",
		"accIcon": 0,
		"mainImage": 1,
		"outfitPrimary": {lower: "lucky bottom"},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755</v>
      </c>
      <c r="B12" s="15" t="str">
        <f>RIGHT(A12, LEN(A12)*2-LENB(A12))</f>
        <v>over_upper</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mainImage: 1,
		outfitPrimary: {lower: &amp;quot;lucky bottom&amp;quot;},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1</v>
      </c>
      <c r="C29" s="41" t="s">
        <v>89</v>
      </c>
      <c r="D29" s="42">
        <f t="shared" si="9"/>
        <v>0</v>
      </c>
      <c r="E29" s="3">
        <f t="shared" si="3"/>
        <v>0</v>
      </c>
      <c r="F29" s="18" t="str">
        <f t="shared" si="4"/>
        <v>bustresize: 0,</v>
      </c>
      <c r="G29" s="24" t="str">
        <f t="shared" si="5"/>
        <v>"bustresize": 0,</v>
      </c>
      <c r="H29" s="25" t="str">
        <f t="shared" si="6"/>
        <v>		{
		index: 63,
		name: &amp;quot;lucky&amp;quot;,
		name_cap: &amp;quot;Lucky&amp;quot;,
		cn_name_cap: &amp;quot;幸运的帽子&amp;quot;,
		variable: &amp;quot;lucky&amp;quot;,
		integrity_max: 50,
		integrity: 50,
		fabric_strength: 20,
		reveal: 300,
		bustresize: 0,
		</v>
      </c>
      <c r="I29" s="25" t="str">
        <f t="shared" si="7"/>
        <v>		{
		"index": 63,
		"name": "lucky",
		"name_cap": "Lucky",
		"cn_name_cap": "幸运的帽子",
		"variable": "lucky",
		"integrity_max": 50,
		"integrity": 50,
		"fabric_strength": 20,
		"reveal": 300,
		"bustresize": 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bustresize: 0,
		</v>
      </c>
      <c r="I30" s="25" t="str">
        <f t="shared" si="7"/>
        <v>		{
		"index": 63,
		"name": "lucky",
		"name_cap": "Lucky",
		"cn_name_cap": "幸运的帽子",
		"variable": "lucky",
		"integrity_max": 50,
		"integrity": 50,
		"fabric_strength": 20,
		"reveal": 300,
		"bustresize": 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bustresize: 0,
		word: &amp;quot;an&amp;quot;,
		</v>
      </c>
      <c r="I31" s="25" t="str">
        <f t="shared" si="7"/>
        <v>		{
		"index": 63,
		"name": "lucky",
		"name_cap": "Lucky",
		"cn_name_cap": "幸运的帽子",
		"variable": "lucky",
		"integrity_max": 50,
		"integrity": 50,
		"fabric_strength": 20,
		"reveal": 300,
		"bustresize": 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1</v>
      </c>
      <c r="C32" s="41" t="s">
        <v>100</v>
      </c>
      <c r="D32" s="42">
        <f t="shared" ref="D32:D33" si="10">VALUE(TRIM(RIGHT(SUBSTITUTE(C32," ",REPT(" ",99)),99)))
</f>
        <v>1</v>
      </c>
      <c r="E32" s="3">
        <f t="shared" si="3"/>
        <v>1</v>
      </c>
      <c r="F32" s="18" t="str">
        <f t="shared" si="4"/>
        <v>one_piece: 1,</v>
      </c>
      <c r="G32" s="24" t="str">
        <f t="shared" si="5"/>
        <v>"one_piece": 1,</v>
      </c>
      <c r="H32" s="25" t="str">
        <f t="shared" si="6"/>
        <v>		{
		index: 63,
		name: &amp;quot;lucky&amp;quot;,
		name_cap: &amp;quot;Lucky&amp;quot;,
		cn_name_cap: &amp;quot;幸运的帽子&amp;quot;,
		variable: &amp;quot;lucky&amp;quot;,
		integrity_max: 50,
		integrity: 50,
		fabric_strength: 20,
		reveal: 300,
		bustresize: 0,
		word: &amp;quot;an&amp;quot;,
		one_piece: 1,
		</v>
      </c>
      <c r="I32" s="25" t="str">
        <f t="shared" si="7"/>
        <v>		{
		"index": 63,
		"name": "lucky",
		"name_cap": "Lucky",
		"cn_name_cap": "幸运的帽子",
		"variable": "lucky",
		"integrity_max": 50,
		"integrity": 50,
		"fabric_strength": 20,
		"reveal": 300,
		"bustresize": 0,
		"word": "an",
		"one_piece": 1,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bustresize: 0,
		word: &amp;quot;an&amp;quot;,
		one_piece: 1,
		</v>
      </c>
      <c r="I33" s="25" t="str">
        <f t="shared" si="7"/>
        <v>		{
		"index": 63,
		"name": "lucky",
		"name_cap": "Lucky",
		"cn_name_cap": "幸运的帽子",
		"variable": "lucky",
		"integrity_max": 50,
		"integrity": 50,
		"fabric_strength": 20,
		"reveal": 300,
		"bustresize": 0,
		"word": "an",
		"one_piece": 1,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bustresize: 0,
		word: &amp;quot;an&amp;quot;,
		one_piece: 1,
		</v>
      </c>
      <c r="I34" s="25" t="str">
        <f t="shared" si="7"/>
        <v>		{
		"index": 63,
		"name": "lucky",
		"name_cap": "Lucky",
		"cn_name_cap": "幸运的帽子",
		"variable": "lucky",
		"integrity_max": 50,
		"integrity": 50,
		"fabric_strength": 20,
		"reveal": 300,
		"bustresize": 0,
		"word": "an",
		"one_piece": 1,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bustresize: 0,
		word: &amp;quot;an&amp;quot;,
		one_piece: 1,
		</v>
      </c>
      <c r="I35" s="25" t="str">
        <f t="shared" si="7"/>
        <v>		{
		"index": 63,
		"name": "lucky",
		"name_cap": "Lucky",
		"cn_name_cap": "幸运的帽子",
		"variable": "lucky",
		"integrity_max": 50,
		"integrity": 50,
		"fabric_strength": 20,
		"reveal": 300,
		"bustresize": 0,
		"word": "an",
		"one_piece": 1,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1</v>
      </c>
      <c r="C36" s="41" t="s">
        <v>110</v>
      </c>
      <c r="D36" s="42">
        <f t="shared" si="11"/>
        <v>0</v>
      </c>
      <c r="E36" s="3">
        <f t="shared" si="3"/>
        <v>0</v>
      </c>
      <c r="F36" s="18" t="str">
        <f t="shared" si="4"/>
        <v>strap: 0,</v>
      </c>
      <c r="G36" s="24" t="str">
        <f t="shared" si="5"/>
        <v>"strap": 0,</v>
      </c>
      <c r="H36" s="25" t="str">
        <f t="shared" si="6"/>
        <v>		{
		index: 63,
		name: &amp;quot;lucky&amp;quot;,
		name_cap: &amp;quot;Lucky&amp;quot;,
		cn_name_cap: &amp;quot;幸运的帽子&amp;quot;,
		variable: &amp;quot;lucky&amp;quot;,
		integrity_max: 50,
		integrity: 50,
		fabric_strength: 20,
		reveal: 300,
		bustresize: 0,
		word: &amp;quot;an&amp;quot;,
		one_piece: 1,
		strap: 0,
		</v>
      </c>
      <c r="I36" s="25" t="str">
        <f t="shared" si="7"/>
        <v>		{
		"index": 63,
		"name": "lucky",
		"name_cap": "Lucky",
		"cn_name_cap": "幸运的帽子",
		"variable": "lucky",
		"integrity_max": 50,
		"integrity": 50,
		"fabric_strength": 20,
		"reveal": 300,
		"bustresize": 0,
		"word": "an",
		"one_piece": 1,
		"strap": 0,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1</v>
      </c>
      <c r="C37" s="41" t="s">
        <v>104</v>
      </c>
      <c r="D37" s="42">
        <f t="shared" si="11"/>
        <v>0</v>
      </c>
      <c r="E37" s="3">
        <f t="shared" si="3"/>
        <v>0</v>
      </c>
      <c r="F37" s="18" t="str">
        <f t="shared" si="4"/>
        <v>open: 0,</v>
      </c>
      <c r="G37" s="24" t="str">
        <f t="shared" si="5"/>
        <v>"open": 0,</v>
      </c>
      <c r="H3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37" s="25" t="str">
        <f t="shared" si="7"/>
        <v>		{
		"index": 63,
		"name": "lucky",
		"name_cap": "Lucky",
		"cn_name_cap": "幸运的帽子",
		"variable": "lucky",
		"integrity_max": 50,
		"integrity": 50,
		"fabric_strength": 20,
		"reveal": 300,
		"bustresize": 0,
		"word": "an",
		"one_piece": 1,
		"strap": 0,
		"open": 0,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1</v>
      </c>
      <c r="C38" s="34" t="s">
        <v>55</v>
      </c>
      <c r="D38" s="35">
        <f>IF(ISNUMBER(SEARCH("over_lower", B12)), 1, 0)</f>
        <v>0</v>
      </c>
      <c r="E38" s="3">
        <f t="shared" si="3"/>
        <v>0</v>
      </c>
      <c r="F38" s="18" t="str">
        <f t="shared" si="4"/>
        <v>zip: 0,</v>
      </c>
      <c r="G38" s="24" t="str">
        <f t="shared" si="5"/>
        <v>"zip": 0,</v>
      </c>
      <c r="H3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v>
      </c>
      <c r="I38" s="25" t="str">
        <f t="shared" si="7"/>
        <v>		{
		"index": 63,
		"name": "lucky",
		"name_cap": "Lucky",
		"cn_name_cap": "幸运的帽子",
		"variable": "lucky",
		"integrity_max": 50,
		"integrity": 50,
		"fabric_strength": 20,
		"reveal": 300,
		"bustresize": 0,
		"word": "an",
		"one_piece": 1,
		"strap": 0,
		"open": 0,
		"zip": 0,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v>
      </c>
      <c r="I39" s="25" t="str">
        <f t="shared" si="7"/>
        <v>		{
		"index": 63,
		"name": "lucky",
		"name_cap": "Lucky",
		"cn_name_cap": "幸运的帽子",
		"variable": "lucky",
		"integrity_max": 50,
		"integrity": 50,
		"fabric_strength": 20,
		"reveal": 300,
		"bustresize": 0,
		"word": "an",
		"one_piece": 1,
		"strap": 0,
		"open": 0,
		"zip": 0,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v>
      </c>
      <c r="I40" s="25" t="str">
        <f t="shared" si="7"/>
        <v>		{
		"index": 63,
		"name": "lucky",
		"name_cap": "Lucky",
		"cn_name_cap": "幸运的帽子",
		"variable": "lucky",
		"integrity_max": 50,
		"integrity": 50,
		"fabric_strength": 20,
		"reveal": 300,
		"bustresize": 0,
		"word": "an",
		"one_piece": 1,
		"strap": 0,
		"open": 0,
		"zip": 0,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1</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v>
      </c>
      <c r="I41" s="25" t="str">
        <f t="shared" si="7"/>
        <v>		{
		"index": 63,
		"name": "lucky",
		"name_cap": "Lucky",
		"cn_name_cap": "幸运的帽子",
		"variable": "lucky",
		"integrity_max": 50,
		"integrity": 50,
		"fabric_strength": 20,
		"reveal": 300,
		"bustresize": 0,
		"word": "an",
		"one_piece": 1,
		"strap": 0,
		"open": 0,
		"zip": 0,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1</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v>
      </c>
      <c r="I42" s="25" t="str">
        <f t="shared" si="7"/>
        <v>		{
		"index": 63,
		"name": "lucky",
		"name_cap": "Lucky",
		"cn_name_cap": "幸运的帽子",
		"variable": "lucky",
		"integrity_max": 50,
		"integrity": 50,
		"fabric_strength": 20,
		"reveal": 300,
		"bustresize": 0,
		"word": "an",
		"one_piece": 1,
		"strap": 0,
		"open": 0,
		"zip": 0,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v>
      </c>
      <c r="I43" s="25" t="str">
        <f t="shared" si="7"/>
        <v>		{
		"index": 63,
		"name": "lucky",
		"name_cap": "Lucky",
		"cn_name_cap": "幸运的帽子",
		"variable": "lucky",
		"integrity_max": 50,
		"integrity": 50,
		"fabric_strength": 20,
		"reveal": 300,
		"bustresize": 0,
		"word": "an",
		"one_piece": 1,
		"strap": 0,
		"open": 0,
		"zip": 0,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v>
      </c>
      <c r="I44" s="25" t="str">
        <f t="shared" si="7"/>
        <v>		{
		"index": 63,
		"name": "lucky",
		"name_cap": "Lucky",
		"cn_name_cap": "幸运的帽子",
		"variable": "lucky",
		"integrity_max": 50,
		"integrity": 50,
		"fabric_strength": 20,
		"reveal": 300,
		"bustresize": 0,
		"word": "an",
		"one_piece": 1,
		"strap": 0,
		"open": 0,
		"zip": 0,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v>
      </c>
      <c r="I45" s="25" t="str">
        <f t="shared" si="7"/>
        <v>		{
		"index": 63,
		"name": "lucky",
		"name_cap": "Lucky",
		"cn_name_cap": "幸运的帽子",
		"variable": "lucky",
		"integrity_max": 50,
		"integrity": 50,
		"fabric_strength": 20,
		"reveal": 300,
		"bustresize": 0,
		"word": "an",
		"one_piece": 1,
		"strap": 0,
		"open": 0,
		"zip": 0,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v>
      </c>
      <c r="I46" s="25" t="str">
        <f t="shared" si="7"/>
        <v>		{
		"index": 63,
		"name": "lucky",
		"name_cap": "Lucky",
		"cn_name_cap": "幸运的帽子",
		"variable": "lucky",
		"integrity_max": 50,
		"integrity": 50,
		"fabric_strength": 20,
		"reveal": 300,
		"bustresize": 0,
		"word": "an",
		"one_piece": 1,
		"strap": 0,
		"open": 0,
		"zip": 0,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v>
      </c>
      <c r="I47" s="25" t="str">
        <f t="shared" si="7"/>
        <v>		{
		"index": 63,
		"name": "lucky",
		"name_cap": "Lucky",
		"cn_name_cap": "幸运的帽子",
		"variable": "lucky",
		"integrity_max": 50,
		"integrity": 50,
		"fabric_strength": 20,
		"reveal": 300,
		"bustresize": 0,
		"word": "an",
		"one_piece": 1,
		"strap": 0,
		"open": 0,
		"zip": 0,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v>
      </c>
      <c r="I48" s="25" t="str">
        <f t="shared" si="7"/>
        <v>		{
		"index": 63,
		"name": "lucky",
		"name_cap": "Lucky",
		"cn_name_cap": "幸运的帽子",
		"variable": "lucky",
		"integrity_max": 50,
		"integrity": 50,
		"fabric_strength": 20,
		"reveal": 300,
		"bustresize": 0,
		"word": "an",
		"one_piece": 1,
		"strap": 0,
		"open": 0,
		"zip": 0,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v>
      </c>
      <c r="I49" s="25" t="str">
        <f t="shared" si="7"/>
        <v>		{
		"index": 63,
		"name": "lucky",
		"name_cap": "Lucky",
		"cn_name_cap": "幸运的帽子",
		"variable": "lucky",
		"integrity_max": 50,
		"integrity": 50,
		"fabric_strength": 20,
		"reveal": 300,
		"bustresize": 0,
		"word": "an",
		"one_piece": 1,
		"strap": 0,
		"open": 0,
		"zip": 0,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v>
      </c>
      <c r="I50" s="25" t="str">
        <f t="shared" si="7"/>
        <v>		{
		"index": 63,
		"name": "lucky",
		"name_cap": "Lucky",
		"cn_name_cap": "幸运的帽子",
		"variable": "lucky",
		"integrity_max": 50,
		"integrity": 50,
		"fabric_strength": 20,
		"reveal": 300,
		"bustresize": 0,
		"word": "an",
		"one_piece": 1,
		"strap": 0,
		"open": 0,
		"zip": 0,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1</v>
      </c>
      <c r="C51" s="44" t="s">
        <v>161</v>
      </c>
      <c r="D51" s="42">
        <f t="shared" si="14"/>
        <v>0</v>
      </c>
      <c r="E51" s="3">
        <f t="shared" si="3"/>
        <v>0</v>
      </c>
      <c r="F51" s="18" t="str">
        <f t="shared" si="4"/>
        <v>exposed_base: 0,</v>
      </c>
      <c r="G51" s="24" t="str">
        <f t="shared" si="5"/>
        <v>"exposed_base": 0,</v>
      </c>
      <c r="H5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v>
      </c>
      <c r="I51"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1</v>
      </c>
      <c r="C52" s="34" t="s">
        <v>55</v>
      </c>
      <c r="D52" s="35">
        <f>D51</f>
        <v>0</v>
      </c>
      <c r="E52" s="3">
        <f t="shared" si="3"/>
        <v>0</v>
      </c>
      <c r="F52" s="18" t="str">
        <f t="shared" si="4"/>
        <v>exposed: 0,</v>
      </c>
      <c r="G52" s="24" t="str">
        <f t="shared" si="5"/>
        <v>"exposed": 0,</v>
      </c>
      <c r="H5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v>
      </c>
      <c r="I52"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
      </c>
      <c r="C53" s="44" t="s">
        <v>161</v>
      </c>
      <c r="D53" s="42">
        <f>VALUE(TRIM(RIGHT(SUBSTITUTE(C53," ",REPT(" ",99)),99)))
</f>
        <v>0</v>
      </c>
      <c r="E53" s="3" t="str">
        <f t="shared" si="3"/>
        <v/>
      </c>
      <c r="F53" s="18" t="str">
        <f t="shared" si="4"/>
        <v/>
      </c>
      <c r="G53" s="24" t="str">
        <f t="shared" si="5"/>
        <v/>
      </c>
      <c r="H5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v>
      </c>
      <c r="I53"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
      </c>
      <c r="C54" s="34" t="s">
        <v>55</v>
      </c>
      <c r="D54" s="35">
        <f>D53</f>
        <v>0</v>
      </c>
      <c r="E54" s="3" t="str">
        <f t="shared" si="3"/>
        <v/>
      </c>
      <c r="F54" s="18" t="str">
        <f t="shared" si="4"/>
        <v/>
      </c>
      <c r="G54" s="24" t="str">
        <f t="shared" si="5"/>
        <v/>
      </c>
      <c r="H5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v>
      </c>
      <c r="I54"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
      </c>
      <c r="C55" s="44" t="s">
        <v>161</v>
      </c>
      <c r="D55" s="42">
        <f>VALUE(TRIM(RIGHT(SUBSTITUTE(C55," ",REPT(" ",99)),99)))
</f>
        <v>0</v>
      </c>
      <c r="E55" s="3" t="str">
        <f t="shared" si="3"/>
        <v/>
      </c>
      <c r="F55" s="18" t="str">
        <f t="shared" si="4"/>
        <v/>
      </c>
      <c r="G55" s="24" t="str">
        <f t="shared" si="5"/>
        <v/>
      </c>
      <c r="H5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v>
      </c>
      <c r="I55"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
      </c>
      <c r="C56" s="34" t="s">
        <v>55</v>
      </c>
      <c r="D56" s="35">
        <f>D55</f>
        <v>0</v>
      </c>
      <c r="E56" s="3" t="str">
        <f t="shared" si="3"/>
        <v/>
      </c>
      <c r="F56" s="18" t="str">
        <f t="shared" si="4"/>
        <v/>
      </c>
      <c r="G56" s="24" t="str">
        <f t="shared" si="5"/>
        <v/>
      </c>
      <c r="H5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v>
      </c>
      <c r="I56"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v>
      </c>
      <c r="I57"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1</v>
      </c>
      <c r="C60" s="34" t="s">
        <v>55</v>
      </c>
      <c r="D60" s="3" t="str">
        <f>IF(ISNUMBER(SEARCH("特指", C60)),D23,B12)</f>
        <v>over_upper</v>
      </c>
      <c r="E60" s="1" t="str">
        <f t="shared" si="3"/>
        <v>over_upper</v>
      </c>
      <c r="F60" s="18" t="str">
        <f t="shared" si="4"/>
        <v>set: &amp;quot;over_upper&amp;quot;,</v>
      </c>
      <c r="G60" s="24" t="str">
        <f t="shared" si="5"/>
        <v>"set": "over_upper",</v>
      </c>
      <c r="H6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v>
      </c>
      <c r="I60"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v>
      </c>
      <c r="I61"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v>
      </c>
      <c r="I62"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v>
      </c>
      <c r="I63"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v>
      </c>
      <c r="I64"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v>
      </c>
      <c r="I65"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
      </c>
      <c r="C77" s="41" t="s">
        <v>137</v>
      </c>
      <c r="D77" s="42">
        <f t="shared" si="18"/>
        <v>0</v>
      </c>
      <c r="E77" s="3" t="str">
        <f t="shared" si="16"/>
        <v/>
      </c>
      <c r="F77" s="18" t="str">
        <f t="shared" si="17"/>
        <v/>
      </c>
      <c r="G77" s="24" t="str">
        <f t="shared" si="5"/>
        <v/>
      </c>
      <c r="H7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v>
      </c>
      <c r="I77"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v>
      </c>
      <c r="I78"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v>
      </c>
      <c r="I79"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v>
      </c>
      <c r="I80"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
      </c>
      <c r="C81" s="34" t="s">
        <v>147</v>
      </c>
      <c r="D81" s="42">
        <f t="shared" si="19"/>
        <v>0</v>
      </c>
      <c r="E81" s="3" t="str">
        <f t="shared" si="16"/>
        <v/>
      </c>
      <c r="F81" s="18" t="str">
        <f t="shared" si="17"/>
        <v/>
      </c>
      <c r="G81" s="24" t="str">
        <f t="shared" si="5"/>
        <v/>
      </c>
      <c r="H8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v>
      </c>
      <c r="I81"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v>
      </c>
      <c r="I82"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v>
      </c>
      <c r="I83"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v>
      </c>
      <c r="I84"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1</v>
      </c>
      <c r="C85" s="41" t="s">
        <v>137</v>
      </c>
      <c r="D85" s="42">
        <f t="shared" ref="D85:D86" si="20">VALUE(TRIM(RIGHT(SUBSTITUTE(C85," ",REPT(" ",99)),99)))
</f>
        <v>0</v>
      </c>
      <c r="E85" s="3">
        <f t="shared" ref="E85:E103" si="21">IF(OR(INDEX($O85:$AC85,1,MATCH($B$12,$O$14:$AC$14,0))=0,D85="NaN"),"",D85)</f>
        <v>0</v>
      </c>
      <c r="F85" s="18" t="str">
        <f t="shared" si="17"/>
        <v>sleeve_img: 0,</v>
      </c>
      <c r="G85" s="24" t="str">
        <f t="shared" si="5"/>
        <v>"sleeve_img": 0,</v>
      </c>
      <c r="H8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v>
      </c>
      <c r="I85"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1</v>
      </c>
      <c r="C86" s="41" t="s">
        <v>137</v>
      </c>
      <c r="D86" s="42">
        <f t="shared" si="20"/>
        <v>0</v>
      </c>
      <c r="E86" s="3">
        <f t="shared" si="21"/>
        <v>0</v>
      </c>
      <c r="F86" s="18" t="str">
        <f t="shared" si="17"/>
        <v>sleeve_acc_img: 0,</v>
      </c>
      <c r="G86" s="24" t="str">
        <f t="shared" si="5"/>
        <v>"sleeve_acc_img": 0,</v>
      </c>
      <c r="H8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v>
      </c>
      <c r="I86"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1</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v>
      </c>
      <c r="I87"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1</v>
      </c>
      <c r="C88" s="41" t="s">
        <v>137</v>
      </c>
      <c r="D88" s="42">
        <f t="shared" ref="D88:D90" si="22">VALUE(TRIM(RIGHT(SUBSTITUTE(C88," ",REPT(" ",99)),99)))
</f>
        <v>0</v>
      </c>
      <c r="E88" s="3">
        <f t="shared" si="21"/>
        <v>0</v>
      </c>
      <c r="F88" s="18" t="str">
        <f t="shared" si="17"/>
        <v>breast_img: 0,</v>
      </c>
      <c r="G88" s="24" t="str">
        <f t="shared" si="5"/>
        <v>"breast_img": 0,</v>
      </c>
      <c r="H8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v>
      </c>
      <c r="I88"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1</v>
      </c>
      <c r="C89" s="41" t="s">
        <v>137</v>
      </c>
      <c r="D89" s="42">
        <f t="shared" si="22"/>
        <v>0</v>
      </c>
      <c r="E89" s="3">
        <f t="shared" si="21"/>
        <v>0</v>
      </c>
      <c r="F89" s="18" t="str">
        <f t="shared" si="17"/>
        <v>breast_acc_img: 0,</v>
      </c>
      <c r="G89" s="24" t="str">
        <f t="shared" si="5"/>
        <v>"breast_acc_img": 0,</v>
      </c>
      <c r="H8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v>
      </c>
      <c r="I89"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v>
      </c>
      <c r="I90"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v>
      </c>
      <c r="I91"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
      </c>
      <c r="C92" s="41" t="s">
        <v>137</v>
      </c>
      <c r="D92" s="42">
        <f>VALUE(TRIM(RIGHT(SUBSTITUTE(C92," ",REPT(" ",99)),99)))
</f>
        <v>0</v>
      </c>
      <c r="E92" s="3" t="str">
        <f t="shared" si="21"/>
        <v/>
      </c>
      <c r="F92" s="18" t="str">
        <f t="shared" si="17"/>
        <v/>
      </c>
      <c r="G92" s="24" t="str">
        <f t="shared" si="5"/>
        <v/>
      </c>
      <c r="H9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v>
      </c>
      <c r="I92"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v>
      </c>
      <c r="I93"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
      </c>
      <c r="C94" s="41" t="s">
        <v>137</v>
      </c>
      <c r="D94" s="42">
        <f>VALUE(TRIM(RIGHT(SUBSTITUTE(C94," ",REPT(" ",99)),99)))
</f>
        <v>0</v>
      </c>
      <c r="E94" s="3" t="str">
        <f t="shared" si="21"/>
        <v/>
      </c>
      <c r="F94" s="18" t="str">
        <f t="shared" si="17"/>
        <v/>
      </c>
      <c r="G94" s="24" t="str">
        <f t="shared" si="5"/>
        <v/>
      </c>
      <c r="H9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v>
      </c>
      <c r="I94"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v>
      </c>
      <c r="I95"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v>
      </c>
      <c r="I96"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v>
      </c>
      <c r="I97"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v>
      </c>
      <c r="I98"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v>
      </c>
      <c r="I99"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v>
      </c>
      <c r="I100"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v>
      </c>
      <c r="I101"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v>
      </c>
      <c r="I102"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mainImage: 1,
		</v>
      </c>
      <c r="I103"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mainImage: 1,
		</v>
      </c>
      <c r="I104"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mainImage: 1,
		</v>
      </c>
      <c r="I105"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mainImage: 1,
		</v>
      </c>
      <c r="I106"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1</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{lower: &amp;quot;lucky bottom&amp;quot;}</v>
      </c>
      <c r="E107" s="3" t="str">
        <f t="shared" si="27"/>
        <v>{lower: &amp;quot;lucky bottom&amp;quot;}</v>
      </c>
      <c r="F107" s="18" t="str">
        <f t="shared" si="17"/>
        <v>outfitPrimary: {lower: &amp;quot;lucky bottom&amp;quot;},</v>
      </c>
      <c r="G107" s="24" t="str">
        <f t="shared" si="5"/>
        <v>"outfitPrimary": {lower: &amp;quot;lucky bottom&amp;quot;},</v>
      </c>
      <c r="H107"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mainImage: 1,
		outfitPrimary: {lower: &amp;quot;lucky bottom&amp;quot;},
		</v>
      </c>
      <c r="I107"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"accIcon": 0,
		"mainImage": 1,
		"outfitPrimary": {lower: &amp;quot;lucky bottom&amp;quot;},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NaN</v>
      </c>
      <c r="E108" s="3" t="str">
        <f t="shared" si="27"/>
        <v/>
      </c>
      <c r="F108" s="18" t="str">
        <f t="shared" si="17"/>
        <v/>
      </c>
      <c r="G108" s="24" t="str">
        <f t="shared" si="5"/>
        <v/>
      </c>
      <c r="H108"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mainImage: 1,
		outfitPrimary: {lower: &amp;quot;lucky bottom&amp;quot;},
		</v>
      </c>
      <c r="I108"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"accIcon": 0,
		"mainImage": 1,
		"outfitPrimary": {lower: &amp;quot;lucky bottom&amp;quot;},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mainImage: 1,
		outfitPrimary: {lower: &amp;quot;lucky bottom&amp;quot;},
		</v>
      </c>
      <c r="I109"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"accIcon": 0,
		"mainImage": 1,
		"outfitPrimary": {lower: &amp;quot;lucky bottom&amp;quot;},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mainImage: 1,
		outfitPrimary: {lower: &amp;quot;lucky bottom&amp;quot;},
		</v>
      </c>
      <c r="I110"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"accIcon": 0,
		"mainImage": 1,
		"outfitPrimary": {lower: &amp;quot;lucky bottom&amp;quot;},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mainImage: 1,
		outfitPrimary: {lower: &amp;quot;lucky bottom&amp;quot;},
		</v>
      </c>
      <c r="I111"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"accIcon": 0,
		"mainImage": 1,
		"outfitPrimary": {lower: &amp;quot;lucky bottom&amp;quot;},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&amp;quot;over_upper&amp;quot;,
		gender: &amp;quot;n&amp;quot;,
		femininity: 0,
		warmth: 1,
		cost: 3050,
		description: &amp;quot;Nice thing, brings luck, maybe. &amp;quot;,
		shop: [&amp;quot;forest&amp;quot;],
		shopGroup: &amp;quot;lucky&amp;quot;,
		accessory: 1,
		accessory_colour: 1,
		accessory_colour_sidebar: 1,
		pattern: 0,
		sleeve_img: 0,
		sleeve_acc_img: 0,
		breast_img: 0,
		breast_acc_img: 0,
		cursed: 1,
		location: 0,
		iconFile: &amp;quot;lucky.png&amp;quot;,
		accIcon: 0,
		mainImage: 1,
		outfitPrimary: {lower: &amp;quot;lucky bottom&amp;quot;},
		author: &amp;quot;Ankwa&amp;quot;,
		</v>
      </c>
      <c r="I112" s="25" t="str">
        <f t="shared" si="7"/>
        <v>		{
		"index": 63,
		"name": "lucky",
		"name_cap": "Lucky",
		"cn_name_cap": "幸运的帽子",
		"variable": "lucky",
		"integrity_max": 50,
		"integrity": 50,
		"fabric_strength": 20,
		"reveal": 300,
		"bustresize": 0,
		"word": "an",
		"one_piece": 1,
		"strap": 0,
		"open": 0,
		"zip":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"over_upper",
		"gender": "n",
		"femininity": 0,
		"warmth": 1,
		"cost": 3050,
		"description": "Nice thing, brings luck, maybe. ",
		"shop": [&amp;quot;forest&amp;quot;],
		"shopGroup": "lucky",
		"accessory": 1,
		"accessory_colour": 1,
		"accessory_colour_sidebar": 1,
		"pattern": 0,
		"sleeve_img": 0,
		"sleeve_acc_img": 0,
		"breast_img": 0,
		"breast_acc_img": 0,
		"cursed": 1,
		"location": 0,
		"iconFile": "lucky.png",
		"accIcon": 0,
		"mainImage": 1,
		"outfitPrimary": {lower: &amp;quot;lucky bottom&amp;quot;},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over_upper</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自定义 Enter below</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756</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757</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758</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setup.moddedClothes.under_lower</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759</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["cool", "costume", "mask", "stealthy", "sticky_fingers", "eerie", "shade", "sticky", "esoteric", "antitransparent"],
		"set": "under_lower",
		"gender": "n",
		"femininity": 0,
		"warmth": 1,
		"cost": 3050,
		"description": "Nice thing, brings luck, maybe. ",
		"shop": ["forest"],
		"shopGroup": "lucky",
		"accessory": 1,
		"accessory_colour": 1,
		"accessory_colour_sidebar": 1,
		"accessory_colour_combat": 0,
		"pattern": 0,
		"penis_img": 0,
		"cursed": 1,
		"location": 0,
		"iconFile": "lucky.png",
		"accIcon": 0,
		"mainImage": 1,
		"size": 0,
		"outfitSecondary": ["over_upper","lucky"],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760</v>
      </c>
      <c r="B12" s="15" t="str">
        <f>RIGHT(A12, LEN(A12)*2-LENB(A12))</f>
        <v>under_lower</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mainImage: 1,
		size: 0,
		outfitSecondary: [&amp;quot;over_upper&amp;quot;,&amp;quot;lucky&amp;quot;],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1</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1</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
      </c>
      <c r="C29" s="41" t="s">
        <v>89</v>
      </c>
      <c r="D29" s="42">
        <f t="shared" si="9"/>
        <v>0</v>
      </c>
      <c r="E29" s="3" t="str">
        <f t="shared" si="3"/>
        <v/>
      </c>
      <c r="F29" s="18" t="str">
        <f t="shared" si="4"/>
        <v/>
      </c>
      <c r="G29" s="24" t="str">
        <f t="shared" si="5"/>
        <v/>
      </c>
      <c r="H29" s="25" t="str">
        <f t="shared" si="6"/>
        <v>		{
		index: 63,
		name: &amp;quot;lucky&amp;quot;,
		name_cap: &amp;quot;Lucky&amp;quot;,
		cn_name_cap: &amp;quot;幸运的帽子&amp;quot;,
		variable: &amp;quot;lucky&amp;quot;,
		integrity_max: 50,
		integrity: 50,
		fabric_strength: 20,
		reveal: 300,
		</v>
      </c>
      <c r="I29" s="25" t="str">
        <f t="shared" si="7"/>
        <v>		{
		"index": 63,
		"name": "lucky",
		"name_cap": "Lucky",
		"cn_name_cap": "幸运的帽子",
		"variable": "lucky",
		"integrity_max": 50,
		"integrity": 50,
		"fabric_strength": 20,
		"reveal": 300,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1</v>
      </c>
      <c r="C30" s="41" t="s">
        <v>89</v>
      </c>
      <c r="D30" s="42">
        <f t="shared" si="9"/>
        <v>0</v>
      </c>
      <c r="E30" s="3">
        <f t="shared" si="3"/>
        <v>0</v>
      </c>
      <c r="F30" s="18" t="str">
        <f t="shared" si="4"/>
        <v>rearresize: 0,</v>
      </c>
      <c r="G30" s="24" t="str">
        <f t="shared" si="5"/>
        <v>"rearresize": 0,</v>
      </c>
      <c r="H30" s="25" t="str">
        <f t="shared" si="6"/>
        <v>		{
		index: 63,
		name: &amp;quot;lucky&amp;quot;,
		name_cap: &amp;quot;Lucky&amp;quot;,
		cn_name_cap: &amp;quot;幸运的帽子&amp;quot;,
		variable: &amp;quot;lucky&amp;quot;,
		integrity_max: 50,
		integrity: 50,
		fabric_strength: 20,
		reveal: 300,
		rearresize: 0,
		</v>
      </c>
      <c r="I30" s="25" t="str">
        <f t="shared" si="7"/>
        <v>		{
		"index": 63,
		"name": "lucky",
		"name_cap": "Lucky",
		"cn_name_cap": "幸运的帽子",
		"variable": "lucky",
		"integrity_max": 50,
		"integrity": 50,
		"fabric_strength": 20,
		"reveal": 300,
		"rearresize": 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rearresize: 0,
		word: &amp;quot;an&amp;quot;,
		</v>
      </c>
      <c r="I31" s="25" t="str">
        <f t="shared" si="7"/>
        <v>		{
		"index": 63,
		"name": "lucky",
		"name_cap": "Lucky",
		"cn_name_cap": "幸运的帽子",
		"variable": "lucky",
		"integrity_max": 50,
		"integrity": 50,
		"fabric_strength": 20,
		"reveal": 300,
		"rearresize": 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1</v>
      </c>
      <c r="C32" s="41" t="s">
        <v>100</v>
      </c>
      <c r="D32" s="42">
        <f t="shared" ref="D32:D33" si="10">VALUE(TRIM(RIGHT(SUBSTITUTE(C32," ",REPT(" ",99)),99)))
</f>
        <v>1</v>
      </c>
      <c r="E32" s="3">
        <f t="shared" si="3"/>
        <v>1</v>
      </c>
      <c r="F32" s="18" t="str">
        <f t="shared" si="4"/>
        <v>one_piece: 1,</v>
      </c>
      <c r="G32" s="24" t="str">
        <f t="shared" si="5"/>
        <v>"one_piece": 1,</v>
      </c>
      <c r="H32" s="25" t="str">
        <f t="shared" si="6"/>
        <v>		{
		index: 63,
		name: &amp;quot;lucky&amp;quot;,
		name_cap: &amp;quot;Lucky&amp;quot;,
		cn_name_cap: &amp;quot;幸运的帽子&amp;quot;,
		variable: &amp;quot;lucky&amp;quot;,
		integrity_max: 50,
		integrity: 50,
		fabric_strength: 20,
		reveal: 300,
		rearresize: 0,
		word: &amp;quot;an&amp;quot;,
		one_piece: 1,
		</v>
      </c>
      <c r="I32" s="25" t="str">
        <f t="shared" si="7"/>
        <v>		{
		"index": 63,
		"name": "lucky",
		"name_cap": "Lucky",
		"cn_name_cap": "幸运的帽子",
		"variable": "lucky",
		"integrity_max": 50,
		"integrity": 50,
		"fabric_strength": 20,
		"reveal": 300,
		"rearresize": 0,
		"word": "an",
		"one_piece": 1,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rearresize: 0,
		word: &amp;quot;an&amp;quot;,
		one_piece: 1,
		</v>
      </c>
      <c r="I33" s="25" t="str">
        <f t="shared" si="7"/>
        <v>		{
		"index": 63,
		"name": "lucky",
		"name_cap": "Lucky",
		"cn_name_cap": "幸运的帽子",
		"variable": "lucky",
		"integrity_max": 50,
		"integrity": 50,
		"fabric_strength": 20,
		"reveal": 300,
		"rearresize": 0,
		"word": "an",
		"one_piece": 1,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rearresize: 0,
		word: &amp;quot;an&amp;quot;,
		one_piece: 1,
		</v>
      </c>
      <c r="I34" s="25" t="str">
        <f t="shared" si="7"/>
        <v>		{
		"index": 63,
		"name": "lucky",
		"name_cap": "Lucky",
		"cn_name_cap": "幸运的帽子",
		"variable": "lucky",
		"integrity_max": 50,
		"integrity": 50,
		"fabric_strength": 20,
		"reveal": 300,
		"rearresize": 0,
		"word": "an",
		"one_piece": 1,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rearresize: 0,
		word: &amp;quot;an&amp;quot;,
		one_piece: 1,
		</v>
      </c>
      <c r="I35" s="25" t="str">
        <f t="shared" si="7"/>
        <v>		{
		"index": 63,
		"name": "lucky",
		"name_cap": "Lucky",
		"cn_name_cap": "幸运的帽子",
		"variable": "lucky",
		"integrity_max": 50,
		"integrity": 50,
		"fabric_strength": 20,
		"reveal": 300,
		"rearresize": 0,
		"word": "an",
		"one_piece": 1,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
      </c>
      <c r="C36" s="41" t="s">
        <v>110</v>
      </c>
      <c r="D36" s="42">
        <f t="shared" si="11"/>
        <v>0</v>
      </c>
      <c r="E36" s="3" t="str">
        <f t="shared" si="3"/>
        <v/>
      </c>
      <c r="F36" s="18" t="str">
        <f t="shared" si="4"/>
        <v/>
      </c>
      <c r="G36" s="24" t="str">
        <f t="shared" si="5"/>
        <v/>
      </c>
      <c r="H36" s="25" t="str">
        <f t="shared" si="6"/>
        <v>		{
		index: 63,
		name: &amp;quot;lucky&amp;quot;,
		name_cap: &amp;quot;Lucky&amp;quot;,
		cn_name_cap: &amp;quot;幸运的帽子&amp;quot;,
		variable: &amp;quot;lucky&amp;quot;,
		integrity_max: 50,
		integrity: 50,
		fabric_strength: 20,
		reveal: 300,
		rearresize: 0,
		word: &amp;quot;an&amp;quot;,
		one_piece: 1,
		</v>
      </c>
      <c r="I36" s="25" t="str">
        <f t="shared" si="7"/>
        <v>		{
		"index": 63,
		"name": "lucky",
		"name_cap": "Lucky",
		"cn_name_cap": "幸运的帽子",
		"variable": "lucky",
		"integrity_max": 50,
		"integrity": 50,
		"fabric_strength": 20,
		"reveal": 300,
		"rearresize": 0,
		"word": "an",
		"one_piece": 1,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
      </c>
      <c r="C37" s="41" t="s">
        <v>104</v>
      </c>
      <c r="D37" s="42">
        <f t="shared" si="11"/>
        <v>0</v>
      </c>
      <c r="E37" s="3" t="str">
        <f t="shared" si="3"/>
        <v/>
      </c>
      <c r="F37" s="18" t="str">
        <f t="shared" si="4"/>
        <v/>
      </c>
      <c r="G37" s="24" t="str">
        <f t="shared" si="5"/>
        <v/>
      </c>
      <c r="H37" s="25" t="str">
        <f t="shared" si="6"/>
        <v>		{
		index: 63,
		name: &amp;quot;lucky&amp;quot;,
		name_cap: &amp;quot;Lucky&amp;quot;,
		cn_name_cap: &amp;quot;幸运的帽子&amp;quot;,
		variable: &amp;quot;lucky&amp;quot;,
		integrity_max: 50,
		integrity: 50,
		fabric_strength: 20,
		reveal: 300,
		rearresize: 0,
		word: &amp;quot;an&amp;quot;,
		one_piece: 1,
		</v>
      </c>
      <c r="I37" s="25" t="str">
        <f t="shared" si="7"/>
        <v>		{
		"index": 63,
		"name": "lucky",
		"name_cap": "Lucky",
		"cn_name_cap": "幸运的帽子",
		"variable": "lucky",
		"integrity_max": 50,
		"integrity": 50,
		"fabric_strength": 20,
		"reveal": 300,
		"rearresize": 0,
		"word": "an",
		"one_piece": 1,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rearresize: 0,
		word: &amp;quot;an&amp;quot;,
		one_piece: 1,
		</v>
      </c>
      <c r="I38" s="25" t="str">
        <f t="shared" si="7"/>
        <v>		{
		"index": 63,
		"name": "lucky",
		"name_cap": "Lucky",
		"cn_name_cap": "幸运的帽子",
		"variable": "lucky",
		"integrity_max": 50,
		"integrity": 50,
		"fabric_strength": 20,
		"reveal": 300,
		"rearresize": 0,
		"word": "an",
		"one_piece": 1,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rearresize: 0,
		word: &amp;quot;an&amp;quot;,
		one_piece: 1,
		</v>
      </c>
      <c r="I39" s="25" t="str">
        <f t="shared" si="7"/>
        <v>		{
		"index": 63,
		"name": "lucky",
		"name_cap": "Lucky",
		"cn_name_cap": "幸运的帽子",
		"variable": "lucky",
		"integrity_max": 50,
		"integrity": 50,
		"fabric_strength": 20,
		"reveal": 300,
		"rearresize": 0,
		"word": "an",
		"one_piece": 1,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rearresize: 0,
		word: &amp;quot;an&amp;quot;,
		one_piece: 1,
		</v>
      </c>
      <c r="I40" s="25" t="str">
        <f t="shared" si="7"/>
        <v>		{
		"index": 63,
		"name": "lucky",
		"name_cap": "Lucky",
		"cn_name_cap": "幸运的帽子",
		"variable": "lucky",
		"integrity_max": 50,
		"integrity": 50,
		"fabric_strength": 20,
		"reveal": 300,
		"rearresize": 0,
		"word": "an",
		"one_piece": 1,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rearresize: 0,
		word: &amp;quot;an&amp;quot;,
		one_piece: 1,
		</v>
      </c>
      <c r="I41" s="25" t="str">
        <f t="shared" si="7"/>
        <v>		{
		"index": 63,
		"name": "lucky",
		"name_cap": "Lucky",
		"cn_name_cap": "幸运的帽子",
		"variable": "lucky",
		"integrity_max": 50,
		"integrity": 50,
		"fabric_strength": 20,
		"reveal": 300,
		"rearresize": 0,
		"word": "an",
		"one_piece": 1,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1</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rearresize: 0,
		word: &amp;quot;an&amp;quot;,
		one_piece: 1,
		</v>
      </c>
      <c r="I42" s="25" t="str">
        <f t="shared" si="7"/>
        <v>		{
		"index": 63,
		"name": "lucky",
		"name_cap": "Lucky",
		"cn_name_cap": "幸运的帽子",
		"variable": "lucky",
		"integrity_max": 50,
		"integrity": 50,
		"fabric_strength": 20,
		"reveal": 300,
		"rearresize": 0,
		"word": "an",
		"one_piece": 1,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rearresize: 0,
		word: &amp;quot;an&amp;quot;,
		one_piece: 1,
		plural: 0,
		</v>
      </c>
      <c r="I43" s="25" t="str">
        <f t="shared" si="7"/>
        <v>		{
		"index": 63,
		"name": "lucky",
		"name_cap": "Lucky",
		"cn_name_cap": "幸运的帽子",
		"variable": "lucky",
		"integrity_max": 50,
		"integrity": 50,
		"fabric_strength": 20,
		"reveal": 300,
		"rearresize": 0,
		"word": "an",
		"one_piece": 1,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rearresize: 0,
		word: &amp;quot;an&amp;quot;,
		one_piece: 1,
		plural: 0,
		</v>
      </c>
      <c r="I44" s="25" t="str">
        <f t="shared" si="7"/>
        <v>		{
		"index": 63,
		"name": "lucky",
		"name_cap": "Lucky",
		"cn_name_cap": "幸运的帽子",
		"variable": "lucky",
		"integrity_max": 50,
		"integrity": 50,
		"fabric_strength": 20,
		"reveal": 300,
		"rearresize": 0,
		"word": "an",
		"one_piece": 1,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rearresize: 0,
		word: &amp;quot;an&amp;quot;,
		one_piece: 1,
		plural: 0,
		</v>
      </c>
      <c r="I45" s="25" t="str">
        <f t="shared" si="7"/>
        <v>		{
		"index": 63,
		"name": "lucky",
		"name_cap": "Lucky",
		"cn_name_cap": "幸运的帽子",
		"variable": "lucky",
		"integrity_max": 50,
		"integrity": 50,
		"fabric_strength": 20,
		"reveal": 300,
		"rearresize": 0,
		"word": "an",
		"one_piece": 1,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rearresize: 0,
		word: &amp;quot;an&amp;quot;,
		one_piece: 1,
		plural: 0,
		</v>
      </c>
      <c r="I46" s="25" t="str">
        <f t="shared" si="7"/>
        <v>		{
		"index": 63,
		"name": "lucky",
		"name_cap": "Lucky",
		"cn_name_cap": "幸运的帽子",
		"variable": "lucky",
		"integrity_max": 50,
		"integrity": 50,
		"fabric_strength": 20,
		"reveal": 300,
		"rearresize": 0,
		"word": "an",
		"one_piece": 1,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v>
      </c>
      <c r="I47" s="25" t="str">
        <f t="shared" si="7"/>
        <v>		{
		"index": 63,
		"name": "lucky",
		"name_cap": "Lucky",
		"cn_name_cap": "幸运的帽子",
		"variable": "lucky",
		"integrity_max": 50,
		"integrity": 50,
		"fabric_strength": 20,
		"reveal": 300,
		"rearresize": 0,
		"word": "an",
		"one_piece": 1,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v>
      </c>
      <c r="I48" s="25" t="str">
        <f t="shared" si="7"/>
        <v>		{
		"index": 63,
		"name": "lucky",
		"name_cap": "Lucky",
		"cn_name_cap": "幸运的帽子",
		"variable": "lucky",
		"integrity_max": 50,
		"integrity": 50,
		"fabric_strength": 20,
		"reveal": 300,
		"rearresize": 0,
		"word": "an",
		"one_piece": 1,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v>
      </c>
      <c r="I49" s="25" t="str">
        <f t="shared" si="7"/>
        <v>		{
		"index": 63,
		"name": "lucky",
		"name_cap": "Lucky",
		"cn_name_cap": "幸运的帽子",
		"variable": "lucky",
		"integrity_max": 50,
		"integrity": 50,
		"fabric_strength": 20,
		"reveal": 300,
		"rearresize": 0,
		"word": "an",
		"one_piece": 1,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v>
      </c>
      <c r="I50" s="25" t="str">
        <f t="shared" si="7"/>
        <v>		{
		"index": 63,
		"name": "lucky",
		"name_cap": "Lucky",
		"cn_name_cap": "幸运的帽子",
		"variable": "lucky",
		"integrity_max": 50,
		"integrity": 50,
		"fabric_strength": 20,
		"reveal": 300,
		"rearresize": 0,
		"word": "an",
		"one_piece": 1,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1</v>
      </c>
      <c r="C51" s="44" t="s">
        <v>161</v>
      </c>
      <c r="D51" s="42">
        <f t="shared" si="14"/>
        <v>0</v>
      </c>
      <c r="E51" s="3">
        <f t="shared" si="3"/>
        <v>0</v>
      </c>
      <c r="F51" s="18" t="str">
        <f t="shared" si="4"/>
        <v>exposed_base: 0,</v>
      </c>
      <c r="G51" s="24" t="str">
        <f t="shared" si="5"/>
        <v>"exposed_base": 0,</v>
      </c>
      <c r="H51"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v>
      </c>
      <c r="I51" s="25" t="str">
        <f t="shared" si="7"/>
        <v>		{
		"index": 63,
		"name": "lucky",
		"name_cap": "Lucky",
		"cn_name_cap": "幸运的帽子",
		"variable": "lucky",
		"integrity_max": 50,
		"integrity": 50,
		"fabric_strength": 20,
		"reveal": 300,
		"rearresize": 0,
		"word": "an",
		"one_piece": 1,
		"plural": 0,
		"colour": 0,
		"colour_sidebar": 1,
		"colour_combat": 0,
		"exposed_base":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1</v>
      </c>
      <c r="C52" s="34" t="s">
        <v>55</v>
      </c>
      <c r="D52" s="35">
        <f>D51</f>
        <v>0</v>
      </c>
      <c r="E52" s="3">
        <f t="shared" si="3"/>
        <v>0</v>
      </c>
      <c r="F52" s="18" t="str">
        <f t="shared" si="4"/>
        <v>exposed: 0,</v>
      </c>
      <c r="G52" s="24" t="str">
        <f t="shared" si="5"/>
        <v>"exposed": 0,</v>
      </c>
      <c r="H52"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
      </c>
      <c r="I52" s="25" t="str">
        <f t="shared" si="7"/>
        <v>		{
		"index": 63,
		"name": "lucky",
		"name_cap": "Lucky",
		"cn_name_cap": "幸运的帽子",
		"variable": "lucky",
		"integrity_max": 50,
		"integrity": 50,
		"fabric_strength": 20,
		"reveal": 300,
		"rearresize": 0,
		"word": "an",
		"one_piece": 1,
		"plural": 0,
		"colour": 0,
		"colour_sidebar": 1,
		"colour_combat": 0,
		"exposed_base": 0,
		"exposed":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1</v>
      </c>
      <c r="C53" s="44" t="s">
        <v>161</v>
      </c>
      <c r="D53" s="42">
        <f>VALUE(TRIM(RIGHT(SUBSTITUTE(C53," ",REPT(" ",99)),99)))
</f>
        <v>0</v>
      </c>
      <c r="E53" s="3">
        <f t="shared" si="3"/>
        <v>0</v>
      </c>
      <c r="F53" s="18" t="str">
        <f t="shared" si="4"/>
        <v>vagina_exposed_base: 0,</v>
      </c>
      <c r="G53" s="24" t="str">
        <f t="shared" si="5"/>
        <v>"vagina_exposed_base": 0,</v>
      </c>
      <c r="H53"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
      </c>
      <c r="I53"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1</v>
      </c>
      <c r="C54" s="34" t="s">
        <v>55</v>
      </c>
      <c r="D54" s="35">
        <f>D53</f>
        <v>0</v>
      </c>
      <c r="E54" s="3">
        <f t="shared" si="3"/>
        <v>0</v>
      </c>
      <c r="F54" s="18" t="str">
        <f t="shared" si="4"/>
        <v>vagina_exposed: 0,</v>
      </c>
      <c r="G54" s="24" t="str">
        <f t="shared" si="5"/>
        <v>"vagina_exposed": 0,</v>
      </c>
      <c r="H54"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v>
      </c>
      <c r="I54"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1</v>
      </c>
      <c r="C55" s="44" t="s">
        <v>161</v>
      </c>
      <c r="D55" s="42">
        <f>VALUE(TRIM(RIGHT(SUBSTITUTE(C55," ",REPT(" ",99)),99)))
</f>
        <v>0</v>
      </c>
      <c r="E55" s="3">
        <f t="shared" si="3"/>
        <v>0</v>
      </c>
      <c r="F55" s="18" t="str">
        <f t="shared" si="4"/>
        <v>anus_exposed_base: 0,</v>
      </c>
      <c r="G55" s="24" t="str">
        <f t="shared" si="5"/>
        <v>"anus_exposed_base": 0,</v>
      </c>
      <c r="H55"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v>
      </c>
      <c r="I55"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1</v>
      </c>
      <c r="C56" s="34" t="s">
        <v>55</v>
      </c>
      <c r="D56" s="35">
        <f>D55</f>
        <v>0</v>
      </c>
      <c r="E56" s="3">
        <f t="shared" si="3"/>
        <v>0</v>
      </c>
      <c r="F56" s="18" t="str">
        <f t="shared" si="4"/>
        <v>anus_exposed: 0,</v>
      </c>
      <c r="G56" s="24" t="str">
        <f t="shared" si="5"/>
        <v>"anus_exposed": 0,</v>
      </c>
      <c r="H56"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v>
      </c>
      <c r="I56"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1</v>
      </c>
      <c r="C57" s="41" t="s">
        <v>104</v>
      </c>
      <c r="D57" s="42">
        <f>VALUE(TRIM(RIGHT(SUBSTITUTE(C57," ",REPT(" ",99)),99)))
</f>
        <v>0</v>
      </c>
      <c r="E57" s="3">
        <f t="shared" si="3"/>
        <v>0</v>
      </c>
      <c r="F57" s="18" t="str">
        <f t="shared" si="4"/>
        <v>no_aside: 0,</v>
      </c>
      <c r="G57" s="24" t="str">
        <f t="shared" si="5"/>
        <v>"no_aside": 0,</v>
      </c>
      <c r="H57"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v>
      </c>
      <c r="I57"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1</v>
      </c>
      <c r="C60" s="34" t="s">
        <v>55</v>
      </c>
      <c r="D60" s="3" t="str">
        <f>IF(ISNUMBER(SEARCH("特指", C60)),D23,B12)</f>
        <v>under_lower</v>
      </c>
      <c r="E60" s="1" t="str">
        <f t="shared" si="3"/>
        <v>under_lower</v>
      </c>
      <c r="F60" s="18" t="str">
        <f t="shared" si="4"/>
        <v>set: &amp;quot;under_lower&amp;quot;,</v>
      </c>
      <c r="G60" s="24" t="str">
        <f t="shared" si="5"/>
        <v>"set": "under_lower",</v>
      </c>
      <c r="H60"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v>
      </c>
      <c r="I60"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v>
      </c>
      <c r="I61"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v>
      </c>
      <c r="I62"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v>
      </c>
      <c r="I63"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v>
      </c>
      <c r="I64"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v>
      </c>
      <c r="I65"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
      </c>
      <c r="C77" s="41" t="s">
        <v>137</v>
      </c>
      <c r="D77" s="42">
        <f t="shared" si="18"/>
        <v>0</v>
      </c>
      <c r="E77" s="3" t="str">
        <f t="shared" si="16"/>
        <v/>
      </c>
      <c r="F77" s="18" t="str">
        <f t="shared" si="17"/>
        <v/>
      </c>
      <c r="G77" s="24" t="str">
        <f t="shared" si="5"/>
        <v/>
      </c>
      <c r="H77"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v>
      </c>
      <c r="I77"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v>
      </c>
      <c r="I78"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v>
      </c>
      <c r="I79"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v>
      </c>
      <c r="I80"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1</v>
      </c>
      <c r="C81" s="34" t="s">
        <v>147</v>
      </c>
      <c r="D81" s="42">
        <f t="shared" si="19"/>
        <v>0</v>
      </c>
      <c r="E81" s="3">
        <f t="shared" si="16"/>
        <v>0</v>
      </c>
      <c r="F81" s="18" t="str">
        <f t="shared" si="17"/>
        <v>accessory_colour_combat: 0,</v>
      </c>
      <c r="G81" s="24" t="str">
        <f t="shared" si="5"/>
        <v>"accessory_colour_combat": 0,</v>
      </c>
      <c r="H81"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v>
      </c>
      <c r="I81"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v>
      </c>
      <c r="I82"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v>
      </c>
      <c r="I83"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v>
      </c>
      <c r="I84"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
      </c>
      <c r="C85" s="41" t="s">
        <v>137</v>
      </c>
      <c r="D85" s="42">
        <f t="shared" ref="D85:D86" si="20">VALUE(TRIM(RIGHT(SUBSTITUTE(C85," ",REPT(" ",99)),99)))
</f>
        <v>0</v>
      </c>
      <c r="E85" s="3" t="str">
        <f t="shared" ref="E85:E103" si="21">IF(OR(INDEX($O85:$AC85,1,MATCH($B$12,$O$14:$AC$14,0))=0,D85="NaN"),"",D85)</f>
        <v/>
      </c>
      <c r="F85" s="18" t="str">
        <f t="shared" si="17"/>
        <v/>
      </c>
      <c r="G85" s="24" t="str">
        <f t="shared" si="5"/>
        <v/>
      </c>
      <c r="H85"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v>
      </c>
      <c r="I85"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
      </c>
      <c r="C86" s="41" t="s">
        <v>137</v>
      </c>
      <c r="D86" s="42">
        <f t="shared" si="20"/>
        <v>0</v>
      </c>
      <c r="E86" s="3" t="str">
        <f t="shared" si="21"/>
        <v/>
      </c>
      <c r="F86" s="18" t="str">
        <f t="shared" si="17"/>
        <v/>
      </c>
      <c r="G86" s="24" t="str">
        <f t="shared" si="5"/>
        <v/>
      </c>
      <c r="H86"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v>
      </c>
      <c r="I86"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v>
      </c>
      <c r="I87"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
      </c>
      <c r="C88" s="41" t="s">
        <v>137</v>
      </c>
      <c r="D88" s="42">
        <f t="shared" ref="D88:D90" si="22">VALUE(TRIM(RIGHT(SUBSTITUTE(C88," ",REPT(" ",99)),99)))
</f>
        <v>0</v>
      </c>
      <c r="E88" s="3" t="str">
        <f t="shared" si="21"/>
        <v/>
      </c>
      <c r="F88" s="18" t="str">
        <f t="shared" si="17"/>
        <v/>
      </c>
      <c r="G88" s="24" t="str">
        <f t="shared" si="5"/>
        <v/>
      </c>
      <c r="H88"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v>
      </c>
      <c r="I88"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
      </c>
      <c r="C89" s="41" t="s">
        <v>137</v>
      </c>
      <c r="D89" s="42">
        <f t="shared" si="22"/>
        <v>0</v>
      </c>
      <c r="E89" s="3" t="str">
        <f t="shared" si="21"/>
        <v/>
      </c>
      <c r="F89" s="18" t="str">
        <f t="shared" si="17"/>
        <v/>
      </c>
      <c r="G89" s="24" t="str">
        <f t="shared" si="5"/>
        <v/>
      </c>
      <c r="H89"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v>
      </c>
      <c r="I89"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1</v>
      </c>
      <c r="C90" s="41" t="s">
        <v>137</v>
      </c>
      <c r="D90" s="42">
        <f t="shared" si="22"/>
        <v>0</v>
      </c>
      <c r="E90" s="3">
        <f t="shared" si="21"/>
        <v>0</v>
      </c>
      <c r="F90" s="18" t="str">
        <f t="shared" si="17"/>
        <v>penis_img: 0,</v>
      </c>
      <c r="G90" s="24" t="str">
        <f t="shared" si="5"/>
        <v>"penis_img": 0,</v>
      </c>
      <c r="H90"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v>
      </c>
      <c r="I90"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v>
      </c>
      <c r="I91"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
      </c>
      <c r="C92" s="41" t="s">
        <v>137</v>
      </c>
      <c r="D92" s="42">
        <f>VALUE(TRIM(RIGHT(SUBSTITUTE(C92," ",REPT(" ",99)),99)))
</f>
        <v>0</v>
      </c>
      <c r="E92" s="3" t="str">
        <f t="shared" si="21"/>
        <v/>
      </c>
      <c r="F92" s="18" t="str">
        <f t="shared" si="17"/>
        <v/>
      </c>
      <c r="G92" s="24" t="str">
        <f t="shared" si="5"/>
        <v/>
      </c>
      <c r="H92"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v>
      </c>
      <c r="I92"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v>
      </c>
      <c r="I93"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
      </c>
      <c r="C94" s="41" t="s">
        <v>137</v>
      </c>
      <c r="D94" s="42">
        <f>VALUE(TRIM(RIGHT(SUBSTITUTE(C94," ",REPT(" ",99)),99)))
</f>
        <v>0</v>
      </c>
      <c r="E94" s="3" t="str">
        <f t="shared" si="21"/>
        <v/>
      </c>
      <c r="F94" s="18" t="str">
        <f t="shared" si="17"/>
        <v/>
      </c>
      <c r="G94" s="24" t="str">
        <f t="shared" si="5"/>
        <v/>
      </c>
      <c r="H94"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v>
      </c>
      <c r="I94"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v>
      </c>
      <c r="I95"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
      </c>
      <c r="C96" s="41" t="s">
        <v>137</v>
      </c>
      <c r="D96" s="42">
        <f t="shared" ref="D96:D97" si="24">VALUE(TRIM(RIGHT(SUBSTITUTE(C96," ",REPT(" ",99)),99)))
</f>
        <v>0</v>
      </c>
      <c r="E96" s="3" t="str">
        <f t="shared" si="21"/>
        <v/>
      </c>
      <c r="F96" s="18" t="str">
        <f t="shared" si="17"/>
        <v/>
      </c>
      <c r="G96" s="24" t="str">
        <f t="shared" si="5"/>
        <v/>
      </c>
      <c r="H96" s="25" t="str">
        <f>IF(F96="",H93,H93&amp;F96&amp;CHAR(10)&amp;CHAR(9)&amp;CHAR(9))</f>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v>
      </c>
      <c r="I96"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v>
      </c>
      <c r="I97"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v>
      </c>
      <c r="I98"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1</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v>
      </c>
      <c r="I99"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v>
      </c>
      <c r="I100"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v>
      </c>
      <c r="I101"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v>
      </c>
      <c r="I102"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mainImage: 1,
		</v>
      </c>
      <c r="I103"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mainImage: 1,
		</v>
      </c>
      <c r="I104"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mainImage: 1,
		</v>
      </c>
      <c r="I105"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1</v>
      </c>
      <c r="C106" s="41" t="s">
        <v>316</v>
      </c>
      <c r="D106" s="42">
        <f t="shared" si="26"/>
        <v>0</v>
      </c>
      <c r="E106" s="3">
        <f t="shared" si="27"/>
        <v>0</v>
      </c>
      <c r="F106" s="18" t="str">
        <f t="shared" si="17"/>
        <v>size: 0,</v>
      </c>
      <c r="G106" s="24" t="str">
        <f t="shared" si="5"/>
        <v>"size": 0,</v>
      </c>
      <c r="H106"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mainImage: 1,
		size: 0,
		</v>
      </c>
      <c r="I106"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"accIcon": 0,
		"mainImage": 1,
		"size": 0,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NaN</v>
      </c>
      <c r="E107" s="3" t="str">
        <f t="shared" si="27"/>
        <v/>
      </c>
      <c r="F107" s="18" t="str">
        <f t="shared" si="17"/>
        <v/>
      </c>
      <c r="G107" s="24" t="str">
        <f t="shared" si="5"/>
        <v/>
      </c>
      <c r="H107"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mainImage: 1,
		size: 0,
		</v>
      </c>
      <c r="I107"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"accIcon": 0,
		"mainImage": 1,
		"size": 0,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1</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[&amp;quot;over_upper&amp;quot;,&amp;quot;lucky&amp;quot;]</v>
      </c>
      <c r="E108" s="3" t="str">
        <f t="shared" si="27"/>
        <v>[&amp;quot;over_upper&amp;quot;,&amp;quot;lucky&amp;quot;]</v>
      </c>
      <c r="F108" s="18" t="str">
        <f t="shared" si="17"/>
        <v>outfitSecondary: [&amp;quot;over_upper&amp;quot;,&amp;quot;lucky&amp;quot;],</v>
      </c>
      <c r="G108" s="24" t="str">
        <f t="shared" si="5"/>
        <v>"outfitSecondary": [&amp;quot;over_upper&amp;quot;,&amp;quot;lucky&amp;quot;],</v>
      </c>
      <c r="H108"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mainImage: 1,
		size: 0,
		outfitSecondary: [&amp;quot;over_upper&amp;quot;,&amp;quot;lucky&amp;quot;],
		</v>
      </c>
      <c r="I108"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"accIcon": 0,
		"mainImage": 1,
		"size": 0,
		"outfitSecondary": [&amp;quot;over_upper&amp;quot;,&amp;quot;lucky&amp;quot;],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mainImage: 1,
		size: 0,
		outfitSecondary: [&amp;quot;over_upper&amp;quot;,&amp;quot;lucky&amp;quot;],
		</v>
      </c>
      <c r="I109"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"accIcon": 0,
		"mainImage": 1,
		"size": 0,
		"outfitSecondary": [&amp;quot;over_upper&amp;quot;,&amp;quot;lucky&amp;quot;],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mainImage: 1,
		size: 0,
		outfitSecondary: [&amp;quot;over_upper&amp;quot;,&amp;quot;lucky&amp;quot;],
		</v>
      </c>
      <c r="I110"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"accIcon": 0,
		"mainImage": 1,
		"size": 0,
		"outfitSecondary": [&amp;quot;over_upper&amp;quot;,&amp;quot;lucky&amp;quot;],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mainImage: 1,
		size: 0,
		outfitSecondary: [&amp;quot;over_upper&amp;quot;,&amp;quot;lucky&amp;quot;],
		</v>
      </c>
      <c r="I111"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"accIcon": 0,
		"mainImage": 1,
		"size": 0,
		"outfitSecondary": [&amp;quot;over_upper&amp;quot;,&amp;quot;lucky&amp;quot;],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rearresize: 0,
		word: &amp;quot;an&amp;quot;,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&amp;quot;under_lower&amp;quot;,
		gender: &amp;quot;n&amp;quot;,
		femininity: 0,
		warmth: 1,
		cost: 3050,
		description: &amp;quot;Nice thing, brings luck, maybe. &amp;quot;,
		shop: [&amp;quot;forest&amp;quot;],
		shopGroup: &amp;quot;lucky&amp;quot;,
		accessory: 1,
		accessory_colour: 1,
		accessory_colour_sidebar: 1,
		accessory_colour_combat: 0,
		pattern: 0,
		penis_img: 0,
		cursed: 1,
		location: 0,
		iconFile: &amp;quot;lucky.png&amp;quot;,
		accIcon: 0,
		mainImage: 1,
		size: 0,
		outfitSecondary: [&amp;quot;over_upper&amp;quot;,&amp;quot;lucky&amp;quot;],
		author: &amp;quot;Ankwa&amp;quot;,
		</v>
      </c>
      <c r="I112" s="25" t="str">
        <f t="shared" si="7"/>
        <v>		{
		"index": 63,
		"name": "lucky",
		"name_cap": "Lucky",
		"cn_name_cap": "幸运的帽子",
		"variable": "lucky",
		"integrity_max": 50,
		"integrity": 50,
		"fabric_strength": 20,
		"reveal": 300,
		"rearresize": 0,
		"word": "an",
		"one_piece": 1,
		"plural": 0,
		"colour": 0,
		"colour_sidebar": 1,
		"colour_combat": 0,
		"exposed_base": 0,
		"exposed": 0,
		"vagina_exposed_base": 0,
		"vagina_exposed": 0,
		"anus_exposed_base": 0,
		"anus_exposed": 0,
		"no_aside": 0,
		"type": [&amp;quot;cool&amp;quot;, &amp;quot;costume&amp;quot;, &amp;quot;mask&amp;quot;, &amp;quot;stealthy&amp;quot;, &amp;quot;sticky_fingers&amp;quot;, &amp;quot;eerie&amp;quot;, &amp;quot;shade&amp;quot;, &amp;quot;sticky&amp;quot;, &amp;quot;esoteric&amp;quot;, &amp;quot;antitransparent&amp;quot;],
		"set": "under_lower",
		"gender": "n",
		"femininity": 0,
		"warmth": 1,
		"cost": 3050,
		"description": "Nice thing, brings luck, maybe. ",
		"shop": [&amp;quot;forest&amp;quot;],
		"shopGroup": "lucky",
		"accessory": 1,
		"accessory_colour": 1,
		"accessory_colour_sidebar": 1,
		"accessory_colour_combat": 0,
		"pattern": 0,
		"penis_img": 0,
		"cursed": 1,
		"location": 0,
		"iconFile": "lucky.png",
		"accIcon": 0,
		"mainImage": 1,
		"size": 0,
		"outfitSecondary": [&amp;quot;over_upper&amp;quot;,&amp;quot;lucky&amp;quot;],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under_lower</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#N/A</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#N/A</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#N/A</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#N/A</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#N/A</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#N/A</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#N/A</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#N/A</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#N/A</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#N/A</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#N/A</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761</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762</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763</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setup.moddedClothes.under_upper</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764</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"bustresize": 0,
		"word": "an",
		"one_piece": 1,
		"strap": 0,
		"open": 0,
		"plural": 0,
		"colour": 0,
		"colour_sidebar": 1,
		"colour_combat": 0,
		"exposed_base": 0,
		"exposed": 0,
		"type": ["cool", "costume", "mask", "stealthy", "sticky_fingers", "eerie", "shade", "sticky", "esoteric", "antitransparent"],
		"set": "under_upper",
		"gender": "n",
		"femininity": 0,
		"warmth": 1,
		"cost": 3050,
		"description": "Nice thing, brings luck, maybe. ",
		"shop": ["forest"],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"lucky bottom"},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765</v>
      </c>
      <c r="B12" s="15" t="str">
        <f>RIGHT(A12, LEN(A12)*2-LENB(A12))</f>
        <v>under_upper</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1</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1</v>
      </c>
      <c r="C29" s="41" t="s">
        <v>89</v>
      </c>
      <c r="D29" s="42">
        <f t="shared" si="9"/>
        <v>0</v>
      </c>
      <c r="E29" s="3">
        <f t="shared" si="3"/>
        <v>0</v>
      </c>
      <c r="F29" s="18" t="str">
        <f t="shared" si="4"/>
        <v>bustresize: 0,</v>
      </c>
      <c r="G29" s="24" t="str">
        <f t="shared" si="5"/>
        <v>"bustresize": 0,</v>
      </c>
      <c r="H29" s="25" t="str">
        <f t="shared" si="6"/>
        <v>		{
		index: 63,
		name: &amp;quot;lucky&amp;quot;,
		name_cap: &amp;quot;Lucky&amp;quot;,
		cn_name_cap: &amp;quot;幸运的帽子&amp;quot;,
		variable: &amp;quot;lucky&amp;quot;,
		integrity_max: 50,
		integrity: 50,
		fabric_strength: 20,
		reveal: 300,
		bustresize: 0,
		</v>
      </c>
      <c r="I29" s="25" t="str">
        <f t="shared" si="7"/>
        <v>		{
		"index": 63,
		"name": "lucky",
		"name_cap": "Lucky",
		"cn_name_cap": "幸运的帽子",
		"variable": "lucky",
		"integrity_max": 50,
		"integrity": 50,
		"fabric_strength": 20,
		"reveal": 300,
		"bustresize": 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bustresize: 0,
		</v>
      </c>
      <c r="I30" s="25" t="str">
        <f t="shared" si="7"/>
        <v>		{
		"index": 63,
		"name": "lucky",
		"name_cap": "Lucky",
		"cn_name_cap": "幸运的帽子",
		"variable": "lucky",
		"integrity_max": 50,
		"integrity": 50,
		"fabric_strength": 20,
		"reveal": 300,
		"bustresize": 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bustresize: 0,
		word: &amp;quot;an&amp;quot;,
		</v>
      </c>
      <c r="I31" s="25" t="str">
        <f t="shared" si="7"/>
        <v>		{
		"index": 63,
		"name": "lucky",
		"name_cap": "Lucky",
		"cn_name_cap": "幸运的帽子",
		"variable": "lucky",
		"integrity_max": 50,
		"integrity": 50,
		"fabric_strength": 20,
		"reveal": 300,
		"bustresize": 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1</v>
      </c>
      <c r="C32" s="41" t="s">
        <v>100</v>
      </c>
      <c r="D32" s="42">
        <f t="shared" ref="D32:D33" si="10">VALUE(TRIM(RIGHT(SUBSTITUTE(C32," ",REPT(" ",99)),99)))
</f>
        <v>1</v>
      </c>
      <c r="E32" s="3">
        <f t="shared" si="3"/>
        <v>1</v>
      </c>
      <c r="F32" s="18" t="str">
        <f t="shared" si="4"/>
        <v>one_piece: 1,</v>
      </c>
      <c r="G32" s="24" t="str">
        <f t="shared" si="5"/>
        <v>"one_piece": 1,</v>
      </c>
      <c r="H32" s="25" t="str">
        <f t="shared" si="6"/>
        <v>		{
		index: 63,
		name: &amp;quot;lucky&amp;quot;,
		name_cap: &amp;quot;Lucky&amp;quot;,
		cn_name_cap: &amp;quot;幸运的帽子&amp;quot;,
		variable: &amp;quot;lucky&amp;quot;,
		integrity_max: 50,
		integrity: 50,
		fabric_strength: 20,
		reveal: 300,
		bustresize: 0,
		word: &amp;quot;an&amp;quot;,
		one_piece: 1,
		</v>
      </c>
      <c r="I32" s="25" t="str">
        <f t="shared" si="7"/>
        <v>		{
		"index": 63,
		"name": "lucky",
		"name_cap": "Lucky",
		"cn_name_cap": "幸运的帽子",
		"variable": "lucky",
		"integrity_max": 50,
		"integrity": 50,
		"fabric_strength": 20,
		"reveal": 300,
		"bustresize": 0,
		"word": "an",
		"one_piece": 1,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bustresize: 0,
		word: &amp;quot;an&amp;quot;,
		one_piece: 1,
		</v>
      </c>
      <c r="I33" s="25" t="str">
        <f t="shared" si="7"/>
        <v>		{
		"index": 63,
		"name": "lucky",
		"name_cap": "Lucky",
		"cn_name_cap": "幸运的帽子",
		"variable": "lucky",
		"integrity_max": 50,
		"integrity": 50,
		"fabric_strength": 20,
		"reveal": 300,
		"bustresize": 0,
		"word": "an",
		"one_piece": 1,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bustresize: 0,
		word: &amp;quot;an&amp;quot;,
		one_piece: 1,
		</v>
      </c>
      <c r="I34" s="25" t="str">
        <f t="shared" si="7"/>
        <v>		{
		"index": 63,
		"name": "lucky",
		"name_cap": "Lucky",
		"cn_name_cap": "幸运的帽子",
		"variable": "lucky",
		"integrity_max": 50,
		"integrity": 50,
		"fabric_strength": 20,
		"reveal": 300,
		"bustresize": 0,
		"word": "an",
		"one_piece": 1,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bustresize: 0,
		word: &amp;quot;an&amp;quot;,
		one_piece: 1,
		</v>
      </c>
      <c r="I35" s="25" t="str">
        <f t="shared" si="7"/>
        <v>		{
		"index": 63,
		"name": "lucky",
		"name_cap": "Lucky",
		"cn_name_cap": "幸运的帽子",
		"variable": "lucky",
		"integrity_max": 50,
		"integrity": 50,
		"fabric_strength": 20,
		"reveal": 300,
		"bustresize": 0,
		"word": "an",
		"one_piece": 1,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1</v>
      </c>
      <c r="C36" s="41" t="s">
        <v>110</v>
      </c>
      <c r="D36" s="42">
        <f t="shared" si="11"/>
        <v>0</v>
      </c>
      <c r="E36" s="3">
        <f t="shared" si="3"/>
        <v>0</v>
      </c>
      <c r="F36" s="18" t="str">
        <f t="shared" si="4"/>
        <v>strap: 0,</v>
      </c>
      <c r="G36" s="24" t="str">
        <f t="shared" si="5"/>
        <v>"strap": 0,</v>
      </c>
      <c r="H36" s="25" t="str">
        <f t="shared" si="6"/>
        <v>		{
		index: 63,
		name: &amp;quot;lucky&amp;quot;,
		name_cap: &amp;quot;Lucky&amp;quot;,
		cn_name_cap: &amp;quot;幸运的帽子&amp;quot;,
		variable: &amp;quot;lucky&amp;quot;,
		integrity_max: 50,
		integrity: 50,
		fabric_strength: 20,
		reveal: 300,
		bustresize: 0,
		word: &amp;quot;an&amp;quot;,
		one_piece: 1,
		strap: 0,
		</v>
      </c>
      <c r="I36" s="25" t="str">
        <f t="shared" si="7"/>
        <v>		{
		"index": 63,
		"name": "lucky",
		"name_cap": "Lucky",
		"cn_name_cap": "幸运的帽子",
		"variable": "lucky",
		"integrity_max": 50,
		"integrity": 50,
		"fabric_strength": 20,
		"reveal": 300,
		"bustresize": 0,
		"word": "an",
		"one_piece": 1,
		"strap": 0,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1</v>
      </c>
      <c r="C37" s="41" t="s">
        <v>104</v>
      </c>
      <c r="D37" s="42">
        <f t="shared" si="11"/>
        <v>0</v>
      </c>
      <c r="E37" s="3">
        <f t="shared" si="3"/>
        <v>0</v>
      </c>
      <c r="F37" s="18" t="str">
        <f t="shared" si="4"/>
        <v>open: 0,</v>
      </c>
      <c r="G37" s="24" t="str">
        <f t="shared" si="5"/>
        <v>"open": 0,</v>
      </c>
      <c r="H3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37" s="25" t="str">
        <f t="shared" si="7"/>
        <v>		{
		"index": 63,
		"name": "lucky",
		"name_cap": "Lucky",
		"cn_name_cap": "幸运的帽子",
		"variable": "lucky",
		"integrity_max": 50,
		"integrity": 50,
		"fabric_strength": 20,
		"reveal": 300,
		"bustresize": 0,
		"word": "an",
		"one_piece": 1,
		"strap": 0,
		"open": 0,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38" s="25" t="str">
        <f t="shared" si="7"/>
        <v>		{
		"index": 63,
		"name": "lucky",
		"name_cap": "Lucky",
		"cn_name_cap": "幸运的帽子",
		"variable": "lucky",
		"integrity_max": 50,
		"integrity": 50,
		"fabric_strength": 20,
		"reveal": 300,
		"bustresize": 0,
		"word": "an",
		"one_piece": 1,
		"strap": 0,
		"open": 0,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39" s="25" t="str">
        <f t="shared" si="7"/>
        <v>		{
		"index": 63,
		"name": "lucky",
		"name_cap": "Lucky",
		"cn_name_cap": "幸运的帽子",
		"variable": "lucky",
		"integrity_max": 50,
		"integrity": 50,
		"fabric_strength": 20,
		"reveal": 300,
		"bustresize": 0,
		"word": "an",
		"one_piece": 1,
		"strap": 0,
		"open": 0,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40" s="25" t="str">
        <f t="shared" si="7"/>
        <v>		{
		"index": 63,
		"name": "lucky",
		"name_cap": "Lucky",
		"cn_name_cap": "幸运的帽子",
		"variable": "lucky",
		"integrity_max": 50,
		"integrity": 50,
		"fabric_strength": 20,
		"reveal": 300,
		"bustresize": 0,
		"word": "an",
		"one_piece": 1,
		"strap": 0,
		"open": 0,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1</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41" s="25" t="str">
        <f t="shared" si="7"/>
        <v>		{
		"index": 63,
		"name": "lucky",
		"name_cap": "Lucky",
		"cn_name_cap": "幸运的帽子",
		"variable": "lucky",
		"integrity_max": 50,
		"integrity": 50,
		"fabric_strength": 20,
		"reveal": 300,
		"bustresize": 0,
		"word": "an",
		"one_piece": 1,
		"strap": 0,
		"open": 0,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1</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42" s="25" t="str">
        <f t="shared" si="7"/>
        <v>		{
		"index": 63,
		"name": "lucky",
		"name_cap": "Lucky",
		"cn_name_cap": "幸运的帽子",
		"variable": "lucky",
		"integrity_max": 50,
		"integrity": 50,
		"fabric_strength": 20,
		"reveal": 300,
		"bustresize": 0,
		"word": "an",
		"one_piece": 1,
		"strap": 0,
		"open": 0,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v>
      </c>
      <c r="I43" s="25" t="str">
        <f t="shared" si="7"/>
        <v>		{
		"index": 63,
		"name": "lucky",
		"name_cap": "Lucky",
		"cn_name_cap": "幸运的帽子",
		"variable": "lucky",
		"integrity_max": 50,
		"integrity": 50,
		"fabric_strength": 20,
		"reveal": 300,
		"bustresize": 0,
		"word": "an",
		"one_piece": 1,
		"strap": 0,
		"open": 0,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v>
      </c>
      <c r="I44" s="25" t="str">
        <f t="shared" si="7"/>
        <v>		{
		"index": 63,
		"name": "lucky",
		"name_cap": "Lucky",
		"cn_name_cap": "幸运的帽子",
		"variable": "lucky",
		"integrity_max": 50,
		"integrity": 50,
		"fabric_strength": 20,
		"reveal": 300,
		"bustresize": 0,
		"word": "an",
		"one_piece": 1,
		"strap": 0,
		"open": 0,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v>
      </c>
      <c r="I45" s="25" t="str">
        <f t="shared" si="7"/>
        <v>		{
		"index": 63,
		"name": "lucky",
		"name_cap": "Lucky",
		"cn_name_cap": "幸运的帽子",
		"variable": "lucky",
		"integrity_max": 50,
		"integrity": 50,
		"fabric_strength": 20,
		"reveal": 300,
		"bustresize": 0,
		"word": "an",
		"one_piece": 1,
		"strap": 0,
		"open": 0,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v>
      </c>
      <c r="I46" s="25" t="str">
        <f t="shared" si="7"/>
        <v>		{
		"index": 63,
		"name": "lucky",
		"name_cap": "Lucky",
		"cn_name_cap": "幸运的帽子",
		"variable": "lucky",
		"integrity_max": 50,
		"integrity": 50,
		"fabric_strength": 20,
		"reveal": 300,
		"bustresize": 0,
		"word": "an",
		"one_piece": 1,
		"strap": 0,
		"open": 0,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v>
      </c>
      <c r="I47" s="25" t="str">
        <f t="shared" si="7"/>
        <v>		{
		"index": 63,
		"name": "lucky",
		"name_cap": "Lucky",
		"cn_name_cap": "幸运的帽子",
		"variable": "lucky",
		"integrity_max": 50,
		"integrity": 50,
		"fabric_strength": 20,
		"reveal": 300,
		"bustresize": 0,
		"word": "an",
		"one_piece": 1,
		"strap": 0,
		"open": 0,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v>
      </c>
      <c r="I48" s="25" t="str">
        <f t="shared" si="7"/>
        <v>		{
		"index": 63,
		"name": "lucky",
		"name_cap": "Lucky",
		"cn_name_cap": "幸运的帽子",
		"variable": "lucky",
		"integrity_max": 50,
		"integrity": 50,
		"fabric_strength": 20,
		"reveal": 300,
		"bustresize": 0,
		"word": "an",
		"one_piece": 1,
		"strap": 0,
		"open": 0,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v>
      </c>
      <c r="I49" s="25" t="str">
        <f t="shared" si="7"/>
        <v>		{
		"index": 63,
		"name": "lucky",
		"name_cap": "Lucky",
		"cn_name_cap": "幸运的帽子",
		"variable": "lucky",
		"integrity_max": 50,
		"integrity": 50,
		"fabric_strength": 20,
		"reveal": 300,
		"bustresize": 0,
		"word": "an",
		"one_piece": 1,
		"strap": 0,
		"open": 0,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v>
      </c>
      <c r="I50" s="25" t="str">
        <f t="shared" si="7"/>
        <v>		{
		"index": 63,
		"name": "lucky",
		"name_cap": "Lucky",
		"cn_name_cap": "幸运的帽子",
		"variable": "lucky",
		"integrity_max": 50,
		"integrity": 50,
		"fabric_strength": 20,
		"reveal": 300,
		"bustresize": 0,
		"word": "an",
		"one_piece": 1,
		"strap": 0,
		"open": 0,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1</v>
      </c>
      <c r="C51" s="44" t="s">
        <v>161</v>
      </c>
      <c r="D51" s="42">
        <f t="shared" si="14"/>
        <v>0</v>
      </c>
      <c r="E51" s="3">
        <f t="shared" si="3"/>
        <v>0</v>
      </c>
      <c r="F51" s="18" t="str">
        <f t="shared" si="4"/>
        <v>exposed_base: 0,</v>
      </c>
      <c r="G51" s="24" t="str">
        <f t="shared" si="5"/>
        <v>"exposed_base": 0,</v>
      </c>
      <c r="H5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v>
      </c>
      <c r="I5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1</v>
      </c>
      <c r="C52" s="34" t="s">
        <v>55</v>
      </c>
      <c r="D52" s="35">
        <f>D51</f>
        <v>0</v>
      </c>
      <c r="E52" s="3">
        <f t="shared" si="3"/>
        <v>0</v>
      </c>
      <c r="F52" s="18" t="str">
        <f t="shared" si="4"/>
        <v>exposed: 0,</v>
      </c>
      <c r="G52" s="24" t="str">
        <f t="shared" si="5"/>
        <v>"exposed": 0,</v>
      </c>
      <c r="H5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
      </c>
      <c r="C53" s="44" t="s">
        <v>161</v>
      </c>
      <c r="D53" s="42">
        <f>VALUE(TRIM(RIGHT(SUBSTITUTE(C53," ",REPT(" ",99)),99)))
</f>
        <v>0</v>
      </c>
      <c r="E53" s="3" t="str">
        <f t="shared" si="3"/>
        <v/>
      </c>
      <c r="F53" s="18" t="str">
        <f t="shared" si="4"/>
        <v/>
      </c>
      <c r="G53" s="24" t="str">
        <f t="shared" si="5"/>
        <v/>
      </c>
      <c r="H5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
      </c>
      <c r="C54" s="34" t="s">
        <v>55</v>
      </c>
      <c r="D54" s="35">
        <f>D53</f>
        <v>0</v>
      </c>
      <c r="E54" s="3" t="str">
        <f t="shared" si="3"/>
        <v/>
      </c>
      <c r="F54" s="18" t="str">
        <f t="shared" si="4"/>
        <v/>
      </c>
      <c r="G54" s="24" t="str">
        <f t="shared" si="5"/>
        <v/>
      </c>
      <c r="H5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
      </c>
      <c r="C55" s="44" t="s">
        <v>161</v>
      </c>
      <c r="D55" s="42">
        <f>VALUE(TRIM(RIGHT(SUBSTITUTE(C55," ",REPT(" ",99)),99)))
</f>
        <v>0</v>
      </c>
      <c r="E55" s="3" t="str">
        <f t="shared" si="3"/>
        <v/>
      </c>
      <c r="F55" s="18" t="str">
        <f t="shared" si="4"/>
        <v/>
      </c>
      <c r="G55" s="24" t="str">
        <f t="shared" si="5"/>
        <v/>
      </c>
      <c r="H5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
      </c>
      <c r="C56" s="34" t="s">
        <v>55</v>
      </c>
      <c r="D56" s="35">
        <f>D55</f>
        <v>0</v>
      </c>
      <c r="E56" s="3" t="str">
        <f t="shared" si="3"/>
        <v/>
      </c>
      <c r="F56" s="18" t="str">
        <f t="shared" si="4"/>
        <v/>
      </c>
      <c r="G56" s="24" t="str">
        <f t="shared" si="5"/>
        <v/>
      </c>
      <c r="H5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1</v>
      </c>
      <c r="C60" s="34" t="s">
        <v>55</v>
      </c>
      <c r="D60" s="3" t="str">
        <f>IF(ISNUMBER(SEARCH("特指", C60)),D23,B12)</f>
        <v>under_upper</v>
      </c>
      <c r="E60" s="1" t="str">
        <f t="shared" si="3"/>
        <v>under_upper</v>
      </c>
      <c r="F60" s="18" t="str">
        <f t="shared" si="4"/>
        <v>set: &amp;quot;under_upper&amp;quot;,</v>
      </c>
      <c r="G60" s="24" t="str">
        <f t="shared" si="5"/>
        <v>"set": "under_upper",</v>
      </c>
      <c r="H6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v>
      </c>
      <c r="I6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v>
      </c>
      <c r="I6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v>
      </c>
      <c r="I6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v>
      </c>
      <c r="I6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v>
      </c>
      <c r="I6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v>
      </c>
      <c r="I6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1</v>
      </c>
      <c r="C77" s="41" t="s">
        <v>137</v>
      </c>
      <c r="D77" s="42">
        <f t="shared" si="18"/>
        <v>0</v>
      </c>
      <c r="E77" s="3">
        <f t="shared" si="16"/>
        <v>0</v>
      </c>
      <c r="F77" s="18" t="str">
        <f t="shared" si="17"/>
        <v>accessory_integrity_img: 0,</v>
      </c>
      <c r="G77" s="24" t="str">
        <f t="shared" si="5"/>
        <v>"accessory_integrity_img": 0,</v>
      </c>
      <c r="H7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v>
      </c>
      <c r="I7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v>
      </c>
      <c r="I7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v>
      </c>
      <c r="I7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v>
      </c>
      <c r="I8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1</v>
      </c>
      <c r="C81" s="34" t="s">
        <v>147</v>
      </c>
      <c r="D81" s="42">
        <f t="shared" si="19"/>
        <v>0</v>
      </c>
      <c r="E81" s="3">
        <f t="shared" si="16"/>
        <v>0</v>
      </c>
      <c r="F81" s="18" t="str">
        <f t="shared" si="17"/>
        <v>accessory_colour_combat: 0,</v>
      </c>
      <c r="G81" s="24" t="str">
        <f t="shared" si="5"/>
        <v>"accessory_colour_combat": 0,</v>
      </c>
      <c r="H8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v>
      </c>
      <c r="I8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1</v>
      </c>
      <c r="C85" s="41" t="s">
        <v>137</v>
      </c>
      <c r="D85" s="42">
        <f t="shared" ref="D85:D86" si="20">VALUE(TRIM(RIGHT(SUBSTITUTE(C85," ",REPT(" ",99)),99)))
</f>
        <v>0</v>
      </c>
      <c r="E85" s="3">
        <f t="shared" ref="E85:E103" si="21">IF(OR(INDEX($O85:$AC85,1,MATCH($B$12,$O$14:$AC$14,0))=0,D85="NaN"),"",D85)</f>
        <v>0</v>
      </c>
      <c r="F85" s="18" t="str">
        <f t="shared" si="17"/>
        <v>sleeve_img: 0,</v>
      </c>
      <c r="G85" s="24" t="str">
        <f t="shared" si="5"/>
        <v>"sleeve_img": 0,</v>
      </c>
      <c r="H8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v>
      </c>
      <c r="I8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1</v>
      </c>
      <c r="C86" s="41" t="s">
        <v>137</v>
      </c>
      <c r="D86" s="42">
        <f t="shared" si="20"/>
        <v>0</v>
      </c>
      <c r="E86" s="3">
        <f t="shared" si="21"/>
        <v>0</v>
      </c>
      <c r="F86" s="18" t="str">
        <f t="shared" si="17"/>
        <v>sleeve_acc_img: 0,</v>
      </c>
      <c r="G86" s="24" t="str">
        <f t="shared" si="5"/>
        <v>"sleeve_acc_img": 0,</v>
      </c>
      <c r="H8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v>
      </c>
      <c r="I8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1</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v>
      </c>
      <c r="I8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1</v>
      </c>
      <c r="C88" s="41" t="s">
        <v>137</v>
      </c>
      <c r="D88" s="42">
        <f t="shared" ref="D88:D90" si="22">VALUE(TRIM(RIGHT(SUBSTITUTE(C88," ",REPT(" ",99)),99)))
</f>
        <v>0</v>
      </c>
      <c r="E88" s="3">
        <f t="shared" si="21"/>
        <v>0</v>
      </c>
      <c r="F88" s="18" t="str">
        <f t="shared" si="17"/>
        <v>breast_img: 0,</v>
      </c>
      <c r="G88" s="24" t="str">
        <f t="shared" si="5"/>
        <v>"breast_img": 0,</v>
      </c>
      <c r="H8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v>
      </c>
      <c r="I8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1</v>
      </c>
      <c r="C89" s="41" t="s">
        <v>137</v>
      </c>
      <c r="D89" s="42">
        <f t="shared" si="22"/>
        <v>0</v>
      </c>
      <c r="E89" s="3">
        <f t="shared" si="21"/>
        <v>0</v>
      </c>
      <c r="F89" s="18" t="str">
        <f t="shared" si="17"/>
        <v>breast_acc_img: 0,</v>
      </c>
      <c r="G89" s="24" t="str">
        <f t="shared" si="5"/>
        <v>"breast_acc_img": 0,</v>
      </c>
      <c r="H8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8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
      </c>
      <c r="C92" s="41" t="s">
        <v>137</v>
      </c>
      <c r="D92" s="42">
        <f>VALUE(TRIM(RIGHT(SUBSTITUTE(C92," ",REPT(" ",99)),99)))
</f>
        <v>0</v>
      </c>
      <c r="E92" s="3" t="str">
        <f t="shared" si="21"/>
        <v/>
      </c>
      <c r="F92" s="18" t="str">
        <f t="shared" si="17"/>
        <v/>
      </c>
      <c r="G92" s="24" t="str">
        <f t="shared" si="5"/>
        <v/>
      </c>
      <c r="H9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
      </c>
      <c r="C94" s="41" t="s">
        <v>137</v>
      </c>
      <c r="D94" s="42">
        <f>VALUE(TRIM(RIGHT(SUBSTITUTE(C94," ",REPT(" ",99)),99)))
</f>
        <v>0</v>
      </c>
      <c r="E94" s="3" t="str">
        <f t="shared" si="21"/>
        <v/>
      </c>
      <c r="F94" s="18" t="str">
        <f t="shared" si="17"/>
        <v/>
      </c>
      <c r="G94" s="24" t="str">
        <f t="shared" si="5"/>
        <v/>
      </c>
      <c r="H9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1</v>
      </c>
      <c r="C96" s="41" t="s">
        <v>137</v>
      </c>
      <c r="D96" s="42">
        <f t="shared" ref="D96:D97" si="24">VALUE(TRIM(RIGHT(SUBSTITUTE(C96," ",REPT(" ",99)),99)))
</f>
        <v>0</v>
      </c>
      <c r="E96" s="3">
        <f t="shared" si="21"/>
        <v>0</v>
      </c>
      <c r="F96" s="18" t="str">
        <f t="shared" si="17"/>
        <v>has_collar: 0,</v>
      </c>
      <c r="G96" s="24" t="str">
        <f t="shared" si="5"/>
        <v>"has_collar": 0,</v>
      </c>
      <c r="H96" s="25" t="str">
        <f>IF(F96="",H93,H93&amp;F96&amp;CHAR(10)&amp;CHAR(9)&amp;CHAR(9))</f>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v>
      </c>
      <c r="I9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v>
      </c>
      <c r="I9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v>
      </c>
      <c r="I9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v>
      </c>
      <c r="I9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v>
      </c>
      <c r="I10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v>
      </c>
      <c r="I10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v>
      </c>
      <c r="I10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v>
      </c>
      <c r="I10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v>
      </c>
      <c r="I10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v>
      </c>
      <c r="I10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v>
      </c>
      <c r="I10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1</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{lower: &amp;quot;lucky bottom&amp;quot;}</v>
      </c>
      <c r="E107" s="3" t="str">
        <f t="shared" si="27"/>
        <v>{lower: &amp;quot;lucky bottom&amp;quot;}</v>
      </c>
      <c r="F107" s="18" t="str">
        <f t="shared" si="17"/>
        <v>outfitPrimary: {lower: &amp;quot;lucky bottom&amp;quot;},</v>
      </c>
      <c r="G107" s="24" t="str">
        <f t="shared" si="5"/>
        <v>"outfitPrimary": {lower: &amp;quot;lucky bottom&amp;quot;},</v>
      </c>
      <c r="H107"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v>
      </c>
      <c r="I10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NaN</v>
      </c>
      <c r="E108" s="3" t="str">
        <f t="shared" si="27"/>
        <v/>
      </c>
      <c r="F108" s="18" t="str">
        <f t="shared" si="17"/>
        <v/>
      </c>
      <c r="G108" s="24" t="str">
        <f t="shared" si="5"/>
        <v/>
      </c>
      <c r="H108"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v>
      </c>
      <c r="I10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
      </c>
      <c r="C109" s="41" t="s">
        <v>328</v>
      </c>
      <c r="D109" s="42">
        <f>VALUE(TRIM(RIGHT(SUBSTITUTE(C109," ",REPT(" ",99)),99)))
</f>
        <v>1</v>
      </c>
      <c r="E109" s="3" t="str">
        <f t="shared" si="27"/>
        <v/>
      </c>
      <c r="F109" s="18" t="str">
        <f t="shared" si="17"/>
        <v/>
      </c>
      <c r="G109" s="24" t="str">
        <f t="shared" si="5"/>
        <v/>
      </c>
      <c r="H109"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v>
      </c>
      <c r="I10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v>
      </c>
      <c r="I11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
      </c>
      <c r="C111" s="34" t="s">
        <v>147</v>
      </c>
      <c r="D111" s="35">
        <f>VALUE(TRIM(RIGHT(SUBSTITUTE(C111," ",REPT(" ",99)),99)))
</f>
        <v>0</v>
      </c>
      <c r="E111" s="3" t="str">
        <f t="shared" si="27"/>
        <v/>
      </c>
      <c r="F111" s="18" t="str">
        <f t="shared" si="17"/>
        <v/>
      </c>
      <c r="G111" s="24" t="str">
        <f t="shared" si="5"/>
        <v/>
      </c>
      <c r="H111"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v>
      </c>
      <c r="I11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&amp;quot;under_upper&amp;quot;,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author: &amp;quot;Ankwa&amp;quot;,
		</v>
      </c>
      <c r="I11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"under_upper",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under_upper</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自定义 Enter below</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schoolswimsuit</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3.0"/>
    <col customWidth="1" min="3" max="3" width="38.71"/>
    <col customWidth="1" hidden="1" min="4" max="4" width="43.14"/>
    <col customWidth="1" hidden="1" min="5" max="5" width="18.86"/>
    <col customWidth="1" hidden="1" min="6" max="7" width="48.43"/>
    <col customWidth="1" hidden="1" min="8" max="9" width="42.71"/>
    <col customWidth="1" min="10" max="10" width="59.0"/>
    <col customWidth="1" min="11" max="11" width="63.0"/>
    <col customWidth="1" hidden="1" min="12" max="14" width="8.71"/>
    <col customWidth="1" hidden="1" min="15" max="15" width="19.0"/>
    <col customWidth="1" hidden="1" min="16" max="20" width="8.71"/>
    <col customWidth="1" hidden="1" min="21" max="21" width="11.29"/>
    <col customWidth="1" hidden="1" min="22" max="28" width="8.71"/>
    <col customWidth="1" hidden="1" min="29" max="29" width="13.43"/>
    <col customWidth="1" hidden="1" min="30" max="44" width="8.71"/>
  </cols>
  <sheetData>
    <row r="1" hidden="1">
      <c r="A1" s="1"/>
      <c r="B1" s="2"/>
      <c r="C1" s="3"/>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row>
    <row r="2" hidden="1">
      <c r="A2" s="5" t="s">
        <v>0</v>
      </c>
      <c r="B2" s="6" t="s">
        <v>1</v>
      </c>
      <c r="C2" s="1" t="s">
        <v>766</v>
      </c>
      <c r="D2" s="3"/>
      <c r="E2" s="3"/>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hidden="1">
      <c r="B3" s="6" t="s">
        <v>3</v>
      </c>
      <c r="C3" s="7" t="s">
        <v>4</v>
      </c>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row>
    <row r="4" hidden="1">
      <c r="B4" s="6" t="s">
        <v>5</v>
      </c>
      <c r="C4" s="7" t="s">
        <v>6</v>
      </c>
      <c r="D4" s="3"/>
      <c r="E4" s="3"/>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row>
    <row r="5" hidden="1">
      <c r="B5" s="6" t="s">
        <v>1</v>
      </c>
      <c r="C5" s="1" t="s">
        <v>767</v>
      </c>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row>
    <row r="6" hidden="1">
      <c r="B6" s="6" t="s">
        <v>8</v>
      </c>
      <c r="C6" s="7" t="s">
        <v>768</v>
      </c>
      <c r="D6" s="3"/>
      <c r="E6" s="3"/>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row>
    <row r="7" hidden="1">
      <c r="B7" s="6" t="s">
        <v>10</v>
      </c>
      <c r="C7" s="7" t="s">
        <v>11</v>
      </c>
      <c r="D7" s="3"/>
      <c r="E7" s="3"/>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row>
    <row r="8" hidden="1">
      <c r="B8" s="6" t="s">
        <v>1</v>
      </c>
      <c r="C8" s="1" t="s">
        <v>12</v>
      </c>
      <c r="D8" s="3"/>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row>
    <row r="9" hidden="1">
      <c r="B9" s="6"/>
      <c r="C9" s="8" t="str">
        <f>"run setup.moddedClothes."&amp;B12</f>
        <v>run setup.moddedClothes.upper</v>
      </c>
      <c r="D9" s="3"/>
      <c r="E9" s="1"/>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row>
    <row r="10" hidden="1">
      <c r="B10" s="6"/>
      <c r="C10" s="1" t="s">
        <v>769</v>
      </c>
      <c r="D10" s="3"/>
      <c r="E10" s="1"/>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row>
    <row r="11">
      <c r="A11" s="9" t="s">
        <v>14</v>
      </c>
      <c r="B11" s="10"/>
      <c r="C11" s="11" t="s">
        <v>15</v>
      </c>
      <c r="D11" s="12"/>
      <c r="E11" s="5"/>
      <c r="F11" s="12"/>
      <c r="G11" s="12"/>
      <c r="H11" s="12"/>
      <c r="I11" s="12"/>
      <c r="J11" s="13" t="str">
        <f>SUBSTITUTE(""&amp;I112&amp;"},","&amp;quot;",CHAR(34))</f>
        <v>		{
		"index": 63,
		"name": "lucky",
		"name_cap": "Lucky",
		"cn_name_cap": "幸运的帽子",
		"variable": "lucky",
		"integrity_max": 50,
		"integrity": 50,
		"fabric_strength": 20,
		"reveal": 300,
		"bustresize": 0,
		"word": "an",
		"one_piece": 1,
		"strap": 0,
		"open": 0,
		"plural": 0,
		"colour": 0,
		"colour_sidebar": 1,
		"colour_combat": 0,
		"exposed_base": 0,
		"exposed": 0,
		"type": ["cool", "costume", "mask", "stealthy", "sticky_fingers", "eerie", "shade", "sticky", "esoteric", "antitransparent"],
		"set": "upper",
		"gender": "n",
		"femininity": 0,
		"warmth": 1,
		"cost": 3050,
		"description": "Nice thing, brings luck, maybe. ",
		"shop": ["forest"],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"lucky bottom"},
		"notuck": 1,
		"pregType": 0,
		"author": "Ankwa",
		},</v>
      </c>
      <c r="K11" s="14"/>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row>
    <row r="12">
      <c r="A12" s="9" t="s">
        <v>770</v>
      </c>
      <c r="B12" s="15" t="str">
        <f>RIGHT(A12, LEN(A12)*2-LENB(A12))</f>
        <v>upper</v>
      </c>
      <c r="C12" s="16" t="s">
        <v>17</v>
      </c>
      <c r="D12" s="3"/>
      <c r="E12" s="3"/>
      <c r="F12" s="3" t="s">
        <v>18</v>
      </c>
      <c r="G12" s="3"/>
      <c r="H12" s="3" t="s">
        <v>18</v>
      </c>
      <c r="I12" s="3"/>
      <c r="J12" s="17" t="str">
        <f>H112&amp;"},"</f>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notuck: 1,
		pregType: 0,
		author: &amp;quot;Ankwa&amp;quot;,
		},</v>
      </c>
      <c r="K12" s="14"/>
      <c r="L12" s="3" t="s">
        <v>18</v>
      </c>
      <c r="M12" s="3" t="s">
        <v>18</v>
      </c>
      <c r="N12" s="3" t="s">
        <v>18</v>
      </c>
      <c r="O12" s="3" t="s">
        <v>18</v>
      </c>
      <c r="P12" s="3" t="s">
        <v>18</v>
      </c>
      <c r="Q12" s="3" t="s">
        <v>18</v>
      </c>
      <c r="R12" s="3" t="s">
        <v>18</v>
      </c>
      <c r="S12" s="3" t="s">
        <v>18</v>
      </c>
      <c r="T12" s="3" t="s">
        <v>18</v>
      </c>
      <c r="U12" s="3" t="s">
        <v>18</v>
      </c>
      <c r="V12" s="3" t="s">
        <v>18</v>
      </c>
      <c r="W12" s="3" t="s">
        <v>18</v>
      </c>
      <c r="X12" s="3" t="s">
        <v>18</v>
      </c>
      <c r="Y12" s="3" t="s">
        <v>18</v>
      </c>
      <c r="Z12" s="3" t="s">
        <v>18</v>
      </c>
      <c r="AA12" s="3" t="s">
        <v>18</v>
      </c>
      <c r="AB12" s="3" t="s">
        <v>18</v>
      </c>
      <c r="AC12" s="4"/>
      <c r="AD12" s="4"/>
      <c r="AE12" s="4"/>
      <c r="AF12" s="4"/>
      <c r="AG12" s="4"/>
      <c r="AH12" s="4"/>
      <c r="AI12" s="4"/>
      <c r="AJ12" s="4"/>
      <c r="AK12" s="4"/>
      <c r="AL12" s="4"/>
      <c r="AM12" s="4"/>
      <c r="AN12" s="4"/>
      <c r="AO12" s="4"/>
      <c r="AP12" s="4"/>
      <c r="AQ12" s="4"/>
      <c r="AR12" s="4"/>
    </row>
    <row r="13">
      <c r="A13" s="1"/>
      <c r="B13" s="2"/>
      <c r="C13" s="3"/>
      <c r="D13" s="3"/>
      <c r="E13" s="3"/>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row>
    <row r="14" ht="16.5" customHeight="1">
      <c r="A14" s="5" t="s">
        <v>19</v>
      </c>
      <c r="B14" s="16" t="s">
        <v>20</v>
      </c>
      <c r="C14" s="16" t="s">
        <v>21</v>
      </c>
      <c r="D14" s="5" t="s">
        <v>22</v>
      </c>
      <c r="E14" s="5" t="s">
        <v>23</v>
      </c>
      <c r="F14" s="5" t="s">
        <v>24</v>
      </c>
      <c r="G14" s="16" t="s">
        <v>25</v>
      </c>
      <c r="H14" s="18" t="str">
        <f t="shared" ref="H14:I14" si="1">CHAR(9)&amp;CHAR(9)&amp;"{"&amp;CHAR(10)&amp;CHAR(9)&amp;CHAR(9)</f>
        <v>		{
		</v>
      </c>
      <c r="I14" s="18" t="str">
        <f t="shared" si="1"/>
        <v>		{
		</v>
      </c>
      <c r="J14" s="19" t="s">
        <v>26</v>
      </c>
      <c r="K14" s="20" t="s">
        <v>27</v>
      </c>
      <c r="L14" s="5"/>
      <c r="M14" s="5"/>
      <c r="N14" s="5"/>
      <c r="O14" s="5" t="s">
        <v>28</v>
      </c>
      <c r="P14" s="5" t="s">
        <v>29</v>
      </c>
      <c r="Q14" s="5" t="s">
        <v>30</v>
      </c>
      <c r="R14" s="21" t="s">
        <v>31</v>
      </c>
      <c r="S14" s="5" t="s">
        <v>32</v>
      </c>
      <c r="T14" s="5" t="s">
        <v>33</v>
      </c>
      <c r="U14" s="5" t="s">
        <v>34</v>
      </c>
      <c r="V14" s="5" t="s">
        <v>35</v>
      </c>
      <c r="W14" s="5" t="s">
        <v>36</v>
      </c>
      <c r="X14" s="5" t="s">
        <v>37</v>
      </c>
      <c r="Y14" s="5" t="s">
        <v>38</v>
      </c>
      <c r="Z14" s="5" t="s">
        <v>39</v>
      </c>
      <c r="AA14" s="16" t="s">
        <v>40</v>
      </c>
      <c r="AB14" s="5" t="s">
        <v>41</v>
      </c>
      <c r="AC14" s="5" t="s">
        <v>42</v>
      </c>
      <c r="AD14" s="5" t="s">
        <v>43</v>
      </c>
      <c r="AE14" s="5"/>
      <c r="AF14" s="5"/>
      <c r="AG14" s="5"/>
      <c r="AH14" s="5"/>
      <c r="AI14" s="5"/>
      <c r="AJ14" s="5"/>
      <c r="AK14" s="5"/>
      <c r="AL14" s="5"/>
      <c r="AM14" s="5"/>
      <c r="AN14" s="5"/>
      <c r="AO14" s="5"/>
      <c r="AP14" s="5"/>
      <c r="AQ14" s="5"/>
      <c r="AR14" s="5"/>
    </row>
    <row r="15">
      <c r="A15" s="1" t="s">
        <v>44</v>
      </c>
      <c r="B15" s="22" t="str">
        <f t="shared" ref="B15:B64" si="2">IF(OR(INDEX($O15:$AC15,1,MATCH($B$12,$O$14:$AC$14,0))=0,ISNUMBER(SEARCH("自动生成", C15)),ISNUMBER(SEARCH("不适用", C15)),ISNUMBER(SEARCH("默认为", C15))),"",IF(D15="","0","1"))</f>
        <v>1</v>
      </c>
      <c r="C15" s="23" t="s">
        <v>45</v>
      </c>
      <c r="D15" s="3">
        <f>C16</f>
        <v>63</v>
      </c>
      <c r="E15" s="3">
        <f t="shared" ref="E15:E64" si="3">IF(OR(INDEX($O15:$AC15,1,MATCH($B$12,$O$14:$AC$14,0))=0,D15="NaN"),"",D15)</f>
        <v>63</v>
      </c>
      <c r="F15" s="18" t="str">
        <f t="shared" ref="F15:F64" si="4">IF(E15="","",CONCATENATE(A15,": ",IF(OR(ISNUMBER(SEARCH("[", E15)),ISNUMBER(SEARCH("{", E15)),ISNUMBER(E15*1)),E15,CONCATENATE("&amp;quot;",E15,"&amp;quot;")),","))</f>
        <v>index: 63,</v>
      </c>
      <c r="G15" s="24" t="str">
        <f t="shared" ref="G15:G112" si="5">IF(
  E15="", 
  "", 
  CHAR(34)&amp;A15&amp;CHAR(34)&amp;": "&amp;
    IF(
      OR(
        ISNUMBER(SEARCH("[",E15)),
        ISNUMBER(SEARCH("{",E15)),
        ISNUMBER(E15*1)
      ),
      E15,
      CHAR(34)&amp;E15&amp;CHAR(34)
    )
  &amp;","
)
</f>
        <v>"index": 63,</v>
      </c>
      <c r="H15" s="25" t="str">
        <f t="shared" ref="H15:H95" si="6">IF(F15="",H14,H14&amp;F15&amp;CHAR(10)&amp;CHAR(9)&amp;CHAR(9))</f>
        <v>		{
		index: 63,
		</v>
      </c>
      <c r="I15" s="25" t="str">
        <f t="shared" ref="I15:I112" si="7">IF(G15="",I14,I14&amp;G15&amp;CHAR(10)&amp;CHAR(9)&amp;CHAR(9))</f>
        <v>		{
		"index": 63,
		</v>
      </c>
      <c r="J15" s="26" t="s">
        <v>46</v>
      </c>
      <c r="K15" s="27" t="s">
        <v>47</v>
      </c>
      <c r="L15" s="4"/>
      <c r="M15" s="4"/>
      <c r="N15" s="4"/>
      <c r="O15" s="4">
        <v>1.0</v>
      </c>
      <c r="P15" s="4">
        <v>1.0</v>
      </c>
      <c r="Q15" s="4">
        <v>1.0</v>
      </c>
      <c r="R15" s="28">
        <v>1.0</v>
      </c>
      <c r="S15" s="4">
        <v>1.0</v>
      </c>
      <c r="T15" s="4">
        <v>1.0</v>
      </c>
      <c r="U15" s="4">
        <v>1.0</v>
      </c>
      <c r="V15" s="4">
        <v>1.0</v>
      </c>
      <c r="W15" s="4">
        <v>1.0</v>
      </c>
      <c r="X15" s="4">
        <v>1.0</v>
      </c>
      <c r="Y15" s="4">
        <v>1.0</v>
      </c>
      <c r="Z15" s="4">
        <v>1.0</v>
      </c>
      <c r="AA15" s="4">
        <v>1.0</v>
      </c>
      <c r="AB15" s="4">
        <v>1.0</v>
      </c>
      <c r="AC15" s="4">
        <v>1.0</v>
      </c>
      <c r="AD15" s="4">
        <f t="shared" ref="AD15:AD112" si="8">SUM(O15:AC15)</f>
        <v>15</v>
      </c>
      <c r="AE15" s="4"/>
      <c r="AF15" s="4"/>
      <c r="AG15" s="4"/>
      <c r="AH15" s="4"/>
      <c r="AI15" s="4"/>
      <c r="AJ15" s="4"/>
      <c r="AK15" s="4"/>
      <c r="AL15" s="4"/>
      <c r="AM15" s="4"/>
      <c r="AN15" s="4"/>
      <c r="AO15" s="4"/>
      <c r="AP15" s="4"/>
      <c r="AQ15" s="4"/>
      <c r="AR15" s="4"/>
    </row>
    <row r="16" ht="16.5" customHeight="1">
      <c r="A16" s="1"/>
      <c r="B16" s="22" t="str">
        <f t="shared" si="2"/>
        <v>1</v>
      </c>
      <c r="C16" s="29">
        <v>63.0</v>
      </c>
      <c r="D16" s="3" t="s">
        <v>48</v>
      </c>
      <c r="E16" s="3" t="str">
        <f t="shared" si="3"/>
        <v/>
      </c>
      <c r="F16" s="18" t="str">
        <f t="shared" si="4"/>
        <v/>
      </c>
      <c r="G16" s="24" t="str">
        <f t="shared" si="5"/>
        <v/>
      </c>
      <c r="H16" s="25" t="str">
        <f t="shared" si="6"/>
        <v>		{
		index: 63,
		</v>
      </c>
      <c r="I16" s="25" t="str">
        <f t="shared" si="7"/>
        <v>		{
		"index": 63,
		</v>
      </c>
      <c r="J16" s="30"/>
      <c r="K16" s="27"/>
      <c r="L16" s="4"/>
      <c r="M16" s="4"/>
      <c r="N16" s="4"/>
      <c r="O16" s="4">
        <v>1.0</v>
      </c>
      <c r="P16" s="4">
        <v>1.0</v>
      </c>
      <c r="Q16" s="4">
        <v>1.0</v>
      </c>
      <c r="R16" s="28">
        <v>1.0</v>
      </c>
      <c r="S16" s="4">
        <v>1.0</v>
      </c>
      <c r="T16" s="4">
        <v>1.0</v>
      </c>
      <c r="U16" s="4">
        <v>1.0</v>
      </c>
      <c r="V16" s="4">
        <v>1.0</v>
      </c>
      <c r="W16" s="4">
        <v>1.0</v>
      </c>
      <c r="X16" s="4">
        <v>1.0</v>
      </c>
      <c r="Y16" s="4">
        <v>1.0</v>
      </c>
      <c r="Z16" s="4">
        <v>1.0</v>
      </c>
      <c r="AA16" s="4">
        <v>1.0</v>
      </c>
      <c r="AB16" s="4">
        <v>1.0</v>
      </c>
      <c r="AC16" s="4">
        <v>1.0</v>
      </c>
      <c r="AD16" s="4">
        <f t="shared" si="8"/>
        <v>15</v>
      </c>
      <c r="AE16" s="4"/>
      <c r="AF16" s="4"/>
      <c r="AG16" s="4"/>
      <c r="AH16" s="4"/>
      <c r="AI16" s="4"/>
      <c r="AJ16" s="4"/>
      <c r="AK16" s="4"/>
      <c r="AL16" s="4"/>
      <c r="AM16" s="4"/>
      <c r="AN16" s="4"/>
      <c r="AO16" s="4"/>
      <c r="AP16" s="4"/>
      <c r="AQ16" s="4"/>
      <c r="AR16" s="4"/>
    </row>
    <row r="17" ht="16.5" customHeight="1">
      <c r="A17" s="1" t="s">
        <v>49</v>
      </c>
      <c r="B17" s="22" t="str">
        <f t="shared" si="2"/>
        <v>1</v>
      </c>
      <c r="C17" s="23" t="s">
        <v>45</v>
      </c>
      <c r="D17" s="3" t="str">
        <f>C18</f>
        <v>lucky</v>
      </c>
      <c r="E17" s="1" t="str">
        <f t="shared" si="3"/>
        <v>lucky</v>
      </c>
      <c r="F17" s="18" t="str">
        <f t="shared" si="4"/>
        <v>name: &amp;quot;lucky&amp;quot;,</v>
      </c>
      <c r="G17" s="24" t="str">
        <f t="shared" si="5"/>
        <v>"name": "lucky",</v>
      </c>
      <c r="H17" s="25" t="str">
        <f t="shared" si="6"/>
        <v>		{
		index: 63,
		name: &amp;quot;lucky&amp;quot;,
		</v>
      </c>
      <c r="I17" s="25" t="str">
        <f t="shared" si="7"/>
        <v>		{
		"index": 63,
		"name": "lucky",
		</v>
      </c>
      <c r="J17" s="31" t="s">
        <v>50</v>
      </c>
      <c r="K17" s="27" t="s">
        <v>51</v>
      </c>
      <c r="L17" s="4"/>
      <c r="M17" s="4"/>
      <c r="N17" s="4"/>
      <c r="O17" s="4">
        <v>1.0</v>
      </c>
      <c r="P17" s="4">
        <v>1.0</v>
      </c>
      <c r="Q17" s="4">
        <v>1.0</v>
      </c>
      <c r="R17" s="28">
        <v>1.0</v>
      </c>
      <c r="S17" s="4">
        <v>1.0</v>
      </c>
      <c r="T17" s="4">
        <v>1.0</v>
      </c>
      <c r="U17" s="4">
        <v>1.0</v>
      </c>
      <c r="V17" s="4">
        <v>1.0</v>
      </c>
      <c r="W17" s="4">
        <v>1.0</v>
      </c>
      <c r="X17" s="4">
        <v>1.0</v>
      </c>
      <c r="Y17" s="4">
        <v>1.0</v>
      </c>
      <c r="Z17" s="4">
        <v>1.0</v>
      </c>
      <c r="AA17" s="4">
        <v>1.0</v>
      </c>
      <c r="AB17" s="4">
        <v>1.0</v>
      </c>
      <c r="AC17" s="4">
        <v>1.0</v>
      </c>
      <c r="AD17" s="4">
        <f t="shared" si="8"/>
        <v>15</v>
      </c>
      <c r="AE17" s="4"/>
      <c r="AF17" s="4"/>
      <c r="AG17" s="4"/>
      <c r="AH17" s="4"/>
      <c r="AI17" s="4"/>
      <c r="AJ17" s="4"/>
      <c r="AK17" s="4"/>
      <c r="AL17" s="4"/>
      <c r="AM17" s="4"/>
      <c r="AN17" s="4"/>
      <c r="AO17" s="4"/>
      <c r="AP17" s="4"/>
      <c r="AQ17" s="4"/>
      <c r="AR17" s="4"/>
    </row>
    <row r="18" ht="16.5" customHeight="1">
      <c r="A18" s="1"/>
      <c r="B18" s="22" t="str">
        <f t="shared" si="2"/>
        <v>1</v>
      </c>
      <c r="C18" s="32" t="s">
        <v>52</v>
      </c>
      <c r="D18" s="3" t="s">
        <v>48</v>
      </c>
      <c r="E18" s="3" t="str">
        <f t="shared" si="3"/>
        <v/>
      </c>
      <c r="F18" s="18" t="str">
        <f t="shared" si="4"/>
        <v/>
      </c>
      <c r="G18" s="24" t="str">
        <f t="shared" si="5"/>
        <v/>
      </c>
      <c r="H18" s="25" t="str">
        <f t="shared" si="6"/>
        <v>		{
		index: 63,
		name: &amp;quot;lucky&amp;quot;,
		</v>
      </c>
      <c r="I18" s="25" t="str">
        <f t="shared" si="7"/>
        <v>		{
		"index": 63,
		"name": "lucky",
		</v>
      </c>
      <c r="J18" s="26" t="s">
        <v>53</v>
      </c>
      <c r="K18" s="27"/>
      <c r="L18" s="4"/>
      <c r="M18" s="4"/>
      <c r="N18" s="4"/>
      <c r="O18" s="4">
        <v>1.0</v>
      </c>
      <c r="P18" s="4">
        <v>1.0</v>
      </c>
      <c r="Q18" s="4">
        <v>1.0</v>
      </c>
      <c r="R18" s="28">
        <v>1.0</v>
      </c>
      <c r="S18" s="4">
        <v>1.0</v>
      </c>
      <c r="T18" s="4">
        <v>1.0</v>
      </c>
      <c r="U18" s="4">
        <v>1.0</v>
      </c>
      <c r="V18" s="4">
        <v>1.0</v>
      </c>
      <c r="W18" s="4">
        <v>1.0</v>
      </c>
      <c r="X18" s="4">
        <v>1.0</v>
      </c>
      <c r="Y18" s="4">
        <v>1.0</v>
      </c>
      <c r="Z18" s="4">
        <v>1.0</v>
      </c>
      <c r="AA18" s="4">
        <v>1.0</v>
      </c>
      <c r="AB18" s="4">
        <v>1.0</v>
      </c>
      <c r="AC18" s="4">
        <v>1.0</v>
      </c>
      <c r="AD18" s="4">
        <f t="shared" si="8"/>
        <v>15</v>
      </c>
      <c r="AE18" s="4"/>
      <c r="AF18" s="4"/>
      <c r="AG18" s="4"/>
      <c r="AH18" s="4"/>
      <c r="AI18" s="4"/>
      <c r="AJ18" s="4"/>
      <c r="AK18" s="4"/>
      <c r="AL18" s="4"/>
      <c r="AM18" s="4"/>
      <c r="AN18" s="4"/>
      <c r="AO18" s="4"/>
      <c r="AP18" s="4"/>
      <c r="AQ18" s="4"/>
      <c r="AR18" s="4"/>
    </row>
    <row r="19" ht="16.5" customHeight="1">
      <c r="A19" s="33" t="s">
        <v>54</v>
      </c>
      <c r="B19" s="22" t="str">
        <f t="shared" si="2"/>
        <v>1</v>
      </c>
      <c r="C19" s="34" t="s">
        <v>55</v>
      </c>
      <c r="D19" s="35" t="str">
        <f>UPPER(LEFT(D17,1))&amp;MID(D17,2,LEN(D17)-1)</f>
        <v>Lucky</v>
      </c>
      <c r="E19" s="1" t="str">
        <f t="shared" si="3"/>
        <v>Lucky</v>
      </c>
      <c r="F19" s="18" t="str">
        <f t="shared" si="4"/>
        <v>name_cap: &amp;quot;Lucky&amp;quot;,</v>
      </c>
      <c r="G19" s="24" t="str">
        <f t="shared" si="5"/>
        <v>"name_cap": "Lucky",</v>
      </c>
      <c r="H19" s="25" t="str">
        <f t="shared" si="6"/>
        <v>		{
		index: 63,
		name: &amp;quot;lucky&amp;quot;,
		name_cap: &amp;quot;Lucky&amp;quot;,
		</v>
      </c>
      <c r="I19" s="25" t="str">
        <f t="shared" si="7"/>
        <v>		{
		"index": 63,
		"name": "lucky",
		"name_cap": "Lucky",
		</v>
      </c>
      <c r="J19" s="36" t="s">
        <v>56</v>
      </c>
      <c r="K19" s="37" t="s">
        <v>57</v>
      </c>
      <c r="L19" s="38"/>
      <c r="M19" s="38"/>
      <c r="N19" s="38"/>
      <c r="O19" s="38">
        <v>1.0</v>
      </c>
      <c r="P19" s="38">
        <v>1.0</v>
      </c>
      <c r="Q19" s="38">
        <v>1.0</v>
      </c>
      <c r="R19" s="39">
        <v>1.0</v>
      </c>
      <c r="S19" s="38">
        <v>1.0</v>
      </c>
      <c r="T19" s="38">
        <v>1.0</v>
      </c>
      <c r="U19" s="38">
        <v>1.0</v>
      </c>
      <c r="V19" s="38">
        <v>1.0</v>
      </c>
      <c r="W19" s="38">
        <v>1.0</v>
      </c>
      <c r="X19" s="38">
        <v>1.0</v>
      </c>
      <c r="Y19" s="38">
        <v>1.0</v>
      </c>
      <c r="Z19" s="38">
        <v>1.0</v>
      </c>
      <c r="AA19" s="38">
        <v>1.0</v>
      </c>
      <c r="AB19" s="38">
        <v>1.0</v>
      </c>
      <c r="AC19" s="38">
        <v>1.0</v>
      </c>
      <c r="AD19" s="4">
        <f t="shared" si="8"/>
        <v>15</v>
      </c>
      <c r="AE19" s="38"/>
      <c r="AF19" s="38"/>
      <c r="AG19" s="38"/>
      <c r="AH19" s="38"/>
      <c r="AI19" s="38"/>
      <c r="AJ19" s="38"/>
      <c r="AK19" s="38"/>
      <c r="AL19" s="38"/>
      <c r="AM19" s="38"/>
      <c r="AN19" s="38"/>
      <c r="AO19" s="38"/>
      <c r="AP19" s="38"/>
      <c r="AQ19" s="38"/>
      <c r="AR19" s="38"/>
    </row>
    <row r="20" ht="16.5" customHeight="1">
      <c r="A20" s="1" t="s">
        <v>58</v>
      </c>
      <c r="B20" s="22" t="str">
        <f t="shared" si="2"/>
        <v>1</v>
      </c>
      <c r="C20" s="23" t="s">
        <v>45</v>
      </c>
      <c r="D20" s="3" t="str">
        <f>C21</f>
        <v>幸运的帽子</v>
      </c>
      <c r="E20" s="1" t="str">
        <f t="shared" si="3"/>
        <v>幸运的帽子</v>
      </c>
      <c r="F20" s="18" t="str">
        <f t="shared" si="4"/>
        <v>cn_name_cap: &amp;quot;幸运的帽子&amp;quot;,</v>
      </c>
      <c r="G20" s="24" t="str">
        <f t="shared" si="5"/>
        <v>"cn_name_cap": "幸运的帽子",</v>
      </c>
      <c r="H20" s="25" t="str">
        <f t="shared" si="6"/>
        <v>		{
		index: 63,
		name: &amp;quot;lucky&amp;quot;,
		name_cap: &amp;quot;Lucky&amp;quot;,
		cn_name_cap: &amp;quot;幸运的帽子&amp;quot;,
		</v>
      </c>
      <c r="I20" s="25" t="str">
        <f t="shared" si="7"/>
        <v>		{
		"index": 63,
		"name": "lucky",
		"name_cap": "Lucky",
		"cn_name_cap": "幸运的帽子",
		</v>
      </c>
      <c r="J20" s="40" t="s">
        <v>59</v>
      </c>
      <c r="K20" s="27" t="s">
        <v>60</v>
      </c>
      <c r="L20" s="4"/>
      <c r="M20" s="4"/>
      <c r="N20" s="4"/>
      <c r="O20" s="4">
        <v>1.0</v>
      </c>
      <c r="P20" s="4">
        <v>1.0</v>
      </c>
      <c r="Q20" s="4">
        <v>1.0</v>
      </c>
      <c r="R20" s="28">
        <v>1.0</v>
      </c>
      <c r="S20" s="4">
        <v>1.0</v>
      </c>
      <c r="T20" s="4">
        <v>1.0</v>
      </c>
      <c r="U20" s="4">
        <v>1.0</v>
      </c>
      <c r="V20" s="4">
        <v>1.0</v>
      </c>
      <c r="W20" s="4">
        <v>1.0</v>
      </c>
      <c r="X20" s="4">
        <v>1.0</v>
      </c>
      <c r="Y20" s="4">
        <v>1.0</v>
      </c>
      <c r="Z20" s="4">
        <v>1.0</v>
      </c>
      <c r="AA20" s="4">
        <v>1.0</v>
      </c>
      <c r="AB20" s="4">
        <v>1.0</v>
      </c>
      <c r="AC20" s="4">
        <v>1.0</v>
      </c>
      <c r="AD20" s="4">
        <f t="shared" si="8"/>
        <v>15</v>
      </c>
      <c r="AE20" s="4"/>
      <c r="AF20" s="4"/>
      <c r="AG20" s="4"/>
      <c r="AH20" s="4"/>
      <c r="AI20" s="4"/>
      <c r="AJ20" s="4"/>
      <c r="AK20" s="4"/>
      <c r="AL20" s="4"/>
      <c r="AM20" s="4"/>
      <c r="AN20" s="4"/>
      <c r="AO20" s="4"/>
      <c r="AP20" s="4"/>
      <c r="AQ20" s="4"/>
      <c r="AR20" s="4"/>
    </row>
    <row r="21" ht="16.5" customHeight="1">
      <c r="A21" s="1"/>
      <c r="B21" s="22" t="str">
        <f t="shared" si="2"/>
        <v>1</v>
      </c>
      <c r="C21" s="32" t="s">
        <v>61</v>
      </c>
      <c r="D21" s="3" t="s">
        <v>48</v>
      </c>
      <c r="E21" s="3" t="str">
        <f t="shared" si="3"/>
        <v/>
      </c>
      <c r="F21" s="18" t="str">
        <f t="shared" si="4"/>
        <v/>
      </c>
      <c r="G21" s="24" t="str">
        <f t="shared" si="5"/>
        <v/>
      </c>
      <c r="H21" s="25" t="str">
        <f t="shared" si="6"/>
        <v>		{
		index: 63,
		name: &amp;quot;lucky&amp;quot;,
		name_cap: &amp;quot;Lucky&amp;quot;,
		cn_name_cap: &amp;quot;幸运的帽子&amp;quot;,
		</v>
      </c>
      <c r="I21" s="25" t="str">
        <f t="shared" si="7"/>
        <v>		{
		"index": 63,
		"name": "lucky",
		"name_cap": "Lucky",
		"cn_name_cap": "幸运的帽子",
		</v>
      </c>
      <c r="J21" s="30"/>
      <c r="K21" s="27"/>
      <c r="L21" s="4"/>
      <c r="M21" s="4"/>
      <c r="N21" s="4"/>
      <c r="O21" s="4">
        <v>1.0</v>
      </c>
      <c r="P21" s="4">
        <v>1.0</v>
      </c>
      <c r="Q21" s="4">
        <v>1.0</v>
      </c>
      <c r="R21" s="28">
        <v>1.0</v>
      </c>
      <c r="S21" s="4">
        <v>1.0</v>
      </c>
      <c r="T21" s="4">
        <v>1.0</v>
      </c>
      <c r="U21" s="4">
        <v>1.0</v>
      </c>
      <c r="V21" s="4">
        <v>1.0</v>
      </c>
      <c r="W21" s="4">
        <v>1.0</v>
      </c>
      <c r="X21" s="4">
        <v>1.0</v>
      </c>
      <c r="Y21" s="4">
        <v>1.0</v>
      </c>
      <c r="Z21" s="4">
        <v>1.0</v>
      </c>
      <c r="AA21" s="4">
        <v>1.0</v>
      </c>
      <c r="AB21" s="4">
        <v>1.0</v>
      </c>
      <c r="AC21" s="4">
        <v>1.0</v>
      </c>
      <c r="AD21" s="4">
        <f t="shared" si="8"/>
        <v>15</v>
      </c>
      <c r="AE21" s="4"/>
      <c r="AF21" s="4"/>
      <c r="AG21" s="4"/>
      <c r="AH21" s="4"/>
      <c r="AI21" s="4"/>
      <c r="AJ21" s="4"/>
      <c r="AK21" s="4"/>
      <c r="AL21" s="4"/>
      <c r="AM21" s="4"/>
      <c r="AN21" s="4"/>
      <c r="AO21" s="4"/>
      <c r="AP21" s="4"/>
      <c r="AQ21" s="4"/>
      <c r="AR21" s="4"/>
    </row>
    <row r="22" ht="16.5" customHeight="1">
      <c r="A22" s="33" t="s">
        <v>62</v>
      </c>
      <c r="B22" s="22" t="str">
        <f t="shared" si="2"/>
        <v/>
      </c>
      <c r="C22" s="34" t="s">
        <v>63</v>
      </c>
      <c r="D22" s="35" t="str">
        <f>IFERROR(__xludf.DUMMYFUNCTION("INDEX(SPLIT(C22, "" ""), COUNTA(SPLIT(C22, "" "")))
"),"NaN")</f>
        <v>NaN</v>
      </c>
      <c r="E22" s="3" t="str">
        <f t="shared" si="3"/>
        <v/>
      </c>
      <c r="F22" s="18" t="str">
        <f t="shared" si="4"/>
        <v/>
      </c>
      <c r="G22" s="24" t="str">
        <f t="shared" si="5"/>
        <v/>
      </c>
      <c r="H22" s="25" t="str">
        <f t="shared" si="6"/>
        <v>		{
		index: 63,
		name: &amp;quot;lucky&amp;quot;,
		name_cap: &amp;quot;Lucky&amp;quot;,
		cn_name_cap: &amp;quot;幸运的帽子&amp;quot;,
		</v>
      </c>
      <c r="I22" s="25" t="str">
        <f t="shared" si="7"/>
        <v>		{
		"index": 63,
		"name": "lucky",
		"name_cap": "Lucky",
		"cn_name_cap": "幸运的帽子",
		</v>
      </c>
      <c r="J22" s="36" t="s">
        <v>64</v>
      </c>
      <c r="K22" s="37" t="s">
        <v>65</v>
      </c>
      <c r="L22" s="38"/>
      <c r="M22" s="38"/>
      <c r="N22" s="38"/>
      <c r="O22" s="38">
        <v>0.0</v>
      </c>
      <c r="P22" s="38">
        <v>0.0</v>
      </c>
      <c r="Q22" s="38">
        <v>0.0</v>
      </c>
      <c r="R22" s="39">
        <v>0.0</v>
      </c>
      <c r="S22" s="38">
        <v>0.0</v>
      </c>
      <c r="T22" s="38">
        <v>0.0</v>
      </c>
      <c r="U22" s="38">
        <v>0.0</v>
      </c>
      <c r="V22" s="38">
        <v>0.0</v>
      </c>
      <c r="W22" s="38">
        <v>0.0</v>
      </c>
      <c r="X22" s="38">
        <v>0.0</v>
      </c>
      <c r="Y22" s="38">
        <v>0.0</v>
      </c>
      <c r="Z22" s="38">
        <v>0.0</v>
      </c>
      <c r="AA22" s="38">
        <v>1.0</v>
      </c>
      <c r="AB22" s="38">
        <v>0.0</v>
      </c>
      <c r="AC22" s="38">
        <v>0.0</v>
      </c>
      <c r="AD22" s="4">
        <f t="shared" si="8"/>
        <v>1</v>
      </c>
      <c r="AE22" s="38"/>
      <c r="AF22" s="38"/>
      <c r="AG22" s="38"/>
      <c r="AH22" s="38"/>
      <c r="AI22" s="38"/>
      <c r="AJ22" s="38"/>
      <c r="AK22" s="38"/>
      <c r="AL22" s="38"/>
      <c r="AM22" s="38"/>
      <c r="AN22" s="38"/>
      <c r="AO22" s="38"/>
      <c r="AP22" s="38"/>
      <c r="AQ22" s="38"/>
      <c r="AR22" s="38"/>
    </row>
    <row r="23" ht="16.5" customHeight="1">
      <c r="A23" s="33" t="s">
        <v>66</v>
      </c>
      <c r="B23" s="22" t="str">
        <f t="shared" si="2"/>
        <v>1</v>
      </c>
      <c r="C23" s="34" t="s">
        <v>55</v>
      </c>
      <c r="D23" s="35" t="str">
        <f>SUBSTITUTE(SUBSTITUTE(D17," bottom",""), " ", "")</f>
        <v>lucky</v>
      </c>
      <c r="E23" s="1" t="str">
        <f t="shared" si="3"/>
        <v>lucky</v>
      </c>
      <c r="F23" s="18" t="str">
        <f t="shared" si="4"/>
        <v>variable: &amp;quot;lucky&amp;quot;,</v>
      </c>
      <c r="G23" s="24" t="str">
        <f t="shared" si="5"/>
        <v>"variable": "lucky",</v>
      </c>
      <c r="H23" s="25" t="str">
        <f t="shared" si="6"/>
        <v>		{
		index: 63,
		name: &amp;quot;lucky&amp;quot;,
		name_cap: &amp;quot;Lucky&amp;quot;,
		cn_name_cap: &amp;quot;幸运的帽子&amp;quot;,
		variable: &amp;quot;lucky&amp;quot;,
		</v>
      </c>
      <c r="I23" s="25" t="str">
        <f t="shared" si="7"/>
        <v>		{
		"index": 63,
		"name": "lucky",
		"name_cap": "Lucky",
		"cn_name_cap": "幸运的帽子",
		"variable": "lucky",
		</v>
      </c>
      <c r="J23" s="36" t="s">
        <v>67</v>
      </c>
      <c r="K23" s="37" t="s">
        <v>68</v>
      </c>
      <c r="L23" s="38"/>
      <c r="M23" s="38"/>
      <c r="N23" s="38"/>
      <c r="O23" s="38">
        <v>1.0</v>
      </c>
      <c r="P23" s="38">
        <v>1.0</v>
      </c>
      <c r="Q23" s="38">
        <v>1.0</v>
      </c>
      <c r="R23" s="39">
        <v>1.0</v>
      </c>
      <c r="S23" s="38">
        <v>1.0</v>
      </c>
      <c r="T23" s="38">
        <v>1.0</v>
      </c>
      <c r="U23" s="38">
        <v>1.0</v>
      </c>
      <c r="V23" s="38">
        <v>1.0</v>
      </c>
      <c r="W23" s="38">
        <v>1.0</v>
      </c>
      <c r="X23" s="38">
        <v>1.0</v>
      </c>
      <c r="Y23" s="38">
        <v>1.0</v>
      </c>
      <c r="Z23" s="38">
        <v>1.0</v>
      </c>
      <c r="AA23" s="38">
        <v>1.0</v>
      </c>
      <c r="AB23" s="38">
        <v>1.0</v>
      </c>
      <c r="AC23" s="38">
        <v>1.0</v>
      </c>
      <c r="AD23" s="4">
        <f t="shared" si="8"/>
        <v>15</v>
      </c>
      <c r="AE23" s="38"/>
      <c r="AF23" s="38"/>
      <c r="AG23" s="38"/>
      <c r="AH23" s="38"/>
      <c r="AI23" s="38"/>
      <c r="AJ23" s="38"/>
      <c r="AK23" s="38"/>
      <c r="AL23" s="38"/>
      <c r="AM23" s="38"/>
      <c r="AN23" s="38"/>
      <c r="AO23" s="38"/>
      <c r="AP23" s="38"/>
      <c r="AQ23" s="38"/>
      <c r="AR23" s="38"/>
    </row>
    <row r="24" ht="16.5" customHeight="1">
      <c r="A24" s="33" t="s">
        <v>69</v>
      </c>
      <c r="B24" s="22" t="str">
        <f t="shared" si="2"/>
        <v/>
      </c>
      <c r="C24" s="34" t="s">
        <v>63</v>
      </c>
      <c r="D24" s="35" t="str">
        <f>IFERROR(__xludf.DUMMYFUNCTION("INDEX(SPLIT(C24, "" ""), COUNTA(SPLIT(C24, "" "")))
"),"NaN")</f>
        <v>NaN</v>
      </c>
      <c r="E24" s="3" t="str">
        <f t="shared" si="3"/>
        <v/>
      </c>
      <c r="F24" s="18" t="str">
        <f t="shared" si="4"/>
        <v/>
      </c>
      <c r="G24" s="24" t="str">
        <f t="shared" si="5"/>
        <v/>
      </c>
      <c r="H24" s="25" t="str">
        <f t="shared" si="6"/>
        <v>		{
		index: 63,
		name: &amp;quot;lucky&amp;quot;,
		name_cap: &amp;quot;Lucky&amp;quot;,
		cn_name_cap: &amp;quot;幸运的帽子&amp;quot;,
		variable: &amp;quot;lucky&amp;quot;,
		</v>
      </c>
      <c r="I24" s="25" t="str">
        <f t="shared" si="7"/>
        <v>		{
		"index": 63,
		"name": "lucky",
		"name_cap": "Lucky",
		"cn_name_cap": "幸运的帽子",
		"variable": "lucky",
		</v>
      </c>
      <c r="J24" s="36" t="s">
        <v>70</v>
      </c>
      <c r="K24" s="37" t="s">
        <v>71</v>
      </c>
      <c r="L24" s="38"/>
      <c r="M24" s="38"/>
      <c r="N24" s="38" t="s">
        <v>72</v>
      </c>
      <c r="O24" s="38">
        <v>0.0</v>
      </c>
      <c r="P24" s="38">
        <v>0.0</v>
      </c>
      <c r="Q24" s="38">
        <v>0.0</v>
      </c>
      <c r="R24" s="39">
        <v>0.0</v>
      </c>
      <c r="S24" s="38">
        <v>0.0</v>
      </c>
      <c r="T24" s="38">
        <v>0.0</v>
      </c>
      <c r="U24" s="38">
        <v>0.0</v>
      </c>
      <c r="V24" s="38">
        <v>0.0</v>
      </c>
      <c r="W24" s="38">
        <v>0.0</v>
      </c>
      <c r="X24" s="38">
        <v>0.0</v>
      </c>
      <c r="Y24" s="38">
        <v>0.0</v>
      </c>
      <c r="Z24" s="38">
        <v>0.0</v>
      </c>
      <c r="AA24" s="38">
        <v>1.0</v>
      </c>
      <c r="AB24" s="38">
        <v>1.0</v>
      </c>
      <c r="AC24" s="38">
        <v>0.0</v>
      </c>
      <c r="AD24" s="4">
        <f t="shared" si="8"/>
        <v>2</v>
      </c>
      <c r="AE24" s="38"/>
      <c r="AF24" s="38"/>
      <c r="AG24" s="38"/>
      <c r="AH24" s="38"/>
      <c r="AI24" s="38"/>
      <c r="AJ24" s="38"/>
      <c r="AK24" s="38"/>
      <c r="AL24" s="38"/>
      <c r="AM24" s="38"/>
      <c r="AN24" s="38"/>
      <c r="AO24" s="38"/>
      <c r="AP24" s="38"/>
      <c r="AQ24" s="38"/>
      <c r="AR24" s="38"/>
    </row>
    <row r="25" ht="16.5" customHeight="1">
      <c r="A25" s="1" t="s">
        <v>73</v>
      </c>
      <c r="B25" s="22" t="str">
        <f t="shared" si="2"/>
        <v>1</v>
      </c>
      <c r="C25" s="41" t="s">
        <v>74</v>
      </c>
      <c r="D25" s="42">
        <f>VALUE(TRIM(RIGHT(SUBSTITUTE(C25," ",REPT(" ",99)),99)))
</f>
        <v>50</v>
      </c>
      <c r="E25" s="3">
        <f t="shared" si="3"/>
        <v>50</v>
      </c>
      <c r="F25" s="18" t="str">
        <f t="shared" si="4"/>
        <v>integrity_max: 50,</v>
      </c>
      <c r="G25" s="24" t="str">
        <f t="shared" si="5"/>
        <v>"integrity_max": 50,</v>
      </c>
      <c r="H25" s="25" t="str">
        <f t="shared" si="6"/>
        <v>		{
		index: 63,
		name: &amp;quot;lucky&amp;quot;,
		name_cap: &amp;quot;Lucky&amp;quot;,
		cn_name_cap: &amp;quot;幸运的帽子&amp;quot;,
		variable: &amp;quot;lucky&amp;quot;,
		integrity_max: 50,
		</v>
      </c>
      <c r="I25" s="25" t="str">
        <f t="shared" si="7"/>
        <v>		{
		"index": 63,
		"name": "lucky",
		"name_cap": "Lucky",
		"cn_name_cap": "幸运的帽子",
		"variable": "lucky",
		"integrity_max": 50,
		</v>
      </c>
      <c r="J25" s="31" t="s">
        <v>75</v>
      </c>
      <c r="K25" s="27" t="s">
        <v>76</v>
      </c>
      <c r="L25" s="4"/>
      <c r="M25" s="4"/>
      <c r="N25" s="4"/>
      <c r="O25" s="4">
        <v>1.0</v>
      </c>
      <c r="P25" s="4">
        <v>1.0</v>
      </c>
      <c r="Q25" s="4">
        <v>1.0</v>
      </c>
      <c r="R25" s="28">
        <v>1.0</v>
      </c>
      <c r="S25" s="4">
        <v>1.0</v>
      </c>
      <c r="T25" s="4">
        <v>1.0</v>
      </c>
      <c r="U25" s="4">
        <v>1.0</v>
      </c>
      <c r="V25" s="4">
        <v>1.0</v>
      </c>
      <c r="W25" s="4">
        <v>1.0</v>
      </c>
      <c r="X25" s="4">
        <v>1.0</v>
      </c>
      <c r="Y25" s="4">
        <v>1.0</v>
      </c>
      <c r="Z25" s="4">
        <v>1.0</v>
      </c>
      <c r="AA25" s="4">
        <v>1.0</v>
      </c>
      <c r="AB25" s="4">
        <v>1.0</v>
      </c>
      <c r="AC25" s="4">
        <v>1.0</v>
      </c>
      <c r="AD25" s="4">
        <f t="shared" si="8"/>
        <v>15</v>
      </c>
      <c r="AE25" s="4"/>
      <c r="AF25" s="4"/>
      <c r="AG25" s="4"/>
      <c r="AH25" s="4"/>
      <c r="AI25" s="4"/>
      <c r="AJ25" s="4"/>
      <c r="AK25" s="4"/>
      <c r="AL25" s="4"/>
      <c r="AM25" s="4"/>
      <c r="AN25" s="4"/>
      <c r="AO25" s="4"/>
      <c r="AP25" s="4"/>
      <c r="AQ25" s="4"/>
      <c r="AR25" s="4"/>
    </row>
    <row r="26" ht="16.5" customHeight="1">
      <c r="A26" s="33" t="s">
        <v>77</v>
      </c>
      <c r="B26" s="22" t="str">
        <f t="shared" si="2"/>
        <v>1</v>
      </c>
      <c r="C26" s="34" t="s">
        <v>55</v>
      </c>
      <c r="D26" s="35">
        <f>D25</f>
        <v>50</v>
      </c>
      <c r="E26" s="3">
        <f t="shared" si="3"/>
        <v>50</v>
      </c>
      <c r="F26" s="18" t="str">
        <f t="shared" si="4"/>
        <v>integrity: 50,</v>
      </c>
      <c r="G26" s="24" t="str">
        <f t="shared" si="5"/>
        <v>"integrity": 50,</v>
      </c>
      <c r="H26" s="25" t="str">
        <f t="shared" si="6"/>
        <v>		{
		index: 63,
		name: &amp;quot;lucky&amp;quot;,
		name_cap: &amp;quot;Lucky&amp;quot;,
		cn_name_cap: &amp;quot;幸运的帽子&amp;quot;,
		variable: &amp;quot;lucky&amp;quot;,
		integrity_max: 50,
		integrity: 50,
		</v>
      </c>
      <c r="I26" s="25" t="str">
        <f t="shared" si="7"/>
        <v>		{
		"index": 63,
		"name": "lucky",
		"name_cap": "Lucky",
		"cn_name_cap": "幸运的帽子",
		"variable": "lucky",
		"integrity_max": 50,
		"integrity": 50,
		</v>
      </c>
      <c r="J26" s="36" t="s">
        <v>78</v>
      </c>
      <c r="K26" s="37" t="s">
        <v>79</v>
      </c>
      <c r="L26" s="38"/>
      <c r="M26" s="38"/>
      <c r="N26" s="38"/>
      <c r="O26" s="38">
        <v>1.0</v>
      </c>
      <c r="P26" s="38">
        <v>1.0</v>
      </c>
      <c r="Q26" s="38">
        <v>1.0</v>
      </c>
      <c r="R26" s="39">
        <v>1.0</v>
      </c>
      <c r="S26" s="38">
        <v>1.0</v>
      </c>
      <c r="T26" s="38">
        <v>1.0</v>
      </c>
      <c r="U26" s="38">
        <v>1.0</v>
      </c>
      <c r="V26" s="38">
        <v>1.0</v>
      </c>
      <c r="W26" s="38">
        <v>1.0</v>
      </c>
      <c r="X26" s="38">
        <v>1.0</v>
      </c>
      <c r="Y26" s="38">
        <v>1.0</v>
      </c>
      <c r="Z26" s="38">
        <v>1.0</v>
      </c>
      <c r="AA26" s="38">
        <v>1.0</v>
      </c>
      <c r="AB26" s="38">
        <v>1.0</v>
      </c>
      <c r="AC26" s="38">
        <v>1.0</v>
      </c>
      <c r="AD26" s="4">
        <f t="shared" si="8"/>
        <v>15</v>
      </c>
      <c r="AE26" s="38"/>
      <c r="AF26" s="38"/>
      <c r="AG26" s="38"/>
      <c r="AH26" s="38"/>
      <c r="AI26" s="38"/>
      <c r="AJ26" s="38"/>
      <c r="AK26" s="38"/>
      <c r="AL26" s="38"/>
      <c r="AM26" s="38"/>
      <c r="AN26" s="38"/>
      <c r="AO26" s="38"/>
      <c r="AP26" s="38"/>
      <c r="AQ26" s="38"/>
      <c r="AR26" s="38"/>
    </row>
    <row r="27" ht="16.5" customHeight="1">
      <c r="A27" s="1" t="s">
        <v>80</v>
      </c>
      <c r="B27" s="22" t="str">
        <f t="shared" si="2"/>
        <v>1</v>
      </c>
      <c r="C27" s="41" t="s">
        <v>81</v>
      </c>
      <c r="D27" s="42">
        <f t="shared" ref="D27:D30" si="9">VALUE(TRIM(RIGHT(SUBSTITUTE(C27," ",REPT(" ",99)),99)))
</f>
        <v>20</v>
      </c>
      <c r="E27" s="3">
        <f t="shared" si="3"/>
        <v>20</v>
      </c>
      <c r="F27" s="18" t="str">
        <f t="shared" si="4"/>
        <v>fabric_strength: 20,</v>
      </c>
      <c r="G27" s="24" t="str">
        <f t="shared" si="5"/>
        <v>"fabric_strength": 20,</v>
      </c>
      <c r="H27" s="25" t="str">
        <f t="shared" si="6"/>
        <v>		{
		index: 63,
		name: &amp;quot;lucky&amp;quot;,
		name_cap: &amp;quot;Lucky&amp;quot;,
		cn_name_cap: &amp;quot;幸运的帽子&amp;quot;,
		variable: &amp;quot;lucky&amp;quot;,
		integrity_max: 50,
		integrity: 50,
		fabric_strength: 20,
		</v>
      </c>
      <c r="I27" s="25" t="str">
        <f t="shared" si="7"/>
        <v>		{
		"index": 63,
		"name": "lucky",
		"name_cap": "Lucky",
		"cn_name_cap": "幸运的帽子",
		"variable": "lucky",
		"integrity_max": 50,
		"integrity": 50,
		"fabric_strength": 20,
		</v>
      </c>
      <c r="J27" s="26" t="s">
        <v>82</v>
      </c>
      <c r="K27" s="27" t="s">
        <v>83</v>
      </c>
      <c r="L27" s="4"/>
      <c r="M27" s="4"/>
      <c r="N27" s="4"/>
      <c r="O27" s="4">
        <v>1.0</v>
      </c>
      <c r="P27" s="4">
        <v>1.0</v>
      </c>
      <c r="Q27" s="4">
        <v>1.0</v>
      </c>
      <c r="R27" s="28">
        <v>1.0</v>
      </c>
      <c r="S27" s="4">
        <v>1.0</v>
      </c>
      <c r="T27" s="4">
        <v>1.0</v>
      </c>
      <c r="U27" s="4">
        <v>1.0</v>
      </c>
      <c r="V27" s="4">
        <v>1.0</v>
      </c>
      <c r="W27" s="4">
        <v>1.0</v>
      </c>
      <c r="X27" s="4">
        <v>1.0</v>
      </c>
      <c r="Y27" s="4">
        <v>1.0</v>
      </c>
      <c r="Z27" s="4">
        <v>1.0</v>
      </c>
      <c r="AA27" s="4">
        <v>1.0</v>
      </c>
      <c r="AB27" s="4">
        <v>1.0</v>
      </c>
      <c r="AC27" s="4">
        <v>1.0</v>
      </c>
      <c r="AD27" s="4">
        <f t="shared" si="8"/>
        <v>15</v>
      </c>
      <c r="AE27" s="4"/>
      <c r="AF27" s="4"/>
      <c r="AG27" s="4"/>
      <c r="AH27" s="4"/>
      <c r="AI27" s="4"/>
      <c r="AJ27" s="4"/>
      <c r="AK27" s="4"/>
      <c r="AL27" s="4"/>
      <c r="AM27" s="4"/>
      <c r="AN27" s="4"/>
      <c r="AO27" s="4"/>
      <c r="AP27" s="4"/>
      <c r="AQ27" s="4"/>
      <c r="AR27" s="4"/>
    </row>
    <row r="28" ht="16.5" customHeight="1">
      <c r="A28" s="1" t="s">
        <v>84</v>
      </c>
      <c r="B28" s="22" t="str">
        <f t="shared" si="2"/>
        <v>1</v>
      </c>
      <c r="C28" s="41" t="s">
        <v>85</v>
      </c>
      <c r="D28" s="42">
        <f t="shared" si="9"/>
        <v>300</v>
      </c>
      <c r="E28" s="3">
        <f t="shared" si="3"/>
        <v>300</v>
      </c>
      <c r="F28" s="18" t="str">
        <f t="shared" si="4"/>
        <v>reveal: 300,</v>
      </c>
      <c r="G28" s="24" t="str">
        <f t="shared" si="5"/>
        <v>"reveal": 300,</v>
      </c>
      <c r="H28" s="25" t="str">
        <f t="shared" si="6"/>
        <v>		{
		index: 63,
		name: &amp;quot;lucky&amp;quot;,
		name_cap: &amp;quot;Lucky&amp;quot;,
		cn_name_cap: &amp;quot;幸运的帽子&amp;quot;,
		variable: &amp;quot;lucky&amp;quot;,
		integrity_max: 50,
		integrity: 50,
		fabric_strength: 20,
		reveal: 300,
		</v>
      </c>
      <c r="I28" s="25" t="str">
        <f t="shared" si="7"/>
        <v>		{
		"index": 63,
		"name": "lucky",
		"name_cap": "Lucky",
		"cn_name_cap": "幸运的帽子",
		"variable": "lucky",
		"integrity_max": 50,
		"integrity": 50,
		"fabric_strength": 20,
		"reveal": 300,
		</v>
      </c>
      <c r="J28" s="31" t="s">
        <v>86</v>
      </c>
      <c r="K28" s="27" t="s">
        <v>87</v>
      </c>
      <c r="L28" s="4"/>
      <c r="M28" s="4"/>
      <c r="N28" s="4"/>
      <c r="O28" s="4">
        <v>1.0</v>
      </c>
      <c r="P28" s="4">
        <v>1.0</v>
      </c>
      <c r="Q28" s="4">
        <v>1.0</v>
      </c>
      <c r="R28" s="28">
        <v>1.0</v>
      </c>
      <c r="S28" s="4">
        <v>1.0</v>
      </c>
      <c r="T28" s="4">
        <v>1.0</v>
      </c>
      <c r="U28" s="4">
        <v>1.0</v>
      </c>
      <c r="V28" s="4">
        <v>1.0</v>
      </c>
      <c r="W28" s="4">
        <v>1.0</v>
      </c>
      <c r="X28" s="4">
        <v>1.0</v>
      </c>
      <c r="Y28" s="4">
        <v>1.0</v>
      </c>
      <c r="Z28" s="4">
        <v>1.0</v>
      </c>
      <c r="AA28" s="4">
        <v>1.0</v>
      </c>
      <c r="AB28" s="4">
        <v>1.0</v>
      </c>
      <c r="AC28" s="4">
        <v>1.0</v>
      </c>
      <c r="AD28" s="4">
        <f t="shared" si="8"/>
        <v>15</v>
      </c>
      <c r="AE28" s="4"/>
      <c r="AF28" s="4"/>
      <c r="AG28" s="4"/>
      <c r="AH28" s="4"/>
      <c r="AI28" s="4"/>
      <c r="AJ28" s="4"/>
      <c r="AK28" s="4"/>
      <c r="AL28" s="4"/>
      <c r="AM28" s="4"/>
      <c r="AN28" s="4"/>
      <c r="AO28" s="4"/>
      <c r="AP28" s="4"/>
      <c r="AQ28" s="4"/>
      <c r="AR28" s="4"/>
    </row>
    <row r="29" ht="16.5" customHeight="1">
      <c r="A29" s="1" t="s">
        <v>88</v>
      </c>
      <c r="B29" s="22" t="str">
        <f t="shared" si="2"/>
        <v>1</v>
      </c>
      <c r="C29" s="41" t="s">
        <v>89</v>
      </c>
      <c r="D29" s="42">
        <f t="shared" si="9"/>
        <v>0</v>
      </c>
      <c r="E29" s="3">
        <f t="shared" si="3"/>
        <v>0</v>
      </c>
      <c r="F29" s="18" t="str">
        <f t="shared" si="4"/>
        <v>bustresize: 0,</v>
      </c>
      <c r="G29" s="24" t="str">
        <f t="shared" si="5"/>
        <v>"bustresize": 0,</v>
      </c>
      <c r="H29" s="25" t="str">
        <f t="shared" si="6"/>
        <v>		{
		index: 63,
		name: &amp;quot;lucky&amp;quot;,
		name_cap: &amp;quot;Lucky&amp;quot;,
		cn_name_cap: &amp;quot;幸运的帽子&amp;quot;,
		variable: &amp;quot;lucky&amp;quot;,
		integrity_max: 50,
		integrity: 50,
		fabric_strength: 20,
		reveal: 300,
		bustresize: 0,
		</v>
      </c>
      <c r="I29" s="25" t="str">
        <f t="shared" si="7"/>
        <v>		{
		"index": 63,
		"name": "lucky",
		"name_cap": "Lucky",
		"cn_name_cap": "幸运的帽子",
		"variable": "lucky",
		"integrity_max": 50,
		"integrity": 50,
		"fabric_strength": 20,
		"reveal": 300,
		"bustresize": 0,
		</v>
      </c>
      <c r="J29" s="31" t="s">
        <v>90</v>
      </c>
      <c r="K29" s="27" t="s">
        <v>91</v>
      </c>
      <c r="L29" s="4"/>
      <c r="M29" s="4"/>
      <c r="N29" s="4"/>
      <c r="O29" s="4">
        <v>0.0</v>
      </c>
      <c r="P29" s="4">
        <v>0.0</v>
      </c>
      <c r="Q29" s="4">
        <v>0.0</v>
      </c>
      <c r="R29" s="28">
        <v>0.0</v>
      </c>
      <c r="S29" s="4">
        <v>0.0</v>
      </c>
      <c r="T29" s="4">
        <v>0.0</v>
      </c>
      <c r="U29" s="4">
        <v>0.0</v>
      </c>
      <c r="V29" s="4">
        <v>0.0</v>
      </c>
      <c r="W29" s="4">
        <v>0.0</v>
      </c>
      <c r="X29" s="4">
        <v>0.0</v>
      </c>
      <c r="Y29" s="4">
        <v>0.0</v>
      </c>
      <c r="Z29" s="4">
        <v>1.0</v>
      </c>
      <c r="AA29" s="4">
        <v>0.0</v>
      </c>
      <c r="AB29" s="4">
        <v>1.0</v>
      </c>
      <c r="AC29" s="4">
        <v>1.0</v>
      </c>
      <c r="AD29" s="4">
        <f t="shared" si="8"/>
        <v>3</v>
      </c>
      <c r="AE29" s="4"/>
      <c r="AF29" s="4"/>
      <c r="AG29" s="4"/>
      <c r="AH29" s="4"/>
      <c r="AI29" s="4"/>
      <c r="AJ29" s="4"/>
      <c r="AK29" s="4"/>
      <c r="AL29" s="4"/>
      <c r="AM29" s="4"/>
      <c r="AN29" s="4"/>
      <c r="AO29" s="4"/>
      <c r="AP29" s="4"/>
      <c r="AQ29" s="4"/>
      <c r="AR29" s="4"/>
    </row>
    <row r="30" ht="16.5" customHeight="1">
      <c r="A30" s="1" t="s">
        <v>92</v>
      </c>
      <c r="B30" s="22" t="str">
        <f t="shared" si="2"/>
        <v/>
      </c>
      <c r="C30" s="41" t="s">
        <v>89</v>
      </c>
      <c r="D30" s="42">
        <f t="shared" si="9"/>
        <v>0</v>
      </c>
      <c r="E30" s="3" t="str">
        <f t="shared" si="3"/>
        <v/>
      </c>
      <c r="F30" s="18" t="str">
        <f t="shared" si="4"/>
        <v/>
      </c>
      <c r="G30" s="24" t="str">
        <f t="shared" si="5"/>
        <v/>
      </c>
      <c r="H30" s="25" t="str">
        <f t="shared" si="6"/>
        <v>		{
		index: 63,
		name: &amp;quot;lucky&amp;quot;,
		name_cap: &amp;quot;Lucky&amp;quot;,
		cn_name_cap: &amp;quot;幸运的帽子&amp;quot;,
		variable: &amp;quot;lucky&amp;quot;,
		integrity_max: 50,
		integrity: 50,
		fabric_strength: 20,
		reveal: 300,
		bustresize: 0,
		</v>
      </c>
      <c r="I30" s="25" t="str">
        <f t="shared" si="7"/>
        <v>		{
		"index": 63,
		"name": "lucky",
		"name_cap": "Lucky",
		"cn_name_cap": "幸运的帽子",
		"variable": "lucky",
		"integrity_max": 50,
		"integrity": 50,
		"fabric_strength": 20,
		"reveal": 300,
		"bustresize": 0,
		</v>
      </c>
      <c r="J30" s="31" t="s">
        <v>93</v>
      </c>
      <c r="K30" s="27" t="s">
        <v>94</v>
      </c>
      <c r="L30" s="4"/>
      <c r="M30" s="4"/>
      <c r="N30" s="4"/>
      <c r="O30" s="4">
        <v>0.0</v>
      </c>
      <c r="P30" s="4">
        <v>0.0</v>
      </c>
      <c r="Q30" s="4">
        <v>0.0</v>
      </c>
      <c r="R30" s="28">
        <v>0.0</v>
      </c>
      <c r="S30" s="4">
        <v>0.0</v>
      </c>
      <c r="T30" s="4">
        <v>0.0</v>
      </c>
      <c r="U30" s="4">
        <v>0.0</v>
      </c>
      <c r="V30" s="4">
        <v>1.0</v>
      </c>
      <c r="W30" s="4">
        <v>0.0</v>
      </c>
      <c r="X30" s="4">
        <v>0.0</v>
      </c>
      <c r="Y30" s="4">
        <v>1.0</v>
      </c>
      <c r="Z30" s="4">
        <v>0.0</v>
      </c>
      <c r="AA30" s="4">
        <v>1.0</v>
      </c>
      <c r="AB30" s="4">
        <v>0.0</v>
      </c>
      <c r="AC30" s="4">
        <v>0.0</v>
      </c>
      <c r="AD30" s="4">
        <f t="shared" si="8"/>
        <v>3</v>
      </c>
      <c r="AE30" s="4"/>
      <c r="AF30" s="4"/>
      <c r="AG30" s="4"/>
      <c r="AH30" s="4"/>
      <c r="AI30" s="4"/>
      <c r="AJ30" s="4"/>
      <c r="AK30" s="4"/>
      <c r="AL30" s="4"/>
      <c r="AM30" s="4"/>
      <c r="AN30" s="4"/>
      <c r="AO30" s="4"/>
      <c r="AP30" s="4"/>
      <c r="AQ30" s="4"/>
      <c r="AR30" s="4"/>
    </row>
    <row r="31" ht="16.5" customHeight="1">
      <c r="A31" s="1" t="s">
        <v>95</v>
      </c>
      <c r="B31" s="22" t="str">
        <f t="shared" si="2"/>
        <v>1</v>
      </c>
      <c r="C31" s="41" t="s">
        <v>96</v>
      </c>
      <c r="D31" s="3" t="str">
        <f>IFERROR(__xludf.DUMMYFUNCTION("INDEX(SPLIT(C31, "" ""), COUNTA(SPLIT(C31, "" "")))
"),"an")</f>
        <v>an</v>
      </c>
      <c r="E31" s="3" t="str">
        <f t="shared" si="3"/>
        <v>an</v>
      </c>
      <c r="F31" s="18" t="str">
        <f t="shared" si="4"/>
        <v>word: &amp;quot;an&amp;quot;,</v>
      </c>
      <c r="G31" s="24" t="str">
        <f t="shared" si="5"/>
        <v>"word": "an",</v>
      </c>
      <c r="H31" s="25" t="str">
        <f t="shared" si="6"/>
        <v>		{
		index: 63,
		name: &amp;quot;lucky&amp;quot;,
		name_cap: &amp;quot;Lucky&amp;quot;,
		cn_name_cap: &amp;quot;幸运的帽子&amp;quot;,
		variable: &amp;quot;lucky&amp;quot;,
		integrity_max: 50,
		integrity: 50,
		fabric_strength: 20,
		reveal: 300,
		bustresize: 0,
		word: &amp;quot;an&amp;quot;,
		</v>
      </c>
      <c r="I31" s="25" t="str">
        <f t="shared" si="7"/>
        <v>		{
		"index": 63,
		"name": "lucky",
		"name_cap": "Lucky",
		"cn_name_cap": "幸运的帽子",
		"variable": "lucky",
		"integrity_max": 50,
		"integrity": 50,
		"fabric_strength": 20,
		"reveal": 300,
		"bustresize": 0,
		"word": "an",
		</v>
      </c>
      <c r="J31" s="31" t="s">
        <v>97</v>
      </c>
      <c r="K31" s="27" t="s">
        <v>98</v>
      </c>
      <c r="L31" s="4"/>
      <c r="M31" s="4"/>
      <c r="N31" s="4"/>
      <c r="O31" s="4">
        <v>1.0</v>
      </c>
      <c r="P31" s="4">
        <v>1.0</v>
      </c>
      <c r="Q31" s="4">
        <v>1.0</v>
      </c>
      <c r="R31" s="28">
        <v>1.0</v>
      </c>
      <c r="S31" s="4">
        <v>1.0</v>
      </c>
      <c r="T31" s="4">
        <v>1.0</v>
      </c>
      <c r="U31" s="4">
        <v>1.0</v>
      </c>
      <c r="V31" s="4">
        <v>1.0</v>
      </c>
      <c r="W31" s="4">
        <v>1.0</v>
      </c>
      <c r="X31" s="4">
        <v>1.0</v>
      </c>
      <c r="Y31" s="4">
        <v>1.0</v>
      </c>
      <c r="Z31" s="4">
        <v>1.0</v>
      </c>
      <c r="AA31" s="4">
        <v>1.0</v>
      </c>
      <c r="AB31" s="4">
        <v>1.0</v>
      </c>
      <c r="AC31" s="4">
        <v>1.0</v>
      </c>
      <c r="AD31" s="4">
        <f t="shared" si="8"/>
        <v>15</v>
      </c>
      <c r="AE31" s="4"/>
      <c r="AF31" s="4"/>
      <c r="AG31" s="4"/>
      <c r="AH31" s="4"/>
      <c r="AI31" s="4"/>
      <c r="AJ31" s="4"/>
      <c r="AK31" s="4"/>
      <c r="AL31" s="4"/>
      <c r="AM31" s="4"/>
      <c r="AN31" s="4"/>
      <c r="AO31" s="4"/>
      <c r="AP31" s="4"/>
      <c r="AQ31" s="4"/>
      <c r="AR31" s="4"/>
    </row>
    <row r="32" ht="16.5" customHeight="1">
      <c r="A32" s="1" t="s">
        <v>99</v>
      </c>
      <c r="B32" s="22" t="str">
        <f t="shared" si="2"/>
        <v>1</v>
      </c>
      <c r="C32" s="41" t="s">
        <v>100</v>
      </c>
      <c r="D32" s="42">
        <f t="shared" ref="D32:D33" si="10">VALUE(TRIM(RIGHT(SUBSTITUTE(C32," ",REPT(" ",99)),99)))
</f>
        <v>1</v>
      </c>
      <c r="E32" s="3">
        <f t="shared" si="3"/>
        <v>1</v>
      </c>
      <c r="F32" s="18" t="str">
        <f t="shared" si="4"/>
        <v>one_piece: 1,</v>
      </c>
      <c r="G32" s="24" t="str">
        <f t="shared" si="5"/>
        <v>"one_piece": 1,</v>
      </c>
      <c r="H32" s="25" t="str">
        <f t="shared" si="6"/>
        <v>		{
		index: 63,
		name: &amp;quot;lucky&amp;quot;,
		name_cap: &amp;quot;Lucky&amp;quot;,
		cn_name_cap: &amp;quot;幸运的帽子&amp;quot;,
		variable: &amp;quot;lucky&amp;quot;,
		integrity_max: 50,
		integrity: 50,
		fabric_strength: 20,
		reveal: 300,
		bustresize: 0,
		word: &amp;quot;an&amp;quot;,
		one_piece: 1,
		</v>
      </c>
      <c r="I32" s="25" t="str">
        <f t="shared" si="7"/>
        <v>		{
		"index": 63,
		"name": "lucky",
		"name_cap": "Lucky",
		"cn_name_cap": "幸运的帽子",
		"variable": "lucky",
		"integrity_max": 50,
		"integrity": 50,
		"fabric_strength": 20,
		"reveal": 300,
		"bustresize": 0,
		"word": "an",
		"one_piece": 1,
		</v>
      </c>
      <c r="J32" s="31" t="s">
        <v>101</v>
      </c>
      <c r="K32" s="27" t="s">
        <v>102</v>
      </c>
      <c r="L32" s="4"/>
      <c r="M32" s="4"/>
      <c r="N32" s="4"/>
      <c r="O32" s="4">
        <v>0.0</v>
      </c>
      <c r="P32" s="4">
        <v>0.0</v>
      </c>
      <c r="Q32" s="4">
        <v>1.0</v>
      </c>
      <c r="R32" s="28">
        <v>0.0</v>
      </c>
      <c r="S32" s="4">
        <v>0.0</v>
      </c>
      <c r="T32" s="4">
        <v>1.0</v>
      </c>
      <c r="U32" s="4">
        <v>0.0</v>
      </c>
      <c r="V32" s="4">
        <v>1.0</v>
      </c>
      <c r="W32" s="4">
        <v>0.0</v>
      </c>
      <c r="X32" s="4">
        <v>1.0</v>
      </c>
      <c r="Y32" s="4">
        <v>1.0</v>
      </c>
      <c r="Z32" s="4">
        <v>1.0</v>
      </c>
      <c r="AA32" s="4">
        <v>1.0</v>
      </c>
      <c r="AB32" s="4">
        <v>1.0</v>
      </c>
      <c r="AC32" s="4">
        <v>1.0</v>
      </c>
      <c r="AD32" s="4">
        <f t="shared" si="8"/>
        <v>9</v>
      </c>
      <c r="AE32" s="4"/>
      <c r="AF32" s="4"/>
      <c r="AG32" s="4"/>
      <c r="AH32" s="4"/>
      <c r="AI32" s="4"/>
      <c r="AJ32" s="4"/>
      <c r="AK32" s="4"/>
      <c r="AL32" s="4"/>
      <c r="AM32" s="4"/>
      <c r="AN32" s="4"/>
      <c r="AO32" s="4"/>
      <c r="AP32" s="4"/>
      <c r="AQ32" s="4"/>
      <c r="AR32" s="4"/>
    </row>
    <row r="33" ht="16.5" customHeight="1">
      <c r="A33" s="1" t="s">
        <v>103</v>
      </c>
      <c r="B33" s="22" t="str">
        <f t="shared" si="2"/>
        <v/>
      </c>
      <c r="C33" s="41" t="s">
        <v>104</v>
      </c>
      <c r="D33" s="42">
        <f t="shared" si="10"/>
        <v>0</v>
      </c>
      <c r="E33" s="3" t="str">
        <f t="shared" si="3"/>
        <v/>
      </c>
      <c r="F33" s="18" t="str">
        <f t="shared" si="4"/>
        <v/>
      </c>
      <c r="G33" s="24" t="str">
        <f t="shared" si="5"/>
        <v/>
      </c>
      <c r="H33" s="25" t="str">
        <f t="shared" si="6"/>
        <v>		{
		index: 63,
		name: &amp;quot;lucky&amp;quot;,
		name_cap: &amp;quot;Lucky&amp;quot;,
		cn_name_cap: &amp;quot;幸运的帽子&amp;quot;,
		variable: &amp;quot;lucky&amp;quot;,
		integrity_max: 50,
		integrity: 50,
		fabric_strength: 20,
		reveal: 300,
		bustresize: 0,
		word: &amp;quot;an&amp;quot;,
		one_piece: 1,
		</v>
      </c>
      <c r="I33" s="25" t="str">
        <f t="shared" si="7"/>
        <v>		{
		"index": 63,
		"name": "lucky",
		"name_cap": "Lucky",
		"cn_name_cap": "幸运的帽子",
		"variable": "lucky",
		"integrity_max": 50,
		"integrity": 50,
		"fabric_strength": 20,
		"reveal": 300,
		"bustresize": 0,
		"word": "an",
		"one_piece": 1,
		</v>
      </c>
      <c r="J33" s="31" t="s">
        <v>105</v>
      </c>
      <c r="K33" s="27" t="s">
        <v>106</v>
      </c>
      <c r="L33" s="4"/>
      <c r="M33" s="4"/>
      <c r="N33" s="4"/>
      <c r="O33" s="4">
        <v>0.0</v>
      </c>
      <c r="P33" s="4">
        <v>0.0</v>
      </c>
      <c r="Q33" s="4">
        <v>0.0</v>
      </c>
      <c r="R33" s="28">
        <v>0.0</v>
      </c>
      <c r="S33" s="4">
        <v>0.0</v>
      </c>
      <c r="T33" s="4">
        <v>0.0</v>
      </c>
      <c r="U33" s="4">
        <v>0.0</v>
      </c>
      <c r="V33" s="4">
        <v>1.0</v>
      </c>
      <c r="W33" s="4">
        <v>0.0</v>
      </c>
      <c r="X33" s="4">
        <v>0.0</v>
      </c>
      <c r="Y33" s="4">
        <v>1.0</v>
      </c>
      <c r="Z33" s="4">
        <v>0.0</v>
      </c>
      <c r="AA33" s="4">
        <v>0.0</v>
      </c>
      <c r="AB33" s="4">
        <v>0.0</v>
      </c>
      <c r="AC33" s="4">
        <v>0.0</v>
      </c>
      <c r="AD33" s="4">
        <f t="shared" si="8"/>
        <v>2</v>
      </c>
      <c r="AE33" s="4"/>
      <c r="AF33" s="4"/>
      <c r="AG33" s="4"/>
      <c r="AH33" s="4"/>
      <c r="AI33" s="4"/>
      <c r="AJ33" s="4"/>
      <c r="AK33" s="4"/>
      <c r="AL33" s="4"/>
      <c r="AM33" s="4"/>
      <c r="AN33" s="4"/>
      <c r="AO33" s="4"/>
      <c r="AP33" s="4"/>
      <c r="AQ33" s="4"/>
      <c r="AR33" s="4"/>
    </row>
    <row r="34" ht="16.5" customHeight="1">
      <c r="A34" s="33" t="s">
        <v>107</v>
      </c>
      <c r="B34" s="22" t="str">
        <f t="shared" si="2"/>
        <v/>
      </c>
      <c r="C34" s="34" t="s">
        <v>55</v>
      </c>
      <c r="D34" s="35">
        <f>D33</f>
        <v>0</v>
      </c>
      <c r="E34" s="3" t="str">
        <f t="shared" si="3"/>
        <v/>
      </c>
      <c r="F34" s="18" t="str">
        <f t="shared" si="4"/>
        <v/>
      </c>
      <c r="G34" s="24" t="str">
        <f t="shared" si="5"/>
        <v/>
      </c>
      <c r="H34" s="25" t="str">
        <f t="shared" si="6"/>
        <v>		{
		index: 63,
		name: &amp;quot;lucky&amp;quot;,
		name_cap: &amp;quot;Lucky&amp;quot;,
		cn_name_cap: &amp;quot;幸运的帽子&amp;quot;,
		variable: &amp;quot;lucky&amp;quot;,
		integrity_max: 50,
		integrity: 50,
		fabric_strength: 20,
		reveal: 300,
		bustresize: 0,
		word: &amp;quot;an&amp;quot;,
		one_piece: 1,
		</v>
      </c>
      <c r="I34" s="25" t="str">
        <f t="shared" si="7"/>
        <v>		{
		"index": 63,
		"name": "lucky",
		"name_cap": "Lucky",
		"cn_name_cap": "幸运的帽子",
		"variable": "lucky",
		"integrity_max": 50,
		"integrity": 50,
		"fabric_strength": 20,
		"reveal": 300,
		"bustresize": 0,
		"word": "an",
		"one_piece": 1,
		</v>
      </c>
      <c r="J34" s="43"/>
      <c r="K34" s="37" t="s">
        <v>108</v>
      </c>
      <c r="L34" s="38"/>
      <c r="M34" s="38"/>
      <c r="N34" s="38"/>
      <c r="O34" s="38">
        <v>0.0</v>
      </c>
      <c r="P34" s="38">
        <v>0.0</v>
      </c>
      <c r="Q34" s="38">
        <v>0.0</v>
      </c>
      <c r="R34" s="39">
        <v>0.0</v>
      </c>
      <c r="S34" s="38">
        <v>0.0</v>
      </c>
      <c r="T34" s="38">
        <v>0.0</v>
      </c>
      <c r="U34" s="38">
        <v>0.0</v>
      </c>
      <c r="V34" s="38">
        <v>1.0</v>
      </c>
      <c r="W34" s="38">
        <v>0.0</v>
      </c>
      <c r="X34" s="38">
        <v>0.0</v>
      </c>
      <c r="Y34" s="38">
        <v>1.0</v>
      </c>
      <c r="Z34" s="38">
        <v>0.0</v>
      </c>
      <c r="AA34" s="38">
        <v>0.0</v>
      </c>
      <c r="AB34" s="38">
        <v>0.0</v>
      </c>
      <c r="AC34" s="38">
        <v>0.0</v>
      </c>
      <c r="AD34" s="4">
        <f t="shared" si="8"/>
        <v>2</v>
      </c>
      <c r="AE34" s="38"/>
      <c r="AF34" s="38"/>
      <c r="AG34" s="38"/>
      <c r="AH34" s="38"/>
      <c r="AI34" s="38"/>
      <c r="AJ34" s="38"/>
      <c r="AK34" s="38"/>
      <c r="AL34" s="38"/>
      <c r="AM34" s="38"/>
      <c r="AN34" s="38"/>
      <c r="AO34" s="38"/>
      <c r="AP34" s="38"/>
      <c r="AQ34" s="38"/>
      <c r="AR34" s="38"/>
    </row>
    <row r="35" ht="16.5" customHeight="1">
      <c r="A35" s="1" t="s">
        <v>109</v>
      </c>
      <c r="B35" s="22" t="str">
        <f t="shared" si="2"/>
        <v/>
      </c>
      <c r="C35" s="41" t="s">
        <v>110</v>
      </c>
      <c r="D35" s="42">
        <f t="shared" ref="D35:D37" si="11">VALUE(TRIM(RIGHT(SUBSTITUTE(C35," ",REPT(" ",99)),99)))
</f>
        <v>0</v>
      </c>
      <c r="E35" s="3" t="str">
        <f t="shared" si="3"/>
        <v/>
      </c>
      <c r="F35" s="18" t="str">
        <f t="shared" si="4"/>
        <v/>
      </c>
      <c r="G35" s="24" t="str">
        <f t="shared" si="5"/>
        <v/>
      </c>
      <c r="H35" s="25" t="str">
        <f t="shared" si="6"/>
        <v>		{
		index: 63,
		name: &amp;quot;lucky&amp;quot;,
		name_cap: &amp;quot;Lucky&amp;quot;,
		cn_name_cap: &amp;quot;幸运的帽子&amp;quot;,
		variable: &amp;quot;lucky&amp;quot;,
		integrity_max: 50,
		integrity: 50,
		fabric_strength: 20,
		reveal: 300,
		bustresize: 0,
		word: &amp;quot;an&amp;quot;,
		one_piece: 1,
		</v>
      </c>
      <c r="I35" s="25" t="str">
        <f t="shared" si="7"/>
        <v>		{
		"index": 63,
		"name": "lucky",
		"name_cap": "Lucky",
		"cn_name_cap": "幸运的帽子",
		"variable": "lucky",
		"integrity_max": 50,
		"integrity": 50,
		"fabric_strength": 20,
		"reveal": 300,
		"bustresize": 0,
		"word": "an",
		"one_piece": 1,
		</v>
      </c>
      <c r="J35" s="31" t="s">
        <v>111</v>
      </c>
      <c r="K35" s="27" t="s">
        <v>112</v>
      </c>
      <c r="L35" s="4"/>
      <c r="M35" s="4"/>
      <c r="N35" s="4"/>
      <c r="O35" s="4">
        <v>0.0</v>
      </c>
      <c r="P35" s="4">
        <v>1.0</v>
      </c>
      <c r="Q35" s="4">
        <v>0.0</v>
      </c>
      <c r="R35" s="28">
        <v>0.0</v>
      </c>
      <c r="S35" s="4">
        <v>0.0</v>
      </c>
      <c r="T35" s="4">
        <v>0.0</v>
      </c>
      <c r="U35" s="4">
        <v>0.0</v>
      </c>
      <c r="V35" s="4">
        <v>1.0</v>
      </c>
      <c r="W35" s="4">
        <v>0.0</v>
      </c>
      <c r="X35" s="4">
        <v>0.0</v>
      </c>
      <c r="Y35" s="4">
        <v>0.0</v>
      </c>
      <c r="Z35" s="4">
        <v>0.0</v>
      </c>
      <c r="AA35" s="4">
        <v>0.0</v>
      </c>
      <c r="AB35" s="4">
        <v>0.0</v>
      </c>
      <c r="AC35" s="4">
        <v>0.0</v>
      </c>
      <c r="AD35" s="4">
        <f t="shared" si="8"/>
        <v>2</v>
      </c>
      <c r="AE35" s="4"/>
      <c r="AF35" s="4"/>
      <c r="AG35" s="4"/>
      <c r="AH35" s="4"/>
      <c r="AI35" s="4"/>
      <c r="AJ35" s="4"/>
      <c r="AK35" s="4"/>
      <c r="AL35" s="4"/>
      <c r="AM35" s="4"/>
      <c r="AN35" s="4"/>
      <c r="AO35" s="4"/>
      <c r="AP35" s="4"/>
      <c r="AQ35" s="4"/>
      <c r="AR35" s="4"/>
    </row>
    <row r="36" ht="16.5" customHeight="1">
      <c r="A36" s="1" t="s">
        <v>113</v>
      </c>
      <c r="B36" s="22" t="str">
        <f t="shared" si="2"/>
        <v>1</v>
      </c>
      <c r="C36" s="41" t="s">
        <v>110</v>
      </c>
      <c r="D36" s="42">
        <f t="shared" si="11"/>
        <v>0</v>
      </c>
      <c r="E36" s="3">
        <f t="shared" si="3"/>
        <v>0</v>
      </c>
      <c r="F36" s="18" t="str">
        <f t="shared" si="4"/>
        <v>strap: 0,</v>
      </c>
      <c r="G36" s="24" t="str">
        <f t="shared" si="5"/>
        <v>"strap": 0,</v>
      </c>
      <c r="H36" s="25" t="str">
        <f t="shared" si="6"/>
        <v>		{
		index: 63,
		name: &amp;quot;lucky&amp;quot;,
		name_cap: &amp;quot;Lucky&amp;quot;,
		cn_name_cap: &amp;quot;幸运的帽子&amp;quot;,
		variable: &amp;quot;lucky&amp;quot;,
		integrity_max: 50,
		integrity: 50,
		fabric_strength: 20,
		reveal: 300,
		bustresize: 0,
		word: &amp;quot;an&amp;quot;,
		one_piece: 1,
		strap: 0,
		</v>
      </c>
      <c r="I36" s="25" t="str">
        <f t="shared" si="7"/>
        <v>		{
		"index": 63,
		"name": "lucky",
		"name_cap": "Lucky",
		"cn_name_cap": "幸运的帽子",
		"variable": "lucky",
		"integrity_max": 50,
		"integrity": 50,
		"fabric_strength": 20,
		"reveal": 300,
		"bustresize": 0,
		"word": "an",
		"one_piece": 1,
		"strap": 0,
		</v>
      </c>
      <c r="J36" s="31" t="s">
        <v>114</v>
      </c>
      <c r="K36" s="27" t="s">
        <v>115</v>
      </c>
      <c r="L36" s="4"/>
      <c r="M36" s="4"/>
      <c r="N36" s="4"/>
      <c r="O36" s="4">
        <v>0.0</v>
      </c>
      <c r="P36" s="4">
        <v>0.0</v>
      </c>
      <c r="Q36" s="4">
        <v>0.0</v>
      </c>
      <c r="R36" s="28">
        <v>0.0</v>
      </c>
      <c r="S36" s="4">
        <v>0.0</v>
      </c>
      <c r="T36" s="4">
        <v>0.0</v>
      </c>
      <c r="U36" s="4">
        <v>0.0</v>
      </c>
      <c r="V36" s="4">
        <v>0.0</v>
      </c>
      <c r="W36" s="4">
        <v>0.0</v>
      </c>
      <c r="X36" s="4">
        <v>0.0</v>
      </c>
      <c r="Y36" s="4">
        <v>0.0</v>
      </c>
      <c r="Z36" s="4">
        <v>1.0</v>
      </c>
      <c r="AA36" s="4">
        <v>0.0</v>
      </c>
      <c r="AB36" s="4">
        <v>1.0</v>
      </c>
      <c r="AC36" s="4">
        <v>1.0</v>
      </c>
      <c r="AD36" s="4">
        <f t="shared" si="8"/>
        <v>3</v>
      </c>
      <c r="AE36" s="4"/>
      <c r="AF36" s="4"/>
      <c r="AG36" s="4"/>
      <c r="AH36" s="4"/>
      <c r="AI36" s="4"/>
      <c r="AJ36" s="4"/>
      <c r="AK36" s="4"/>
      <c r="AL36" s="4"/>
      <c r="AM36" s="4"/>
      <c r="AN36" s="4"/>
      <c r="AO36" s="4"/>
      <c r="AP36" s="4"/>
      <c r="AQ36" s="4"/>
      <c r="AR36" s="4"/>
    </row>
    <row r="37" ht="16.5" customHeight="1">
      <c r="A37" s="1" t="s">
        <v>116</v>
      </c>
      <c r="B37" s="22" t="str">
        <f t="shared" si="2"/>
        <v>1</v>
      </c>
      <c r="C37" s="41" t="s">
        <v>104</v>
      </c>
      <c r="D37" s="42">
        <f t="shared" si="11"/>
        <v>0</v>
      </c>
      <c r="E37" s="3">
        <f t="shared" si="3"/>
        <v>0</v>
      </c>
      <c r="F37" s="18" t="str">
        <f t="shared" si="4"/>
        <v>open: 0,</v>
      </c>
      <c r="G37" s="24" t="str">
        <f t="shared" si="5"/>
        <v>"open": 0,</v>
      </c>
      <c r="H3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37" s="25" t="str">
        <f t="shared" si="7"/>
        <v>		{
		"index": 63,
		"name": "lucky",
		"name_cap": "Lucky",
		"cn_name_cap": "幸运的帽子",
		"variable": "lucky",
		"integrity_max": 50,
		"integrity": 50,
		"fabric_strength": 20,
		"reveal": 300,
		"bustresize": 0,
		"word": "an",
		"one_piece": 1,
		"strap": 0,
		"open": 0,
		</v>
      </c>
      <c r="J37" s="31" t="s">
        <v>117</v>
      </c>
      <c r="K37" s="27" t="s">
        <v>118</v>
      </c>
      <c r="L37" s="4"/>
      <c r="M37" s="4"/>
      <c r="N37" s="4"/>
      <c r="O37" s="4">
        <v>0.0</v>
      </c>
      <c r="P37" s="4">
        <v>0.0</v>
      </c>
      <c r="Q37" s="4">
        <v>0.0</v>
      </c>
      <c r="R37" s="28">
        <v>0.0</v>
      </c>
      <c r="S37" s="4">
        <v>0.0</v>
      </c>
      <c r="T37" s="4">
        <v>0.0</v>
      </c>
      <c r="U37" s="4">
        <v>0.0</v>
      </c>
      <c r="V37" s="4">
        <v>0.0</v>
      </c>
      <c r="W37" s="4">
        <v>0.0</v>
      </c>
      <c r="X37" s="4">
        <v>0.0</v>
      </c>
      <c r="Y37" s="4">
        <v>0.0</v>
      </c>
      <c r="Z37" s="4">
        <v>1.0</v>
      </c>
      <c r="AA37" s="4">
        <v>0.0</v>
      </c>
      <c r="AB37" s="4">
        <v>1.0</v>
      </c>
      <c r="AC37" s="4">
        <v>1.0</v>
      </c>
      <c r="AD37" s="4">
        <f t="shared" si="8"/>
        <v>3</v>
      </c>
      <c r="AE37" s="4"/>
      <c r="AF37" s="4"/>
      <c r="AG37" s="4"/>
      <c r="AH37" s="4"/>
      <c r="AI37" s="4"/>
      <c r="AJ37" s="4"/>
      <c r="AK37" s="4"/>
      <c r="AL37" s="4"/>
      <c r="AM37" s="4"/>
      <c r="AN37" s="4"/>
      <c r="AO37" s="4"/>
      <c r="AP37" s="4"/>
      <c r="AQ37" s="4"/>
      <c r="AR37" s="4"/>
    </row>
    <row r="38" ht="16.5" customHeight="1">
      <c r="A38" s="33" t="s">
        <v>119</v>
      </c>
      <c r="B38" s="22" t="str">
        <f t="shared" si="2"/>
        <v/>
      </c>
      <c r="C38" s="34" t="s">
        <v>55</v>
      </c>
      <c r="D38" s="35">
        <f>IF(ISNUMBER(SEARCH("over_lower", B12)), 1, 0)</f>
        <v>0</v>
      </c>
      <c r="E38" s="3" t="str">
        <f t="shared" si="3"/>
        <v/>
      </c>
      <c r="F38" s="18" t="str">
        <f t="shared" si="4"/>
        <v/>
      </c>
      <c r="G38" s="24" t="str">
        <f t="shared" si="5"/>
        <v/>
      </c>
      <c r="H3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38" s="25" t="str">
        <f t="shared" si="7"/>
        <v>		{
		"index": 63,
		"name": "lucky",
		"name_cap": "Lucky",
		"cn_name_cap": "幸运的帽子",
		"variable": "lucky",
		"integrity_max": 50,
		"integrity": 50,
		"fabric_strength": 20,
		"reveal": 300,
		"bustresize": 0,
		"word": "an",
		"one_piece": 1,
		"strap": 0,
		"open": 0,
		</v>
      </c>
      <c r="J38" s="43"/>
      <c r="K38" s="37" t="s">
        <v>120</v>
      </c>
      <c r="L38" s="38"/>
      <c r="M38" s="38"/>
      <c r="N38" s="38"/>
      <c r="O38" s="38">
        <v>0.0</v>
      </c>
      <c r="P38" s="38">
        <v>0.0</v>
      </c>
      <c r="Q38" s="38">
        <v>0.0</v>
      </c>
      <c r="R38" s="39">
        <v>0.0</v>
      </c>
      <c r="S38" s="38">
        <v>0.0</v>
      </c>
      <c r="T38" s="38">
        <v>0.0</v>
      </c>
      <c r="U38" s="38">
        <v>0.0</v>
      </c>
      <c r="V38" s="38">
        <v>0.0</v>
      </c>
      <c r="W38" s="38">
        <v>0.0</v>
      </c>
      <c r="X38" s="38">
        <v>0.0</v>
      </c>
      <c r="Y38" s="38">
        <v>1.0</v>
      </c>
      <c r="Z38" s="38">
        <v>1.0</v>
      </c>
      <c r="AA38" s="38">
        <v>0.0</v>
      </c>
      <c r="AB38" s="38">
        <v>0.0</v>
      </c>
      <c r="AC38" s="38">
        <v>0.0</v>
      </c>
      <c r="AD38" s="4">
        <f t="shared" si="8"/>
        <v>2</v>
      </c>
      <c r="AE38" s="38"/>
      <c r="AF38" s="38"/>
      <c r="AG38" s="38"/>
      <c r="AH38" s="38"/>
      <c r="AI38" s="38"/>
      <c r="AJ38" s="38"/>
      <c r="AK38" s="38"/>
      <c r="AL38" s="38"/>
      <c r="AM38" s="38"/>
      <c r="AN38" s="38"/>
      <c r="AO38" s="38"/>
      <c r="AP38" s="38"/>
      <c r="AQ38" s="38"/>
      <c r="AR38" s="38"/>
    </row>
    <row r="39" ht="16.5" customHeight="1">
      <c r="A39" s="1" t="s">
        <v>121</v>
      </c>
      <c r="B39" s="22" t="str">
        <f t="shared" si="2"/>
        <v/>
      </c>
      <c r="C39" s="41" t="s">
        <v>122</v>
      </c>
      <c r="D39" s="3" t="str">
        <f>IFERROR(__xludf.DUMMYFUNCTION("INDEX(SPLIT(C39, "" ""), COUNTA(SPLIT(C39, "" "")))
"),"NaN")</f>
        <v>NaN</v>
      </c>
      <c r="E39" s="3" t="str">
        <f t="shared" si="3"/>
        <v/>
      </c>
      <c r="F39" s="18" t="str">
        <f t="shared" si="4"/>
        <v/>
      </c>
      <c r="G39" s="24" t="str">
        <f t="shared" si="5"/>
        <v/>
      </c>
      <c r="H3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39" s="25" t="str">
        <f t="shared" si="7"/>
        <v>		{
		"index": 63,
		"name": "lucky",
		"name_cap": "Lucky",
		"cn_name_cap": "幸运的帽子",
		"variable": "lucky",
		"integrity_max": 50,
		"integrity": 50,
		"fabric_strength": 20,
		"reveal": 300,
		"bustresize": 0,
		"word": "an",
		"one_piece": 1,
		"strap": 0,
		"open": 0,
		</v>
      </c>
      <c r="J39" s="31" t="s">
        <v>123</v>
      </c>
      <c r="K39" s="27" t="s">
        <v>124</v>
      </c>
      <c r="L39" s="4"/>
      <c r="M39" s="4"/>
      <c r="N39" s="4"/>
      <c r="O39" s="4">
        <v>0.0</v>
      </c>
      <c r="P39" s="4">
        <v>0.0</v>
      </c>
      <c r="Q39" s="4">
        <v>0.0</v>
      </c>
      <c r="R39" s="28">
        <v>0.0</v>
      </c>
      <c r="S39" s="4">
        <v>0.0</v>
      </c>
      <c r="T39" s="4">
        <v>0.0</v>
      </c>
      <c r="U39" s="4">
        <v>0.0</v>
      </c>
      <c r="V39" s="4">
        <v>0.0</v>
      </c>
      <c r="W39" s="4">
        <v>0.0</v>
      </c>
      <c r="X39" s="4">
        <v>0.0</v>
      </c>
      <c r="Y39" s="4">
        <v>0.0</v>
      </c>
      <c r="Z39" s="4">
        <v>1.0</v>
      </c>
      <c r="AA39" s="4">
        <v>0.0</v>
      </c>
      <c r="AB39" s="4">
        <v>1.0</v>
      </c>
      <c r="AC39" s="4">
        <v>1.0</v>
      </c>
      <c r="AD39" s="4">
        <f t="shared" si="8"/>
        <v>3</v>
      </c>
      <c r="AE39" s="4"/>
      <c r="AF39" s="4"/>
      <c r="AG39" s="4"/>
      <c r="AH39" s="4"/>
      <c r="AI39" s="4"/>
      <c r="AJ39" s="4"/>
      <c r="AK39" s="4"/>
      <c r="AL39" s="4"/>
      <c r="AM39" s="4"/>
      <c r="AN39" s="4"/>
      <c r="AO39" s="4"/>
      <c r="AP39" s="4"/>
      <c r="AQ39" s="4"/>
      <c r="AR39" s="4"/>
    </row>
    <row r="40" ht="16.5" customHeight="1">
      <c r="A40" s="1" t="s">
        <v>125</v>
      </c>
      <c r="B40" s="22" t="str">
        <f t="shared" si="2"/>
        <v/>
      </c>
      <c r="C40" s="41" t="s">
        <v>122</v>
      </c>
      <c r="D40" s="3" t="str">
        <f>IFERROR(__xludf.DUMMYFUNCTION("INDEX(SPLIT(C40, "" ""), COUNTA(SPLIT(C40, "" "")))
"),"NaN")</f>
        <v>NaN</v>
      </c>
      <c r="E40" s="3" t="str">
        <f t="shared" si="3"/>
        <v/>
      </c>
      <c r="F40" s="18" t="str">
        <f t="shared" si="4"/>
        <v/>
      </c>
      <c r="G40" s="24" t="str">
        <f t="shared" si="5"/>
        <v/>
      </c>
      <c r="H4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40" s="25" t="str">
        <f t="shared" si="7"/>
        <v>		{
		"index": 63,
		"name": "lucky",
		"name_cap": "Lucky",
		"cn_name_cap": "幸运的帽子",
		"variable": "lucky",
		"integrity_max": 50,
		"integrity": 50,
		"fabric_strength": 20,
		"reveal": 300,
		"bustresize": 0,
		"word": "an",
		"one_piece": 1,
		"strap": 0,
		"open": 0,
		</v>
      </c>
      <c r="J40" s="31" t="s">
        <v>126</v>
      </c>
      <c r="K40" s="27" t="s">
        <v>127</v>
      </c>
      <c r="L40" s="4"/>
      <c r="M40" s="4"/>
      <c r="N40" s="4"/>
      <c r="O40" s="4">
        <v>0.0</v>
      </c>
      <c r="P40" s="4">
        <v>0.0</v>
      </c>
      <c r="Q40" s="4">
        <v>1.0</v>
      </c>
      <c r="R40" s="28">
        <v>0.0</v>
      </c>
      <c r="S40" s="4">
        <v>0.0</v>
      </c>
      <c r="T40" s="4">
        <v>0.0</v>
      </c>
      <c r="U40" s="4">
        <v>1.0</v>
      </c>
      <c r="V40" s="4">
        <v>1.0</v>
      </c>
      <c r="W40" s="4">
        <v>0.0</v>
      </c>
      <c r="X40" s="4">
        <v>0.0</v>
      </c>
      <c r="Y40" s="4">
        <v>1.0</v>
      </c>
      <c r="Z40" s="4">
        <v>1.0</v>
      </c>
      <c r="AA40" s="4">
        <v>1.0</v>
      </c>
      <c r="AB40" s="4">
        <v>1.0</v>
      </c>
      <c r="AC40" s="4">
        <v>1.0</v>
      </c>
      <c r="AD40" s="4">
        <f t="shared" si="8"/>
        <v>8</v>
      </c>
      <c r="AE40" s="4"/>
      <c r="AF40" s="4"/>
      <c r="AG40" s="4"/>
      <c r="AH40" s="4"/>
      <c r="AI40" s="4"/>
      <c r="AJ40" s="4"/>
      <c r="AK40" s="4"/>
      <c r="AL40" s="4"/>
      <c r="AM40" s="4"/>
      <c r="AN40" s="4"/>
      <c r="AO40" s="4"/>
      <c r="AP40" s="4"/>
      <c r="AQ40" s="4"/>
      <c r="AR40" s="4"/>
    </row>
    <row r="41" ht="16.5" customHeight="1">
      <c r="A41" s="33" t="s">
        <v>128</v>
      </c>
      <c r="B41" s="22" t="str">
        <f t="shared" si="2"/>
        <v>1</v>
      </c>
      <c r="C41" s="34" t="s">
        <v>55</v>
      </c>
      <c r="D41" s="35" t="str">
        <f t="shared" ref="D41:D42" si="12">D39</f>
        <v>NaN</v>
      </c>
      <c r="E41" s="3" t="str">
        <f t="shared" si="3"/>
        <v/>
      </c>
      <c r="F41" s="18" t="str">
        <f t="shared" si="4"/>
        <v/>
      </c>
      <c r="G41" s="24" t="str">
        <f t="shared" si="5"/>
        <v/>
      </c>
      <c r="H4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41" s="25" t="str">
        <f t="shared" si="7"/>
        <v>		{
		"index": 63,
		"name": "lucky",
		"name_cap": "Lucky",
		"cn_name_cap": "幸运的帽子",
		"variable": "lucky",
		"integrity_max": 50,
		"integrity": 50,
		"fabric_strength": 20,
		"reveal": 300,
		"bustresize": 0,
		"word": "an",
		"one_piece": 1,
		"strap": 0,
		"open": 0,
		</v>
      </c>
      <c r="J41" s="43"/>
      <c r="K41" s="37" t="s">
        <v>129</v>
      </c>
      <c r="L41" s="38"/>
      <c r="M41" s="38"/>
      <c r="N41" s="38"/>
      <c r="O41" s="38">
        <v>0.0</v>
      </c>
      <c r="P41" s="38">
        <v>0.0</v>
      </c>
      <c r="Q41" s="38">
        <v>0.0</v>
      </c>
      <c r="R41" s="39">
        <v>0.0</v>
      </c>
      <c r="S41" s="38">
        <v>0.0</v>
      </c>
      <c r="T41" s="38">
        <v>0.0</v>
      </c>
      <c r="U41" s="38">
        <v>0.0</v>
      </c>
      <c r="V41" s="38">
        <v>0.0</v>
      </c>
      <c r="W41" s="38">
        <v>0.0</v>
      </c>
      <c r="X41" s="38">
        <v>0.0</v>
      </c>
      <c r="Y41" s="38">
        <v>0.0</v>
      </c>
      <c r="Z41" s="38">
        <v>1.0</v>
      </c>
      <c r="AA41" s="38">
        <v>0.0</v>
      </c>
      <c r="AB41" s="38">
        <v>1.0</v>
      </c>
      <c r="AC41" s="38">
        <v>1.0</v>
      </c>
      <c r="AD41" s="4">
        <f t="shared" si="8"/>
        <v>3</v>
      </c>
      <c r="AE41" s="38"/>
      <c r="AF41" s="38"/>
      <c r="AG41" s="38"/>
      <c r="AH41" s="38"/>
      <c r="AI41" s="38"/>
      <c r="AJ41" s="38"/>
      <c r="AK41" s="38"/>
      <c r="AL41" s="38"/>
      <c r="AM41" s="38"/>
      <c r="AN41" s="38"/>
      <c r="AO41" s="38"/>
      <c r="AP41" s="38"/>
      <c r="AQ41" s="38"/>
      <c r="AR41" s="38"/>
    </row>
    <row r="42" ht="16.5" customHeight="1">
      <c r="A42" s="33" t="s">
        <v>130</v>
      </c>
      <c r="B42" s="22" t="str">
        <f t="shared" si="2"/>
        <v>1</v>
      </c>
      <c r="C42" s="34" t="s">
        <v>55</v>
      </c>
      <c r="D42" s="35" t="str">
        <f t="shared" si="12"/>
        <v>NaN</v>
      </c>
      <c r="E42" s="3" t="str">
        <f t="shared" si="3"/>
        <v/>
      </c>
      <c r="F42" s="18" t="str">
        <f t="shared" si="4"/>
        <v/>
      </c>
      <c r="G42" s="24" t="str">
        <f t="shared" si="5"/>
        <v/>
      </c>
      <c r="H4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v>
      </c>
      <c r="I42" s="25" t="str">
        <f t="shared" si="7"/>
        <v>		{
		"index": 63,
		"name": "lucky",
		"name_cap": "Lucky",
		"cn_name_cap": "幸运的帽子",
		"variable": "lucky",
		"integrity_max": 50,
		"integrity": 50,
		"fabric_strength": 20,
		"reveal": 300,
		"bustresize": 0,
		"word": "an",
		"one_piece": 1,
		"strap": 0,
		"open": 0,
		</v>
      </c>
      <c r="J42" s="43"/>
      <c r="K42" s="37" t="s">
        <v>131</v>
      </c>
      <c r="L42" s="38"/>
      <c r="M42" s="38"/>
      <c r="N42" s="38"/>
      <c r="O42" s="38">
        <v>0.0</v>
      </c>
      <c r="P42" s="38">
        <v>0.0</v>
      </c>
      <c r="Q42" s="38">
        <v>1.0</v>
      </c>
      <c r="R42" s="39">
        <v>0.0</v>
      </c>
      <c r="S42" s="38">
        <v>0.0</v>
      </c>
      <c r="T42" s="38">
        <v>0.0</v>
      </c>
      <c r="U42" s="38">
        <v>1.0</v>
      </c>
      <c r="V42" s="38">
        <v>1.0</v>
      </c>
      <c r="W42" s="38">
        <v>0.0</v>
      </c>
      <c r="X42" s="38">
        <v>0.0</v>
      </c>
      <c r="Y42" s="38">
        <v>1.0</v>
      </c>
      <c r="Z42" s="38">
        <v>1.0</v>
      </c>
      <c r="AA42" s="38">
        <v>1.0</v>
      </c>
      <c r="AB42" s="38">
        <v>1.0</v>
      </c>
      <c r="AC42" s="38">
        <v>1.0</v>
      </c>
      <c r="AD42" s="4">
        <f t="shared" si="8"/>
        <v>8</v>
      </c>
      <c r="AE42" s="38"/>
      <c r="AF42" s="38"/>
      <c r="AG42" s="38"/>
      <c r="AH42" s="38"/>
      <c r="AI42" s="38"/>
      <c r="AJ42" s="38"/>
      <c r="AK42" s="38"/>
      <c r="AL42" s="38"/>
      <c r="AM42" s="38"/>
      <c r="AN42" s="38"/>
      <c r="AO42" s="38"/>
      <c r="AP42" s="38"/>
      <c r="AQ42" s="38"/>
      <c r="AR42" s="38"/>
    </row>
    <row r="43" ht="16.5" customHeight="1">
      <c r="A43" s="1" t="s">
        <v>132</v>
      </c>
      <c r="B43" s="22" t="str">
        <f t="shared" si="2"/>
        <v>1</v>
      </c>
      <c r="C43" s="41" t="s">
        <v>133</v>
      </c>
      <c r="D43" s="42">
        <f t="shared" ref="D43:D47" si="13">VALUE(TRIM(RIGHT(SUBSTITUTE(C43," ",REPT(" ",99)),99)))
</f>
        <v>0</v>
      </c>
      <c r="E43" s="3">
        <f t="shared" si="3"/>
        <v>0</v>
      </c>
      <c r="F43" s="18" t="str">
        <f t="shared" si="4"/>
        <v>plural: 0,</v>
      </c>
      <c r="G43" s="24" t="str">
        <f t="shared" si="5"/>
        <v>"plural": 0,</v>
      </c>
      <c r="H4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v>
      </c>
      <c r="I43" s="25" t="str">
        <f t="shared" si="7"/>
        <v>		{
		"index": 63,
		"name": "lucky",
		"name_cap": "Lucky",
		"cn_name_cap": "幸运的帽子",
		"variable": "lucky",
		"integrity_max": 50,
		"integrity": 50,
		"fabric_strength": 20,
		"reveal": 300,
		"bustresize": 0,
		"word": "an",
		"one_piece": 1,
		"strap": 0,
		"open": 0,
		"plural": 0,
		</v>
      </c>
      <c r="J43" s="31" t="s">
        <v>134</v>
      </c>
      <c r="K43" s="27" t="s">
        <v>135</v>
      </c>
      <c r="L43" s="4"/>
      <c r="M43" s="4"/>
      <c r="N43" s="4"/>
      <c r="O43" s="4">
        <v>1.0</v>
      </c>
      <c r="P43" s="4">
        <v>1.0</v>
      </c>
      <c r="Q43" s="4">
        <v>1.0</v>
      </c>
      <c r="R43" s="28">
        <v>0.0</v>
      </c>
      <c r="S43" s="4">
        <v>1.0</v>
      </c>
      <c r="T43" s="4">
        <v>1.0</v>
      </c>
      <c r="U43" s="4">
        <v>1.0</v>
      </c>
      <c r="V43" s="4">
        <v>1.0</v>
      </c>
      <c r="W43" s="4">
        <v>1.0</v>
      </c>
      <c r="X43" s="4">
        <v>1.0</v>
      </c>
      <c r="Y43" s="4">
        <v>1.0</v>
      </c>
      <c r="Z43" s="4">
        <v>1.0</v>
      </c>
      <c r="AA43" s="4">
        <v>1.0</v>
      </c>
      <c r="AB43" s="4">
        <v>1.0</v>
      </c>
      <c r="AC43" s="4">
        <v>1.0</v>
      </c>
      <c r="AD43" s="4">
        <f t="shared" si="8"/>
        <v>14</v>
      </c>
      <c r="AE43" s="4"/>
      <c r="AF43" s="4"/>
      <c r="AG43" s="4"/>
      <c r="AH43" s="4"/>
      <c r="AI43" s="4"/>
      <c r="AJ43" s="4"/>
      <c r="AK43" s="4"/>
      <c r="AL43" s="4"/>
      <c r="AM43" s="4"/>
      <c r="AN43" s="4"/>
      <c r="AO43" s="4"/>
      <c r="AP43" s="4"/>
      <c r="AQ43" s="4"/>
      <c r="AR43" s="4"/>
    </row>
    <row r="44" ht="16.5" customHeight="1">
      <c r="A44" s="1" t="s">
        <v>136</v>
      </c>
      <c r="B44" s="22" t="str">
        <f t="shared" si="2"/>
        <v/>
      </c>
      <c r="C44" s="41" t="s">
        <v>137</v>
      </c>
      <c r="D44" s="42">
        <f t="shared" si="13"/>
        <v>0</v>
      </c>
      <c r="E44" s="3" t="str">
        <f t="shared" si="3"/>
        <v/>
      </c>
      <c r="F44" s="18" t="str">
        <f t="shared" si="4"/>
        <v/>
      </c>
      <c r="G44" s="24" t="str">
        <f t="shared" si="5"/>
        <v/>
      </c>
      <c r="H4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v>
      </c>
      <c r="I44" s="25" t="str">
        <f t="shared" si="7"/>
        <v>		{
		"index": 63,
		"name": "lucky",
		"name_cap": "Lucky",
		"cn_name_cap": "幸运的帽子",
		"variable": "lucky",
		"integrity_max": 50,
		"integrity": 50,
		"fabric_strength": 20,
		"reveal": 300,
		"bustresize": 0,
		"word": "an",
		"one_piece": 1,
		"strap": 0,
		"open": 0,
		"plural": 0,
		</v>
      </c>
      <c r="J44" s="31" t="s">
        <v>138</v>
      </c>
      <c r="K44" s="27" t="s">
        <v>139</v>
      </c>
      <c r="L44" s="4"/>
      <c r="M44" s="4"/>
      <c r="N44" s="4"/>
      <c r="O44" s="4">
        <v>0.0</v>
      </c>
      <c r="P44" s="4">
        <v>0.0</v>
      </c>
      <c r="Q44" s="4">
        <v>0.0</v>
      </c>
      <c r="R44" s="28">
        <v>0.0</v>
      </c>
      <c r="S44" s="4">
        <v>0.0</v>
      </c>
      <c r="T44" s="4">
        <v>1.0</v>
      </c>
      <c r="U44" s="4">
        <v>0.0</v>
      </c>
      <c r="V44" s="4">
        <v>0.0</v>
      </c>
      <c r="W44" s="4">
        <v>0.0</v>
      </c>
      <c r="X44" s="4">
        <v>1.0</v>
      </c>
      <c r="Y44" s="4">
        <v>0.0</v>
      </c>
      <c r="Z44" s="4">
        <v>0.0</v>
      </c>
      <c r="AA44" s="4">
        <v>0.0</v>
      </c>
      <c r="AB44" s="4">
        <v>0.0</v>
      </c>
      <c r="AC44" s="4">
        <v>0.0</v>
      </c>
      <c r="AD44" s="4">
        <f t="shared" si="8"/>
        <v>2</v>
      </c>
      <c r="AE44" s="4"/>
      <c r="AF44" s="4"/>
      <c r="AG44" s="4"/>
      <c r="AH44" s="4"/>
      <c r="AI44" s="4"/>
      <c r="AJ44" s="4"/>
      <c r="AK44" s="4"/>
      <c r="AL44" s="4"/>
      <c r="AM44" s="4"/>
      <c r="AN44" s="4"/>
      <c r="AO44" s="4"/>
      <c r="AP44" s="4"/>
      <c r="AQ44" s="4"/>
      <c r="AR44" s="4"/>
    </row>
    <row r="45" ht="16.5" customHeight="1">
      <c r="A45" s="1" t="s">
        <v>140</v>
      </c>
      <c r="B45" s="22" t="str">
        <f t="shared" si="2"/>
        <v/>
      </c>
      <c r="C45" s="41" t="s">
        <v>137</v>
      </c>
      <c r="D45" s="42">
        <f t="shared" si="13"/>
        <v>0</v>
      </c>
      <c r="E45" s="3" t="str">
        <f t="shared" si="3"/>
        <v/>
      </c>
      <c r="F45" s="18" t="str">
        <f t="shared" si="4"/>
        <v/>
      </c>
      <c r="G45" s="24" t="str">
        <f t="shared" si="5"/>
        <v/>
      </c>
      <c r="H4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v>
      </c>
      <c r="I45" s="25" t="str">
        <f t="shared" si="7"/>
        <v>		{
		"index": 63,
		"name": "lucky",
		"name_cap": "Lucky",
		"cn_name_cap": "幸运的帽子",
		"variable": "lucky",
		"integrity_max": 50,
		"integrity": 50,
		"fabric_strength": 20,
		"reveal": 300,
		"bustresize": 0,
		"word": "an",
		"one_piece": 1,
		"strap": 0,
		"open": 0,
		"plural": 0,
		</v>
      </c>
      <c r="J45" s="31" t="s">
        <v>141</v>
      </c>
      <c r="K45" s="27" t="s">
        <v>142</v>
      </c>
      <c r="L45" s="4"/>
      <c r="M45" s="4"/>
      <c r="N45" s="4"/>
      <c r="O45" s="4">
        <v>0.0</v>
      </c>
      <c r="P45" s="4">
        <v>0.0</v>
      </c>
      <c r="Q45" s="4">
        <v>0.0</v>
      </c>
      <c r="R45" s="28">
        <v>0.0</v>
      </c>
      <c r="S45" s="4">
        <v>0.0</v>
      </c>
      <c r="T45" s="4">
        <v>1.0</v>
      </c>
      <c r="U45" s="4">
        <v>0.0</v>
      </c>
      <c r="V45" s="4">
        <v>0.0</v>
      </c>
      <c r="W45" s="4">
        <v>0.0</v>
      </c>
      <c r="X45" s="4">
        <v>0.0</v>
      </c>
      <c r="Y45" s="4">
        <v>0.0</v>
      </c>
      <c r="Z45" s="4">
        <v>0.0</v>
      </c>
      <c r="AA45" s="4">
        <v>0.0</v>
      </c>
      <c r="AB45" s="4">
        <v>0.0</v>
      </c>
      <c r="AC45" s="4">
        <v>0.0</v>
      </c>
      <c r="AD45" s="4">
        <f t="shared" si="8"/>
        <v>1</v>
      </c>
      <c r="AE45" s="4"/>
      <c r="AF45" s="4"/>
      <c r="AG45" s="4"/>
      <c r="AH45" s="4"/>
      <c r="AI45" s="4"/>
      <c r="AJ45" s="4"/>
      <c r="AK45" s="4"/>
      <c r="AL45" s="4"/>
      <c r="AM45" s="4"/>
      <c r="AN45" s="4"/>
      <c r="AO45" s="4"/>
      <c r="AP45" s="4"/>
      <c r="AQ45" s="4"/>
      <c r="AR45" s="4"/>
    </row>
    <row r="46" ht="16.5" customHeight="1">
      <c r="A46" s="1" t="s">
        <v>143</v>
      </c>
      <c r="B46" s="22" t="str">
        <f t="shared" si="2"/>
        <v/>
      </c>
      <c r="C46" s="41" t="s">
        <v>137</v>
      </c>
      <c r="D46" s="42">
        <f t="shared" si="13"/>
        <v>0</v>
      </c>
      <c r="E46" s="3" t="str">
        <f t="shared" si="3"/>
        <v/>
      </c>
      <c r="F46" s="18" t="str">
        <f t="shared" si="4"/>
        <v/>
      </c>
      <c r="G46" s="24" t="str">
        <f t="shared" si="5"/>
        <v/>
      </c>
      <c r="H4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v>
      </c>
      <c r="I46" s="25" t="str">
        <f t="shared" si="7"/>
        <v>		{
		"index": 63,
		"name": "lucky",
		"name_cap": "Lucky",
		"cn_name_cap": "幸运的帽子",
		"variable": "lucky",
		"integrity_max": 50,
		"integrity": 50,
		"fabric_strength": 20,
		"reveal": 300,
		"bustresize": 0,
		"word": "an",
		"one_piece": 1,
		"strap": 0,
		"open": 0,
		"plural": 0,
		</v>
      </c>
      <c r="J46" s="31" t="s">
        <v>144</v>
      </c>
      <c r="K46" s="27" t="s">
        <v>145</v>
      </c>
      <c r="L46" s="4"/>
      <c r="M46" s="4"/>
      <c r="N46" s="4"/>
      <c r="O46" s="4">
        <v>0.0</v>
      </c>
      <c r="P46" s="4">
        <v>0.0</v>
      </c>
      <c r="Q46" s="4">
        <v>0.0</v>
      </c>
      <c r="R46" s="28">
        <v>0.0</v>
      </c>
      <c r="S46" s="4">
        <v>0.0</v>
      </c>
      <c r="T46" s="4">
        <v>1.0</v>
      </c>
      <c r="U46" s="4">
        <v>0.0</v>
      </c>
      <c r="V46" s="4">
        <v>0.0</v>
      </c>
      <c r="W46" s="4">
        <v>0.0</v>
      </c>
      <c r="X46" s="4">
        <v>0.0</v>
      </c>
      <c r="Y46" s="4">
        <v>0.0</v>
      </c>
      <c r="Z46" s="4">
        <v>0.0</v>
      </c>
      <c r="AA46" s="4">
        <v>0.0</v>
      </c>
      <c r="AB46" s="4">
        <v>0.0</v>
      </c>
      <c r="AC46" s="4">
        <v>0.0</v>
      </c>
      <c r="AD46" s="4">
        <f t="shared" si="8"/>
        <v>1</v>
      </c>
      <c r="AE46" s="4"/>
      <c r="AF46" s="4"/>
      <c r="AG46" s="4"/>
      <c r="AH46" s="4"/>
      <c r="AI46" s="4"/>
      <c r="AJ46" s="4"/>
      <c r="AK46" s="4"/>
      <c r="AL46" s="4"/>
      <c r="AM46" s="4"/>
      <c r="AN46" s="4"/>
      <c r="AO46" s="4"/>
      <c r="AP46" s="4"/>
      <c r="AQ46" s="4"/>
      <c r="AR46" s="4"/>
    </row>
    <row r="47" ht="16.5" customHeight="1">
      <c r="A47" s="33" t="s">
        <v>146</v>
      </c>
      <c r="B47" s="22" t="str">
        <f t="shared" si="2"/>
        <v>1</v>
      </c>
      <c r="C47" s="34" t="s">
        <v>147</v>
      </c>
      <c r="D47" s="42">
        <f t="shared" si="13"/>
        <v>0</v>
      </c>
      <c r="E47" s="3">
        <f t="shared" si="3"/>
        <v>0</v>
      </c>
      <c r="F47" s="18" t="str">
        <f t="shared" si="4"/>
        <v>colour: 0,</v>
      </c>
      <c r="G47" s="24" t="str">
        <f t="shared" si="5"/>
        <v>"colour": 0,</v>
      </c>
      <c r="H4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v>
      </c>
      <c r="I47" s="25" t="str">
        <f t="shared" si="7"/>
        <v>		{
		"index": 63,
		"name": "lucky",
		"name_cap": "Lucky",
		"cn_name_cap": "幸运的帽子",
		"variable": "lucky",
		"integrity_max": 50,
		"integrity": 50,
		"fabric_strength": 20,
		"reveal": 300,
		"bustresize": 0,
		"word": "an",
		"one_piece": 1,
		"strap": 0,
		"open": 0,
		"plural": 0,
		"colour": 0,
		</v>
      </c>
      <c r="J47" s="31" t="s">
        <v>148</v>
      </c>
      <c r="K47" s="37" t="s">
        <v>149</v>
      </c>
      <c r="L47" s="38"/>
      <c r="M47" s="38"/>
      <c r="N47" s="38"/>
      <c r="O47" s="38">
        <v>1.0</v>
      </c>
      <c r="P47" s="38">
        <v>1.0</v>
      </c>
      <c r="Q47" s="38">
        <v>1.0</v>
      </c>
      <c r="R47" s="39">
        <v>1.0</v>
      </c>
      <c r="S47" s="38">
        <v>1.0</v>
      </c>
      <c r="T47" s="38">
        <v>1.0</v>
      </c>
      <c r="U47" s="38">
        <v>1.0</v>
      </c>
      <c r="V47" s="38">
        <v>1.0</v>
      </c>
      <c r="W47" s="38">
        <v>1.0</v>
      </c>
      <c r="X47" s="38">
        <v>1.0</v>
      </c>
      <c r="Y47" s="38">
        <v>1.0</v>
      </c>
      <c r="Z47" s="38">
        <v>1.0</v>
      </c>
      <c r="AA47" s="38">
        <v>1.0</v>
      </c>
      <c r="AB47" s="38">
        <v>1.0</v>
      </c>
      <c r="AC47" s="38">
        <v>1.0</v>
      </c>
      <c r="AD47" s="4">
        <f t="shared" si="8"/>
        <v>15</v>
      </c>
      <c r="AE47" s="38"/>
      <c r="AF47" s="38"/>
      <c r="AG47" s="38"/>
      <c r="AH47" s="38"/>
      <c r="AI47" s="38"/>
      <c r="AJ47" s="38"/>
      <c r="AK47" s="38"/>
      <c r="AL47" s="38"/>
      <c r="AM47" s="38"/>
      <c r="AN47" s="38"/>
      <c r="AO47" s="38"/>
      <c r="AP47" s="38"/>
      <c r="AQ47" s="38"/>
      <c r="AR47" s="38"/>
    </row>
    <row r="48" ht="16.5" customHeight="1">
      <c r="A48" s="1" t="s">
        <v>150</v>
      </c>
      <c r="B48" s="22" t="str">
        <f t="shared" si="2"/>
        <v>0</v>
      </c>
      <c r="C48" s="9" t="s">
        <v>151</v>
      </c>
      <c r="D48" s="3" t="str">
        <f>IFERROR(
  IF(
    ISNUMBER(SEARCH("Check color list below", C48)),
    B171,
    MID(C48, FIND("[", C48), FIND("]", C48) - FIND("[", C48) + 1)
  ),
)</f>
        <v/>
      </c>
      <c r="E48" s="1" t="str">
        <f t="shared" si="3"/>
        <v/>
      </c>
      <c r="F48" s="18" t="str">
        <f t="shared" si="4"/>
        <v/>
      </c>
      <c r="G48" s="24" t="str">
        <f t="shared" si="5"/>
        <v/>
      </c>
      <c r="H4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v>
      </c>
      <c r="I48" s="25" t="str">
        <f t="shared" si="7"/>
        <v>		{
		"index": 63,
		"name": "lucky",
		"name_cap": "Lucky",
		"cn_name_cap": "幸运的帽子",
		"variable": "lucky",
		"integrity_max": 50,
		"integrity": 50,
		"fabric_strength": 20,
		"reveal": 300,
		"bustresize": 0,
		"word": "an",
		"one_piece": 1,
		"strap": 0,
		"open": 0,
		"plural": 0,
		"colour": 0,
		</v>
      </c>
      <c r="J48" s="31" t="s">
        <v>152</v>
      </c>
      <c r="K48" s="27" t="s">
        <v>153</v>
      </c>
      <c r="L48" s="4"/>
      <c r="M48" s="4"/>
      <c r="N48" s="4"/>
      <c r="O48" s="4">
        <v>1.0</v>
      </c>
      <c r="P48" s="4">
        <v>1.0</v>
      </c>
      <c r="Q48" s="4">
        <v>1.0</v>
      </c>
      <c r="R48" s="28">
        <v>1.0</v>
      </c>
      <c r="S48" s="4">
        <v>1.0</v>
      </c>
      <c r="T48" s="4">
        <v>1.0</v>
      </c>
      <c r="U48" s="4">
        <v>1.0</v>
      </c>
      <c r="V48" s="4">
        <v>1.0</v>
      </c>
      <c r="W48" s="4">
        <v>1.0</v>
      </c>
      <c r="X48" s="4">
        <v>1.0</v>
      </c>
      <c r="Y48" s="4">
        <v>1.0</v>
      </c>
      <c r="Z48" s="4">
        <v>1.0</v>
      </c>
      <c r="AA48" s="4">
        <v>1.0</v>
      </c>
      <c r="AB48" s="4">
        <v>1.0</v>
      </c>
      <c r="AC48" s="4">
        <v>1.0</v>
      </c>
      <c r="AD48" s="4">
        <f t="shared" si="8"/>
        <v>15</v>
      </c>
      <c r="AE48" s="4"/>
      <c r="AF48" s="4"/>
      <c r="AG48" s="4"/>
      <c r="AH48" s="4"/>
      <c r="AI48" s="4"/>
      <c r="AJ48" s="4"/>
      <c r="AK48" s="4"/>
      <c r="AL48" s="4"/>
      <c r="AM48" s="4"/>
      <c r="AN48" s="4"/>
      <c r="AO48" s="4"/>
      <c r="AP48" s="4"/>
      <c r="AQ48" s="4"/>
      <c r="AR48" s="4"/>
    </row>
    <row r="49" ht="16.5" customHeight="1">
      <c r="A49" s="1" t="s">
        <v>154</v>
      </c>
      <c r="B49" s="22" t="str">
        <f t="shared" si="2"/>
        <v>1</v>
      </c>
      <c r="C49" s="41" t="s">
        <v>100</v>
      </c>
      <c r="D49" s="42">
        <f t="shared" ref="D49:D51" si="14">VALUE(TRIM(RIGHT(SUBSTITUTE(C49," ",REPT(" ",99)),99)))
</f>
        <v>1</v>
      </c>
      <c r="E49" s="3">
        <f t="shared" si="3"/>
        <v>1</v>
      </c>
      <c r="F49" s="18" t="str">
        <f t="shared" si="4"/>
        <v>colour_sidebar: 1,</v>
      </c>
      <c r="G49" s="24" t="str">
        <f t="shared" si="5"/>
        <v>"colour_sidebar": 1,</v>
      </c>
      <c r="H4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v>
      </c>
      <c r="I49" s="25" t="str">
        <f t="shared" si="7"/>
        <v>		{
		"index": 63,
		"name": "lucky",
		"name_cap": "Lucky",
		"cn_name_cap": "幸运的帽子",
		"variable": "lucky",
		"integrity_max": 50,
		"integrity": 50,
		"fabric_strength": 20,
		"reveal": 300,
		"bustresize": 0,
		"word": "an",
		"one_piece": 1,
		"strap": 0,
		"open": 0,
		"plural": 0,
		"colour": 0,
		"colour_sidebar": 1,
		</v>
      </c>
      <c r="J49" s="31" t="s">
        <v>155</v>
      </c>
      <c r="K49" s="27" t="s">
        <v>156</v>
      </c>
      <c r="L49" s="4"/>
      <c r="M49" s="4"/>
      <c r="N49" s="4"/>
      <c r="O49" s="4">
        <v>1.0</v>
      </c>
      <c r="P49" s="4">
        <v>1.0</v>
      </c>
      <c r="Q49" s="4">
        <v>1.0</v>
      </c>
      <c r="R49" s="28">
        <v>1.0</v>
      </c>
      <c r="S49" s="4">
        <v>1.0</v>
      </c>
      <c r="T49" s="4">
        <v>1.0</v>
      </c>
      <c r="U49" s="4">
        <v>1.0</v>
      </c>
      <c r="V49" s="4">
        <v>1.0</v>
      </c>
      <c r="W49" s="4">
        <v>1.0</v>
      </c>
      <c r="X49" s="4">
        <v>1.0</v>
      </c>
      <c r="Y49" s="4">
        <v>1.0</v>
      </c>
      <c r="Z49" s="4">
        <v>1.0</v>
      </c>
      <c r="AA49" s="4">
        <v>1.0</v>
      </c>
      <c r="AB49" s="4">
        <v>1.0</v>
      </c>
      <c r="AC49" s="4">
        <v>1.0</v>
      </c>
      <c r="AD49" s="4">
        <f t="shared" si="8"/>
        <v>15</v>
      </c>
      <c r="AE49" s="4"/>
      <c r="AF49" s="4"/>
      <c r="AG49" s="4"/>
      <c r="AH49" s="4"/>
      <c r="AI49" s="4"/>
      <c r="AJ49" s="4"/>
      <c r="AK49" s="4"/>
      <c r="AL49" s="4"/>
      <c r="AM49" s="4"/>
      <c r="AN49" s="4"/>
      <c r="AO49" s="4"/>
      <c r="AP49" s="4"/>
      <c r="AQ49" s="4"/>
      <c r="AR49" s="4"/>
    </row>
    <row r="50" ht="16.5" customHeight="1">
      <c r="A50" s="1" t="s">
        <v>157</v>
      </c>
      <c r="B50" s="22" t="str">
        <f t="shared" si="2"/>
        <v>1</v>
      </c>
      <c r="C50" s="34" t="s">
        <v>147</v>
      </c>
      <c r="D50" s="35">
        <f t="shared" si="14"/>
        <v>0</v>
      </c>
      <c r="E50" s="3">
        <f t="shared" si="3"/>
        <v>0</v>
      </c>
      <c r="F50" s="18" t="str">
        <f t="shared" si="4"/>
        <v>colour_combat: 0,</v>
      </c>
      <c r="G50" s="24" t="str">
        <f t="shared" si="5"/>
        <v>"colour_combat": 0,</v>
      </c>
      <c r="H5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v>
      </c>
      <c r="I50" s="25" t="str">
        <f t="shared" si="7"/>
        <v>		{
		"index": 63,
		"name": "lucky",
		"name_cap": "Lucky",
		"cn_name_cap": "幸运的帽子",
		"variable": "lucky",
		"integrity_max": 50,
		"integrity": 50,
		"fabric_strength": 20,
		"reveal": 300,
		"bustresize": 0,
		"word": "an",
		"one_piece": 1,
		"strap": 0,
		"open": 0,
		"plural": 0,
		"colour": 0,
		"colour_sidebar": 1,
		"colour_combat": 0,
		</v>
      </c>
      <c r="J50" s="31" t="s">
        <v>158</v>
      </c>
      <c r="K50" s="27" t="s">
        <v>159</v>
      </c>
      <c r="L50" s="4"/>
      <c r="M50" s="4"/>
      <c r="N50" s="4"/>
      <c r="O50" s="4">
        <v>1.0</v>
      </c>
      <c r="P50" s="4">
        <v>1.0</v>
      </c>
      <c r="Q50" s="4">
        <v>1.0</v>
      </c>
      <c r="R50" s="28">
        <v>1.0</v>
      </c>
      <c r="S50" s="4">
        <v>1.0</v>
      </c>
      <c r="T50" s="4">
        <v>1.0</v>
      </c>
      <c r="U50" s="4">
        <v>1.0</v>
      </c>
      <c r="V50" s="4">
        <v>1.0</v>
      </c>
      <c r="W50" s="4">
        <v>1.0</v>
      </c>
      <c r="X50" s="4">
        <v>1.0</v>
      </c>
      <c r="Y50" s="4">
        <v>1.0</v>
      </c>
      <c r="Z50" s="4">
        <v>1.0</v>
      </c>
      <c r="AA50" s="4">
        <v>1.0</v>
      </c>
      <c r="AB50" s="4">
        <v>1.0</v>
      </c>
      <c r="AC50" s="4">
        <v>1.0</v>
      </c>
      <c r="AD50" s="4">
        <f t="shared" si="8"/>
        <v>15</v>
      </c>
      <c r="AE50" s="4"/>
      <c r="AF50" s="4"/>
      <c r="AG50" s="4"/>
      <c r="AH50" s="4"/>
      <c r="AI50" s="4"/>
      <c r="AJ50" s="4"/>
      <c r="AK50" s="4"/>
      <c r="AL50" s="4"/>
      <c r="AM50" s="4"/>
      <c r="AN50" s="4"/>
      <c r="AO50" s="4"/>
      <c r="AP50" s="4"/>
      <c r="AQ50" s="4"/>
      <c r="AR50" s="4"/>
    </row>
    <row r="51" ht="16.5" customHeight="1">
      <c r="A51" s="1" t="s">
        <v>160</v>
      </c>
      <c r="B51" s="22" t="str">
        <f t="shared" si="2"/>
        <v>1</v>
      </c>
      <c r="C51" s="44" t="s">
        <v>161</v>
      </c>
      <c r="D51" s="42">
        <f t="shared" si="14"/>
        <v>0</v>
      </c>
      <c r="E51" s="3">
        <f t="shared" si="3"/>
        <v>0</v>
      </c>
      <c r="F51" s="18" t="str">
        <f t="shared" si="4"/>
        <v>exposed_base: 0,</v>
      </c>
      <c r="G51" s="24" t="str">
        <f t="shared" si="5"/>
        <v>"exposed_base": 0,</v>
      </c>
      <c r="H5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v>
      </c>
      <c r="I5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v>
      </c>
      <c r="J51" s="31" t="s">
        <v>162</v>
      </c>
      <c r="K51" s="27" t="s">
        <v>163</v>
      </c>
      <c r="L51" s="4"/>
      <c r="M51" s="4"/>
      <c r="N51" s="4"/>
      <c r="O51" s="4">
        <v>0.0</v>
      </c>
      <c r="P51" s="4">
        <v>0.0</v>
      </c>
      <c r="Q51" s="4">
        <v>1.0</v>
      </c>
      <c r="R51" s="28">
        <v>0.0</v>
      </c>
      <c r="S51" s="4">
        <v>0.0</v>
      </c>
      <c r="T51" s="4">
        <v>0.0</v>
      </c>
      <c r="U51" s="4">
        <v>0.0</v>
      </c>
      <c r="V51" s="4">
        <v>1.0</v>
      </c>
      <c r="W51" s="4">
        <v>0.0</v>
      </c>
      <c r="X51" s="4">
        <v>0.0</v>
      </c>
      <c r="Y51" s="4">
        <v>1.0</v>
      </c>
      <c r="Z51" s="4">
        <v>1.0</v>
      </c>
      <c r="AA51" s="4">
        <v>1.0</v>
      </c>
      <c r="AB51" s="4">
        <v>1.0</v>
      </c>
      <c r="AC51" s="4">
        <v>1.0</v>
      </c>
      <c r="AD51" s="4">
        <f t="shared" si="8"/>
        <v>7</v>
      </c>
      <c r="AE51" s="4"/>
      <c r="AF51" s="4"/>
      <c r="AG51" s="4"/>
      <c r="AH51" s="4"/>
      <c r="AI51" s="4"/>
      <c r="AJ51" s="4"/>
      <c r="AK51" s="4"/>
      <c r="AL51" s="4"/>
      <c r="AM51" s="4"/>
      <c r="AN51" s="4"/>
      <c r="AO51" s="4"/>
      <c r="AP51" s="4"/>
      <c r="AQ51" s="4"/>
      <c r="AR51" s="4"/>
    </row>
    <row r="52" ht="16.5" customHeight="1">
      <c r="A52" s="33" t="s">
        <v>164</v>
      </c>
      <c r="B52" s="22" t="str">
        <f t="shared" si="2"/>
        <v>1</v>
      </c>
      <c r="C52" s="34" t="s">
        <v>55</v>
      </c>
      <c r="D52" s="35">
        <f>D51</f>
        <v>0</v>
      </c>
      <c r="E52" s="3">
        <f t="shared" si="3"/>
        <v>0</v>
      </c>
      <c r="F52" s="18" t="str">
        <f t="shared" si="4"/>
        <v>exposed: 0,</v>
      </c>
      <c r="G52" s="24" t="str">
        <f t="shared" si="5"/>
        <v>"exposed": 0,</v>
      </c>
      <c r="H5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2" s="43"/>
      <c r="K52" s="37" t="s">
        <v>165</v>
      </c>
      <c r="L52" s="38"/>
      <c r="M52" s="38"/>
      <c r="N52" s="38"/>
      <c r="O52" s="38">
        <v>0.0</v>
      </c>
      <c r="P52" s="38">
        <v>0.0</v>
      </c>
      <c r="Q52" s="38">
        <v>1.0</v>
      </c>
      <c r="R52" s="39">
        <v>0.0</v>
      </c>
      <c r="S52" s="38">
        <v>0.0</v>
      </c>
      <c r="T52" s="38">
        <v>0.0</v>
      </c>
      <c r="U52" s="38">
        <v>0.0</v>
      </c>
      <c r="V52" s="38">
        <v>1.0</v>
      </c>
      <c r="W52" s="38">
        <v>0.0</v>
      </c>
      <c r="X52" s="38">
        <v>0.0</v>
      </c>
      <c r="Y52" s="38">
        <v>1.0</v>
      </c>
      <c r="Z52" s="38">
        <v>1.0</v>
      </c>
      <c r="AA52" s="38">
        <v>1.0</v>
      </c>
      <c r="AB52" s="38">
        <v>1.0</v>
      </c>
      <c r="AC52" s="38">
        <v>1.0</v>
      </c>
      <c r="AD52" s="4">
        <f t="shared" si="8"/>
        <v>7</v>
      </c>
      <c r="AE52" s="38"/>
      <c r="AF52" s="38"/>
      <c r="AG52" s="38"/>
      <c r="AH52" s="38"/>
      <c r="AI52" s="38"/>
      <c r="AJ52" s="38"/>
      <c r="AK52" s="38"/>
      <c r="AL52" s="38"/>
      <c r="AM52" s="38"/>
      <c r="AN52" s="38"/>
      <c r="AO52" s="38"/>
      <c r="AP52" s="38"/>
      <c r="AQ52" s="38"/>
      <c r="AR52" s="38"/>
    </row>
    <row r="53" ht="16.5" customHeight="1">
      <c r="A53" s="1" t="s">
        <v>166</v>
      </c>
      <c r="B53" s="22" t="str">
        <f t="shared" si="2"/>
        <v/>
      </c>
      <c r="C53" s="44" t="s">
        <v>161</v>
      </c>
      <c r="D53" s="42">
        <f>VALUE(TRIM(RIGHT(SUBSTITUTE(C53," ",REPT(" ",99)),99)))
</f>
        <v>0</v>
      </c>
      <c r="E53" s="3" t="str">
        <f t="shared" si="3"/>
        <v/>
      </c>
      <c r="F53" s="18" t="str">
        <f t="shared" si="4"/>
        <v/>
      </c>
      <c r="G53" s="24" t="str">
        <f t="shared" si="5"/>
        <v/>
      </c>
      <c r="H5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3" s="31" t="s">
        <v>167</v>
      </c>
      <c r="K53" s="27" t="s">
        <v>168</v>
      </c>
      <c r="L53" s="4"/>
      <c r="M53" s="4"/>
      <c r="N53" s="4"/>
      <c r="O53" s="4">
        <v>0.0</v>
      </c>
      <c r="P53" s="4">
        <v>0.0</v>
      </c>
      <c r="Q53" s="4">
        <v>1.0</v>
      </c>
      <c r="R53" s="28">
        <v>0.0</v>
      </c>
      <c r="S53" s="4">
        <v>0.0</v>
      </c>
      <c r="T53" s="4">
        <v>0.0</v>
      </c>
      <c r="U53" s="4">
        <v>0.0</v>
      </c>
      <c r="V53" s="4">
        <v>1.0</v>
      </c>
      <c r="W53" s="4">
        <v>0.0</v>
      </c>
      <c r="X53" s="4">
        <v>0.0</v>
      </c>
      <c r="Y53" s="4">
        <v>1.0</v>
      </c>
      <c r="Z53" s="4">
        <v>0.0</v>
      </c>
      <c r="AA53" s="4">
        <v>1.0</v>
      </c>
      <c r="AB53" s="4">
        <v>0.0</v>
      </c>
      <c r="AC53" s="4">
        <v>0.0</v>
      </c>
      <c r="AD53" s="4">
        <f t="shared" si="8"/>
        <v>4</v>
      </c>
      <c r="AE53" s="4"/>
      <c r="AF53" s="4"/>
      <c r="AG53" s="4"/>
      <c r="AH53" s="4"/>
      <c r="AI53" s="4"/>
      <c r="AJ53" s="4"/>
      <c r="AK53" s="4"/>
      <c r="AL53" s="4"/>
      <c r="AM53" s="4"/>
      <c r="AN53" s="4"/>
      <c r="AO53" s="4"/>
      <c r="AP53" s="4"/>
      <c r="AQ53" s="4"/>
      <c r="AR53" s="4"/>
    </row>
    <row r="54" ht="16.5" customHeight="1">
      <c r="A54" s="33" t="s">
        <v>169</v>
      </c>
      <c r="B54" s="22" t="str">
        <f t="shared" si="2"/>
        <v/>
      </c>
      <c r="C54" s="34" t="s">
        <v>55</v>
      </c>
      <c r="D54" s="35">
        <f>D53</f>
        <v>0</v>
      </c>
      <c r="E54" s="3" t="str">
        <f t="shared" si="3"/>
        <v/>
      </c>
      <c r="F54" s="18" t="str">
        <f t="shared" si="4"/>
        <v/>
      </c>
      <c r="G54" s="24" t="str">
        <f t="shared" si="5"/>
        <v/>
      </c>
      <c r="H5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4" s="43"/>
      <c r="K54" s="37" t="s">
        <v>170</v>
      </c>
      <c r="L54" s="38"/>
      <c r="M54" s="38"/>
      <c r="N54" s="38"/>
      <c r="O54" s="38">
        <v>0.0</v>
      </c>
      <c r="P54" s="38">
        <v>0.0</v>
      </c>
      <c r="Q54" s="38">
        <v>1.0</v>
      </c>
      <c r="R54" s="39">
        <v>0.0</v>
      </c>
      <c r="S54" s="38">
        <v>0.0</v>
      </c>
      <c r="T54" s="38">
        <v>0.0</v>
      </c>
      <c r="U54" s="38">
        <v>0.0</v>
      </c>
      <c r="V54" s="38">
        <v>1.0</v>
      </c>
      <c r="W54" s="38">
        <v>0.0</v>
      </c>
      <c r="X54" s="38">
        <v>0.0</v>
      </c>
      <c r="Y54" s="38">
        <v>1.0</v>
      </c>
      <c r="Z54" s="38">
        <v>0.0</v>
      </c>
      <c r="AA54" s="38">
        <v>1.0</v>
      </c>
      <c r="AB54" s="38">
        <v>0.0</v>
      </c>
      <c r="AC54" s="38">
        <v>0.0</v>
      </c>
      <c r="AD54" s="4">
        <f t="shared" si="8"/>
        <v>4</v>
      </c>
      <c r="AE54" s="38"/>
      <c r="AF54" s="38"/>
      <c r="AG54" s="38"/>
      <c r="AH54" s="38"/>
      <c r="AI54" s="38"/>
      <c r="AJ54" s="38"/>
      <c r="AK54" s="38"/>
      <c r="AL54" s="38"/>
      <c r="AM54" s="38"/>
      <c r="AN54" s="38"/>
      <c r="AO54" s="38"/>
      <c r="AP54" s="38"/>
      <c r="AQ54" s="38"/>
      <c r="AR54" s="38"/>
    </row>
    <row r="55" ht="16.5" customHeight="1">
      <c r="A55" s="1" t="s">
        <v>171</v>
      </c>
      <c r="B55" s="22" t="str">
        <f t="shared" si="2"/>
        <v/>
      </c>
      <c r="C55" s="44" t="s">
        <v>161</v>
      </c>
      <c r="D55" s="42">
        <f>VALUE(TRIM(RIGHT(SUBSTITUTE(C55," ",REPT(" ",99)),99)))
</f>
        <v>0</v>
      </c>
      <c r="E55" s="3" t="str">
        <f t="shared" si="3"/>
        <v/>
      </c>
      <c r="F55" s="18" t="str">
        <f t="shared" si="4"/>
        <v/>
      </c>
      <c r="G55" s="24" t="str">
        <f t="shared" si="5"/>
        <v/>
      </c>
      <c r="H5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5" s="31" t="s">
        <v>172</v>
      </c>
      <c r="K55" s="27" t="s">
        <v>173</v>
      </c>
      <c r="L55" s="4"/>
      <c r="M55" s="4"/>
      <c r="N55" s="4"/>
      <c r="O55" s="4">
        <v>0.0</v>
      </c>
      <c r="P55" s="4">
        <v>0.0</v>
      </c>
      <c r="Q55" s="4">
        <v>1.0</v>
      </c>
      <c r="R55" s="28">
        <v>0.0</v>
      </c>
      <c r="S55" s="4">
        <v>0.0</v>
      </c>
      <c r="T55" s="4">
        <v>0.0</v>
      </c>
      <c r="U55" s="4">
        <v>0.0</v>
      </c>
      <c r="V55" s="4">
        <v>1.0</v>
      </c>
      <c r="W55" s="4">
        <v>0.0</v>
      </c>
      <c r="X55" s="4">
        <v>0.0</v>
      </c>
      <c r="Y55" s="4">
        <v>1.0</v>
      </c>
      <c r="Z55" s="4">
        <v>0.0</v>
      </c>
      <c r="AA55" s="4">
        <v>1.0</v>
      </c>
      <c r="AB55" s="4">
        <v>0.0</v>
      </c>
      <c r="AC55" s="4">
        <v>0.0</v>
      </c>
      <c r="AD55" s="4">
        <f t="shared" si="8"/>
        <v>4</v>
      </c>
      <c r="AE55" s="4"/>
      <c r="AF55" s="4"/>
      <c r="AG55" s="4"/>
      <c r="AH55" s="4"/>
      <c r="AI55" s="4"/>
      <c r="AJ55" s="4"/>
      <c r="AK55" s="4"/>
      <c r="AL55" s="4"/>
      <c r="AM55" s="4"/>
      <c r="AN55" s="4"/>
      <c r="AO55" s="4"/>
      <c r="AP55" s="4"/>
      <c r="AQ55" s="4"/>
      <c r="AR55" s="4"/>
    </row>
    <row r="56" ht="16.5" customHeight="1">
      <c r="A56" s="33" t="s">
        <v>174</v>
      </c>
      <c r="B56" s="22" t="str">
        <f t="shared" si="2"/>
        <v/>
      </c>
      <c r="C56" s="34" t="s">
        <v>55</v>
      </c>
      <c r="D56" s="35">
        <f>D55</f>
        <v>0</v>
      </c>
      <c r="E56" s="3" t="str">
        <f t="shared" si="3"/>
        <v/>
      </c>
      <c r="F56" s="18" t="str">
        <f t="shared" si="4"/>
        <v/>
      </c>
      <c r="G56" s="24" t="str">
        <f t="shared" si="5"/>
        <v/>
      </c>
      <c r="H5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6" s="43"/>
      <c r="K56" s="37" t="s">
        <v>175</v>
      </c>
      <c r="L56" s="38"/>
      <c r="M56" s="38"/>
      <c r="N56" s="38"/>
      <c r="O56" s="38">
        <v>0.0</v>
      </c>
      <c r="P56" s="38">
        <v>0.0</v>
      </c>
      <c r="Q56" s="38">
        <v>1.0</v>
      </c>
      <c r="R56" s="39">
        <v>0.0</v>
      </c>
      <c r="S56" s="38">
        <v>0.0</v>
      </c>
      <c r="T56" s="38">
        <v>0.0</v>
      </c>
      <c r="U56" s="38">
        <v>0.0</v>
      </c>
      <c r="V56" s="38">
        <v>1.0</v>
      </c>
      <c r="W56" s="38">
        <v>0.0</v>
      </c>
      <c r="X56" s="38">
        <v>0.0</v>
      </c>
      <c r="Y56" s="38">
        <v>1.0</v>
      </c>
      <c r="Z56" s="38">
        <v>0.0</v>
      </c>
      <c r="AA56" s="38">
        <v>1.0</v>
      </c>
      <c r="AB56" s="38">
        <v>0.0</v>
      </c>
      <c r="AC56" s="38">
        <v>0.0</v>
      </c>
      <c r="AD56" s="4">
        <f t="shared" si="8"/>
        <v>4</v>
      </c>
      <c r="AE56" s="38"/>
      <c r="AF56" s="38"/>
      <c r="AG56" s="38"/>
      <c r="AH56" s="38"/>
      <c r="AI56" s="38"/>
      <c r="AJ56" s="38"/>
      <c r="AK56" s="38"/>
      <c r="AL56" s="38"/>
      <c r="AM56" s="38"/>
      <c r="AN56" s="38"/>
      <c r="AO56" s="38"/>
      <c r="AP56" s="38"/>
      <c r="AQ56" s="38"/>
      <c r="AR56" s="38"/>
    </row>
    <row r="57" ht="16.5" customHeight="1">
      <c r="A57" s="1" t="s">
        <v>176</v>
      </c>
      <c r="B57" s="22" t="str">
        <f t="shared" si="2"/>
        <v/>
      </c>
      <c r="C57" s="41" t="s">
        <v>104</v>
      </c>
      <c r="D57" s="42">
        <f>VALUE(TRIM(RIGHT(SUBSTITUTE(C57," ",REPT(" ",99)),99)))
</f>
        <v>0</v>
      </c>
      <c r="E57" s="3" t="str">
        <f t="shared" si="3"/>
        <v/>
      </c>
      <c r="F57" s="18" t="str">
        <f t="shared" si="4"/>
        <v/>
      </c>
      <c r="G57" s="24" t="str">
        <f t="shared" si="5"/>
        <v/>
      </c>
      <c r="H5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v>
      </c>
      <c r="I5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v>
      </c>
      <c r="J57" s="31" t="s">
        <v>177</v>
      </c>
      <c r="K57" s="27" t="s">
        <v>178</v>
      </c>
      <c r="L57" s="4"/>
      <c r="M57" s="4"/>
      <c r="N57" s="4"/>
      <c r="O57" s="4">
        <v>0.0</v>
      </c>
      <c r="P57" s="4">
        <v>0.0</v>
      </c>
      <c r="Q57" s="4">
        <v>0.0</v>
      </c>
      <c r="R57" s="28">
        <v>0.0</v>
      </c>
      <c r="S57" s="4">
        <v>0.0</v>
      </c>
      <c r="T57" s="4">
        <v>0.0</v>
      </c>
      <c r="U57" s="4">
        <v>0.0</v>
      </c>
      <c r="V57" s="4">
        <v>0.0</v>
      </c>
      <c r="W57" s="4">
        <v>0.0</v>
      </c>
      <c r="X57" s="4">
        <v>0.0</v>
      </c>
      <c r="Y57" s="4">
        <v>0.0</v>
      </c>
      <c r="Z57" s="4">
        <v>0.0</v>
      </c>
      <c r="AA57" s="4">
        <v>1.0</v>
      </c>
      <c r="AB57" s="4">
        <v>0.0</v>
      </c>
      <c r="AC57" s="4">
        <v>0.0</v>
      </c>
      <c r="AD57" s="4">
        <f t="shared" si="8"/>
        <v>1</v>
      </c>
      <c r="AE57" s="4"/>
      <c r="AF57" s="4"/>
      <c r="AG57" s="4"/>
      <c r="AH57" s="4"/>
      <c r="AI57" s="4"/>
      <c r="AJ57" s="4"/>
      <c r="AK57" s="4"/>
      <c r="AL57" s="4"/>
      <c r="AM57" s="4"/>
      <c r="AN57" s="4"/>
      <c r="AO57" s="4"/>
      <c r="AP57" s="4"/>
      <c r="AQ57" s="4"/>
      <c r="AR57" s="4"/>
    </row>
    <row r="58" ht="16.5" customHeight="1">
      <c r="A58" s="1" t="s">
        <v>179</v>
      </c>
      <c r="B58" s="22" t="str">
        <f t="shared" si="2"/>
        <v>1</v>
      </c>
      <c r="C58" s="9" t="s">
        <v>180</v>
      </c>
      <c r="D58" s="3" t="str">
        <f>B116</f>
        <v>[&amp;quot;cool&amp;quot;, &amp;quot;costume&amp;quot;, &amp;quot;mask&amp;quot;, &amp;quot;stealthy&amp;quot;, &amp;quot;sticky_fingers&amp;quot;, &amp;quot;eerie&amp;quot;, &amp;quot;shade&amp;quot;, &amp;quot;sticky&amp;quot;, &amp;quot;esoteric&amp;quot;, &amp;quot;antitransparent&amp;quot;]</v>
      </c>
      <c r="E58" s="1" t="str">
        <f t="shared" si="3"/>
        <v>[&amp;quot;cool&amp;quot;, &amp;quot;costume&amp;quot;, &amp;quot;mask&amp;quot;, &amp;quot;stealthy&amp;quot;, &amp;quot;sticky_fingers&amp;quot;, &amp;quot;eerie&amp;quot;, &amp;quot;shade&amp;quot;, &amp;quot;sticky&amp;quot;, &amp;quot;esoteric&amp;quot;, &amp;quot;antitransparent&amp;quot;]</v>
      </c>
      <c r="F58" s="18" t="str">
        <f t="shared" si="4"/>
        <v>type: [&amp;quot;cool&amp;quot;, &amp;quot;costume&amp;quot;, &amp;quot;mask&amp;quot;, &amp;quot;stealthy&amp;quot;, &amp;quot;sticky_fingers&amp;quot;, &amp;quot;eerie&amp;quot;, &amp;quot;shade&amp;quot;, &amp;quot;sticky&amp;quot;, &amp;quot;esoteric&amp;quot;, &amp;quot;antitransparent&amp;quot;],</v>
      </c>
      <c r="G58" s="24" t="str">
        <f t="shared" si="5"/>
        <v>"type": [&amp;quot;cool&amp;quot;, &amp;quot;costume&amp;quot;, &amp;quot;mask&amp;quot;, &amp;quot;stealthy&amp;quot;, &amp;quot;sticky_fingers&amp;quot;, &amp;quot;eerie&amp;quot;, &amp;quot;shade&amp;quot;, &amp;quot;sticky&amp;quot;, &amp;quot;esoteric&amp;quot;, &amp;quot;antitransparent&amp;quot;],</v>
      </c>
      <c r="H5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I5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J58" s="31" t="s">
        <v>181</v>
      </c>
      <c r="K58" s="27" t="s">
        <v>182</v>
      </c>
      <c r="L58" s="4"/>
      <c r="M58" s="4"/>
      <c r="N58" s="4"/>
      <c r="O58" s="4">
        <v>1.0</v>
      </c>
      <c r="P58" s="4">
        <v>1.0</v>
      </c>
      <c r="Q58" s="4">
        <v>1.0</v>
      </c>
      <c r="R58" s="28">
        <v>1.0</v>
      </c>
      <c r="S58" s="4">
        <v>1.0</v>
      </c>
      <c r="T58" s="4">
        <v>1.0</v>
      </c>
      <c r="U58" s="4">
        <v>1.0</v>
      </c>
      <c r="V58" s="4">
        <v>1.0</v>
      </c>
      <c r="W58" s="4">
        <v>1.0</v>
      </c>
      <c r="X58" s="4">
        <v>1.0</v>
      </c>
      <c r="Y58" s="4">
        <v>1.0</v>
      </c>
      <c r="Z58" s="4">
        <v>1.0</v>
      </c>
      <c r="AA58" s="4">
        <v>1.0</v>
      </c>
      <c r="AB58" s="4">
        <v>1.0</v>
      </c>
      <c r="AC58" s="4">
        <v>1.0</v>
      </c>
      <c r="AD58" s="4">
        <f t="shared" si="8"/>
        <v>15</v>
      </c>
      <c r="AE58" s="4"/>
      <c r="AF58" s="4"/>
      <c r="AG58" s="4"/>
      <c r="AH58" s="4"/>
      <c r="AI58" s="4"/>
      <c r="AJ58" s="4"/>
      <c r="AK58" s="4"/>
      <c r="AL58" s="4"/>
      <c r="AM58" s="4"/>
      <c r="AN58" s="4"/>
      <c r="AO58" s="4"/>
      <c r="AP58" s="4"/>
      <c r="AQ58" s="4"/>
      <c r="AR58" s="4"/>
    </row>
    <row r="59" ht="16.5" customHeight="1">
      <c r="A59" s="1" t="s">
        <v>183</v>
      </c>
      <c r="B59" s="22" t="str">
        <f t="shared" si="2"/>
        <v/>
      </c>
      <c r="C59" s="41" t="s">
        <v>122</v>
      </c>
      <c r="D59" s="3" t="str">
        <f>IFERROR(__xludf.DUMMYFUNCTION("INDEX(SPLIT(C59, "" ""), COUNTA(SPLIT(C59, "" "")))
"),"NaN")</f>
        <v>NaN</v>
      </c>
      <c r="E59" s="3" t="str">
        <f t="shared" si="3"/>
        <v/>
      </c>
      <c r="F59" s="18" t="str">
        <f t="shared" si="4"/>
        <v/>
      </c>
      <c r="G59" s="24" t="str">
        <f t="shared" si="5"/>
        <v/>
      </c>
      <c r="H5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I5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v>
      </c>
      <c r="J59" s="31"/>
      <c r="K59" s="27" t="s">
        <v>184</v>
      </c>
      <c r="L59" s="4"/>
      <c r="M59" s="4"/>
      <c r="N59" s="4"/>
      <c r="O59" s="4">
        <v>0.0</v>
      </c>
      <c r="P59" s="4">
        <v>0.0</v>
      </c>
      <c r="Q59" s="4">
        <v>1.0</v>
      </c>
      <c r="R59" s="28">
        <v>0.0</v>
      </c>
      <c r="S59" s="4">
        <v>0.0</v>
      </c>
      <c r="T59" s="4">
        <v>0.0</v>
      </c>
      <c r="U59" s="4">
        <v>0.0</v>
      </c>
      <c r="V59" s="4">
        <v>0.0</v>
      </c>
      <c r="W59" s="4">
        <v>0.0</v>
      </c>
      <c r="X59" s="4">
        <v>0.0</v>
      </c>
      <c r="Y59" s="4">
        <v>0.0</v>
      </c>
      <c r="Z59" s="4">
        <v>0.0</v>
      </c>
      <c r="AA59" s="4">
        <v>1.0</v>
      </c>
      <c r="AB59" s="4">
        <v>0.0</v>
      </c>
      <c r="AC59" s="4">
        <v>0.0</v>
      </c>
      <c r="AD59" s="4">
        <f t="shared" si="8"/>
        <v>2</v>
      </c>
      <c r="AE59" s="4"/>
      <c r="AF59" s="4"/>
      <c r="AG59" s="4"/>
      <c r="AH59" s="4"/>
      <c r="AI59" s="4"/>
      <c r="AJ59" s="4"/>
      <c r="AK59" s="4"/>
      <c r="AL59" s="4"/>
      <c r="AM59" s="4"/>
      <c r="AN59" s="4"/>
      <c r="AO59" s="4"/>
      <c r="AP59" s="4"/>
      <c r="AQ59" s="4"/>
      <c r="AR59" s="4"/>
    </row>
    <row r="60" ht="16.5" customHeight="1">
      <c r="A60" s="1" t="s">
        <v>185</v>
      </c>
      <c r="B60" s="22" t="str">
        <f t="shared" si="2"/>
        <v>1</v>
      </c>
      <c r="C60" s="34" t="s">
        <v>55</v>
      </c>
      <c r="D60" s="3" t="str">
        <f>IF(ISNUMBER(SEARCH("特指", C60)),D23,B12)</f>
        <v>upper</v>
      </c>
      <c r="E60" s="1" t="str">
        <f t="shared" si="3"/>
        <v>upper</v>
      </c>
      <c r="F60" s="18" t="str">
        <f t="shared" si="4"/>
        <v>set: &amp;quot;upper&amp;quot;,</v>
      </c>
      <c r="G60" s="24" t="str">
        <f t="shared" si="5"/>
        <v>"set": "upper",</v>
      </c>
      <c r="H6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v>
      </c>
      <c r="I6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v>
      </c>
      <c r="J60" s="26" t="s">
        <v>186</v>
      </c>
      <c r="K60" s="27" t="s">
        <v>187</v>
      </c>
      <c r="L60" s="4"/>
      <c r="M60" s="4"/>
      <c r="N60" s="4"/>
      <c r="O60" s="4">
        <v>0.0</v>
      </c>
      <c r="P60" s="4">
        <v>0.0</v>
      </c>
      <c r="Q60" s="4">
        <v>1.0</v>
      </c>
      <c r="R60" s="28">
        <v>0.0</v>
      </c>
      <c r="S60" s="4">
        <v>0.0</v>
      </c>
      <c r="T60" s="4">
        <v>0.0</v>
      </c>
      <c r="U60" s="4">
        <v>0.0</v>
      </c>
      <c r="V60" s="4">
        <v>1.0</v>
      </c>
      <c r="W60" s="4">
        <v>0.0</v>
      </c>
      <c r="X60" s="4">
        <v>1.0</v>
      </c>
      <c r="Y60" s="4">
        <v>1.0</v>
      </c>
      <c r="Z60" s="4">
        <v>1.0</v>
      </c>
      <c r="AA60" s="4">
        <v>1.0</v>
      </c>
      <c r="AB60" s="4">
        <v>1.0</v>
      </c>
      <c r="AC60" s="4">
        <v>1.0</v>
      </c>
      <c r="AD60" s="4">
        <f t="shared" si="8"/>
        <v>8</v>
      </c>
      <c r="AE60" s="4"/>
      <c r="AF60" s="4"/>
      <c r="AG60" s="4"/>
      <c r="AH60" s="4"/>
      <c r="AI60" s="4"/>
      <c r="AJ60" s="4"/>
      <c r="AK60" s="4"/>
      <c r="AL60" s="4"/>
      <c r="AM60" s="4"/>
      <c r="AN60" s="4"/>
      <c r="AO60" s="4"/>
      <c r="AP60" s="4"/>
      <c r="AQ60" s="4"/>
      <c r="AR60" s="4"/>
    </row>
    <row r="61" ht="16.5" customHeight="1">
      <c r="A61" s="1" t="s">
        <v>188</v>
      </c>
      <c r="B61" s="22" t="str">
        <f t="shared" si="2"/>
        <v>1</v>
      </c>
      <c r="C61" s="41" t="s">
        <v>189</v>
      </c>
      <c r="D61" s="3" t="str">
        <f>IFERROR(__xludf.DUMMYFUNCTION("INDEX(SPLIT(C61, "" ""), COUNTA(SPLIT(C61, "" "")))
"),"n")</f>
        <v>n</v>
      </c>
      <c r="E61" s="3" t="str">
        <f t="shared" si="3"/>
        <v>n</v>
      </c>
      <c r="F61" s="18" t="str">
        <f t="shared" si="4"/>
        <v>gender: &amp;quot;n&amp;quot;,</v>
      </c>
      <c r="G61" s="24" t="str">
        <f t="shared" si="5"/>
        <v>"gender": "n",</v>
      </c>
      <c r="H6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v>
      </c>
      <c r="I6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v>
      </c>
      <c r="J61" s="31" t="s">
        <v>190</v>
      </c>
      <c r="K61" s="27" t="s">
        <v>191</v>
      </c>
      <c r="L61" s="4"/>
      <c r="M61" s="4"/>
      <c r="N61" s="4"/>
      <c r="O61" s="4">
        <v>1.0</v>
      </c>
      <c r="P61" s="4">
        <v>1.0</v>
      </c>
      <c r="Q61" s="4">
        <v>1.0</v>
      </c>
      <c r="R61" s="28">
        <v>1.0</v>
      </c>
      <c r="S61" s="4">
        <v>1.0</v>
      </c>
      <c r="T61" s="4">
        <v>1.0</v>
      </c>
      <c r="U61" s="4">
        <v>1.0</v>
      </c>
      <c r="V61" s="4">
        <v>1.0</v>
      </c>
      <c r="W61" s="4">
        <v>1.0</v>
      </c>
      <c r="X61" s="4">
        <v>1.0</v>
      </c>
      <c r="Y61" s="4">
        <v>1.0</v>
      </c>
      <c r="Z61" s="4">
        <v>1.0</v>
      </c>
      <c r="AA61" s="4">
        <v>1.0</v>
      </c>
      <c r="AB61" s="4">
        <v>1.0</v>
      </c>
      <c r="AC61" s="4">
        <v>1.0</v>
      </c>
      <c r="AD61" s="4">
        <f t="shared" si="8"/>
        <v>15</v>
      </c>
      <c r="AE61" s="4"/>
      <c r="AF61" s="4"/>
      <c r="AG61" s="4"/>
      <c r="AH61" s="4"/>
      <c r="AI61" s="4"/>
      <c r="AJ61" s="4"/>
      <c r="AK61" s="4"/>
      <c r="AL61" s="4"/>
      <c r="AM61" s="4"/>
      <c r="AN61" s="4"/>
      <c r="AO61" s="4"/>
      <c r="AP61" s="4"/>
      <c r="AQ61" s="4"/>
      <c r="AR61" s="4"/>
    </row>
    <row r="62" ht="16.5" customHeight="1">
      <c r="A62" s="1" t="s">
        <v>192</v>
      </c>
      <c r="B62" s="22" t="str">
        <f t="shared" si="2"/>
        <v>1</v>
      </c>
      <c r="C62" s="41" t="s">
        <v>193</v>
      </c>
      <c r="D62" s="3">
        <f>IFERROR(__xludf.DUMMYFUNCTION("INDEX(SPLIT(C62, "" ""), COUNTA(SPLIT(C62, "" "")))
"),0.0)</f>
        <v>0</v>
      </c>
      <c r="E62" s="3">
        <f t="shared" si="3"/>
        <v>0</v>
      </c>
      <c r="F62" s="18" t="str">
        <f t="shared" si="4"/>
        <v>femininity: 0,</v>
      </c>
      <c r="G62" s="24" t="str">
        <f t="shared" si="5"/>
        <v>"femininity": 0,</v>
      </c>
      <c r="H6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v>
      </c>
      <c r="I6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v>
      </c>
      <c r="J62" s="31" t="s">
        <v>194</v>
      </c>
      <c r="K62" s="27" t="s">
        <v>195</v>
      </c>
      <c r="L62" s="4"/>
      <c r="M62" s="4"/>
      <c r="N62" s="4"/>
      <c r="O62" s="4">
        <v>1.0</v>
      </c>
      <c r="P62" s="4">
        <v>1.0</v>
      </c>
      <c r="Q62" s="4">
        <v>1.0</v>
      </c>
      <c r="R62" s="28">
        <v>1.0</v>
      </c>
      <c r="S62" s="4">
        <v>1.0</v>
      </c>
      <c r="T62" s="4">
        <v>1.0</v>
      </c>
      <c r="U62" s="4">
        <v>1.0</v>
      </c>
      <c r="V62" s="4">
        <v>1.0</v>
      </c>
      <c r="W62" s="4">
        <v>1.0</v>
      </c>
      <c r="X62" s="4">
        <v>1.0</v>
      </c>
      <c r="Y62" s="4">
        <v>1.0</v>
      </c>
      <c r="Z62" s="4">
        <v>1.0</v>
      </c>
      <c r="AA62" s="4">
        <v>1.0</v>
      </c>
      <c r="AB62" s="4">
        <v>1.0</v>
      </c>
      <c r="AC62" s="4">
        <v>1.0</v>
      </c>
      <c r="AD62" s="4">
        <f t="shared" si="8"/>
        <v>15</v>
      </c>
      <c r="AE62" s="4"/>
      <c r="AF62" s="4"/>
      <c r="AG62" s="4"/>
      <c r="AH62" s="4"/>
      <c r="AI62" s="4"/>
      <c r="AJ62" s="4"/>
      <c r="AK62" s="4"/>
      <c r="AL62" s="4"/>
      <c r="AM62" s="4"/>
      <c r="AN62" s="4"/>
      <c r="AO62" s="4"/>
      <c r="AP62" s="4"/>
      <c r="AQ62" s="4"/>
      <c r="AR62" s="4"/>
    </row>
    <row r="63" ht="16.5" customHeight="1">
      <c r="A63" s="1" t="s">
        <v>196</v>
      </c>
      <c r="B63" s="22" t="str">
        <f t="shared" si="2"/>
        <v>1</v>
      </c>
      <c r="C63" s="41" t="s">
        <v>197</v>
      </c>
      <c r="D63" s="3">
        <f>IFERROR(__xludf.DUMMYFUNCTION("INDEX(SPLIT(C63, "" ""), COUNTA(SPLIT(C63, "" "")))
"),1.0)</f>
        <v>1</v>
      </c>
      <c r="E63" s="3">
        <f t="shared" si="3"/>
        <v>1</v>
      </c>
      <c r="F63" s="18" t="str">
        <f t="shared" si="4"/>
        <v>warmth: 1,</v>
      </c>
      <c r="G63" s="24" t="str">
        <f t="shared" si="5"/>
        <v>"warmth": 1,</v>
      </c>
      <c r="H6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v>
      </c>
      <c r="I6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v>
      </c>
      <c r="J63" s="31" t="s">
        <v>198</v>
      </c>
      <c r="K63" s="27" t="s">
        <v>199</v>
      </c>
      <c r="L63" s="4"/>
      <c r="M63" s="4"/>
      <c r="N63" s="4"/>
      <c r="O63" s="4">
        <v>1.0</v>
      </c>
      <c r="P63" s="4">
        <v>1.0</v>
      </c>
      <c r="Q63" s="4">
        <v>0.0</v>
      </c>
      <c r="R63" s="28">
        <v>1.0</v>
      </c>
      <c r="S63" s="4">
        <v>1.0</v>
      </c>
      <c r="T63" s="4">
        <v>1.0</v>
      </c>
      <c r="U63" s="4">
        <v>1.0</v>
      </c>
      <c r="V63" s="4">
        <v>1.0</v>
      </c>
      <c r="W63" s="4">
        <v>1.0</v>
      </c>
      <c r="X63" s="4">
        <v>1.0</v>
      </c>
      <c r="Y63" s="4">
        <v>1.0</v>
      </c>
      <c r="Z63" s="4">
        <v>1.0</v>
      </c>
      <c r="AA63" s="4">
        <v>1.0</v>
      </c>
      <c r="AB63" s="4">
        <v>1.0</v>
      </c>
      <c r="AC63" s="4">
        <v>1.0</v>
      </c>
      <c r="AD63" s="4">
        <f t="shared" si="8"/>
        <v>14</v>
      </c>
      <c r="AE63" s="4"/>
      <c r="AF63" s="4"/>
      <c r="AG63" s="4"/>
      <c r="AH63" s="4"/>
      <c r="AI63" s="4"/>
      <c r="AJ63" s="4"/>
      <c r="AK63" s="4"/>
      <c r="AL63" s="4"/>
      <c r="AM63" s="4"/>
      <c r="AN63" s="4"/>
      <c r="AO63" s="4"/>
      <c r="AP63" s="4"/>
      <c r="AQ63" s="4"/>
      <c r="AR63" s="4"/>
    </row>
    <row r="64" ht="16.5" customHeight="1">
      <c r="A64" s="1" t="s">
        <v>200</v>
      </c>
      <c r="B64" s="22" t="str">
        <f t="shared" si="2"/>
        <v>1</v>
      </c>
      <c r="C64" s="23" t="s">
        <v>45</v>
      </c>
      <c r="D64" s="3">
        <f>C65</f>
        <v>3050</v>
      </c>
      <c r="E64" s="3">
        <f t="shared" si="3"/>
        <v>3050</v>
      </c>
      <c r="F64" s="18" t="str">
        <f t="shared" si="4"/>
        <v>cost: 3050,</v>
      </c>
      <c r="G64" s="24" t="str">
        <f t="shared" si="5"/>
        <v>"cost": 3050,</v>
      </c>
      <c r="H6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v>
      </c>
      <c r="I6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v>
      </c>
      <c r="J64" s="26" t="s">
        <v>201</v>
      </c>
      <c r="K64" s="27" t="s">
        <v>202</v>
      </c>
      <c r="L64" s="4"/>
      <c r="M64" s="4"/>
      <c r="N64" s="4"/>
      <c r="O64" s="4">
        <v>1.0</v>
      </c>
      <c r="P64" s="4">
        <v>1.0</v>
      </c>
      <c r="Q64" s="4">
        <v>1.0</v>
      </c>
      <c r="R64" s="28">
        <v>1.0</v>
      </c>
      <c r="S64" s="4">
        <v>1.0</v>
      </c>
      <c r="T64" s="4">
        <v>1.0</v>
      </c>
      <c r="U64" s="4">
        <v>1.0</v>
      </c>
      <c r="V64" s="4">
        <v>1.0</v>
      </c>
      <c r="W64" s="4">
        <v>1.0</v>
      </c>
      <c r="X64" s="4">
        <v>1.0</v>
      </c>
      <c r="Y64" s="4">
        <v>1.0</v>
      </c>
      <c r="Z64" s="4">
        <v>1.0</v>
      </c>
      <c r="AA64" s="4">
        <v>1.0</v>
      </c>
      <c r="AB64" s="4">
        <v>1.0</v>
      </c>
      <c r="AC64" s="4">
        <v>1.0</v>
      </c>
      <c r="AD64" s="4">
        <f t="shared" si="8"/>
        <v>15</v>
      </c>
      <c r="AE64" s="4"/>
      <c r="AF64" s="4"/>
      <c r="AG64" s="4"/>
      <c r="AH64" s="4"/>
      <c r="AI64" s="4"/>
      <c r="AJ64" s="4"/>
      <c r="AK64" s="4"/>
      <c r="AL64" s="4"/>
      <c r="AM64" s="4"/>
      <c r="AN64" s="4"/>
      <c r="AO64" s="4"/>
      <c r="AP64" s="4"/>
      <c r="AQ64" s="4"/>
      <c r="AR64" s="4"/>
    </row>
    <row r="65" ht="16.5" customHeight="1">
      <c r="A65" s="1"/>
      <c r="B65" s="22"/>
      <c r="C65" s="32">
        <v>3050.0</v>
      </c>
      <c r="D65" s="45"/>
      <c r="E65" s="3"/>
      <c r="F65" s="18"/>
      <c r="G65" s="24" t="str">
        <f t="shared" si="5"/>
        <v/>
      </c>
      <c r="H6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v>
      </c>
      <c r="I6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v>
      </c>
      <c r="J65" s="46">
        <f>C65/100</f>
        <v>30.5</v>
      </c>
      <c r="K65" s="27"/>
      <c r="L65" s="4"/>
      <c r="M65" s="4"/>
      <c r="N65" s="4"/>
      <c r="O65" s="4">
        <v>1.0</v>
      </c>
      <c r="P65" s="4">
        <v>1.0</v>
      </c>
      <c r="Q65" s="4">
        <v>1.0</v>
      </c>
      <c r="R65" s="28">
        <v>1.0</v>
      </c>
      <c r="S65" s="4">
        <v>1.0</v>
      </c>
      <c r="T65" s="4">
        <v>1.0</v>
      </c>
      <c r="U65" s="4">
        <v>1.0</v>
      </c>
      <c r="V65" s="4">
        <v>1.0</v>
      </c>
      <c r="W65" s="4">
        <v>1.0</v>
      </c>
      <c r="X65" s="4">
        <v>1.0</v>
      </c>
      <c r="Y65" s="4">
        <v>1.0</v>
      </c>
      <c r="Z65" s="4">
        <v>1.0</v>
      </c>
      <c r="AA65" s="4">
        <v>1.0</v>
      </c>
      <c r="AB65" s="4">
        <v>1.0</v>
      </c>
      <c r="AC65" s="4">
        <v>1.0</v>
      </c>
      <c r="AD65" s="4">
        <f t="shared" si="8"/>
        <v>15</v>
      </c>
      <c r="AE65" s="4"/>
      <c r="AF65" s="4"/>
      <c r="AG65" s="4"/>
      <c r="AH65" s="4"/>
      <c r="AI65" s="4"/>
      <c r="AJ65" s="4"/>
      <c r="AK65" s="4"/>
      <c r="AL65" s="4"/>
      <c r="AM65" s="4"/>
      <c r="AN65" s="4"/>
      <c r="AO65" s="4"/>
      <c r="AP65" s="4"/>
      <c r="AQ65" s="4"/>
      <c r="AR65" s="4"/>
    </row>
    <row r="66" ht="16.5" customHeight="1">
      <c r="A66" s="1" t="s">
        <v>203</v>
      </c>
      <c r="B66" s="22" t="str">
        <f t="shared" ref="B66:B94" si="15">IF(OR(INDEX($O66:$AC66,1,MATCH($B$12,$O$14:$AC$14,0))=0,ISNUMBER(SEARCH("自动生成", C66)),ISNUMBER(SEARCH("不适用", C66)),ISNUMBER(SEARCH("默认为", C66))),"",IF(D66="","0","1"))</f>
        <v>1</v>
      </c>
      <c r="C66" s="23" t="s">
        <v>45</v>
      </c>
      <c r="D66" s="3" t="str">
        <f>C67</f>
        <v>Nice thing, brings luck, maybe. </v>
      </c>
      <c r="E66" s="1" t="str">
        <f t="shared" ref="E66:E83" si="16">IF(OR(INDEX($O66:$AC66,1,MATCH($B$12,$O$14:$AC$14,0))=0,D66="NaN"),"",D66)</f>
        <v>Nice thing, brings luck, maybe. </v>
      </c>
      <c r="F66" s="18" t="str">
        <f t="shared" ref="F66:F112" si="17">IF(E66="","",CONCATENATE(A66,": ",IF(OR(ISNUMBER(SEARCH("[", E66)),ISNUMBER(SEARCH("{", E66)),ISNUMBER(E66*1)),E66,CONCATENATE("&amp;quot;",E66,"&amp;quot;")),","))</f>
        <v>description: &amp;quot;Nice thing, brings luck, maybe. &amp;quot;,</v>
      </c>
      <c r="G66" s="24" t="str">
        <f t="shared" si="5"/>
        <v>"description": "Nice thing, brings luck, maybe. ",</v>
      </c>
      <c r="H6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v>
      </c>
      <c r="I6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v>
      </c>
      <c r="J66" s="31" t="s">
        <v>204</v>
      </c>
      <c r="K66" s="27" t="s">
        <v>205</v>
      </c>
      <c r="L66" s="4"/>
      <c r="M66" s="4"/>
      <c r="N66" s="4"/>
      <c r="O66" s="4">
        <v>1.0</v>
      </c>
      <c r="P66" s="4">
        <v>1.0</v>
      </c>
      <c r="Q66" s="4">
        <v>1.0</v>
      </c>
      <c r="R66" s="28">
        <v>1.0</v>
      </c>
      <c r="S66" s="4">
        <v>1.0</v>
      </c>
      <c r="T66" s="4">
        <v>1.0</v>
      </c>
      <c r="U66" s="4">
        <v>1.0</v>
      </c>
      <c r="V66" s="4">
        <v>1.0</v>
      </c>
      <c r="W66" s="4">
        <v>1.0</v>
      </c>
      <c r="X66" s="4">
        <v>1.0</v>
      </c>
      <c r="Y66" s="4">
        <v>1.0</v>
      </c>
      <c r="Z66" s="4">
        <v>1.0</v>
      </c>
      <c r="AA66" s="4">
        <v>1.0</v>
      </c>
      <c r="AB66" s="4">
        <v>1.0</v>
      </c>
      <c r="AC66" s="4">
        <v>1.0</v>
      </c>
      <c r="AD66" s="4">
        <f t="shared" si="8"/>
        <v>15</v>
      </c>
      <c r="AE66" s="4"/>
      <c r="AF66" s="4"/>
      <c r="AG66" s="4"/>
      <c r="AH66" s="4"/>
      <c r="AI66" s="4"/>
      <c r="AJ66" s="4"/>
      <c r="AK66" s="4"/>
      <c r="AL66" s="4"/>
      <c r="AM66" s="4"/>
      <c r="AN66" s="4"/>
      <c r="AO66" s="4"/>
      <c r="AP66" s="4"/>
      <c r="AQ66" s="4"/>
      <c r="AR66" s="4"/>
    </row>
    <row r="67" ht="16.5" customHeight="1">
      <c r="A67" s="1"/>
      <c r="B67" s="22" t="str">
        <f t="shared" si="15"/>
        <v>1</v>
      </c>
      <c r="C67" s="47" t="s">
        <v>206</v>
      </c>
      <c r="D67" s="3" t="s">
        <v>48</v>
      </c>
      <c r="E67" s="3" t="str">
        <f t="shared" si="16"/>
        <v/>
      </c>
      <c r="F67" s="18" t="str">
        <f t="shared" si="17"/>
        <v/>
      </c>
      <c r="G67" s="24" t="str">
        <f t="shared" si="5"/>
        <v/>
      </c>
      <c r="H6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v>
      </c>
      <c r="I6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v>
      </c>
      <c r="J67" s="30"/>
      <c r="K67" s="27"/>
      <c r="L67" s="4"/>
      <c r="M67" s="4"/>
      <c r="N67" s="4"/>
      <c r="O67" s="4">
        <v>1.0</v>
      </c>
      <c r="P67" s="4">
        <v>1.0</v>
      </c>
      <c r="Q67" s="4">
        <v>1.0</v>
      </c>
      <c r="R67" s="28">
        <v>1.0</v>
      </c>
      <c r="S67" s="4">
        <v>1.0</v>
      </c>
      <c r="T67" s="4">
        <v>1.0</v>
      </c>
      <c r="U67" s="4">
        <v>1.0</v>
      </c>
      <c r="V67" s="4">
        <v>1.0</v>
      </c>
      <c r="W67" s="4">
        <v>1.0</v>
      </c>
      <c r="X67" s="4">
        <v>1.0</v>
      </c>
      <c r="Y67" s="4">
        <v>1.0</v>
      </c>
      <c r="Z67" s="4">
        <v>1.0</v>
      </c>
      <c r="AA67" s="4">
        <v>1.0</v>
      </c>
      <c r="AB67" s="4">
        <v>1.0</v>
      </c>
      <c r="AC67" s="4">
        <v>1.0</v>
      </c>
      <c r="AD67" s="4">
        <f t="shared" si="8"/>
        <v>15</v>
      </c>
      <c r="AE67" s="4"/>
      <c r="AF67" s="4"/>
      <c r="AG67" s="4"/>
      <c r="AH67" s="4"/>
      <c r="AI67" s="4"/>
      <c r="AJ67" s="4"/>
      <c r="AK67" s="4"/>
      <c r="AL67" s="4"/>
      <c r="AM67" s="4"/>
      <c r="AN67" s="4"/>
      <c r="AO67" s="4"/>
      <c r="AP67" s="4"/>
      <c r="AQ67" s="4"/>
      <c r="AR67" s="4"/>
    </row>
    <row r="68" ht="16.5" customHeight="1">
      <c r="A68" s="1" t="s">
        <v>207</v>
      </c>
      <c r="B68" s="22" t="str">
        <f t="shared" si="15"/>
        <v>1</v>
      </c>
      <c r="C68" s="41" t="s">
        <v>208</v>
      </c>
      <c r="D68" s="3" t="str">
        <f>SUBSTITUTE(SUBSTITUTE(CONCATENATE("[",D69,D70,D71,D72,"]"),"NaN",""),"&amp;quot;&amp;quot;","&amp;quot;, &amp;quot;")</f>
        <v>[&amp;quot;forest&amp;quot;]</v>
      </c>
      <c r="E68" s="1" t="str">
        <f t="shared" si="16"/>
        <v>[&amp;quot;forest&amp;quot;]</v>
      </c>
      <c r="F68" s="18" t="str">
        <f t="shared" si="17"/>
        <v>shop: [&amp;quot;forest&amp;quot;],</v>
      </c>
      <c r="G68" s="24" t="str">
        <f t="shared" si="5"/>
        <v>"shop": [&amp;quot;forest&amp;quot;],</v>
      </c>
      <c r="H6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v>
      </c>
      <c r="I6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v>
      </c>
      <c r="J68" s="31" t="s">
        <v>209</v>
      </c>
      <c r="K68" s="27" t="s">
        <v>210</v>
      </c>
      <c r="L68" s="4"/>
      <c r="M68" s="4"/>
      <c r="N68" s="4"/>
      <c r="O68" s="4">
        <v>1.0</v>
      </c>
      <c r="P68" s="4">
        <v>1.0</v>
      </c>
      <c r="Q68" s="4">
        <v>1.0</v>
      </c>
      <c r="R68" s="28">
        <v>1.0</v>
      </c>
      <c r="S68" s="4">
        <v>1.0</v>
      </c>
      <c r="T68" s="4">
        <v>1.0</v>
      </c>
      <c r="U68" s="4">
        <v>1.0</v>
      </c>
      <c r="V68" s="4">
        <v>1.0</v>
      </c>
      <c r="W68" s="4">
        <v>1.0</v>
      </c>
      <c r="X68" s="4">
        <v>1.0</v>
      </c>
      <c r="Y68" s="4">
        <v>1.0</v>
      </c>
      <c r="Z68" s="4">
        <v>1.0</v>
      </c>
      <c r="AA68" s="4">
        <v>1.0</v>
      </c>
      <c r="AB68" s="4">
        <v>1.0</v>
      </c>
      <c r="AC68" s="4">
        <v>1.0</v>
      </c>
      <c r="AD68" s="4">
        <f t="shared" si="8"/>
        <v>15</v>
      </c>
      <c r="AE68" s="4"/>
      <c r="AF68" s="4"/>
      <c r="AG68" s="4"/>
      <c r="AH68" s="4"/>
      <c r="AI68" s="4"/>
      <c r="AJ68" s="4"/>
      <c r="AK68" s="4"/>
      <c r="AL68" s="4"/>
      <c r="AM68" s="4"/>
      <c r="AN68" s="4"/>
      <c r="AO68" s="4"/>
      <c r="AP68" s="4"/>
      <c r="AQ68" s="4"/>
      <c r="AR68" s="4"/>
    </row>
    <row r="69" ht="16.5" customHeight="1">
      <c r="A69" s="48" t="s">
        <v>211</v>
      </c>
      <c r="B69" s="22" t="str">
        <f t="shared" si="15"/>
        <v/>
      </c>
      <c r="C69" s="41" t="s">
        <v>212</v>
      </c>
      <c r="D69" s="3" t="str">
        <f>IFERROR(__xludf.DUMMYFUNCTION("IF(
  RIGHT(REGEXREPLACE(C69, ""\s+$"", """"), 1)=""1"",
  ""&amp;quot;""&amp;A69&amp;""&amp;quot;"",
  ""NaN""
)
"),"NaN")</f>
        <v>NaN</v>
      </c>
      <c r="E69" s="3" t="str">
        <f t="shared" si="16"/>
        <v/>
      </c>
      <c r="F69" s="18" t="str">
        <f t="shared" si="17"/>
        <v/>
      </c>
      <c r="G69" s="24" t="str">
        <f t="shared" si="5"/>
        <v/>
      </c>
      <c r="H6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v>
      </c>
      <c r="I6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v>
      </c>
      <c r="J69" s="26" t="s">
        <v>213</v>
      </c>
      <c r="K69" s="27" t="s">
        <v>214</v>
      </c>
      <c r="L69" s="4"/>
      <c r="M69" s="4"/>
      <c r="N69" s="4"/>
      <c r="O69" s="4">
        <v>0.0</v>
      </c>
      <c r="P69" s="4">
        <v>0.0</v>
      </c>
      <c r="Q69" s="4">
        <v>0.0</v>
      </c>
      <c r="R69" s="28">
        <v>0.0</v>
      </c>
      <c r="S69" s="4">
        <v>0.0</v>
      </c>
      <c r="T69" s="4">
        <v>0.0</v>
      </c>
      <c r="U69" s="4">
        <v>0.0</v>
      </c>
      <c r="V69" s="4">
        <v>0.0</v>
      </c>
      <c r="W69" s="4">
        <v>0.0</v>
      </c>
      <c r="X69" s="4">
        <v>0.0</v>
      </c>
      <c r="Y69" s="4">
        <v>0.0</v>
      </c>
      <c r="Z69" s="4">
        <v>0.0</v>
      </c>
      <c r="AA69" s="4">
        <v>0.0</v>
      </c>
      <c r="AB69" s="4">
        <v>0.0</v>
      </c>
      <c r="AC69" s="4">
        <v>0.0</v>
      </c>
      <c r="AD69" s="4">
        <f t="shared" si="8"/>
        <v>0</v>
      </c>
      <c r="AE69" s="4"/>
      <c r="AF69" s="4"/>
      <c r="AG69" s="4"/>
      <c r="AH69" s="4"/>
      <c r="AI69" s="4"/>
      <c r="AJ69" s="4"/>
      <c r="AK69" s="4"/>
      <c r="AL69" s="4"/>
      <c r="AM69" s="4"/>
      <c r="AN69" s="4"/>
      <c r="AO69" s="4"/>
      <c r="AP69" s="4"/>
      <c r="AQ69" s="4"/>
      <c r="AR69" s="4"/>
    </row>
    <row r="70" ht="16.5" customHeight="1">
      <c r="A70" s="48" t="s">
        <v>215</v>
      </c>
      <c r="B70" s="22" t="str">
        <f t="shared" si="15"/>
        <v/>
      </c>
      <c r="C70" s="41" t="s">
        <v>212</v>
      </c>
      <c r="D70" s="3" t="str">
        <f>IFERROR(__xludf.DUMMYFUNCTION("IF(
  RIGHT(REGEXREPLACE(C70, ""\s+$"", """"), 1)=""1"",
  ""&amp;quot;""&amp;A70&amp;""&amp;quot;"",
  ""NaN""
)
"),"NaN")</f>
        <v>NaN</v>
      </c>
      <c r="E70" s="3" t="str">
        <f t="shared" si="16"/>
        <v/>
      </c>
      <c r="F70" s="18" t="str">
        <f t="shared" si="17"/>
        <v/>
      </c>
      <c r="G70" s="24" t="str">
        <f t="shared" si="5"/>
        <v/>
      </c>
      <c r="H7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v>
      </c>
      <c r="I7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v>
      </c>
      <c r="J70" s="26" t="s">
        <v>216</v>
      </c>
      <c r="K70" s="27" t="s">
        <v>217</v>
      </c>
      <c r="L70" s="4"/>
      <c r="M70" s="4"/>
      <c r="N70" s="4"/>
      <c r="O70" s="4">
        <v>0.0</v>
      </c>
      <c r="P70" s="4">
        <v>0.0</v>
      </c>
      <c r="Q70" s="4">
        <v>0.0</v>
      </c>
      <c r="R70" s="28">
        <v>0.0</v>
      </c>
      <c r="S70" s="4">
        <v>0.0</v>
      </c>
      <c r="T70" s="4">
        <v>0.0</v>
      </c>
      <c r="U70" s="4">
        <v>0.0</v>
      </c>
      <c r="V70" s="4">
        <v>0.0</v>
      </c>
      <c r="W70" s="4">
        <v>0.0</v>
      </c>
      <c r="X70" s="4">
        <v>0.0</v>
      </c>
      <c r="Y70" s="4">
        <v>0.0</v>
      </c>
      <c r="Z70" s="4">
        <v>0.0</v>
      </c>
      <c r="AA70" s="4">
        <v>0.0</v>
      </c>
      <c r="AB70" s="4">
        <v>0.0</v>
      </c>
      <c r="AC70" s="4">
        <v>0.0</v>
      </c>
      <c r="AD70" s="4">
        <f t="shared" si="8"/>
        <v>0</v>
      </c>
      <c r="AE70" s="4"/>
      <c r="AF70" s="4"/>
      <c r="AG70" s="4"/>
      <c r="AH70" s="4"/>
      <c r="AI70" s="4"/>
      <c r="AJ70" s="4"/>
      <c r="AK70" s="4"/>
      <c r="AL70" s="4"/>
      <c r="AM70" s="4"/>
      <c r="AN70" s="4"/>
      <c r="AO70" s="4"/>
      <c r="AP70" s="4"/>
      <c r="AQ70" s="4"/>
      <c r="AR70" s="4"/>
    </row>
    <row r="71" ht="16.5" customHeight="1">
      <c r="A71" s="48" t="s">
        <v>218</v>
      </c>
      <c r="B71" s="22" t="str">
        <f t="shared" si="15"/>
        <v/>
      </c>
      <c r="C71" s="41" t="s">
        <v>212</v>
      </c>
      <c r="D71" s="3" t="str">
        <f>IFERROR(__xludf.DUMMYFUNCTION("IF(
  RIGHT(REGEXREPLACE(C71, ""\s+$"", """"), 1)=""1"",
  ""&amp;quot;""&amp;A71&amp;""&amp;quot;"",
  ""NaN""
)
"),"NaN")</f>
        <v>NaN</v>
      </c>
      <c r="E71" s="3" t="str">
        <f t="shared" si="16"/>
        <v/>
      </c>
      <c r="F71" s="18" t="str">
        <f t="shared" si="17"/>
        <v/>
      </c>
      <c r="G71" s="24" t="str">
        <f t="shared" si="5"/>
        <v/>
      </c>
      <c r="H7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v>
      </c>
      <c r="I7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v>
      </c>
      <c r="J71" s="26" t="s">
        <v>219</v>
      </c>
      <c r="K71" s="27" t="s">
        <v>220</v>
      </c>
      <c r="L71" s="4"/>
      <c r="M71" s="4"/>
      <c r="N71" s="4"/>
      <c r="O71" s="4">
        <v>0.0</v>
      </c>
      <c r="P71" s="4">
        <v>0.0</v>
      </c>
      <c r="Q71" s="4">
        <v>0.0</v>
      </c>
      <c r="R71" s="28">
        <v>0.0</v>
      </c>
      <c r="S71" s="4">
        <v>0.0</v>
      </c>
      <c r="T71" s="4">
        <v>0.0</v>
      </c>
      <c r="U71" s="4">
        <v>0.0</v>
      </c>
      <c r="V71" s="4">
        <v>0.0</v>
      </c>
      <c r="W71" s="4">
        <v>0.0</v>
      </c>
      <c r="X71" s="4">
        <v>0.0</v>
      </c>
      <c r="Y71" s="4">
        <v>0.0</v>
      </c>
      <c r="Z71" s="4">
        <v>0.0</v>
      </c>
      <c r="AA71" s="4">
        <v>0.0</v>
      </c>
      <c r="AB71" s="4">
        <v>0.0</v>
      </c>
      <c r="AC71" s="4">
        <v>0.0</v>
      </c>
      <c r="AD71" s="4">
        <f t="shared" si="8"/>
        <v>0</v>
      </c>
      <c r="AE71" s="4"/>
      <c r="AF71" s="4"/>
      <c r="AG71" s="4"/>
      <c r="AH71" s="4"/>
      <c r="AI71" s="4"/>
      <c r="AJ71" s="4"/>
      <c r="AK71" s="4"/>
      <c r="AL71" s="4"/>
      <c r="AM71" s="4"/>
      <c r="AN71" s="4"/>
      <c r="AO71" s="4"/>
      <c r="AP71" s="4"/>
      <c r="AQ71" s="4"/>
      <c r="AR71" s="4"/>
    </row>
    <row r="72" ht="16.5" customHeight="1">
      <c r="A72" s="48" t="s">
        <v>221</v>
      </c>
      <c r="B72" s="22" t="str">
        <f t="shared" si="15"/>
        <v/>
      </c>
      <c r="C72" s="41" t="s">
        <v>222</v>
      </c>
      <c r="D72" s="3" t="str">
        <f>IFERROR(__xludf.DUMMYFUNCTION("IF(
  RIGHT(REGEXREPLACE(C72, ""\s+$"", """"), 1)=""1"",
  ""&amp;quot;""&amp;A72&amp;""&amp;quot;"",
  ""NaN""
)
"),"&amp;quot;forest&amp;quot;")</f>
        <v>&amp;quot;forest&amp;quot;</v>
      </c>
      <c r="E72" s="3" t="str">
        <f t="shared" si="16"/>
        <v/>
      </c>
      <c r="F72" s="18" t="str">
        <f t="shared" si="17"/>
        <v/>
      </c>
      <c r="G72" s="24" t="str">
        <f t="shared" si="5"/>
        <v/>
      </c>
      <c r="H7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v>
      </c>
      <c r="I7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v>
      </c>
      <c r="J72" s="26" t="s">
        <v>223</v>
      </c>
      <c r="K72" s="27" t="s">
        <v>224</v>
      </c>
      <c r="L72" s="4"/>
      <c r="M72" s="4"/>
      <c r="N72" s="4"/>
      <c r="O72" s="4">
        <v>0.0</v>
      </c>
      <c r="P72" s="4">
        <v>0.0</v>
      </c>
      <c r="Q72" s="4">
        <v>0.0</v>
      </c>
      <c r="R72" s="28">
        <v>0.0</v>
      </c>
      <c r="S72" s="4">
        <v>0.0</v>
      </c>
      <c r="T72" s="4">
        <v>0.0</v>
      </c>
      <c r="U72" s="4">
        <v>0.0</v>
      </c>
      <c r="V72" s="4">
        <v>0.0</v>
      </c>
      <c r="W72" s="4">
        <v>0.0</v>
      </c>
      <c r="X72" s="4">
        <v>0.0</v>
      </c>
      <c r="Y72" s="4">
        <v>0.0</v>
      </c>
      <c r="Z72" s="4">
        <v>0.0</v>
      </c>
      <c r="AA72" s="4">
        <v>0.0</v>
      </c>
      <c r="AB72" s="4">
        <v>0.0</v>
      </c>
      <c r="AC72" s="4">
        <v>0.0</v>
      </c>
      <c r="AD72" s="4">
        <f t="shared" si="8"/>
        <v>0</v>
      </c>
      <c r="AE72" s="4"/>
      <c r="AF72" s="4"/>
      <c r="AG72" s="4"/>
      <c r="AH72" s="4"/>
      <c r="AI72" s="4"/>
      <c r="AJ72" s="4"/>
      <c r="AK72" s="4"/>
      <c r="AL72" s="4"/>
      <c r="AM72" s="4"/>
      <c r="AN72" s="4"/>
      <c r="AO72" s="4"/>
      <c r="AP72" s="4"/>
      <c r="AQ72" s="4"/>
      <c r="AR72" s="4"/>
    </row>
    <row r="73" ht="16.5" customHeight="1">
      <c r="A73" s="1" t="s">
        <v>225</v>
      </c>
      <c r="B73" s="22" t="str">
        <f t="shared" si="15"/>
        <v>1</v>
      </c>
      <c r="C73" s="23" t="s">
        <v>45</v>
      </c>
      <c r="D73" s="3" t="str">
        <f>IF(ISNUMBER(SEARCH("自定义",C73)),C74,IFERROR(SUBSTITUTE(C74, " ", ""),""))</f>
        <v>lucky</v>
      </c>
      <c r="E73" s="3" t="str">
        <f t="shared" si="16"/>
        <v>lucky</v>
      </c>
      <c r="F73" s="18" t="str">
        <f t="shared" si="17"/>
        <v>shopGroup: &amp;quot;lucky&amp;quot;,</v>
      </c>
      <c r="G73" s="24" t="str">
        <f t="shared" si="5"/>
        <v>"shopGroup": "lucky",</v>
      </c>
      <c r="H7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v>
      </c>
      <c r="I7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v>
      </c>
      <c r="J73" s="26" t="s">
        <v>226</v>
      </c>
      <c r="K73" s="27" t="s">
        <v>227</v>
      </c>
      <c r="L73" s="4"/>
      <c r="M73" s="4"/>
      <c r="N73" s="4"/>
      <c r="O73" s="4">
        <v>1.0</v>
      </c>
      <c r="P73" s="4">
        <v>1.0</v>
      </c>
      <c r="Q73" s="4">
        <v>1.0</v>
      </c>
      <c r="R73" s="28">
        <v>1.0</v>
      </c>
      <c r="S73" s="4">
        <v>1.0</v>
      </c>
      <c r="T73" s="4">
        <v>1.0</v>
      </c>
      <c r="U73" s="4">
        <v>1.0</v>
      </c>
      <c r="V73" s="4">
        <v>1.0</v>
      </c>
      <c r="W73" s="4">
        <v>1.0</v>
      </c>
      <c r="X73" s="4">
        <v>1.0</v>
      </c>
      <c r="Y73" s="4">
        <v>1.0</v>
      </c>
      <c r="Z73" s="4">
        <v>1.0</v>
      </c>
      <c r="AA73" s="4">
        <v>1.0</v>
      </c>
      <c r="AB73" s="4">
        <v>1.0</v>
      </c>
      <c r="AC73" s="4">
        <v>1.0</v>
      </c>
      <c r="AD73" s="4">
        <f t="shared" si="8"/>
        <v>15</v>
      </c>
      <c r="AE73" s="4"/>
      <c r="AF73" s="4"/>
      <c r="AG73" s="4"/>
      <c r="AH73" s="4"/>
      <c r="AI73" s="4"/>
      <c r="AJ73" s="4"/>
      <c r="AK73" s="4"/>
      <c r="AL73" s="4"/>
      <c r="AM73" s="4"/>
      <c r="AN73" s="4"/>
      <c r="AO73" s="4"/>
      <c r="AP73" s="4"/>
      <c r="AQ73" s="4"/>
      <c r="AR73" s="4"/>
    </row>
    <row r="74" ht="16.5" customHeight="1">
      <c r="A74" s="1"/>
      <c r="B74" s="22" t="str">
        <f t="shared" si="15"/>
        <v/>
      </c>
      <c r="C74" s="49" t="s">
        <v>52</v>
      </c>
      <c r="D74" s="3" t="s">
        <v>48</v>
      </c>
      <c r="E74" s="3" t="str">
        <f t="shared" si="16"/>
        <v/>
      </c>
      <c r="F74" s="18" t="str">
        <f t="shared" si="17"/>
        <v/>
      </c>
      <c r="G74" s="24" t="str">
        <f t="shared" si="5"/>
        <v/>
      </c>
      <c r="H7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v>
      </c>
      <c r="I7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v>
      </c>
      <c r="J74" s="40"/>
      <c r="K74" s="50" t="s">
        <v>228</v>
      </c>
      <c r="L74" s="4"/>
      <c r="M74" s="4"/>
      <c r="N74" s="4"/>
      <c r="O74" s="4">
        <v>0.0</v>
      </c>
      <c r="P74" s="4">
        <v>0.0</v>
      </c>
      <c r="Q74" s="4">
        <v>0.0</v>
      </c>
      <c r="R74" s="28">
        <v>0.0</v>
      </c>
      <c r="S74" s="4">
        <v>0.0</v>
      </c>
      <c r="T74" s="4">
        <v>0.0</v>
      </c>
      <c r="U74" s="4">
        <v>0.0</v>
      </c>
      <c r="V74" s="4">
        <v>0.0</v>
      </c>
      <c r="W74" s="4">
        <v>0.0</v>
      </c>
      <c r="X74" s="4">
        <v>0.0</v>
      </c>
      <c r="Y74" s="4">
        <v>0.0</v>
      </c>
      <c r="Z74" s="4">
        <v>0.0</v>
      </c>
      <c r="AA74" s="4">
        <v>0.0</v>
      </c>
      <c r="AB74" s="4">
        <v>0.0</v>
      </c>
      <c r="AC74" s="4">
        <v>0.0</v>
      </c>
      <c r="AD74" s="4">
        <f t="shared" si="8"/>
        <v>0</v>
      </c>
      <c r="AE74" s="4"/>
      <c r="AF74" s="4"/>
      <c r="AG74" s="4"/>
      <c r="AH74" s="4"/>
      <c r="AI74" s="4"/>
      <c r="AJ74" s="4"/>
      <c r="AK74" s="4"/>
      <c r="AL74" s="4"/>
      <c r="AM74" s="4"/>
      <c r="AN74" s="4"/>
      <c r="AO74" s="4"/>
      <c r="AP74" s="4"/>
      <c r="AQ74" s="4"/>
      <c r="AR74" s="4"/>
    </row>
    <row r="75" ht="16.5" customHeight="1">
      <c r="A75" s="1" t="s">
        <v>229</v>
      </c>
      <c r="B75" s="22" t="str">
        <f t="shared" si="15"/>
        <v/>
      </c>
      <c r="C75" s="41" t="s">
        <v>104</v>
      </c>
      <c r="D75" s="42">
        <f t="shared" ref="D75:D78" si="18">VALUE(TRIM(RIGHT(SUBSTITUTE(C75," ",REPT(" ",99)),99)))
</f>
        <v>0</v>
      </c>
      <c r="E75" s="3" t="str">
        <f t="shared" si="16"/>
        <v/>
      </c>
      <c r="F75" s="18" t="str">
        <f t="shared" si="17"/>
        <v/>
      </c>
      <c r="G75" s="24" t="str">
        <f t="shared" si="5"/>
        <v/>
      </c>
      <c r="H7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v>
      </c>
      <c r="I7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v>
      </c>
      <c r="J75" s="31" t="s">
        <v>230</v>
      </c>
      <c r="K75" s="27" t="s">
        <v>231</v>
      </c>
      <c r="L75" s="4"/>
      <c r="M75" s="4"/>
      <c r="N75" s="4"/>
      <c r="O75" s="4">
        <v>0.0</v>
      </c>
      <c r="P75" s="4">
        <v>0.0</v>
      </c>
      <c r="Q75" s="4">
        <v>0.0</v>
      </c>
      <c r="R75" s="28">
        <v>0.0</v>
      </c>
      <c r="S75" s="4">
        <v>0.0</v>
      </c>
      <c r="T75" s="4">
        <v>0.0</v>
      </c>
      <c r="U75" s="4">
        <v>0.0</v>
      </c>
      <c r="V75" s="4">
        <v>0.0</v>
      </c>
      <c r="W75" s="4">
        <v>1.0</v>
      </c>
      <c r="X75" s="4">
        <v>0.0</v>
      </c>
      <c r="Y75" s="4">
        <v>0.0</v>
      </c>
      <c r="Z75" s="4">
        <v>0.0</v>
      </c>
      <c r="AA75" s="4">
        <v>0.0</v>
      </c>
      <c r="AB75" s="4">
        <v>0.0</v>
      </c>
      <c r="AC75" s="4">
        <v>0.0</v>
      </c>
      <c r="AD75" s="4">
        <f t="shared" si="8"/>
        <v>1</v>
      </c>
      <c r="AE75" s="4"/>
      <c r="AF75" s="4"/>
      <c r="AG75" s="4"/>
      <c r="AH75" s="4"/>
      <c r="AI75" s="4"/>
      <c r="AJ75" s="4"/>
      <c r="AK75" s="4"/>
      <c r="AL75" s="4"/>
      <c r="AM75" s="4"/>
      <c r="AN75" s="4"/>
      <c r="AO75" s="4"/>
      <c r="AP75" s="4"/>
      <c r="AQ75" s="4"/>
      <c r="AR75" s="4"/>
    </row>
    <row r="76" ht="16.5" customHeight="1">
      <c r="A76" s="1" t="s">
        <v>232</v>
      </c>
      <c r="B76" s="22" t="str">
        <f t="shared" si="15"/>
        <v>1</v>
      </c>
      <c r="C76" s="41" t="s">
        <v>233</v>
      </c>
      <c r="D76" s="42">
        <f t="shared" si="18"/>
        <v>1</v>
      </c>
      <c r="E76" s="3">
        <f t="shared" si="16"/>
        <v>1</v>
      </c>
      <c r="F76" s="18" t="str">
        <f t="shared" si="17"/>
        <v>accessory: 1,</v>
      </c>
      <c r="G76" s="24" t="str">
        <f t="shared" si="5"/>
        <v>"accessory": 1,</v>
      </c>
      <c r="H7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v>
      </c>
      <c r="I7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v>
      </c>
      <c r="J76" s="31" t="s">
        <v>234</v>
      </c>
      <c r="K76" s="27" t="s">
        <v>235</v>
      </c>
      <c r="L76" s="4"/>
      <c r="M76" s="4"/>
      <c r="N76" s="4"/>
      <c r="O76" s="4">
        <v>1.0</v>
      </c>
      <c r="P76" s="4">
        <v>1.0</v>
      </c>
      <c r="Q76" s="4">
        <v>1.0</v>
      </c>
      <c r="R76" s="28">
        <v>1.0</v>
      </c>
      <c r="S76" s="4">
        <v>1.0</v>
      </c>
      <c r="T76" s="4">
        <v>1.0</v>
      </c>
      <c r="U76" s="4">
        <v>1.0</v>
      </c>
      <c r="V76" s="4">
        <v>1.0</v>
      </c>
      <c r="W76" s="4">
        <v>1.0</v>
      </c>
      <c r="X76" s="4">
        <v>1.0</v>
      </c>
      <c r="Y76" s="4">
        <v>1.0</v>
      </c>
      <c r="Z76" s="4">
        <v>1.0</v>
      </c>
      <c r="AA76" s="4">
        <v>1.0</v>
      </c>
      <c r="AB76" s="4">
        <v>1.0</v>
      </c>
      <c r="AC76" s="4">
        <v>1.0</v>
      </c>
      <c r="AD76" s="4">
        <f t="shared" si="8"/>
        <v>15</v>
      </c>
      <c r="AE76" s="4"/>
      <c r="AF76" s="4"/>
      <c r="AG76" s="4"/>
      <c r="AH76" s="4"/>
      <c r="AI76" s="4"/>
      <c r="AJ76" s="4"/>
      <c r="AK76" s="4"/>
      <c r="AL76" s="4"/>
      <c r="AM76" s="4"/>
      <c r="AN76" s="4"/>
      <c r="AO76" s="4"/>
      <c r="AP76" s="4"/>
      <c r="AQ76" s="4"/>
      <c r="AR76" s="4"/>
    </row>
    <row r="77" ht="16.5" customHeight="1">
      <c r="A77" s="1" t="s">
        <v>236</v>
      </c>
      <c r="B77" s="22" t="str">
        <f t="shared" si="15"/>
        <v>1</v>
      </c>
      <c r="C77" s="41" t="s">
        <v>137</v>
      </c>
      <c r="D77" s="42">
        <f t="shared" si="18"/>
        <v>0</v>
      </c>
      <c r="E77" s="3">
        <f t="shared" si="16"/>
        <v>0</v>
      </c>
      <c r="F77" s="18" t="str">
        <f t="shared" si="17"/>
        <v>accessory_integrity_img: 0,</v>
      </c>
      <c r="G77" s="24" t="str">
        <f t="shared" si="5"/>
        <v>"accessory_integrity_img": 0,</v>
      </c>
      <c r="H7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v>
      </c>
      <c r="I7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v>
      </c>
      <c r="J77" s="51" t="s">
        <v>237</v>
      </c>
      <c r="K77" s="27" t="s">
        <v>238</v>
      </c>
      <c r="L77" s="4"/>
      <c r="M77" s="4"/>
      <c r="N77" s="4"/>
      <c r="O77" s="4">
        <v>0.0</v>
      </c>
      <c r="P77" s="4">
        <v>0.0</v>
      </c>
      <c r="Q77" s="4">
        <v>0.0</v>
      </c>
      <c r="R77" s="28">
        <v>1.0</v>
      </c>
      <c r="S77" s="4">
        <v>0.0</v>
      </c>
      <c r="T77" s="4">
        <v>0.0</v>
      </c>
      <c r="U77" s="4">
        <v>0.0</v>
      </c>
      <c r="V77" s="4">
        <v>1.0</v>
      </c>
      <c r="W77" s="4">
        <v>0.0</v>
      </c>
      <c r="X77" s="4">
        <v>0.0</v>
      </c>
      <c r="Y77" s="4">
        <v>0.0</v>
      </c>
      <c r="Z77" s="4">
        <v>0.0</v>
      </c>
      <c r="AA77" s="4">
        <v>0.0</v>
      </c>
      <c r="AB77" s="4">
        <v>1.0</v>
      </c>
      <c r="AC77" s="4">
        <v>1.0</v>
      </c>
      <c r="AD77" s="4">
        <f t="shared" si="8"/>
        <v>4</v>
      </c>
      <c r="AE77" s="4"/>
      <c r="AF77" s="4"/>
      <c r="AG77" s="4"/>
      <c r="AH77" s="4"/>
      <c r="AI77" s="4"/>
      <c r="AJ77" s="4"/>
      <c r="AK77" s="4"/>
      <c r="AL77" s="4"/>
      <c r="AM77" s="4"/>
      <c r="AN77" s="4"/>
      <c r="AO77" s="4"/>
      <c r="AP77" s="4"/>
      <c r="AQ77" s="4"/>
      <c r="AR77" s="4"/>
    </row>
    <row r="78" ht="16.5" customHeight="1">
      <c r="A78" s="1" t="s">
        <v>239</v>
      </c>
      <c r="B78" s="22" t="str">
        <f t="shared" si="15"/>
        <v>1</v>
      </c>
      <c r="C78" s="41" t="s">
        <v>100</v>
      </c>
      <c r="D78" s="42">
        <f t="shared" si="18"/>
        <v>1</v>
      </c>
      <c r="E78" s="3">
        <f t="shared" si="16"/>
        <v>1</v>
      </c>
      <c r="F78" s="18" t="str">
        <f t="shared" si="17"/>
        <v>accessory_colour: 1,</v>
      </c>
      <c r="G78" s="24" t="str">
        <f t="shared" si="5"/>
        <v>"accessory_colour": 1,</v>
      </c>
      <c r="H7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v>
      </c>
      <c r="I7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v>
      </c>
      <c r="J78" s="31" t="s">
        <v>240</v>
      </c>
      <c r="K78" s="27" t="s">
        <v>241</v>
      </c>
      <c r="L78" s="4"/>
      <c r="M78" s="4"/>
      <c r="N78" s="4"/>
      <c r="O78" s="4">
        <v>1.0</v>
      </c>
      <c r="P78" s="4">
        <v>1.0</v>
      </c>
      <c r="Q78" s="4">
        <v>1.0</v>
      </c>
      <c r="R78" s="28">
        <v>1.0</v>
      </c>
      <c r="S78" s="4">
        <v>1.0</v>
      </c>
      <c r="T78" s="4">
        <v>1.0</v>
      </c>
      <c r="U78" s="4">
        <v>1.0</v>
      </c>
      <c r="V78" s="4">
        <v>1.0</v>
      </c>
      <c r="W78" s="4">
        <v>1.0</v>
      </c>
      <c r="X78" s="4">
        <v>1.0</v>
      </c>
      <c r="Y78" s="4">
        <v>1.0</v>
      </c>
      <c r="Z78" s="4">
        <v>1.0</v>
      </c>
      <c r="AA78" s="4">
        <v>1.0</v>
      </c>
      <c r="AB78" s="4">
        <v>1.0</v>
      </c>
      <c r="AC78" s="4">
        <v>1.0</v>
      </c>
      <c r="AD78" s="4">
        <f t="shared" si="8"/>
        <v>15</v>
      </c>
      <c r="AE78" s="4"/>
      <c r="AF78" s="4"/>
      <c r="AG78" s="4"/>
      <c r="AH78" s="4"/>
      <c r="AI78" s="4"/>
      <c r="AJ78" s="4"/>
      <c r="AK78" s="4"/>
      <c r="AL78" s="4"/>
      <c r="AM78" s="4"/>
      <c r="AN78" s="4"/>
      <c r="AO78" s="4"/>
      <c r="AP78" s="4"/>
      <c r="AQ78" s="4"/>
      <c r="AR78" s="4"/>
    </row>
    <row r="79" ht="16.5" customHeight="1">
      <c r="A79" s="1" t="s">
        <v>242</v>
      </c>
      <c r="B79" s="22" t="str">
        <f t="shared" si="15"/>
        <v>0</v>
      </c>
      <c r="C79" s="9" t="s">
        <v>151</v>
      </c>
      <c r="D79" s="3" t="str">
        <f>IFERROR(
  IF(
    ISNUMBER(SEARCH("Check color list below", C79)),
    B221,
    MID(C79, FIND("[", C79), FIND("]", C79) - FIND("[", C79) + 1)
  ),
)</f>
        <v/>
      </c>
      <c r="E79" s="1" t="str">
        <f t="shared" si="16"/>
        <v/>
      </c>
      <c r="F79" s="18" t="str">
        <f t="shared" si="17"/>
        <v/>
      </c>
      <c r="G79" s="24" t="str">
        <f t="shared" si="5"/>
        <v/>
      </c>
      <c r="H7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v>
      </c>
      <c r="I7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v>
      </c>
      <c r="J79" s="31" t="s">
        <v>243</v>
      </c>
      <c r="K79" s="27" t="s">
        <v>244</v>
      </c>
      <c r="L79" s="4"/>
      <c r="M79" s="4"/>
      <c r="N79" s="4"/>
      <c r="O79" s="4">
        <v>1.0</v>
      </c>
      <c r="P79" s="4">
        <v>1.0</v>
      </c>
      <c r="Q79" s="4">
        <v>1.0</v>
      </c>
      <c r="R79" s="28">
        <v>1.0</v>
      </c>
      <c r="S79" s="4">
        <v>1.0</v>
      </c>
      <c r="T79" s="4">
        <v>1.0</v>
      </c>
      <c r="U79" s="4">
        <v>1.0</v>
      </c>
      <c r="V79" s="4">
        <v>1.0</v>
      </c>
      <c r="W79" s="4">
        <v>1.0</v>
      </c>
      <c r="X79" s="4">
        <v>1.0</v>
      </c>
      <c r="Y79" s="4">
        <v>1.0</v>
      </c>
      <c r="Z79" s="4">
        <v>1.0</v>
      </c>
      <c r="AA79" s="4">
        <v>1.0</v>
      </c>
      <c r="AB79" s="4">
        <v>1.0</v>
      </c>
      <c r="AC79" s="4">
        <v>1.0</v>
      </c>
      <c r="AD79" s="4">
        <f t="shared" si="8"/>
        <v>15</v>
      </c>
      <c r="AE79" s="4"/>
      <c r="AF79" s="4"/>
      <c r="AG79" s="4"/>
      <c r="AH79" s="4"/>
      <c r="AI79" s="4"/>
      <c r="AJ79" s="4"/>
      <c r="AK79" s="4"/>
      <c r="AL79" s="4"/>
      <c r="AM79" s="4"/>
      <c r="AN79" s="4"/>
      <c r="AO79" s="4"/>
      <c r="AP79" s="4"/>
      <c r="AQ79" s="4"/>
      <c r="AR79" s="4"/>
    </row>
    <row r="80" ht="16.5" customHeight="1">
      <c r="A80" s="1" t="s">
        <v>245</v>
      </c>
      <c r="B80" s="22" t="str">
        <f t="shared" si="15"/>
        <v>1</v>
      </c>
      <c r="C80" s="41" t="s">
        <v>233</v>
      </c>
      <c r="D80" s="42">
        <f t="shared" ref="D80:D82" si="19">VALUE(TRIM(RIGHT(SUBSTITUTE(C80," ",REPT(" ",99)),99)))
</f>
        <v>1</v>
      </c>
      <c r="E80" s="3">
        <f t="shared" si="16"/>
        <v>1</v>
      </c>
      <c r="F80" s="18" t="str">
        <f t="shared" si="17"/>
        <v>accessory_colour_sidebar: 1,</v>
      </c>
      <c r="G80" s="24" t="str">
        <f t="shared" si="5"/>
        <v>"accessory_colour_sidebar": 1,</v>
      </c>
      <c r="H8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v>
      </c>
      <c r="I8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v>
      </c>
      <c r="J80" s="31" t="s">
        <v>246</v>
      </c>
      <c r="K80" s="27" t="s">
        <v>247</v>
      </c>
      <c r="L80" s="4"/>
      <c r="M80" s="4"/>
      <c r="N80" s="4"/>
      <c r="O80" s="4">
        <v>1.0</v>
      </c>
      <c r="P80" s="4">
        <v>1.0</v>
      </c>
      <c r="Q80" s="4">
        <v>1.0</v>
      </c>
      <c r="R80" s="28">
        <v>1.0</v>
      </c>
      <c r="S80" s="4">
        <v>1.0</v>
      </c>
      <c r="T80" s="4">
        <v>1.0</v>
      </c>
      <c r="U80" s="4">
        <v>1.0</v>
      </c>
      <c r="V80" s="4">
        <v>1.0</v>
      </c>
      <c r="W80" s="4">
        <v>1.0</v>
      </c>
      <c r="X80" s="4">
        <v>1.0</v>
      </c>
      <c r="Y80" s="4">
        <v>1.0</v>
      </c>
      <c r="Z80" s="4">
        <v>1.0</v>
      </c>
      <c r="AA80" s="4">
        <v>1.0</v>
      </c>
      <c r="AB80" s="4">
        <v>1.0</v>
      </c>
      <c r="AC80" s="4">
        <v>1.0</v>
      </c>
      <c r="AD80" s="4">
        <f t="shared" si="8"/>
        <v>15</v>
      </c>
      <c r="AE80" s="4"/>
      <c r="AF80" s="4"/>
      <c r="AG80" s="4"/>
      <c r="AH80" s="4"/>
      <c r="AI80" s="4"/>
      <c r="AJ80" s="4"/>
      <c r="AK80" s="4"/>
      <c r="AL80" s="4"/>
      <c r="AM80" s="4"/>
      <c r="AN80" s="4"/>
      <c r="AO80" s="4"/>
      <c r="AP80" s="4"/>
      <c r="AQ80" s="4"/>
      <c r="AR80" s="4"/>
    </row>
    <row r="81" ht="16.5" customHeight="1">
      <c r="A81" s="33" t="s">
        <v>248</v>
      </c>
      <c r="B81" s="22" t="str">
        <f t="shared" si="15"/>
        <v>1</v>
      </c>
      <c r="C81" s="34" t="s">
        <v>147</v>
      </c>
      <c r="D81" s="42">
        <f t="shared" si="19"/>
        <v>0</v>
      </c>
      <c r="E81" s="3">
        <f t="shared" si="16"/>
        <v>0</v>
      </c>
      <c r="F81" s="18" t="str">
        <f t="shared" si="17"/>
        <v>accessory_colour_combat: 0,</v>
      </c>
      <c r="G81" s="24" t="str">
        <f t="shared" si="5"/>
        <v>"accessory_colour_combat": 0,</v>
      </c>
      <c r="H8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v>
      </c>
      <c r="I8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v>
      </c>
      <c r="J81" s="52"/>
      <c r="K81" s="37" t="s">
        <v>249</v>
      </c>
      <c r="L81" s="38"/>
      <c r="M81" s="38"/>
      <c r="N81" s="38"/>
      <c r="O81" s="38">
        <v>0.0</v>
      </c>
      <c r="P81" s="38">
        <v>1.0</v>
      </c>
      <c r="Q81" s="38">
        <v>0.0</v>
      </c>
      <c r="R81" s="53">
        <v>0.0</v>
      </c>
      <c r="S81" s="38">
        <v>0.0</v>
      </c>
      <c r="T81" s="38">
        <v>0.0</v>
      </c>
      <c r="U81" s="38">
        <v>0.0</v>
      </c>
      <c r="V81" s="38">
        <v>1.0</v>
      </c>
      <c r="W81" s="38">
        <v>0.0</v>
      </c>
      <c r="X81" s="38">
        <v>0.0</v>
      </c>
      <c r="Y81" s="38">
        <v>0.0</v>
      </c>
      <c r="Z81" s="38">
        <v>0.0</v>
      </c>
      <c r="AA81" s="38">
        <v>1.0</v>
      </c>
      <c r="AB81" s="38">
        <v>1.0</v>
      </c>
      <c r="AC81" s="38">
        <v>1.0</v>
      </c>
      <c r="AD81" s="4">
        <f t="shared" si="8"/>
        <v>5</v>
      </c>
      <c r="AE81" s="4"/>
      <c r="AF81" s="4"/>
      <c r="AG81" s="4"/>
      <c r="AH81" s="4"/>
      <c r="AI81" s="4"/>
      <c r="AJ81" s="4"/>
      <c r="AK81" s="4"/>
      <c r="AL81" s="4"/>
      <c r="AM81" s="4"/>
      <c r="AN81" s="4"/>
      <c r="AO81" s="4"/>
      <c r="AP81" s="4"/>
      <c r="AQ81" s="4"/>
      <c r="AR81" s="38"/>
    </row>
    <row r="82" ht="16.5" customHeight="1">
      <c r="A82" s="1" t="s">
        <v>250</v>
      </c>
      <c r="B82" s="22" t="str">
        <f t="shared" si="15"/>
        <v>1</v>
      </c>
      <c r="C82" s="34" t="s">
        <v>147</v>
      </c>
      <c r="D82" s="54">
        <f t="shared" si="19"/>
        <v>0</v>
      </c>
      <c r="E82" s="3">
        <f t="shared" si="16"/>
        <v>0</v>
      </c>
      <c r="F82" s="18" t="str">
        <f t="shared" si="17"/>
        <v>pattern: 0,</v>
      </c>
      <c r="G82" s="24" t="str">
        <f t="shared" si="5"/>
        <v>"pattern": 0,</v>
      </c>
      <c r="H8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v>
      </c>
      <c r="J82" s="55" t="s">
        <v>251</v>
      </c>
      <c r="K82" s="37"/>
      <c r="L82" s="38"/>
      <c r="M82" s="38"/>
      <c r="N82" s="38"/>
      <c r="O82" s="4">
        <v>1.0</v>
      </c>
      <c r="P82" s="4">
        <v>1.0</v>
      </c>
      <c r="Q82" s="4">
        <v>1.0</v>
      </c>
      <c r="R82" s="28">
        <v>1.0</v>
      </c>
      <c r="S82" s="4">
        <v>1.0</v>
      </c>
      <c r="T82" s="4">
        <v>1.0</v>
      </c>
      <c r="U82" s="4">
        <v>1.0</v>
      </c>
      <c r="V82" s="4">
        <v>1.0</v>
      </c>
      <c r="W82" s="4">
        <v>1.0</v>
      </c>
      <c r="X82" s="4">
        <v>1.0</v>
      </c>
      <c r="Y82" s="4">
        <v>1.0</v>
      </c>
      <c r="Z82" s="4">
        <v>1.0</v>
      </c>
      <c r="AA82" s="4">
        <v>1.0</v>
      </c>
      <c r="AB82" s="4">
        <v>1.0</v>
      </c>
      <c r="AC82" s="4">
        <v>1.0</v>
      </c>
      <c r="AD82" s="4">
        <f t="shared" si="8"/>
        <v>15</v>
      </c>
      <c r="AE82" s="4"/>
      <c r="AF82" s="4"/>
      <c r="AG82" s="4"/>
      <c r="AH82" s="4"/>
      <c r="AI82" s="4"/>
      <c r="AJ82" s="4"/>
      <c r="AK82" s="4"/>
      <c r="AL82" s="4"/>
      <c r="AM82" s="4"/>
      <c r="AN82" s="4"/>
      <c r="AO82" s="4"/>
      <c r="AP82" s="4"/>
      <c r="AQ82" s="4"/>
      <c r="AR82" s="4"/>
    </row>
    <row r="83" ht="16.5" customHeight="1">
      <c r="A83" s="56" t="s">
        <v>252</v>
      </c>
      <c r="B83" s="22" t="str">
        <f t="shared" si="15"/>
        <v>0</v>
      </c>
      <c r="C83" s="9" t="s">
        <v>253</v>
      </c>
      <c r="D83" s="3" t="str">
        <f>IFERROR(
  IF(
    ISNUMBER(SEARCH("Check pattern list below", C83)),
    B272,
    MID(C83, FIND("[", C83), FIND("]", C83) - FIND("[", C83) + 1)
  ),
)</f>
        <v/>
      </c>
      <c r="E83" s="1" t="str">
        <f t="shared" si="16"/>
        <v/>
      </c>
      <c r="F83" s="18" t="str">
        <f t="shared" si="17"/>
        <v/>
      </c>
      <c r="G83" s="24" t="str">
        <f t="shared" si="5"/>
        <v/>
      </c>
      <c r="H8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v>
      </c>
      <c r="J83" s="55" t="s">
        <v>254</v>
      </c>
      <c r="K83" s="37"/>
      <c r="L83" s="38"/>
      <c r="M83" s="38"/>
      <c r="N83" s="38"/>
      <c r="O83" s="4">
        <v>1.0</v>
      </c>
      <c r="P83" s="4">
        <v>1.0</v>
      </c>
      <c r="Q83" s="4">
        <v>1.0</v>
      </c>
      <c r="R83" s="28">
        <v>1.0</v>
      </c>
      <c r="S83" s="4">
        <v>1.0</v>
      </c>
      <c r="T83" s="4">
        <v>1.0</v>
      </c>
      <c r="U83" s="4">
        <v>1.0</v>
      </c>
      <c r="V83" s="4">
        <v>1.0</v>
      </c>
      <c r="W83" s="4">
        <v>1.0</v>
      </c>
      <c r="X83" s="4">
        <v>1.0</v>
      </c>
      <c r="Y83" s="4">
        <v>1.0</v>
      </c>
      <c r="Z83" s="4">
        <v>1.0</v>
      </c>
      <c r="AA83" s="4">
        <v>1.0</v>
      </c>
      <c r="AB83" s="4">
        <v>1.0</v>
      </c>
      <c r="AC83" s="4">
        <v>1.0</v>
      </c>
      <c r="AD83" s="4">
        <f t="shared" si="8"/>
        <v>15</v>
      </c>
      <c r="AE83" s="4"/>
      <c r="AF83" s="4"/>
      <c r="AG83" s="4"/>
      <c r="AH83" s="4"/>
      <c r="AI83" s="4"/>
      <c r="AJ83" s="4"/>
      <c r="AK83" s="4"/>
      <c r="AL83" s="4"/>
      <c r="AM83" s="4"/>
      <c r="AN83" s="4"/>
      <c r="AO83" s="4"/>
      <c r="AP83" s="4"/>
      <c r="AQ83" s="4"/>
      <c r="AR83" s="4"/>
    </row>
    <row r="84" ht="16.5" customHeight="1">
      <c r="A84" s="56" t="s">
        <v>255</v>
      </c>
      <c r="B84" s="22" t="str">
        <f t="shared" si="15"/>
        <v>1</v>
      </c>
      <c r="C84" s="41" t="s">
        <v>63</v>
      </c>
      <c r="D84" s="54" t="str">
        <f>IFERROR(__xludf.DUMMYFUNCTION("INDEX(SPLIT(C84, "" ""), COUNTA(SPLIT(C84, "" "")))
"),"NaN")</f>
        <v>NaN</v>
      </c>
      <c r="E84" s="3" t="str">
        <f t="array" ref="E84">IF(OR(INDEX($O84:$AC84,1,MATCH($B$12,$O$14:$AC$14,0))=0,D84="NaN"),"",D84)</f>
        <v/>
      </c>
      <c r="F84" s="18" t="str">
        <f t="shared" si="17"/>
        <v/>
      </c>
      <c r="G84" s="24" t="str">
        <f t="shared" si="5"/>
        <v/>
      </c>
      <c r="H8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v>
      </c>
      <c r="I8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v>
      </c>
      <c r="J84" s="55" t="s">
        <v>256</v>
      </c>
      <c r="K84" s="37"/>
      <c r="L84" s="38"/>
      <c r="M84" s="38"/>
      <c r="N84" s="38"/>
      <c r="O84" s="4">
        <v>1.0</v>
      </c>
      <c r="P84" s="4">
        <v>1.0</v>
      </c>
      <c r="Q84" s="4">
        <v>1.0</v>
      </c>
      <c r="R84" s="28">
        <v>1.0</v>
      </c>
      <c r="S84" s="4">
        <v>1.0</v>
      </c>
      <c r="T84" s="4">
        <v>1.0</v>
      </c>
      <c r="U84" s="4">
        <v>1.0</v>
      </c>
      <c r="V84" s="4">
        <v>1.0</v>
      </c>
      <c r="W84" s="4">
        <v>1.0</v>
      </c>
      <c r="X84" s="4">
        <v>1.0</v>
      </c>
      <c r="Y84" s="4">
        <v>1.0</v>
      </c>
      <c r="Z84" s="4">
        <v>1.0</v>
      </c>
      <c r="AA84" s="4">
        <v>1.0</v>
      </c>
      <c r="AB84" s="4">
        <v>1.0</v>
      </c>
      <c r="AC84" s="4">
        <v>1.0</v>
      </c>
      <c r="AD84" s="4">
        <f t="shared" si="8"/>
        <v>15</v>
      </c>
      <c r="AE84" s="4"/>
      <c r="AF84" s="4"/>
      <c r="AG84" s="4"/>
      <c r="AH84" s="4"/>
      <c r="AI84" s="4"/>
      <c r="AJ84" s="4"/>
      <c r="AK84" s="4"/>
      <c r="AL84" s="4"/>
      <c r="AM84" s="4"/>
      <c r="AN84" s="4"/>
      <c r="AO84" s="4"/>
      <c r="AP84" s="4"/>
      <c r="AQ84" s="4"/>
      <c r="AR84" s="38"/>
    </row>
    <row r="85" ht="16.5" customHeight="1">
      <c r="A85" s="1" t="s">
        <v>257</v>
      </c>
      <c r="B85" s="22" t="str">
        <f t="shared" si="15"/>
        <v>1</v>
      </c>
      <c r="C85" s="41" t="s">
        <v>137</v>
      </c>
      <c r="D85" s="42">
        <f t="shared" ref="D85:D86" si="20">VALUE(TRIM(RIGHT(SUBSTITUTE(C85," ",REPT(" ",99)),99)))
</f>
        <v>0</v>
      </c>
      <c r="E85" s="3">
        <f t="shared" ref="E85:E103" si="21">IF(OR(INDEX($O85:$AC85,1,MATCH($B$12,$O$14:$AC$14,0))=0,D85="NaN"),"",D85)</f>
        <v>0</v>
      </c>
      <c r="F85" s="18" t="str">
        <f t="shared" si="17"/>
        <v>sleeve_img: 0,</v>
      </c>
      <c r="G85" s="24" t="str">
        <f t="shared" si="5"/>
        <v>"sleeve_img": 0,</v>
      </c>
      <c r="H8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v>
      </c>
      <c r="I8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v>
      </c>
      <c r="J85" s="31" t="s">
        <v>258</v>
      </c>
      <c r="K85" s="27" t="s">
        <v>259</v>
      </c>
      <c r="L85" s="4"/>
      <c r="M85" s="4"/>
      <c r="N85" s="4"/>
      <c r="O85" s="4">
        <v>0.0</v>
      </c>
      <c r="P85" s="4">
        <v>0.0</v>
      </c>
      <c r="Q85" s="4">
        <v>0.0</v>
      </c>
      <c r="R85" s="28">
        <v>0.0</v>
      </c>
      <c r="S85" s="4">
        <v>0.0</v>
      </c>
      <c r="T85" s="4">
        <v>0.0</v>
      </c>
      <c r="U85" s="4">
        <v>0.0</v>
      </c>
      <c r="V85" s="4">
        <v>0.0</v>
      </c>
      <c r="W85" s="4">
        <v>0.0</v>
      </c>
      <c r="X85" s="4">
        <v>0.0</v>
      </c>
      <c r="Y85" s="4">
        <v>0.0</v>
      </c>
      <c r="Z85" s="4">
        <v>1.0</v>
      </c>
      <c r="AA85" s="4">
        <v>0.0</v>
      </c>
      <c r="AB85" s="4">
        <v>1.0</v>
      </c>
      <c r="AC85" s="4">
        <v>1.0</v>
      </c>
      <c r="AD85" s="4">
        <f t="shared" si="8"/>
        <v>3</v>
      </c>
      <c r="AE85" s="4"/>
      <c r="AF85" s="4"/>
      <c r="AG85" s="4"/>
      <c r="AH85" s="4"/>
      <c r="AI85" s="4"/>
      <c r="AJ85" s="4"/>
      <c r="AK85" s="4"/>
      <c r="AL85" s="4"/>
      <c r="AM85" s="4"/>
      <c r="AN85" s="4"/>
      <c r="AO85" s="4"/>
      <c r="AP85" s="4"/>
      <c r="AQ85" s="4"/>
      <c r="AR85" s="4"/>
    </row>
    <row r="86" ht="16.5" customHeight="1">
      <c r="A86" s="1" t="s">
        <v>260</v>
      </c>
      <c r="B86" s="22" t="str">
        <f t="shared" si="15"/>
        <v>1</v>
      </c>
      <c r="C86" s="41" t="s">
        <v>137</v>
      </c>
      <c r="D86" s="42">
        <f t="shared" si="20"/>
        <v>0</v>
      </c>
      <c r="E86" s="3">
        <f t="shared" si="21"/>
        <v>0</v>
      </c>
      <c r="F86" s="18" t="str">
        <f t="shared" si="17"/>
        <v>sleeve_acc_img: 0,</v>
      </c>
      <c r="G86" s="24" t="str">
        <f t="shared" si="5"/>
        <v>"sleeve_acc_img": 0,</v>
      </c>
      <c r="H86"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v>
      </c>
      <c r="I8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v>
      </c>
      <c r="J86" s="31" t="s">
        <v>261</v>
      </c>
      <c r="K86" s="27" t="s">
        <v>262</v>
      </c>
      <c r="L86" s="4"/>
      <c r="M86" s="4"/>
      <c r="N86" s="4"/>
      <c r="O86" s="4">
        <v>0.0</v>
      </c>
      <c r="P86" s="4">
        <v>0.0</v>
      </c>
      <c r="Q86" s="4">
        <v>0.0</v>
      </c>
      <c r="R86" s="28">
        <v>0.0</v>
      </c>
      <c r="S86" s="4">
        <v>0.0</v>
      </c>
      <c r="T86" s="4">
        <v>0.0</v>
      </c>
      <c r="U86" s="4">
        <v>0.0</v>
      </c>
      <c r="V86" s="4">
        <v>0.0</v>
      </c>
      <c r="W86" s="4">
        <v>0.0</v>
      </c>
      <c r="X86" s="4">
        <v>0.0</v>
      </c>
      <c r="Y86" s="4">
        <v>0.0</v>
      </c>
      <c r="Z86" s="4">
        <v>1.0</v>
      </c>
      <c r="AA86" s="4">
        <v>0.0</v>
      </c>
      <c r="AB86" s="4">
        <v>1.0</v>
      </c>
      <c r="AC86" s="4">
        <v>1.0</v>
      </c>
      <c r="AD86" s="4">
        <f t="shared" si="8"/>
        <v>3</v>
      </c>
      <c r="AE86" s="4"/>
      <c r="AF86" s="4"/>
      <c r="AG86" s="4"/>
      <c r="AH86" s="4"/>
      <c r="AI86" s="4"/>
      <c r="AJ86" s="4"/>
      <c r="AK86" s="4"/>
      <c r="AL86" s="4"/>
      <c r="AM86" s="4"/>
      <c r="AN86" s="4"/>
      <c r="AO86" s="4"/>
      <c r="AP86" s="4"/>
      <c r="AQ86" s="4"/>
      <c r="AR86" s="4"/>
    </row>
    <row r="87" ht="16.5" customHeight="1">
      <c r="A87" s="33" t="s">
        <v>263</v>
      </c>
      <c r="B87" s="22" t="str">
        <f t="shared" si="15"/>
        <v>1</v>
      </c>
      <c r="C87" s="34" t="s">
        <v>63</v>
      </c>
      <c r="D87" s="35" t="str">
        <f>IFERROR(__xludf.DUMMYFUNCTION("INDEX(SPLIT(C87, "" ""), COUNTA(SPLIT(C87, "" "")))
"),"NaN")</f>
        <v>NaN</v>
      </c>
      <c r="E87" s="3" t="str">
        <f t="shared" si="21"/>
        <v/>
      </c>
      <c r="F87" s="18" t="str">
        <f t="shared" si="17"/>
        <v/>
      </c>
      <c r="G87" s="24" t="str">
        <f t="shared" si="5"/>
        <v/>
      </c>
      <c r="H87"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v>
      </c>
      <c r="I8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v>
      </c>
      <c r="J87" s="43"/>
      <c r="K87" s="37" t="s">
        <v>264</v>
      </c>
      <c r="L87" s="38"/>
      <c r="M87" s="38"/>
      <c r="N87" s="38"/>
      <c r="O87" s="38">
        <v>0.0</v>
      </c>
      <c r="P87" s="38">
        <v>0.0</v>
      </c>
      <c r="Q87" s="38">
        <v>0.0</v>
      </c>
      <c r="R87" s="39">
        <v>0.0</v>
      </c>
      <c r="S87" s="38">
        <v>0.0</v>
      </c>
      <c r="T87" s="38">
        <v>0.0</v>
      </c>
      <c r="U87" s="38">
        <v>0.0</v>
      </c>
      <c r="V87" s="38">
        <v>0.0</v>
      </c>
      <c r="W87" s="38">
        <v>0.0</v>
      </c>
      <c r="X87" s="38">
        <v>0.0</v>
      </c>
      <c r="Y87" s="38">
        <v>0.0</v>
      </c>
      <c r="Z87" s="38">
        <v>1.0</v>
      </c>
      <c r="AA87" s="38">
        <v>0.0</v>
      </c>
      <c r="AB87" s="38">
        <v>1.0</v>
      </c>
      <c r="AC87" s="38">
        <v>1.0</v>
      </c>
      <c r="AD87" s="4">
        <f t="shared" si="8"/>
        <v>3</v>
      </c>
      <c r="AE87" s="4"/>
      <c r="AF87" s="4"/>
      <c r="AG87" s="4"/>
      <c r="AH87" s="4"/>
      <c r="AI87" s="4"/>
      <c r="AJ87" s="4"/>
      <c r="AK87" s="4"/>
      <c r="AL87" s="4"/>
      <c r="AM87" s="4"/>
      <c r="AN87" s="4"/>
      <c r="AO87" s="4"/>
      <c r="AP87" s="4"/>
      <c r="AQ87" s="4"/>
      <c r="AR87" s="4"/>
    </row>
    <row r="88" ht="16.5" customHeight="1">
      <c r="A88" s="1" t="s">
        <v>265</v>
      </c>
      <c r="B88" s="22" t="str">
        <f t="shared" si="15"/>
        <v>1</v>
      </c>
      <c r="C88" s="41" t="s">
        <v>137</v>
      </c>
      <c r="D88" s="42">
        <f t="shared" ref="D88:D90" si="22">VALUE(TRIM(RIGHT(SUBSTITUTE(C88," ",REPT(" ",99)),99)))
</f>
        <v>0</v>
      </c>
      <c r="E88" s="3">
        <f t="shared" si="21"/>
        <v>0</v>
      </c>
      <c r="F88" s="18" t="str">
        <f t="shared" si="17"/>
        <v>breast_img: 0,</v>
      </c>
      <c r="G88" s="24" t="str">
        <f t="shared" si="5"/>
        <v>"breast_img": 0,</v>
      </c>
      <c r="H88"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v>
      </c>
      <c r="I8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v>
      </c>
      <c r="J88" s="31" t="s">
        <v>266</v>
      </c>
      <c r="K88" s="27" t="s">
        <v>267</v>
      </c>
      <c r="L88" s="4"/>
      <c r="M88" s="4"/>
      <c r="N88" s="4"/>
      <c r="O88" s="4">
        <v>0.0</v>
      </c>
      <c r="P88" s="4">
        <v>0.0</v>
      </c>
      <c r="Q88" s="4">
        <v>0.0</v>
      </c>
      <c r="R88" s="28">
        <v>0.0</v>
      </c>
      <c r="S88" s="4">
        <v>0.0</v>
      </c>
      <c r="T88" s="4">
        <v>0.0</v>
      </c>
      <c r="U88" s="4">
        <v>0.0</v>
      </c>
      <c r="V88" s="4">
        <v>0.0</v>
      </c>
      <c r="W88" s="4">
        <v>0.0</v>
      </c>
      <c r="X88" s="4">
        <v>0.0</v>
      </c>
      <c r="Y88" s="4">
        <v>0.0</v>
      </c>
      <c r="Z88" s="4">
        <v>1.0</v>
      </c>
      <c r="AA88" s="4">
        <v>0.0</v>
      </c>
      <c r="AB88" s="4">
        <v>1.0</v>
      </c>
      <c r="AC88" s="4">
        <v>1.0</v>
      </c>
      <c r="AD88" s="4">
        <f t="shared" si="8"/>
        <v>3</v>
      </c>
      <c r="AE88" s="4"/>
      <c r="AF88" s="4"/>
      <c r="AG88" s="4"/>
      <c r="AH88" s="4"/>
      <c r="AI88" s="4"/>
      <c r="AJ88" s="4"/>
      <c r="AK88" s="4"/>
      <c r="AL88" s="4"/>
      <c r="AM88" s="4"/>
      <c r="AN88" s="4"/>
      <c r="AO88" s="4"/>
      <c r="AP88" s="4"/>
      <c r="AQ88" s="4"/>
      <c r="AR88" s="38"/>
    </row>
    <row r="89" ht="16.5" customHeight="1">
      <c r="A89" s="1" t="s">
        <v>268</v>
      </c>
      <c r="B89" s="22" t="str">
        <f t="shared" si="15"/>
        <v>1</v>
      </c>
      <c r="C89" s="41" t="s">
        <v>137</v>
      </c>
      <c r="D89" s="42">
        <f t="shared" si="22"/>
        <v>0</v>
      </c>
      <c r="E89" s="3">
        <f t="shared" si="21"/>
        <v>0</v>
      </c>
      <c r="F89" s="18" t="str">
        <f t="shared" si="17"/>
        <v>breast_acc_img: 0,</v>
      </c>
      <c r="G89" s="24" t="str">
        <f t="shared" si="5"/>
        <v>"breast_acc_img": 0,</v>
      </c>
      <c r="H89"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8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89" s="31" t="s">
        <v>269</v>
      </c>
      <c r="K89" s="27" t="s">
        <v>270</v>
      </c>
      <c r="L89" s="4"/>
      <c r="M89" s="4"/>
      <c r="N89" s="4"/>
      <c r="O89" s="4">
        <v>0.0</v>
      </c>
      <c r="P89" s="4">
        <v>0.0</v>
      </c>
      <c r="Q89" s="4">
        <v>0.0</v>
      </c>
      <c r="R89" s="28">
        <v>0.0</v>
      </c>
      <c r="S89" s="4">
        <v>0.0</v>
      </c>
      <c r="T89" s="4">
        <v>0.0</v>
      </c>
      <c r="U89" s="4">
        <v>0.0</v>
      </c>
      <c r="V89" s="4">
        <v>0.0</v>
      </c>
      <c r="W89" s="4">
        <v>0.0</v>
      </c>
      <c r="X89" s="4">
        <v>0.0</v>
      </c>
      <c r="Y89" s="4">
        <v>0.0</v>
      </c>
      <c r="Z89" s="4">
        <v>1.0</v>
      </c>
      <c r="AA89" s="4">
        <v>0.0</v>
      </c>
      <c r="AB89" s="4">
        <v>1.0</v>
      </c>
      <c r="AC89" s="4">
        <v>1.0</v>
      </c>
      <c r="AD89" s="4">
        <f t="shared" si="8"/>
        <v>3</v>
      </c>
      <c r="AE89" s="4"/>
      <c r="AF89" s="4"/>
      <c r="AG89" s="4"/>
      <c r="AH89" s="4"/>
      <c r="AI89" s="4"/>
      <c r="AJ89" s="4"/>
      <c r="AK89" s="4"/>
      <c r="AL89" s="4"/>
      <c r="AM89" s="4"/>
      <c r="AN89" s="4"/>
      <c r="AO89" s="4"/>
      <c r="AP89" s="4"/>
      <c r="AQ89" s="4"/>
      <c r="AR89" s="4"/>
    </row>
    <row r="90" ht="16.5" customHeight="1">
      <c r="A90" s="1" t="s">
        <v>271</v>
      </c>
      <c r="B90" s="22" t="str">
        <f t="shared" si="15"/>
        <v/>
      </c>
      <c r="C90" s="41" t="s">
        <v>137</v>
      </c>
      <c r="D90" s="42">
        <f t="shared" si="22"/>
        <v>0</v>
      </c>
      <c r="E90" s="3" t="str">
        <f t="shared" si="21"/>
        <v/>
      </c>
      <c r="F90" s="18" t="str">
        <f t="shared" si="17"/>
        <v/>
      </c>
      <c r="G90" s="24" t="str">
        <f t="shared" si="5"/>
        <v/>
      </c>
      <c r="H90"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0" s="31" t="s">
        <v>272</v>
      </c>
      <c r="K90" s="27" t="s">
        <v>273</v>
      </c>
      <c r="L90" s="4"/>
      <c r="M90" s="4"/>
      <c r="N90" s="4"/>
      <c r="O90" s="4">
        <v>0.0</v>
      </c>
      <c r="P90" s="4">
        <v>0.0</v>
      </c>
      <c r="Q90" s="4">
        <v>1.0</v>
      </c>
      <c r="R90" s="28">
        <v>0.0</v>
      </c>
      <c r="S90" s="4">
        <v>0.0</v>
      </c>
      <c r="T90" s="4">
        <v>0.0</v>
      </c>
      <c r="U90" s="4">
        <v>0.0</v>
      </c>
      <c r="V90" s="4">
        <v>0.0</v>
      </c>
      <c r="W90" s="4">
        <v>0.0</v>
      </c>
      <c r="X90" s="4">
        <v>0.0</v>
      </c>
      <c r="Y90" s="4">
        <v>0.0</v>
      </c>
      <c r="Z90" s="4">
        <v>0.0</v>
      </c>
      <c r="AA90" s="4">
        <v>1.0</v>
      </c>
      <c r="AB90" s="4">
        <v>0.0</v>
      </c>
      <c r="AC90" s="4">
        <v>0.0</v>
      </c>
      <c r="AD90" s="4">
        <f t="shared" si="8"/>
        <v>2</v>
      </c>
      <c r="AE90" s="4"/>
      <c r="AF90" s="4"/>
      <c r="AG90" s="4"/>
      <c r="AH90" s="4"/>
      <c r="AI90" s="4"/>
      <c r="AJ90" s="4"/>
      <c r="AK90" s="4"/>
      <c r="AL90" s="4"/>
      <c r="AM90" s="4"/>
      <c r="AN90" s="4"/>
      <c r="AO90" s="4"/>
      <c r="AP90" s="4"/>
      <c r="AQ90" s="38"/>
      <c r="AR90" s="38"/>
    </row>
    <row r="91" ht="16.5" customHeight="1">
      <c r="A91" s="33" t="s">
        <v>274</v>
      </c>
      <c r="B91" s="22" t="str">
        <f t="shared" si="15"/>
        <v/>
      </c>
      <c r="C91" s="34" t="s">
        <v>275</v>
      </c>
      <c r="D91" s="35" t="str">
        <f>IFERROR(__xludf.DUMMYFUNCTION("INDEX(SPLIT(C91, "" ""), COUNTA(SPLIT(C91, "" "")))
"),"NaN")</f>
        <v>NaN</v>
      </c>
      <c r="E91" s="3" t="str">
        <f t="shared" si="21"/>
        <v/>
      </c>
      <c r="F91" s="18" t="str">
        <f t="shared" si="17"/>
        <v/>
      </c>
      <c r="G91" s="24" t="str">
        <f t="shared" si="5"/>
        <v/>
      </c>
      <c r="H91"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1" s="43"/>
      <c r="K91" s="37" t="s">
        <v>276</v>
      </c>
      <c r="L91" s="38"/>
      <c r="M91" s="38"/>
      <c r="N91" s="38"/>
      <c r="O91" s="38">
        <v>0.0</v>
      </c>
      <c r="P91" s="38">
        <v>0.0</v>
      </c>
      <c r="Q91" s="38">
        <v>1.0</v>
      </c>
      <c r="R91" s="39">
        <v>0.0</v>
      </c>
      <c r="S91" s="38">
        <v>0.0</v>
      </c>
      <c r="T91" s="38">
        <v>0.0</v>
      </c>
      <c r="U91" s="38">
        <v>0.0</v>
      </c>
      <c r="V91" s="38">
        <v>1.0</v>
      </c>
      <c r="W91" s="38">
        <v>0.0</v>
      </c>
      <c r="X91" s="38">
        <v>0.0</v>
      </c>
      <c r="Y91" s="38">
        <v>1.0</v>
      </c>
      <c r="Z91" s="38">
        <v>0.0</v>
      </c>
      <c r="AA91" s="38">
        <v>1.0</v>
      </c>
      <c r="AB91" s="38">
        <v>0.0</v>
      </c>
      <c r="AC91" s="38">
        <v>0.0</v>
      </c>
      <c r="AD91" s="4">
        <f t="shared" si="8"/>
        <v>4</v>
      </c>
      <c r="AE91" s="38"/>
      <c r="AF91" s="38"/>
      <c r="AG91" s="38"/>
      <c r="AH91" s="38"/>
      <c r="AI91" s="38"/>
      <c r="AJ91" s="38"/>
      <c r="AK91" s="38"/>
      <c r="AL91" s="38"/>
      <c r="AM91" s="38"/>
      <c r="AN91" s="38"/>
      <c r="AO91" s="38"/>
      <c r="AP91" s="38"/>
      <c r="AQ91" s="4"/>
      <c r="AR91" s="4"/>
    </row>
    <row r="92" ht="16.5" customHeight="1">
      <c r="A92" s="1" t="s">
        <v>277</v>
      </c>
      <c r="B92" s="22" t="str">
        <f t="shared" si="15"/>
        <v/>
      </c>
      <c r="C92" s="41" t="s">
        <v>137</v>
      </c>
      <c r="D92" s="42">
        <f>VALUE(TRIM(RIGHT(SUBSTITUTE(C92," ",REPT(" ",99)),99)))
</f>
        <v>0</v>
      </c>
      <c r="E92" s="3" t="str">
        <f t="shared" si="21"/>
        <v/>
      </c>
      <c r="F92" s="18" t="str">
        <f t="shared" si="17"/>
        <v/>
      </c>
      <c r="G92" s="24" t="str">
        <f t="shared" si="5"/>
        <v/>
      </c>
      <c r="H92"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2" s="31" t="s">
        <v>278</v>
      </c>
      <c r="K92" s="27" t="s">
        <v>279</v>
      </c>
      <c r="L92" s="4"/>
      <c r="M92" s="4"/>
      <c r="N92" s="4"/>
      <c r="O92" s="4">
        <v>0.0</v>
      </c>
      <c r="P92" s="4">
        <v>0.0</v>
      </c>
      <c r="Q92" s="4">
        <v>1.0</v>
      </c>
      <c r="R92" s="28">
        <v>1.0</v>
      </c>
      <c r="S92" s="4">
        <v>1.0</v>
      </c>
      <c r="T92" s="4">
        <v>1.0</v>
      </c>
      <c r="U92" s="4">
        <v>0.0</v>
      </c>
      <c r="V92" s="4">
        <v>1.0</v>
      </c>
      <c r="W92" s="4">
        <v>0.0</v>
      </c>
      <c r="X92" s="4">
        <v>1.0</v>
      </c>
      <c r="Y92" s="4">
        <v>1.0</v>
      </c>
      <c r="Z92" s="4">
        <v>0.0</v>
      </c>
      <c r="AA92" s="4">
        <v>0.0</v>
      </c>
      <c r="AB92" s="4">
        <v>0.0</v>
      </c>
      <c r="AC92" s="4">
        <v>0.0</v>
      </c>
      <c r="AD92" s="4">
        <f t="shared" si="8"/>
        <v>7</v>
      </c>
      <c r="AE92" s="4"/>
      <c r="AF92" s="4"/>
      <c r="AG92" s="4"/>
      <c r="AH92" s="4"/>
      <c r="AI92" s="4"/>
      <c r="AJ92" s="4"/>
      <c r="AK92" s="4"/>
      <c r="AL92" s="4"/>
      <c r="AM92" s="4"/>
      <c r="AN92" s="4"/>
      <c r="AO92" s="4"/>
      <c r="AP92" s="4"/>
      <c r="AQ92" s="4"/>
      <c r="AR92" s="4"/>
    </row>
    <row r="93" ht="16.5" customHeight="1">
      <c r="A93" s="33" t="s">
        <v>280</v>
      </c>
      <c r="B93" s="22" t="str">
        <f t="shared" si="15"/>
        <v/>
      </c>
      <c r="C93" s="34" t="s">
        <v>281</v>
      </c>
      <c r="D93" s="35" t="str">
        <f>IF(OR(D92=0,ISNUMBER(SEARCH("lower", A12))),"",IF(E32=0,IFERROR(RIGHT(C93,LEN(C93)*2-LENB(C93))*1,RIGHT(C93,LEN(C93)*2-LENB(C93))),SUBSTITUTE(IFERROR(RIGHT(C93,LEN(C93)*2-LENB(C93))*1,RIGHT(C93,LEN(C93)*2-LENB(C93))),"primary","secondary")))</f>
        <v/>
      </c>
      <c r="E93" s="35" t="str">
        <f t="shared" si="21"/>
        <v/>
      </c>
      <c r="F93" s="57" t="str">
        <f t="shared" si="17"/>
        <v/>
      </c>
      <c r="G93" s="24" t="str">
        <f t="shared" si="5"/>
        <v/>
      </c>
      <c r="H93"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3" s="43" t="s">
        <v>282</v>
      </c>
      <c r="K93" s="37" t="s">
        <v>282</v>
      </c>
      <c r="L93" s="38"/>
      <c r="M93" s="38"/>
      <c r="N93" s="38"/>
      <c r="O93" s="38">
        <v>0.0</v>
      </c>
      <c r="P93" s="38">
        <v>0.0</v>
      </c>
      <c r="Q93" s="38">
        <v>1.0</v>
      </c>
      <c r="R93" s="39">
        <v>1.0</v>
      </c>
      <c r="S93" s="38">
        <v>1.0</v>
      </c>
      <c r="T93" s="38">
        <v>1.0</v>
      </c>
      <c r="U93" s="38">
        <v>0.0</v>
      </c>
      <c r="V93" s="38">
        <v>1.0</v>
      </c>
      <c r="W93" s="38">
        <v>0.0</v>
      </c>
      <c r="X93" s="38">
        <v>1.0</v>
      </c>
      <c r="Y93" s="38">
        <v>1.0</v>
      </c>
      <c r="Z93" s="38">
        <v>0.0</v>
      </c>
      <c r="AA93" s="38">
        <v>0.0</v>
      </c>
      <c r="AB93" s="38">
        <v>0.0</v>
      </c>
      <c r="AC93" s="38">
        <v>0.0</v>
      </c>
      <c r="AD93" s="38">
        <f t="shared" si="8"/>
        <v>7</v>
      </c>
      <c r="AE93" s="38"/>
      <c r="AF93" s="38"/>
      <c r="AG93" s="38"/>
      <c r="AH93" s="38"/>
      <c r="AI93" s="38"/>
      <c r="AJ93" s="38"/>
      <c r="AK93" s="38"/>
      <c r="AL93" s="38"/>
      <c r="AM93" s="38"/>
      <c r="AN93" s="38"/>
      <c r="AO93" s="38"/>
      <c r="AP93" s="38"/>
      <c r="AQ93" s="38"/>
      <c r="AR93" s="38"/>
    </row>
    <row r="94" ht="16.5" customHeight="1">
      <c r="A94" s="56" t="s">
        <v>283</v>
      </c>
      <c r="B94" s="22" t="str">
        <f t="shared" si="15"/>
        <v/>
      </c>
      <c r="C94" s="41" t="s">
        <v>137</v>
      </c>
      <c r="D94" s="42">
        <f>VALUE(TRIM(RIGHT(SUBSTITUTE(C94," ",REPT(" ",99)),99)))
</f>
        <v>0</v>
      </c>
      <c r="E94" s="3" t="str">
        <f t="shared" si="21"/>
        <v/>
      </c>
      <c r="F94" s="18" t="str">
        <f t="shared" si="17"/>
        <v/>
      </c>
      <c r="G94" s="24" t="str">
        <f t="shared" si="5"/>
        <v/>
      </c>
      <c r="H94"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4" s="31" t="s">
        <v>278</v>
      </c>
      <c r="K94" s="27" t="s">
        <v>279</v>
      </c>
      <c r="L94" s="4"/>
      <c r="M94" s="4"/>
      <c r="N94" s="4"/>
      <c r="O94" s="4">
        <v>0.0</v>
      </c>
      <c r="P94" s="4">
        <v>0.0</v>
      </c>
      <c r="Q94" s="4">
        <v>1.0</v>
      </c>
      <c r="R94" s="28">
        <v>1.0</v>
      </c>
      <c r="S94" s="4">
        <v>1.0</v>
      </c>
      <c r="T94" s="4">
        <v>1.0</v>
      </c>
      <c r="U94" s="4">
        <v>0.0</v>
      </c>
      <c r="V94" s="4">
        <v>1.0</v>
      </c>
      <c r="W94" s="4">
        <v>0.0</v>
      </c>
      <c r="X94" s="4">
        <v>1.0</v>
      </c>
      <c r="Y94" s="4">
        <v>1.0</v>
      </c>
      <c r="Z94" s="4">
        <v>0.0</v>
      </c>
      <c r="AA94" s="4">
        <v>0.0</v>
      </c>
      <c r="AB94" s="4">
        <v>0.0</v>
      </c>
      <c r="AC94" s="4">
        <v>0.0</v>
      </c>
      <c r="AD94" s="4">
        <f t="shared" si="8"/>
        <v>7</v>
      </c>
      <c r="AE94" s="4"/>
      <c r="AF94" s="4"/>
      <c r="AG94" s="4"/>
      <c r="AH94" s="4"/>
      <c r="AI94" s="4"/>
      <c r="AJ94" s="4"/>
      <c r="AK94" s="4"/>
      <c r="AL94" s="4"/>
      <c r="AM94" s="4"/>
      <c r="AN94" s="4"/>
      <c r="AO94" s="4"/>
      <c r="AP94" s="4"/>
      <c r="AQ94" s="4"/>
      <c r="AR94" s="4"/>
    </row>
    <row r="95" ht="16.5" customHeight="1">
      <c r="A95" s="58" t="s">
        <v>284</v>
      </c>
      <c r="B95" s="22"/>
      <c r="C95" s="34" t="s">
        <v>285</v>
      </c>
      <c r="D95" s="35" t="str">
        <f>IF(OR(D94=0,ISNUMBER(SEARCH("lower", A14))),"",IF(E34=0,IFERROR(RIGHT(C95,LEN(C95)*2-LENB(C95))*1,RIGHT(C95,LEN(C95)*2-LENB(C95))),SUBSTITUTE(IFERROR(RIGHT(C95,LEN(C95)*2-LENB(C95))*1,RIGHT(C95,LEN(C95)*2-LENB(C95))),"primary","secondary")))</f>
        <v/>
      </c>
      <c r="E95" s="35" t="str">
        <f t="shared" si="21"/>
        <v/>
      </c>
      <c r="F95" s="57" t="str">
        <f t="shared" si="17"/>
        <v/>
      </c>
      <c r="G95" s="24" t="str">
        <f t="shared" si="5"/>
        <v/>
      </c>
      <c r="H95" s="25" t="str">
        <f t="shared" si="6"/>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v>
      </c>
      <c r="I9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v>
      </c>
      <c r="J95" s="43" t="s">
        <v>282</v>
      </c>
      <c r="K95" s="37" t="s">
        <v>282</v>
      </c>
      <c r="L95" s="38"/>
      <c r="M95" s="38"/>
      <c r="N95" s="38"/>
      <c r="O95" s="38">
        <v>0.0</v>
      </c>
      <c r="P95" s="38">
        <v>0.0</v>
      </c>
      <c r="Q95" s="38">
        <v>1.0</v>
      </c>
      <c r="R95" s="39">
        <v>1.0</v>
      </c>
      <c r="S95" s="38">
        <v>1.0</v>
      </c>
      <c r="T95" s="38">
        <v>1.0</v>
      </c>
      <c r="U95" s="38">
        <v>0.0</v>
      </c>
      <c r="V95" s="38">
        <v>1.0</v>
      </c>
      <c r="W95" s="38">
        <v>0.0</v>
      </c>
      <c r="X95" s="38">
        <v>1.0</v>
      </c>
      <c r="Y95" s="38">
        <v>1.0</v>
      </c>
      <c r="Z95" s="38">
        <v>0.0</v>
      </c>
      <c r="AA95" s="38">
        <v>0.0</v>
      </c>
      <c r="AB95" s="38">
        <v>0.0</v>
      </c>
      <c r="AC95" s="38">
        <v>0.0</v>
      </c>
      <c r="AD95" s="38">
        <f t="shared" si="8"/>
        <v>7</v>
      </c>
      <c r="AE95" s="38"/>
      <c r="AF95" s="38"/>
      <c r="AG95" s="38"/>
      <c r="AH95" s="38"/>
      <c r="AI95" s="38"/>
      <c r="AJ95" s="38"/>
      <c r="AK95" s="38"/>
      <c r="AL95" s="38"/>
      <c r="AM95" s="38"/>
      <c r="AN95" s="38"/>
      <c r="AO95" s="38"/>
      <c r="AP95" s="38"/>
      <c r="AQ95" s="38"/>
      <c r="AR95" s="38"/>
    </row>
    <row r="96" ht="16.5" customHeight="1">
      <c r="A96" s="1" t="s">
        <v>286</v>
      </c>
      <c r="B96" s="22" t="str">
        <f t="shared" ref="B96:B112" si="23">IF(OR(INDEX($O96:$AC96,1,MATCH($B$12,$O$14:$AC$14,0))=0,ISNUMBER(SEARCH("自动生成", C96)),ISNUMBER(SEARCH("不适用", C96)),ISNUMBER(SEARCH("默认为", C96))),"",IF(D96="","0","1"))</f>
        <v>1</v>
      </c>
      <c r="C96" s="41" t="s">
        <v>137</v>
      </c>
      <c r="D96" s="42">
        <f t="shared" ref="D96:D97" si="24">VALUE(TRIM(RIGHT(SUBSTITUTE(C96," ",REPT(" ",99)),99)))
</f>
        <v>0</v>
      </c>
      <c r="E96" s="3">
        <f t="shared" si="21"/>
        <v>0</v>
      </c>
      <c r="F96" s="18" t="str">
        <f t="shared" si="17"/>
        <v>has_collar: 0,</v>
      </c>
      <c r="G96" s="24" t="str">
        <f t="shared" si="5"/>
        <v>"has_collar": 0,</v>
      </c>
      <c r="H96" s="25" t="str">
        <f>IF(F96="",H93,H93&amp;F96&amp;CHAR(10)&amp;CHAR(9)&amp;CHAR(9))</f>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v>
      </c>
      <c r="I9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v>
      </c>
      <c r="J96" s="31" t="s">
        <v>287</v>
      </c>
      <c r="K96" s="27" t="s">
        <v>288</v>
      </c>
      <c r="L96" s="4"/>
      <c r="M96" s="4"/>
      <c r="N96" s="4"/>
      <c r="O96" s="4">
        <v>0.0</v>
      </c>
      <c r="P96" s="4">
        <v>0.0</v>
      </c>
      <c r="Q96" s="4">
        <v>0.0</v>
      </c>
      <c r="R96" s="28">
        <v>0.0</v>
      </c>
      <c r="S96" s="4">
        <v>0.0</v>
      </c>
      <c r="T96" s="4">
        <v>0.0</v>
      </c>
      <c r="U96" s="4">
        <v>0.0</v>
      </c>
      <c r="V96" s="4">
        <v>0.0</v>
      </c>
      <c r="W96" s="4">
        <v>0.0</v>
      </c>
      <c r="X96" s="4">
        <v>0.0</v>
      </c>
      <c r="Y96" s="4">
        <v>0.0</v>
      </c>
      <c r="Z96" s="4">
        <v>0.0</v>
      </c>
      <c r="AA96" s="4">
        <v>0.0</v>
      </c>
      <c r="AB96" s="4">
        <v>1.0</v>
      </c>
      <c r="AC96" s="4">
        <v>1.0</v>
      </c>
      <c r="AD96" s="4">
        <f t="shared" si="8"/>
        <v>2</v>
      </c>
      <c r="AE96" s="4"/>
      <c r="AF96" s="4"/>
      <c r="AG96" s="4"/>
      <c r="AH96" s="4"/>
      <c r="AI96" s="4"/>
      <c r="AJ96" s="4"/>
      <c r="AK96" s="4"/>
      <c r="AL96" s="4"/>
      <c r="AM96" s="4"/>
      <c r="AN96" s="4"/>
      <c r="AO96" s="4"/>
      <c r="AP96" s="4"/>
      <c r="AQ96" s="4"/>
      <c r="AR96" s="4"/>
    </row>
    <row r="97" ht="16.5" customHeight="1">
      <c r="A97" s="1" t="s">
        <v>289</v>
      </c>
      <c r="B97" s="22" t="str">
        <f t="shared" si="23"/>
        <v>1</v>
      </c>
      <c r="C97" s="41" t="s">
        <v>100</v>
      </c>
      <c r="D97" s="42">
        <f t="shared" si="24"/>
        <v>1</v>
      </c>
      <c r="E97" s="3">
        <f t="shared" si="21"/>
        <v>1</v>
      </c>
      <c r="F97" s="18" t="str">
        <f t="shared" si="17"/>
        <v>cursed: 1,</v>
      </c>
      <c r="G97" s="24" t="str">
        <f t="shared" si="5"/>
        <v>"cursed": 1,</v>
      </c>
      <c r="H97" s="25" t="str">
        <f t="shared" ref="H97:H112" si="25">IF(F97="",H96,H96&amp;F97&amp;CHAR(10)&amp;CHAR(9)&amp;CHAR(9))</f>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v>
      </c>
      <c r="I9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v>
      </c>
      <c r="J97" s="31" t="s">
        <v>290</v>
      </c>
      <c r="K97" s="27" t="s">
        <v>291</v>
      </c>
      <c r="L97" s="4"/>
      <c r="M97" s="4"/>
      <c r="N97" s="4"/>
      <c r="O97" s="4">
        <v>1.0</v>
      </c>
      <c r="P97" s="4">
        <v>1.0</v>
      </c>
      <c r="Q97" s="4">
        <v>1.0</v>
      </c>
      <c r="R97" s="28">
        <v>1.0</v>
      </c>
      <c r="S97" s="4">
        <v>1.0</v>
      </c>
      <c r="T97" s="4">
        <v>1.0</v>
      </c>
      <c r="U97" s="4">
        <v>1.0</v>
      </c>
      <c r="V97" s="4">
        <v>1.0</v>
      </c>
      <c r="W97" s="4">
        <v>1.0</v>
      </c>
      <c r="X97" s="4">
        <v>1.0</v>
      </c>
      <c r="Y97" s="4">
        <v>1.0</v>
      </c>
      <c r="Z97" s="4">
        <v>1.0</v>
      </c>
      <c r="AA97" s="4">
        <v>1.0</v>
      </c>
      <c r="AB97" s="4">
        <v>1.0</v>
      </c>
      <c r="AC97" s="4">
        <v>1.0</v>
      </c>
      <c r="AD97" s="4">
        <f t="shared" si="8"/>
        <v>15</v>
      </c>
      <c r="AE97" s="4"/>
      <c r="AF97" s="4"/>
      <c r="AG97" s="4"/>
      <c r="AH97" s="4"/>
      <c r="AI97" s="4"/>
      <c r="AJ97" s="4"/>
      <c r="AK97" s="4"/>
      <c r="AL97" s="4"/>
      <c r="AM97" s="4"/>
      <c r="AN97" s="4"/>
      <c r="AO97" s="4"/>
      <c r="AP97" s="4"/>
      <c r="AQ97" s="4"/>
      <c r="AR97" s="4"/>
    </row>
    <row r="98" ht="16.5" customHeight="1">
      <c r="A98" s="33" t="s">
        <v>292</v>
      </c>
      <c r="B98" s="22" t="str">
        <f t="shared" si="23"/>
        <v/>
      </c>
      <c r="C98" s="34" t="s">
        <v>293</v>
      </c>
      <c r="D98" s="3">
        <f>IFERROR(RIGHT(C98, LEN(C98)*2-LENB(C98))*1,RIGHT(C98, LEN(C98)*2-LENB(C98)))</f>
        <v>0</v>
      </c>
      <c r="E98" s="3">
        <f t="shared" si="21"/>
        <v>0</v>
      </c>
      <c r="F98" s="18" t="str">
        <f t="shared" si="17"/>
        <v>location: 0,</v>
      </c>
      <c r="G98" s="24" t="str">
        <f t="shared" si="5"/>
        <v>"location": 0,</v>
      </c>
      <c r="H98"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v>
      </c>
      <c r="I9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v>
      </c>
      <c r="J98" s="43"/>
      <c r="K98" s="37" t="s">
        <v>294</v>
      </c>
      <c r="L98" s="38"/>
      <c r="M98" s="38"/>
      <c r="N98" s="38"/>
      <c r="O98" s="38">
        <v>1.0</v>
      </c>
      <c r="P98" s="38">
        <v>1.0</v>
      </c>
      <c r="Q98" s="38">
        <v>1.0</v>
      </c>
      <c r="R98" s="39">
        <v>1.0</v>
      </c>
      <c r="S98" s="38">
        <v>1.0</v>
      </c>
      <c r="T98" s="38">
        <v>1.0</v>
      </c>
      <c r="U98" s="38">
        <v>1.0</v>
      </c>
      <c r="V98" s="38">
        <v>1.0</v>
      </c>
      <c r="W98" s="38">
        <v>1.0</v>
      </c>
      <c r="X98" s="38">
        <v>1.0</v>
      </c>
      <c r="Y98" s="38">
        <v>1.0</v>
      </c>
      <c r="Z98" s="38">
        <v>1.0</v>
      </c>
      <c r="AA98" s="38">
        <v>1.0</v>
      </c>
      <c r="AB98" s="38">
        <v>1.0</v>
      </c>
      <c r="AC98" s="38">
        <v>1.0</v>
      </c>
      <c r="AD98" s="4">
        <f t="shared" si="8"/>
        <v>15</v>
      </c>
      <c r="AE98" s="38"/>
      <c r="AF98" s="38"/>
      <c r="AG98" s="38"/>
      <c r="AH98" s="38"/>
      <c r="AI98" s="38"/>
      <c r="AJ98" s="38"/>
      <c r="AK98" s="38"/>
      <c r="AL98" s="38"/>
      <c r="AM98" s="38"/>
      <c r="AN98" s="38"/>
      <c r="AO98" s="38"/>
      <c r="AP98" s="38"/>
      <c r="AQ98" s="4"/>
      <c r="AR98" s="4"/>
    </row>
    <row r="99" ht="16.5" customHeight="1">
      <c r="A99" s="1" t="s">
        <v>295</v>
      </c>
      <c r="B99" s="22" t="str">
        <f t="shared" si="23"/>
        <v/>
      </c>
      <c r="C99" s="41" t="s">
        <v>63</v>
      </c>
      <c r="D99" s="54" t="str">
        <f>IFERROR(__xludf.DUMMYFUNCTION("INDEX(SPLIT(C99, "" ""), COUNTA(SPLIT(C99, "" "")))
"),"NaN")</f>
        <v>NaN</v>
      </c>
      <c r="E99" s="3" t="str">
        <f t="shared" si="21"/>
        <v/>
      </c>
      <c r="F99" s="18" t="str">
        <f t="shared" si="17"/>
        <v/>
      </c>
      <c r="G99" s="24" t="str">
        <f t="shared" si="5"/>
        <v/>
      </c>
      <c r="H99"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v>
      </c>
      <c r="I9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v>
      </c>
      <c r="J99" s="31"/>
      <c r="K99" s="27" t="s">
        <v>296</v>
      </c>
      <c r="L99" s="4"/>
      <c r="M99" s="4"/>
      <c r="N99" s="4"/>
      <c r="O99" s="4">
        <v>0.0</v>
      </c>
      <c r="P99" s="4">
        <v>0.0</v>
      </c>
      <c r="Q99" s="4">
        <v>1.0</v>
      </c>
      <c r="R99" s="28">
        <v>0.0</v>
      </c>
      <c r="S99" s="4">
        <v>0.0</v>
      </c>
      <c r="T99" s="4">
        <v>0.0</v>
      </c>
      <c r="U99" s="4">
        <v>0.0</v>
      </c>
      <c r="V99" s="4">
        <v>0.0</v>
      </c>
      <c r="W99" s="4">
        <v>0.0</v>
      </c>
      <c r="X99" s="4">
        <v>0.0</v>
      </c>
      <c r="Y99" s="4">
        <v>0.0</v>
      </c>
      <c r="Z99" s="4">
        <v>0.0</v>
      </c>
      <c r="AA99" s="4">
        <v>1.0</v>
      </c>
      <c r="AB99" s="4">
        <v>0.0</v>
      </c>
      <c r="AC99" s="4">
        <v>0.0</v>
      </c>
      <c r="AD99" s="4">
        <f t="shared" si="8"/>
        <v>2</v>
      </c>
      <c r="AE99" s="4"/>
      <c r="AF99" s="4"/>
      <c r="AG99" s="4"/>
      <c r="AH99" s="4"/>
      <c r="AI99" s="4"/>
      <c r="AJ99" s="4"/>
      <c r="AK99" s="4"/>
      <c r="AL99" s="4"/>
      <c r="AM99" s="4"/>
      <c r="AN99" s="4"/>
      <c r="AO99" s="4"/>
      <c r="AP99" s="4"/>
      <c r="AQ99" s="4"/>
      <c r="AR99" s="4"/>
    </row>
    <row r="100" ht="16.5" customHeight="1">
      <c r="A100" s="1" t="s">
        <v>297</v>
      </c>
      <c r="B100" s="22" t="str">
        <f t="shared" si="23"/>
        <v/>
      </c>
      <c r="C100" s="41" t="s">
        <v>275</v>
      </c>
      <c r="D100" s="54" t="str">
        <f>IFERROR(__xludf.DUMMYFUNCTION("INDEX(SPLIT(C100, "" ""), COUNTA(SPLIT(C100, "" "")))
"),"NaN")</f>
        <v>NaN</v>
      </c>
      <c r="E100" s="3" t="str">
        <f t="shared" si="21"/>
        <v/>
      </c>
      <c r="F100" s="18" t="str">
        <f t="shared" si="17"/>
        <v/>
      </c>
      <c r="G100" s="24" t="str">
        <f t="shared" si="5"/>
        <v/>
      </c>
      <c r="H100"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v>
      </c>
      <c r="I10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v>
      </c>
      <c r="J100" s="31"/>
      <c r="K100" s="27" t="s">
        <v>298</v>
      </c>
      <c r="L100" s="4"/>
      <c r="M100" s="4"/>
      <c r="N100" s="4"/>
      <c r="O100" s="4">
        <v>0.0</v>
      </c>
      <c r="P100" s="4">
        <v>0.0</v>
      </c>
      <c r="Q100" s="4">
        <v>1.0</v>
      </c>
      <c r="R100" s="28">
        <v>0.0</v>
      </c>
      <c r="S100" s="4">
        <v>0.0</v>
      </c>
      <c r="T100" s="4">
        <v>0.0</v>
      </c>
      <c r="U100" s="4">
        <v>0.0</v>
      </c>
      <c r="V100" s="4">
        <v>0.0</v>
      </c>
      <c r="W100" s="4">
        <v>0.0</v>
      </c>
      <c r="X100" s="4">
        <v>0.0</v>
      </c>
      <c r="Y100" s="4">
        <v>0.0</v>
      </c>
      <c r="Z100" s="4">
        <v>0.0</v>
      </c>
      <c r="AA100" s="4">
        <v>0.0</v>
      </c>
      <c r="AB100" s="4">
        <v>0.0</v>
      </c>
      <c r="AC100" s="4">
        <v>0.0</v>
      </c>
      <c r="AD100" s="4">
        <f t="shared" si="8"/>
        <v>1</v>
      </c>
      <c r="AE100" s="4"/>
      <c r="AF100" s="4"/>
      <c r="AG100" s="4"/>
      <c r="AH100" s="4"/>
      <c r="AI100" s="4"/>
      <c r="AJ100" s="4"/>
      <c r="AK100" s="4"/>
      <c r="AL100" s="4"/>
      <c r="AM100" s="4"/>
      <c r="AN100" s="4"/>
      <c r="AO100" s="4"/>
      <c r="AP100" s="4"/>
      <c r="AQ100" s="4"/>
      <c r="AR100" s="4"/>
    </row>
    <row r="101" ht="16.5" customHeight="1">
      <c r="A101" s="1" t="s">
        <v>299</v>
      </c>
      <c r="B101" s="22" t="str">
        <f t="shared" si="23"/>
        <v/>
      </c>
      <c r="C101" s="41" t="s">
        <v>300</v>
      </c>
      <c r="D101" s="3" t="str">
        <f>IF(ISNUMBER(SEARCH("自动生成", C101)),CONCATENATE(SUBSTITUTE(D17, " ", "_"),".png"),IFERROR(VALUE(TRIM(RIGHT(SUBSTITUTE(C92," ",REPT(" ",99)),99))),""))</f>
        <v>lucky.png</v>
      </c>
      <c r="E101" s="3" t="str">
        <f t="shared" si="21"/>
        <v>lucky.png</v>
      </c>
      <c r="F101" s="18" t="str">
        <f t="shared" si="17"/>
        <v>iconFile: &amp;quot;lucky.png&amp;quot;,</v>
      </c>
      <c r="G101" s="24" t="str">
        <f t="shared" si="5"/>
        <v>"iconFile": "lucky.png",</v>
      </c>
      <c r="H101"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v>
      </c>
      <c r="I10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v>
      </c>
      <c r="J101" s="31" t="s">
        <v>301</v>
      </c>
      <c r="K101" s="27" t="s">
        <v>302</v>
      </c>
      <c r="L101" s="4"/>
      <c r="M101" s="4"/>
      <c r="N101" s="4"/>
      <c r="O101" s="4">
        <v>1.0</v>
      </c>
      <c r="P101" s="4">
        <v>1.0</v>
      </c>
      <c r="Q101" s="4">
        <v>1.0</v>
      </c>
      <c r="R101" s="28">
        <v>1.0</v>
      </c>
      <c r="S101" s="4">
        <v>1.0</v>
      </c>
      <c r="T101" s="4">
        <v>1.0</v>
      </c>
      <c r="U101" s="4">
        <v>1.0</v>
      </c>
      <c r="V101" s="4">
        <v>1.0</v>
      </c>
      <c r="W101" s="4">
        <v>1.0</v>
      </c>
      <c r="X101" s="4">
        <v>1.0</v>
      </c>
      <c r="Y101" s="4">
        <v>1.0</v>
      </c>
      <c r="Z101" s="4">
        <v>1.0</v>
      </c>
      <c r="AA101" s="4">
        <v>1.0</v>
      </c>
      <c r="AB101" s="4">
        <v>1.0</v>
      </c>
      <c r="AC101" s="4">
        <v>1.0</v>
      </c>
      <c r="AD101" s="4">
        <f t="shared" si="8"/>
        <v>15</v>
      </c>
      <c r="AE101" s="4"/>
      <c r="AF101" s="4"/>
      <c r="AG101" s="4"/>
      <c r="AH101" s="4"/>
      <c r="AI101" s="4"/>
      <c r="AJ101" s="4"/>
      <c r="AK101" s="4"/>
      <c r="AL101" s="4"/>
      <c r="AM101" s="4"/>
      <c r="AN101" s="4"/>
      <c r="AO101" s="4"/>
      <c r="AP101" s="4"/>
      <c r="AQ101" s="4"/>
      <c r="AR101" s="4"/>
    </row>
    <row r="102" ht="16.5" customHeight="1">
      <c r="A102" s="1" t="s">
        <v>303</v>
      </c>
      <c r="B102" s="22" t="str">
        <f t="shared" si="23"/>
        <v>1</v>
      </c>
      <c r="C102" s="41" t="s">
        <v>137</v>
      </c>
      <c r="D102" s="42">
        <f t="shared" ref="D102:D106" si="26">VALUE(TRIM(RIGHT(SUBSTITUTE(C102," ",REPT(" ",99)),99)))
</f>
        <v>0</v>
      </c>
      <c r="E102" s="3">
        <f t="shared" si="21"/>
        <v>0</v>
      </c>
      <c r="F102" s="18" t="str">
        <f t="shared" si="17"/>
        <v>accIcon: 0,</v>
      </c>
      <c r="G102" s="24" t="str">
        <f t="shared" si="5"/>
        <v>"accIcon": 0,</v>
      </c>
      <c r="H102"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v>
      </c>
      <c r="I10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v>
      </c>
      <c r="J102" s="26" t="s">
        <v>304</v>
      </c>
      <c r="K102" s="27" t="s">
        <v>305</v>
      </c>
      <c r="L102" s="4"/>
      <c r="M102" s="4"/>
      <c r="N102" s="4"/>
      <c r="O102" s="4">
        <v>1.0</v>
      </c>
      <c r="P102" s="4">
        <v>1.0</v>
      </c>
      <c r="Q102" s="4">
        <v>1.0</v>
      </c>
      <c r="R102" s="28">
        <v>1.0</v>
      </c>
      <c r="S102" s="4">
        <v>1.0</v>
      </c>
      <c r="T102" s="4">
        <v>1.0</v>
      </c>
      <c r="U102" s="4">
        <v>1.0</v>
      </c>
      <c r="V102" s="4">
        <v>1.0</v>
      </c>
      <c r="W102" s="4">
        <v>1.0</v>
      </c>
      <c r="X102" s="4">
        <v>1.0</v>
      </c>
      <c r="Y102" s="4">
        <v>1.0</v>
      </c>
      <c r="Z102" s="4">
        <v>1.0</v>
      </c>
      <c r="AA102" s="4">
        <v>1.0</v>
      </c>
      <c r="AB102" s="4">
        <v>1.0</v>
      </c>
      <c r="AC102" s="4">
        <v>1.0</v>
      </c>
      <c r="AD102" s="4">
        <f t="shared" si="8"/>
        <v>15</v>
      </c>
      <c r="AE102" s="4"/>
      <c r="AF102" s="4"/>
      <c r="AG102" s="4"/>
      <c r="AH102" s="4"/>
      <c r="AI102" s="4"/>
      <c r="AJ102" s="4"/>
      <c r="AK102" s="4"/>
      <c r="AL102" s="4"/>
      <c r="AM102" s="4"/>
      <c r="AN102" s="4"/>
      <c r="AO102" s="4"/>
      <c r="AP102" s="4"/>
      <c r="AQ102" s="4"/>
      <c r="AR102" s="4"/>
    </row>
    <row r="103" ht="16.5" customHeight="1">
      <c r="A103" s="1" t="s">
        <v>306</v>
      </c>
      <c r="B103" s="22" t="str">
        <f t="shared" si="23"/>
        <v>1</v>
      </c>
      <c r="C103" s="41" t="s">
        <v>233</v>
      </c>
      <c r="D103" s="42">
        <f t="shared" si="26"/>
        <v>1</v>
      </c>
      <c r="E103" s="3">
        <f t="shared" si="21"/>
        <v>1</v>
      </c>
      <c r="F103" s="18" t="str">
        <f t="shared" si="17"/>
        <v>mainImage: 1,</v>
      </c>
      <c r="G103" s="24" t="str">
        <f t="shared" si="5"/>
        <v>"mainImage": 1,</v>
      </c>
      <c r="H103"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v>
      </c>
      <c r="I103"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v>
      </c>
      <c r="J103" s="31" t="s">
        <v>307</v>
      </c>
      <c r="K103" s="27" t="s">
        <v>308</v>
      </c>
      <c r="L103" s="4"/>
      <c r="M103" s="4"/>
      <c r="N103" s="4"/>
      <c r="O103" s="4">
        <v>1.0</v>
      </c>
      <c r="P103" s="4">
        <v>1.0</v>
      </c>
      <c r="Q103" s="4">
        <v>1.0</v>
      </c>
      <c r="R103" s="28">
        <v>1.0</v>
      </c>
      <c r="S103" s="4">
        <v>1.0</v>
      </c>
      <c r="T103" s="4">
        <v>1.0</v>
      </c>
      <c r="U103" s="4">
        <v>1.0</v>
      </c>
      <c r="V103" s="4">
        <v>1.0</v>
      </c>
      <c r="W103" s="4">
        <v>1.0</v>
      </c>
      <c r="X103" s="4">
        <v>1.0</v>
      </c>
      <c r="Y103" s="4">
        <v>1.0</v>
      </c>
      <c r="Z103" s="4">
        <v>1.0</v>
      </c>
      <c r="AA103" s="4">
        <v>1.0</v>
      </c>
      <c r="AB103" s="4">
        <v>1.0</v>
      </c>
      <c r="AC103" s="4">
        <v>1.0</v>
      </c>
      <c r="AD103" s="4">
        <f t="shared" si="8"/>
        <v>15</v>
      </c>
      <c r="AE103" s="4"/>
      <c r="AF103" s="4"/>
      <c r="AG103" s="4"/>
      <c r="AH103" s="4"/>
      <c r="AI103" s="4"/>
      <c r="AJ103" s="4"/>
      <c r="AK103" s="4"/>
      <c r="AL103" s="4"/>
      <c r="AM103" s="4"/>
      <c r="AN103" s="4"/>
      <c r="AO103" s="4"/>
      <c r="AP103" s="4"/>
      <c r="AQ103" s="4"/>
      <c r="AR103" s="4"/>
    </row>
    <row r="104" ht="16.5" customHeight="1">
      <c r="A104" s="1" t="s">
        <v>309</v>
      </c>
      <c r="B104" s="22" t="str">
        <f t="shared" si="23"/>
        <v/>
      </c>
      <c r="C104" s="41" t="s">
        <v>137</v>
      </c>
      <c r="D104" s="42">
        <f t="shared" si="26"/>
        <v>0</v>
      </c>
      <c r="E104" s="3" t="str">
        <f t="shared" ref="E104:E111" si="27">IF(OR(INDEX($O104:$AC104,1,MATCH($B$12,$O$14:$AC$14,0))=0,D104="NaN"),"",D104)</f>
        <v/>
      </c>
      <c r="F104" s="18" t="str">
        <f t="shared" si="17"/>
        <v/>
      </c>
      <c r="G104" s="24" t="str">
        <f t="shared" si="5"/>
        <v/>
      </c>
      <c r="H104"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v>
      </c>
      <c r="I104"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v>
      </c>
      <c r="J104" s="31" t="s">
        <v>310</v>
      </c>
      <c r="K104" s="27" t="s">
        <v>311</v>
      </c>
      <c r="L104" s="4"/>
      <c r="M104" s="4"/>
      <c r="N104" s="4"/>
      <c r="O104" s="4">
        <v>0.0</v>
      </c>
      <c r="P104" s="4">
        <v>0.0</v>
      </c>
      <c r="Q104" s="4">
        <v>0.0</v>
      </c>
      <c r="R104" s="28">
        <v>0.0</v>
      </c>
      <c r="S104" s="4">
        <v>1.0</v>
      </c>
      <c r="T104" s="4">
        <v>0.0</v>
      </c>
      <c r="U104" s="4">
        <v>0.0</v>
      </c>
      <c r="V104" s="4">
        <v>0.0</v>
      </c>
      <c r="W104" s="4">
        <v>0.0</v>
      </c>
      <c r="X104" s="4">
        <v>0.0</v>
      </c>
      <c r="Y104" s="4">
        <v>0.0</v>
      </c>
      <c r="Z104" s="4">
        <v>0.0</v>
      </c>
      <c r="AA104" s="4">
        <v>0.0</v>
      </c>
      <c r="AB104" s="4">
        <v>0.0</v>
      </c>
      <c r="AC104" s="4">
        <v>0.0</v>
      </c>
      <c r="AD104" s="4">
        <f t="shared" si="8"/>
        <v>1</v>
      </c>
      <c r="AE104" s="4"/>
      <c r="AF104" s="4"/>
      <c r="AG104" s="4"/>
      <c r="AH104" s="4"/>
      <c r="AI104" s="4"/>
      <c r="AJ104" s="4"/>
      <c r="AK104" s="4"/>
      <c r="AL104" s="4"/>
      <c r="AM104" s="4"/>
      <c r="AN104" s="4"/>
      <c r="AO104" s="4"/>
      <c r="AP104" s="4"/>
      <c r="AQ104" s="4"/>
      <c r="AR104" s="4"/>
    </row>
    <row r="105" ht="16.5" customHeight="1">
      <c r="A105" s="1" t="s">
        <v>312</v>
      </c>
      <c r="B105" s="22" t="str">
        <f t="shared" si="23"/>
        <v/>
      </c>
      <c r="C105" s="41" t="s">
        <v>137</v>
      </c>
      <c r="D105" s="42">
        <f t="shared" si="26"/>
        <v>0</v>
      </c>
      <c r="E105" s="3" t="str">
        <f t="shared" si="27"/>
        <v/>
      </c>
      <c r="F105" s="18" t="str">
        <f t="shared" si="17"/>
        <v/>
      </c>
      <c r="G105" s="24" t="str">
        <f t="shared" si="5"/>
        <v/>
      </c>
      <c r="H105"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v>
      </c>
      <c r="I105"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v>
      </c>
      <c r="J105" s="31" t="s">
        <v>313</v>
      </c>
      <c r="K105" s="27" t="s">
        <v>314</v>
      </c>
      <c r="L105" s="4"/>
      <c r="M105" s="4"/>
      <c r="N105" s="4"/>
      <c r="O105" s="4">
        <v>0.0</v>
      </c>
      <c r="P105" s="4">
        <v>0.0</v>
      </c>
      <c r="Q105" s="4">
        <v>0.0</v>
      </c>
      <c r="R105" s="28">
        <v>0.0</v>
      </c>
      <c r="S105" s="4">
        <v>1.0</v>
      </c>
      <c r="T105" s="4">
        <v>0.0</v>
      </c>
      <c r="U105" s="4">
        <v>0.0</v>
      </c>
      <c r="V105" s="4">
        <v>0.0</v>
      </c>
      <c r="W105" s="4">
        <v>0.0</v>
      </c>
      <c r="X105" s="4">
        <v>0.0</v>
      </c>
      <c r="Y105" s="4">
        <v>0.0</v>
      </c>
      <c r="Z105" s="4">
        <v>0.0</v>
      </c>
      <c r="AA105" s="4">
        <v>0.0</v>
      </c>
      <c r="AB105" s="4">
        <v>0.0</v>
      </c>
      <c r="AC105" s="4">
        <v>0.0</v>
      </c>
      <c r="AD105" s="4">
        <f t="shared" si="8"/>
        <v>1</v>
      </c>
      <c r="AE105" s="4"/>
      <c r="AF105" s="4"/>
      <c r="AG105" s="4"/>
      <c r="AH105" s="4"/>
      <c r="AI105" s="4"/>
      <c r="AJ105" s="4"/>
      <c r="AK105" s="4"/>
      <c r="AL105" s="4"/>
      <c r="AM105" s="4"/>
      <c r="AN105" s="4"/>
      <c r="AO105" s="4"/>
      <c r="AP105" s="4"/>
      <c r="AQ105" s="4"/>
      <c r="AR105" s="4"/>
    </row>
    <row r="106" ht="16.5" customHeight="1">
      <c r="A106" s="1" t="s">
        <v>315</v>
      </c>
      <c r="B106" s="22" t="str">
        <f t="shared" si="23"/>
        <v/>
      </c>
      <c r="C106" s="41" t="s">
        <v>316</v>
      </c>
      <c r="D106" s="42">
        <f t="shared" si="26"/>
        <v>0</v>
      </c>
      <c r="E106" s="3" t="str">
        <f t="shared" si="27"/>
        <v/>
      </c>
      <c r="F106" s="18" t="str">
        <f t="shared" si="17"/>
        <v/>
      </c>
      <c r="G106" s="24" t="str">
        <f t="shared" si="5"/>
        <v/>
      </c>
      <c r="H106"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v>
      </c>
      <c r="I106"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v>
      </c>
      <c r="J106" s="31" t="s">
        <v>317</v>
      </c>
      <c r="K106" s="27" t="s">
        <v>318</v>
      </c>
      <c r="L106" s="4"/>
      <c r="M106" s="4"/>
      <c r="N106" s="4"/>
      <c r="O106" s="4">
        <v>0.0</v>
      </c>
      <c r="P106" s="4">
        <v>0.0</v>
      </c>
      <c r="Q106" s="4">
        <v>0.0</v>
      </c>
      <c r="R106" s="28">
        <v>0.0</v>
      </c>
      <c r="S106" s="4">
        <v>0.0</v>
      </c>
      <c r="T106" s="4">
        <v>0.0</v>
      </c>
      <c r="U106" s="4">
        <v>0.0</v>
      </c>
      <c r="V106" s="4">
        <v>0.0</v>
      </c>
      <c r="W106" s="4">
        <v>0.0</v>
      </c>
      <c r="X106" s="4">
        <v>0.0</v>
      </c>
      <c r="Y106" s="4">
        <v>0.0</v>
      </c>
      <c r="Z106" s="4">
        <v>0.0</v>
      </c>
      <c r="AA106" s="4">
        <v>1.0</v>
      </c>
      <c r="AB106" s="4">
        <v>0.0</v>
      </c>
      <c r="AC106" s="4">
        <v>0.0</v>
      </c>
      <c r="AD106" s="4">
        <f t="shared" si="8"/>
        <v>1</v>
      </c>
      <c r="AE106" s="4"/>
      <c r="AF106" s="4"/>
      <c r="AG106" s="4"/>
      <c r="AH106" s="4"/>
      <c r="AI106" s="4"/>
      <c r="AJ106" s="4"/>
      <c r="AK106" s="4"/>
      <c r="AL106" s="4"/>
      <c r="AM106" s="4"/>
      <c r="AN106" s="4"/>
      <c r="AO106" s="4"/>
      <c r="AP106" s="4"/>
      <c r="AQ106" s="4"/>
      <c r="AR106" s="4"/>
    </row>
    <row r="107" ht="16.5" customHeight="1">
      <c r="A107" s="1" t="s">
        <v>319</v>
      </c>
      <c r="B107" s="22" t="str">
        <f t="shared" si="23"/>
        <v>1</v>
      </c>
      <c r="C107" s="59" t="s">
        <v>320</v>
      </c>
      <c r="D107" s="3" t="str">
        <f t="array" ref="D107">IF(OR(INDEX($O107:$AC107,1,MATCH($B$12,$O$14:$AC$14,0))=0,D$32=0,ISNUMBER(SEARCH("普通", C60))),"NaN",IF(ISNUMBER(SEARCH("内裤", C107)),CONCATENATE("{under_lower: &amp;quot;",D17," bottom&amp;quot;}"),IF(ISNUMBER(SEARCH("下装", C107)),CONCATENATE("{lower: &amp;quot;",D17," bottom&amp;quot;}"),IF(ISNUMBER(SEARCH("外套", C107)),CONCATENATE("over_lower: &amp;quot;",D17," bottom&amp;quot;}"),""))))</f>
        <v>{lower: &amp;quot;lucky bottom&amp;quot;}</v>
      </c>
      <c r="E107" s="3" t="str">
        <f t="shared" si="27"/>
        <v>{lower: &amp;quot;lucky bottom&amp;quot;}</v>
      </c>
      <c r="F107" s="18" t="str">
        <f t="shared" si="17"/>
        <v>outfitPrimary: {lower: &amp;quot;lucky bottom&amp;quot;},</v>
      </c>
      <c r="G107" s="24" t="str">
        <f t="shared" si="5"/>
        <v>"outfitPrimary": {lower: &amp;quot;lucky bottom&amp;quot;},</v>
      </c>
      <c r="H107"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v>
      </c>
      <c r="I107"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v>
      </c>
      <c r="J107" s="31" t="s">
        <v>321</v>
      </c>
      <c r="K107" s="27" t="s">
        <v>322</v>
      </c>
      <c r="L107" s="4"/>
      <c r="M107" s="4"/>
      <c r="N107" s="4"/>
      <c r="O107" s="4">
        <v>0.0</v>
      </c>
      <c r="P107" s="4">
        <v>0.0</v>
      </c>
      <c r="Q107" s="4">
        <v>0.0</v>
      </c>
      <c r="R107" s="28">
        <v>0.0</v>
      </c>
      <c r="S107" s="4">
        <v>0.0</v>
      </c>
      <c r="T107" s="4">
        <v>0.0</v>
      </c>
      <c r="U107" s="4">
        <v>0.0</v>
      </c>
      <c r="V107" s="4">
        <v>0.0</v>
      </c>
      <c r="W107" s="4">
        <v>0.0</v>
      </c>
      <c r="X107" s="4">
        <v>0.0</v>
      </c>
      <c r="Y107" s="4">
        <v>0.0</v>
      </c>
      <c r="Z107" s="4">
        <v>1.0</v>
      </c>
      <c r="AA107" s="4">
        <v>0.0</v>
      </c>
      <c r="AB107" s="4">
        <v>1.0</v>
      </c>
      <c r="AC107" s="4">
        <v>1.0</v>
      </c>
      <c r="AD107" s="4">
        <f t="shared" si="8"/>
        <v>3</v>
      </c>
      <c r="AE107" s="4"/>
      <c r="AF107" s="4"/>
      <c r="AG107" s="4"/>
      <c r="AH107" s="4"/>
      <c r="AI107" s="4"/>
      <c r="AJ107" s="4"/>
      <c r="AK107" s="4"/>
      <c r="AL107" s="4"/>
      <c r="AM107" s="4"/>
      <c r="AN107" s="4"/>
      <c r="AO107" s="4"/>
      <c r="AP107" s="4"/>
      <c r="AQ107" s="4"/>
      <c r="AR107" s="4"/>
    </row>
    <row r="108" ht="16.5" customHeight="1">
      <c r="A108" s="1" t="s">
        <v>323</v>
      </c>
      <c r="B108" s="22" t="str">
        <f t="shared" si="23"/>
        <v/>
      </c>
      <c r="C108" s="59" t="s">
        <v>324</v>
      </c>
      <c r="D108" s="3" t="str">
        <f t="array" ref="D108">IF(OR(INDEX($O108:$AC108,1,MATCH($B$12,$O$14:$AC$14,0))=0,D$32=0,ISNUMBER(SEARCH("普通", C60))),"NaN",IF(ISNUMBER(SEARCH("内衣", C108)),CONCATENATE("[&amp;quot;under_upper&amp;quot;,&amp;quot;",SUBSTITUTE(D17, " bottom", ""),"&amp;quot;]"),IF(ISNUMBER(SEARCH("上衣", C108)),CONCATENATE("[&amp;quot;upper&amp;quot;,&amp;quot;",SUBSTITUTE(D17, " bottom", ""),"&amp;quot;]"),IF(ISNUMBER(SEARCH("外套", C108)),CONCATENATE("[&amp;quot;over_upper&amp;quot;,&amp;quot;",SUBSTITUTE(D17, " bottom", ""),"&amp;quot;]"),""))))</f>
        <v>NaN</v>
      </c>
      <c r="E108" s="3" t="str">
        <f t="shared" si="27"/>
        <v/>
      </c>
      <c r="F108" s="18" t="str">
        <f t="shared" si="17"/>
        <v/>
      </c>
      <c r="G108" s="24" t="str">
        <f t="shared" si="5"/>
        <v/>
      </c>
      <c r="H108"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v>
      </c>
      <c r="I108"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v>
      </c>
      <c r="J108" s="31" t="s">
        <v>325</v>
      </c>
      <c r="K108" s="27" t="s">
        <v>326</v>
      </c>
      <c r="L108" s="4"/>
      <c r="M108" s="4"/>
      <c r="N108" s="4"/>
      <c r="O108" s="4">
        <v>0.0</v>
      </c>
      <c r="P108" s="4">
        <v>0.0</v>
      </c>
      <c r="Q108" s="4">
        <v>0.0</v>
      </c>
      <c r="R108" s="28">
        <v>0.0</v>
      </c>
      <c r="S108" s="4">
        <v>0.0</v>
      </c>
      <c r="T108" s="4">
        <v>1.0</v>
      </c>
      <c r="U108" s="4">
        <v>0.0</v>
      </c>
      <c r="V108" s="4">
        <v>1.0</v>
      </c>
      <c r="W108" s="4">
        <v>0.0</v>
      </c>
      <c r="X108" s="4">
        <v>1.0</v>
      </c>
      <c r="Y108" s="4">
        <v>1.0</v>
      </c>
      <c r="Z108" s="4">
        <v>0.0</v>
      </c>
      <c r="AA108" s="4">
        <v>1.0</v>
      </c>
      <c r="AB108" s="4">
        <v>0.0</v>
      </c>
      <c r="AC108" s="4">
        <v>0.0</v>
      </c>
      <c r="AD108" s="4">
        <f t="shared" si="8"/>
        <v>5</v>
      </c>
      <c r="AE108" s="4"/>
      <c r="AF108" s="4"/>
      <c r="AG108" s="4"/>
      <c r="AH108" s="4"/>
      <c r="AI108" s="4"/>
      <c r="AJ108" s="4"/>
      <c r="AK108" s="4"/>
      <c r="AL108" s="4"/>
      <c r="AM108" s="4"/>
      <c r="AN108" s="4"/>
      <c r="AO108" s="4"/>
      <c r="AP108" s="4"/>
      <c r="AQ108" s="38"/>
      <c r="AR108" s="38"/>
    </row>
    <row r="109" ht="16.5" customHeight="1">
      <c r="A109" s="1" t="s">
        <v>327</v>
      </c>
      <c r="B109" s="22" t="str">
        <f t="shared" si="23"/>
        <v>1</v>
      </c>
      <c r="C109" s="41" t="s">
        <v>328</v>
      </c>
      <c r="D109" s="42">
        <f>VALUE(TRIM(RIGHT(SUBSTITUTE(C109," ",REPT(" ",99)),99)))
</f>
        <v>1</v>
      </c>
      <c r="E109" s="3">
        <f t="shared" si="27"/>
        <v>1</v>
      </c>
      <c r="F109" s="18" t="str">
        <f t="shared" si="17"/>
        <v>notuck: 1,</v>
      </c>
      <c r="G109" s="24" t="str">
        <f t="shared" si="5"/>
        <v>"notuck": 1,</v>
      </c>
      <c r="H109"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notuck: 1,
		</v>
      </c>
      <c r="I109"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"notuck": 1,
		</v>
      </c>
      <c r="J109" s="31" t="s">
        <v>329</v>
      </c>
      <c r="K109" s="27" t="s">
        <v>330</v>
      </c>
      <c r="L109" s="4"/>
      <c r="M109" s="4"/>
      <c r="N109" s="4"/>
      <c r="O109" s="4">
        <v>0.0</v>
      </c>
      <c r="P109" s="4">
        <v>0.0</v>
      </c>
      <c r="Q109" s="4">
        <v>0.0</v>
      </c>
      <c r="R109" s="28">
        <v>0.0</v>
      </c>
      <c r="S109" s="4">
        <v>0.0</v>
      </c>
      <c r="T109" s="4">
        <v>0.0</v>
      </c>
      <c r="U109" s="4">
        <v>0.0</v>
      </c>
      <c r="V109" s="4">
        <v>0.0</v>
      </c>
      <c r="W109" s="4">
        <v>0.0</v>
      </c>
      <c r="X109" s="4">
        <v>0.0</v>
      </c>
      <c r="Y109" s="4">
        <v>0.0</v>
      </c>
      <c r="Z109" s="4">
        <v>0.0</v>
      </c>
      <c r="AA109" s="4">
        <v>0.0</v>
      </c>
      <c r="AB109" s="4">
        <v>0.0</v>
      </c>
      <c r="AC109" s="4">
        <v>1.0</v>
      </c>
      <c r="AD109" s="4">
        <f t="shared" si="8"/>
        <v>1</v>
      </c>
      <c r="AE109" s="4"/>
      <c r="AF109" s="4"/>
      <c r="AG109" s="4"/>
      <c r="AH109" s="4"/>
      <c r="AI109" s="4"/>
      <c r="AJ109" s="4"/>
      <c r="AK109" s="4"/>
      <c r="AL109" s="4"/>
      <c r="AM109" s="4"/>
      <c r="AN109" s="4"/>
      <c r="AO109" s="4"/>
      <c r="AP109" s="4"/>
      <c r="AQ109" s="4"/>
      <c r="AR109" s="4"/>
    </row>
    <row r="110" ht="16.5" customHeight="1">
      <c r="A110" s="1" t="s">
        <v>331</v>
      </c>
      <c r="B110" s="22" t="str">
        <f t="shared" si="23"/>
        <v>1</v>
      </c>
      <c r="C110" s="41" t="s">
        <v>332</v>
      </c>
      <c r="D110" s="54" t="str">
        <f>IFERROR(__xludf.DUMMYFUNCTION("INDEX(SPLIT(C110, "" ""), COUNTA(SPLIT(C110, "" "")))
"),"NaN")</f>
        <v>NaN</v>
      </c>
      <c r="E110" s="3" t="str">
        <f t="shared" si="27"/>
        <v/>
      </c>
      <c r="F110" s="18" t="str">
        <f t="shared" si="17"/>
        <v/>
      </c>
      <c r="G110" s="24" t="str">
        <f t="shared" si="5"/>
        <v/>
      </c>
      <c r="H110"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notuck: 1,
		</v>
      </c>
      <c r="I110"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"notuck": 1,
		</v>
      </c>
      <c r="J110" s="31" t="s">
        <v>333</v>
      </c>
      <c r="K110" s="27" t="s">
        <v>334</v>
      </c>
      <c r="L110" s="4"/>
      <c r="M110" s="4"/>
      <c r="N110" s="4"/>
      <c r="O110" s="4">
        <v>0.0</v>
      </c>
      <c r="P110" s="4">
        <v>0.0</v>
      </c>
      <c r="Q110" s="4">
        <v>0.0</v>
      </c>
      <c r="R110" s="28">
        <v>0.0</v>
      </c>
      <c r="S110" s="4">
        <v>0.0</v>
      </c>
      <c r="T110" s="4">
        <v>0.0</v>
      </c>
      <c r="U110" s="4">
        <v>0.0</v>
      </c>
      <c r="V110" s="4">
        <v>0.0</v>
      </c>
      <c r="W110" s="4">
        <v>0.0</v>
      </c>
      <c r="X110" s="4">
        <v>0.0</v>
      </c>
      <c r="Y110" s="4">
        <v>0.0</v>
      </c>
      <c r="Z110" s="4">
        <v>0.0</v>
      </c>
      <c r="AA110" s="4">
        <v>0.0</v>
      </c>
      <c r="AB110" s="4">
        <v>0.0</v>
      </c>
      <c r="AC110" s="4">
        <v>1.0</v>
      </c>
      <c r="AD110" s="4">
        <f t="shared" si="8"/>
        <v>1</v>
      </c>
      <c r="AE110" s="4"/>
      <c r="AF110" s="4"/>
      <c r="AG110" s="4"/>
      <c r="AH110" s="4"/>
      <c r="AI110" s="4"/>
      <c r="AJ110" s="4"/>
      <c r="AK110" s="4"/>
      <c r="AL110" s="4"/>
      <c r="AM110" s="4"/>
      <c r="AN110" s="4"/>
      <c r="AO110" s="4"/>
      <c r="AP110" s="4"/>
      <c r="AQ110" s="4"/>
      <c r="AR110" s="4"/>
    </row>
    <row r="111" ht="16.5" customHeight="1">
      <c r="A111" s="33" t="s">
        <v>335</v>
      </c>
      <c r="B111" s="22" t="str">
        <f t="shared" si="23"/>
        <v>1</v>
      </c>
      <c r="C111" s="34" t="s">
        <v>147</v>
      </c>
      <c r="D111" s="35">
        <f>VALUE(TRIM(RIGHT(SUBSTITUTE(C111," ",REPT(" ",99)),99)))
</f>
        <v>0</v>
      </c>
      <c r="E111" s="3">
        <f t="shared" si="27"/>
        <v>0</v>
      </c>
      <c r="F111" s="18" t="str">
        <f t="shared" si="17"/>
        <v>pregType: 0,</v>
      </c>
      <c r="G111" s="24" t="str">
        <f t="shared" si="5"/>
        <v>"pregType": 0,</v>
      </c>
      <c r="H111"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notuck: 1,
		pregType: 0,
		</v>
      </c>
      <c r="I111"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"notuck": 1,
		"pregType": 0,
		</v>
      </c>
      <c r="J111" s="43"/>
      <c r="K111" s="37" t="s">
        <v>336</v>
      </c>
      <c r="L111" s="38"/>
      <c r="M111" s="38"/>
      <c r="N111" s="38"/>
      <c r="O111" s="38">
        <v>0.0</v>
      </c>
      <c r="P111" s="38">
        <v>0.0</v>
      </c>
      <c r="Q111" s="38">
        <v>0.0</v>
      </c>
      <c r="R111" s="39">
        <v>0.0</v>
      </c>
      <c r="S111" s="38">
        <v>0.0</v>
      </c>
      <c r="T111" s="38">
        <v>0.0</v>
      </c>
      <c r="U111" s="38">
        <v>0.0</v>
      </c>
      <c r="V111" s="38">
        <v>0.0</v>
      </c>
      <c r="W111" s="38">
        <v>0.0</v>
      </c>
      <c r="X111" s="38">
        <v>0.0</v>
      </c>
      <c r="Y111" s="38">
        <v>0.0</v>
      </c>
      <c r="Z111" s="38">
        <v>0.0</v>
      </c>
      <c r="AA111" s="38">
        <v>0.0</v>
      </c>
      <c r="AB111" s="38">
        <v>0.0</v>
      </c>
      <c r="AC111" s="38">
        <v>1.0</v>
      </c>
      <c r="AD111" s="4">
        <f t="shared" si="8"/>
        <v>1</v>
      </c>
      <c r="AE111" s="4"/>
      <c r="AF111" s="4"/>
      <c r="AG111" s="4"/>
      <c r="AH111" s="4"/>
      <c r="AI111" s="4"/>
      <c r="AJ111" s="4"/>
      <c r="AK111" s="4"/>
      <c r="AL111" s="4"/>
      <c r="AM111" s="4"/>
      <c r="AN111" s="4"/>
      <c r="AO111" s="4"/>
      <c r="AP111" s="4"/>
      <c r="AQ111" s="4"/>
      <c r="AR111" s="4"/>
    </row>
    <row r="112" ht="146.25" customHeight="1">
      <c r="A112" s="1" t="s">
        <v>337</v>
      </c>
      <c r="B112" s="22" t="str">
        <f t="shared" si="23"/>
        <v>1</v>
      </c>
      <c r="C112" s="23" t="s">
        <v>45</v>
      </c>
      <c r="D112" s="3" t="str">
        <f>C113</f>
        <v>Ankwa</v>
      </c>
      <c r="E112" s="1" t="str">
        <f t="array" ref="E112">IF(OR(INDEX($O112:$AC112,1,MATCH($B$12,$O$14:$AC$14,0))=0,D112="NaN"),"",D112)</f>
        <v>Ankwa</v>
      </c>
      <c r="F112" s="18" t="str">
        <f t="shared" si="17"/>
        <v>author: &amp;quot;Ankwa&amp;quot;,</v>
      </c>
      <c r="G112" s="24" t="str">
        <f t="shared" si="5"/>
        <v>"author": "Ankwa",</v>
      </c>
      <c r="H112" s="25" t="str">
        <f t="shared" si="25"/>
        <v>		{
		index: 63,
		name: &amp;quot;lucky&amp;quot;,
		name_cap: &amp;quot;Lucky&amp;quot;,
		cn_name_cap: &amp;quot;幸运的帽子&amp;quot;,
		variable: &amp;quot;lucky&amp;quot;,
		integrity_max: 50,
		integrity: 50,
		fabric_strength: 20,
		reveal: 300,
		bustresize: 0,
		word: &amp;quot;an&amp;quot;,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&amp;quot;upper&amp;quot;,
		gender: &amp;quot;n&amp;quot;,
		femininity: 0,
		warmth: 1,
		cost: 3050,
		description: &amp;quot;Nice thing, brings luck, maybe. &amp;quot;,
		shop: [&amp;quot;forest&amp;quot;],
		shopGroup: &amp;quot;lucky&amp;quot;,
		accessory: 1,
		accessory_integrity_img: 0,
		accessory_colour: 1,
		accessory_colour_sidebar: 1,
		accessory_colour_combat: 0,
		pattern: 0,
		sleeve_img: 0,
		sleeve_acc_img: 0,
		breast_img: 0,
		breast_acc_img: 0,
		has_collar: 0,
		cursed: 1,
		location: 0,
		iconFile: &amp;quot;lucky.png&amp;quot;,
		accIcon: 0,
		mainImage: 1,
		outfitPrimary: {lower: &amp;quot;lucky bottom&amp;quot;},
		notuck: 1,
		pregType: 0,
		author: &amp;quot;Ankwa&amp;quot;,
		</v>
      </c>
      <c r="I112" s="25" t="str">
        <f t="shared" si="7"/>
        <v>		{
		"index": 63,
		"name": "lucky",
		"name_cap": "Lucky",
		"cn_name_cap": "幸运的帽子",
		"variable": "lucky",
		"integrity_max": 50,
		"integrity": 50,
		"fabric_strength": 20,
		"reveal": 300,
		"bustresize": 0,
		"word": "an",
		"one_piece": 1,
		"strap": 0,
		"open": 0,
		"plural": 0,
		"colour": 0,
		"colour_sidebar": 1,
		"colour_combat": 0,
		"exposed_base": 0,
		"exposed": 0,
		"type": [&amp;quot;cool&amp;quot;, &amp;quot;costume&amp;quot;, &amp;quot;mask&amp;quot;, &amp;quot;stealthy&amp;quot;, &amp;quot;sticky_fingers&amp;quot;, &amp;quot;eerie&amp;quot;, &amp;quot;shade&amp;quot;, &amp;quot;sticky&amp;quot;, &amp;quot;esoteric&amp;quot;, &amp;quot;antitransparent&amp;quot;],
		"set": "upper",
		"gender": "n",
		"femininity": 0,
		"warmth": 1,
		"cost": 3050,
		"description": "Nice thing, brings luck, maybe. ",
		"shop": [&amp;quot;forest&amp;quot;],
		"shopGroup": "lucky",
		"accessory": 1,
		"accessory_integrity_img": 0,
		"accessory_colour": 1,
		"accessory_colour_sidebar": 1,
		"accessory_colour_combat": 0,
		"pattern": 0,
		"sleeve_img": 0,
		"sleeve_acc_img": 0,
		"breast_img": 0,
		"breast_acc_img": 0,
		"has_collar": 0,
		"cursed": 1,
		"location": 0,
		"iconFile": "lucky.png",
		"accIcon": 0,
		"mainImage": 1,
		"outfitPrimary": {lower: &amp;quot;lucky bottom&amp;quot;},
		"notuck": 1,
		"pregType": 0,
		"author": "Ankwa",
		</v>
      </c>
      <c r="J112" s="51" t="s">
        <v>338</v>
      </c>
      <c r="K112" s="27"/>
      <c r="L112" s="4"/>
      <c r="M112" s="4"/>
      <c r="N112" s="4"/>
      <c r="O112" s="4">
        <v>1.0</v>
      </c>
      <c r="P112" s="4">
        <v>1.0</v>
      </c>
      <c r="Q112" s="4">
        <v>1.0</v>
      </c>
      <c r="R112" s="28">
        <v>1.0</v>
      </c>
      <c r="S112" s="4">
        <v>1.0</v>
      </c>
      <c r="T112" s="4">
        <v>1.0</v>
      </c>
      <c r="U112" s="4">
        <v>1.0</v>
      </c>
      <c r="V112" s="4">
        <v>1.0</v>
      </c>
      <c r="W112" s="4">
        <v>1.0</v>
      </c>
      <c r="X112" s="4">
        <v>1.0</v>
      </c>
      <c r="Y112" s="4">
        <v>1.0</v>
      </c>
      <c r="Z112" s="4">
        <v>1.0</v>
      </c>
      <c r="AA112" s="4">
        <v>1.0</v>
      </c>
      <c r="AB112" s="4">
        <v>1.0</v>
      </c>
      <c r="AC112" s="4">
        <v>1.0</v>
      </c>
      <c r="AD112" s="4">
        <f t="shared" si="8"/>
        <v>15</v>
      </c>
      <c r="AE112" s="4"/>
      <c r="AF112" s="4"/>
      <c r="AG112" s="4"/>
      <c r="AH112" s="4"/>
      <c r="AI112" s="4"/>
      <c r="AJ112" s="4"/>
      <c r="AK112" s="4"/>
      <c r="AL112" s="4"/>
      <c r="AM112" s="4"/>
      <c r="AN112" s="4"/>
      <c r="AO112" s="4"/>
      <c r="AP112" s="4"/>
      <c r="AQ112" s="4"/>
      <c r="AR112" s="4"/>
    </row>
    <row r="113" ht="16.5" customHeight="1">
      <c r="A113" s="1"/>
      <c r="B113" s="22"/>
      <c r="C113" s="49" t="s">
        <v>339</v>
      </c>
      <c r="D113" s="3"/>
      <c r="E113" s="3"/>
      <c r="F113" s="18"/>
      <c r="G113" s="18"/>
      <c r="H113" s="25"/>
      <c r="I113" s="25"/>
      <c r="J113" s="26" t="s">
        <v>340</v>
      </c>
      <c r="K113" s="27"/>
      <c r="L113" s="4"/>
      <c r="M113" s="4"/>
      <c r="N113" s="60"/>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row>
    <row r="114" ht="16.5" customHeight="1">
      <c r="A114" s="61" t="s">
        <v>341</v>
      </c>
      <c r="B114" s="62" t="str">
        <f t="array" ref="B114">IF(OR(INDEX($O114:$AB114,1,MATCH($B$12,$O$14:$AC$14,0))=0,ISNUMBER(SEARCH("自动生成", C114)),ISNUMBER(SEARCH("不适用", C114)),ISNUMBER(SEARCH("默认为", C114))),"",IF(D114="","0","1"))</f>
        <v>#NUM!</v>
      </c>
      <c r="C114" s="61"/>
      <c r="D114" s="61"/>
      <c r="E114" s="61"/>
      <c r="F114" s="61"/>
      <c r="G114" s="61"/>
      <c r="H114" s="61"/>
      <c r="I114" s="61"/>
      <c r="J114" s="63"/>
      <c r="K114" s="64"/>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row>
    <row r="115" ht="15.75" customHeight="1">
      <c r="A115" s="1"/>
      <c r="B115" s="6"/>
      <c r="C115" s="3"/>
      <c r="E115" s="3"/>
      <c r="F115" s="4"/>
      <c r="G115" s="4"/>
      <c r="H115" s="4"/>
      <c r="I115" s="4"/>
      <c r="J115" s="66"/>
      <c r="K115" s="66"/>
      <c r="L115" s="4"/>
      <c r="M115" s="4"/>
      <c r="N115" s="4"/>
      <c r="O115" s="67" t="str">
        <f>CONCATENATE("特指 - variable ",SUBSTITUTE(D17," bottom",""))</f>
        <v>特指 - variable lucky</v>
      </c>
      <c r="P115" s="67" t="str">
        <f>CONCATENATE("普通 - slot ",B12)</f>
        <v>普通 - slot upper</v>
      </c>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row>
    <row r="116" ht="15.75" customHeight="1">
      <c r="A116" s="68" t="s">
        <v>342</v>
      </c>
      <c r="B116" s="69" t="str">
        <f>SUBSTITUTE(CONCATENATE("[",D118,D119,D120,D121,D122,D123,D124,D125,D126,D127,D128,D129,D130,D131,D132,D133,D134,D135,D136,D137,D138,D139,D140,D141,D142,D143,D144,D145,D146,D147,D148,D149,D150,D151,D152,D153,D154,D155,D156,D157,D158,D159,D160,D161,D162,D163,D164,D165,D166,D167,D168,"]"),"&amp;quot;&amp;quot;","&amp;quot;, &amp;quot;")</f>
        <v>[&amp;quot;cool&amp;quot;, &amp;quot;costume&amp;quot;, &amp;quot;mask&amp;quot;, &amp;quot;stealthy&amp;quot;, &amp;quot;sticky_fingers&amp;quot;, &amp;quot;eerie&amp;quot;, &amp;quot;shade&amp;quot;, &amp;quot;sticky&amp;quot;, &amp;quot;esoteric&amp;quot;, &amp;quot;antitransparent&amp;quot;]</v>
      </c>
      <c r="C116" s="60"/>
      <c r="D116" s="60"/>
      <c r="E116" s="60"/>
      <c r="F116" s="60"/>
      <c r="G116" s="60"/>
      <c r="H116" s="4"/>
      <c r="I116" s="4"/>
      <c r="J116" s="66"/>
      <c r="K116" s="66"/>
      <c r="L116" s="4"/>
      <c r="M116" s="4"/>
      <c r="N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row>
    <row r="117" ht="15.75" customHeight="1">
      <c r="A117" s="70" t="s">
        <v>179</v>
      </c>
      <c r="B117" s="70" t="s">
        <v>343</v>
      </c>
      <c r="C117" s="68" t="s">
        <v>344</v>
      </c>
      <c r="D117" s="68" t="s">
        <v>24</v>
      </c>
      <c r="E117" s="3"/>
      <c r="F117" s="68"/>
      <c r="G117" s="68"/>
      <c r="H117" s="4"/>
      <c r="I117" s="4"/>
      <c r="J117" s="71" t="s">
        <v>26</v>
      </c>
      <c r="K117" s="71" t="s">
        <v>27</v>
      </c>
      <c r="L117" s="4"/>
      <c r="M117" s="7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row>
    <row r="118" ht="15.75" customHeight="1">
      <c r="A118" s="73" t="s">
        <v>345</v>
      </c>
      <c r="B118" s="74" t="s">
        <v>346</v>
      </c>
      <c r="C118" s="9">
        <v>0.0</v>
      </c>
      <c r="D118" s="60" t="str">
        <f t="shared" ref="D118:D168" si="28">IF(C118=0,"",CONCATENATE("&amp;quot;",A118,"&amp;quot;"))</f>
        <v/>
      </c>
      <c r="E118" s="3"/>
      <c r="F118" s="60"/>
      <c r="G118" s="60"/>
      <c r="H118" s="4"/>
      <c r="I118" s="4"/>
      <c r="J118" s="75" t="s">
        <v>347</v>
      </c>
      <c r="K118" s="74" t="s">
        <v>348</v>
      </c>
      <c r="L118" s="4"/>
      <c r="N118" s="12" t="s">
        <v>349</v>
      </c>
      <c r="O118" s="4" t="s">
        <v>41</v>
      </c>
      <c r="P118" s="4" t="s">
        <v>350</v>
      </c>
      <c r="Q118" s="4" t="s">
        <v>42</v>
      </c>
      <c r="R118" s="4" t="s">
        <v>351</v>
      </c>
      <c r="S118" s="4" t="s">
        <v>352</v>
      </c>
      <c r="T118" s="4" t="s">
        <v>353</v>
      </c>
      <c r="U118" s="4" t="s">
        <v>35</v>
      </c>
      <c r="V118" s="4" t="s">
        <v>354</v>
      </c>
      <c r="W118" s="4" t="s">
        <v>33</v>
      </c>
      <c r="X118" s="4" t="s">
        <v>355</v>
      </c>
      <c r="Y118" s="4" t="s">
        <v>28</v>
      </c>
      <c r="Z118" s="4" t="s">
        <v>356</v>
      </c>
      <c r="AA118" s="4" t="s">
        <v>36</v>
      </c>
      <c r="AB118" s="4" t="s">
        <v>357</v>
      </c>
      <c r="AC118" s="4" t="s">
        <v>32</v>
      </c>
      <c r="AD118" s="4" t="s">
        <v>358</v>
      </c>
      <c r="AE118" s="4" t="s">
        <v>34</v>
      </c>
      <c r="AF118" s="4" t="s">
        <v>359</v>
      </c>
      <c r="AG118" s="4" t="s">
        <v>30</v>
      </c>
      <c r="AH118" s="4" t="s">
        <v>360</v>
      </c>
      <c r="AI118" s="4" t="s">
        <v>29</v>
      </c>
      <c r="AJ118" s="4" t="s">
        <v>361</v>
      </c>
      <c r="AK118" s="4" t="s">
        <v>37</v>
      </c>
      <c r="AL118" s="4" t="s">
        <v>362</v>
      </c>
      <c r="AM118" s="4" t="s">
        <v>38</v>
      </c>
      <c r="AN118" s="4" t="s">
        <v>363</v>
      </c>
      <c r="AO118" s="76" t="s">
        <v>31</v>
      </c>
      <c r="AP118" s="76" t="s">
        <v>364</v>
      </c>
      <c r="AQ118" s="4" t="s">
        <v>39</v>
      </c>
      <c r="AR118" s="4" t="s">
        <v>365</v>
      </c>
    </row>
    <row r="119" ht="15.75" customHeight="1">
      <c r="A119" s="73" t="s">
        <v>366</v>
      </c>
      <c r="B119" s="74" t="s">
        <v>367</v>
      </c>
      <c r="C119" s="77">
        <v>0.0</v>
      </c>
      <c r="D119" s="60" t="str">
        <f t="shared" si="28"/>
        <v/>
      </c>
      <c r="E119" s="3"/>
      <c r="F119" s="60"/>
      <c r="G119" s="60"/>
      <c r="H119" s="4"/>
      <c r="I119" s="4"/>
      <c r="J119" s="75" t="s">
        <v>368</v>
      </c>
      <c r="K119" s="74" t="s">
        <v>369</v>
      </c>
      <c r="L119" s="4"/>
      <c r="M119" s="4"/>
      <c r="N119" s="4" t="str">
        <f t="shared" ref="N119:N129" si="29">IF(ISBLANK(INDEX(O119:AR119,IF($E$32=0,MATCH($B$12,O$118:AR$118,0),MATCH(CONCATENATE("set_",$B$12),O$118:AR$118,0)))), "", INDEX(O119:AR119,IF($E$32=0,MATCH($B$12,O$118:AR$118,0),MATCH(CONCATENATE("set_",$B$12),O$118:AR$118,0))))</f>
        <v>不适用 NaN</v>
      </c>
      <c r="O119" s="76" t="s">
        <v>275</v>
      </c>
      <c r="P119" s="76" t="s">
        <v>275</v>
      </c>
      <c r="Q119" s="76" t="s">
        <v>275</v>
      </c>
      <c r="R119" s="76" t="s">
        <v>275</v>
      </c>
      <c r="S119" s="76" t="s">
        <v>275</v>
      </c>
      <c r="T119" s="76" t="s">
        <v>275</v>
      </c>
      <c r="U119" s="76" t="s">
        <v>275</v>
      </c>
      <c r="V119" s="76" t="s">
        <v>275</v>
      </c>
      <c r="W119" s="76" t="s">
        <v>275</v>
      </c>
      <c r="X119" s="76" t="s">
        <v>275</v>
      </c>
      <c r="Y119" s="76" t="s">
        <v>275</v>
      </c>
      <c r="Z119" s="76" t="s">
        <v>275</v>
      </c>
      <c r="AA119" s="76" t="s">
        <v>275</v>
      </c>
      <c r="AB119" s="76" t="s">
        <v>275</v>
      </c>
      <c r="AC119" s="76" t="s">
        <v>275</v>
      </c>
      <c r="AD119" s="76" t="s">
        <v>275</v>
      </c>
      <c r="AE119" s="76" t="s">
        <v>275</v>
      </c>
      <c r="AF119" s="76" t="s">
        <v>275</v>
      </c>
      <c r="AG119" s="76" t="s">
        <v>275</v>
      </c>
      <c r="AH119" s="76" t="s">
        <v>275</v>
      </c>
      <c r="AI119" s="76" t="s">
        <v>275</v>
      </c>
      <c r="AJ119" s="76" t="s">
        <v>275</v>
      </c>
      <c r="AK119" s="76" t="s">
        <v>275</v>
      </c>
      <c r="AL119" s="76" t="s">
        <v>275</v>
      </c>
      <c r="AM119" s="76" t="s">
        <v>275</v>
      </c>
      <c r="AN119" s="76" t="s">
        <v>275</v>
      </c>
      <c r="AO119" s="76" t="s">
        <v>275</v>
      </c>
      <c r="AP119" s="76" t="s">
        <v>275</v>
      </c>
      <c r="AQ119" s="76" t="s">
        <v>275</v>
      </c>
      <c r="AR119" s="76" t="s">
        <v>275</v>
      </c>
    </row>
    <row r="120" ht="15.75" customHeight="1">
      <c r="A120" s="73" t="s">
        <v>215</v>
      </c>
      <c r="B120" s="74" t="s">
        <v>370</v>
      </c>
      <c r="C120" s="77">
        <v>0.0</v>
      </c>
      <c r="D120" s="60" t="str">
        <f t="shared" si="28"/>
        <v/>
      </c>
      <c r="E120" s="3"/>
      <c r="F120" s="60"/>
      <c r="G120" s="60"/>
      <c r="H120" s="4"/>
      <c r="I120" s="4"/>
      <c r="J120" s="75" t="s">
        <v>371</v>
      </c>
      <c r="K120" s="74" t="s">
        <v>372</v>
      </c>
      <c r="L120" s="4"/>
      <c r="M120" s="4"/>
      <c r="N120" s="4" t="str">
        <f t="shared" si="29"/>
        <v>Not applicable NaN</v>
      </c>
      <c r="O120" s="76" t="s">
        <v>63</v>
      </c>
      <c r="P120" s="76" t="s">
        <v>63</v>
      </c>
      <c r="Q120" s="76" t="s">
        <v>63</v>
      </c>
      <c r="R120" s="76" t="s">
        <v>63</v>
      </c>
      <c r="S120" s="76" t="s">
        <v>63</v>
      </c>
      <c r="T120" s="76" t="s">
        <v>63</v>
      </c>
      <c r="U120" s="76" t="s">
        <v>63</v>
      </c>
      <c r="V120" s="76" t="s">
        <v>63</v>
      </c>
      <c r="W120" s="76" t="s">
        <v>63</v>
      </c>
      <c r="X120" s="76" t="s">
        <v>63</v>
      </c>
      <c r="Y120" s="76" t="s">
        <v>63</v>
      </c>
      <c r="Z120" s="76" t="s">
        <v>63</v>
      </c>
      <c r="AA120" s="76" t="s">
        <v>63</v>
      </c>
      <c r="AB120" s="76" t="s">
        <v>63</v>
      </c>
      <c r="AC120" s="76" t="s">
        <v>63</v>
      </c>
      <c r="AD120" s="76" t="s">
        <v>63</v>
      </c>
      <c r="AE120" s="76" t="s">
        <v>63</v>
      </c>
      <c r="AF120" s="76" t="s">
        <v>63</v>
      </c>
      <c r="AG120" s="76" t="s">
        <v>63</v>
      </c>
      <c r="AH120" s="76" t="s">
        <v>63</v>
      </c>
      <c r="AI120" s="76" t="s">
        <v>63</v>
      </c>
      <c r="AJ120" s="76" t="s">
        <v>63</v>
      </c>
      <c r="AK120" s="76" t="s">
        <v>63</v>
      </c>
      <c r="AL120" s="76" t="s">
        <v>63</v>
      </c>
      <c r="AM120" s="76" t="s">
        <v>63</v>
      </c>
      <c r="AN120" s="76" t="s">
        <v>63</v>
      </c>
      <c r="AO120" s="76" t="s">
        <v>63</v>
      </c>
      <c r="AP120" s="76" t="s">
        <v>63</v>
      </c>
      <c r="AQ120" s="76" t="s">
        <v>63</v>
      </c>
      <c r="AR120" s="76" t="s">
        <v>63</v>
      </c>
    </row>
    <row r="121" ht="15.75" customHeight="1">
      <c r="A121" s="73" t="s">
        <v>373</v>
      </c>
      <c r="B121" s="74" t="s">
        <v>374</v>
      </c>
      <c r="C121" s="77">
        <v>0.0</v>
      </c>
      <c r="D121" s="60" t="str">
        <f t="shared" si="28"/>
        <v/>
      </c>
      <c r="E121" s="3"/>
      <c r="F121" s="60"/>
      <c r="G121" s="60"/>
      <c r="H121" s="4"/>
      <c r="I121" s="4"/>
      <c r="J121" s="75" t="s">
        <v>375</v>
      </c>
      <c r="K121" s="74" t="s">
        <v>376</v>
      </c>
      <c r="L121" s="4"/>
      <c r="M121" s="4"/>
      <c r="N121" s="4" t="str">
        <f t="shared" si="29"/>
        <v> 自定义 Enter below</v>
      </c>
      <c r="O121" s="76" t="s">
        <v>377</v>
      </c>
      <c r="P121" s="76" t="s">
        <v>377</v>
      </c>
      <c r="Q121" s="76" t="s">
        <v>377</v>
      </c>
      <c r="R121" s="76" t="s">
        <v>377</v>
      </c>
      <c r="S121" s="76" t="s">
        <v>377</v>
      </c>
      <c r="T121" s="4"/>
      <c r="U121" s="76" t="s">
        <v>377</v>
      </c>
      <c r="V121" s="4"/>
      <c r="W121" s="76" t="s">
        <v>377</v>
      </c>
      <c r="X121" s="4"/>
      <c r="Y121" s="76" t="s">
        <v>377</v>
      </c>
      <c r="Z121" s="4"/>
      <c r="AA121" s="76" t="s">
        <v>377</v>
      </c>
      <c r="AB121" s="4"/>
      <c r="AC121" s="76" t="s">
        <v>377</v>
      </c>
      <c r="AD121" s="4"/>
      <c r="AE121" s="76" t="s">
        <v>377</v>
      </c>
      <c r="AF121" s="4"/>
      <c r="AG121" s="76" t="s">
        <v>377</v>
      </c>
      <c r="AH121" s="4"/>
      <c r="AI121" s="76" t="s">
        <v>377</v>
      </c>
      <c r="AJ121" s="4"/>
      <c r="AK121" s="76" t="s">
        <v>377</v>
      </c>
      <c r="AL121" s="4"/>
      <c r="AM121" s="76" t="s">
        <v>377</v>
      </c>
      <c r="AN121" s="4"/>
      <c r="AO121" s="76" t="s">
        <v>377</v>
      </c>
      <c r="AP121" s="76" t="s">
        <v>377</v>
      </c>
      <c r="AQ121" s="76" t="s">
        <v>377</v>
      </c>
      <c r="AR121" s="76" t="s">
        <v>377</v>
      </c>
    </row>
    <row r="122" ht="15.75" customHeight="1">
      <c r="A122" s="73" t="s">
        <v>378</v>
      </c>
      <c r="B122" s="74" t="s">
        <v>379</v>
      </c>
      <c r="C122" s="9">
        <v>1.0</v>
      </c>
      <c r="D122" s="60" t="str">
        <f t="shared" si="28"/>
        <v>&amp;quot;cool&amp;quot;</v>
      </c>
      <c r="E122" s="3"/>
      <c r="F122" s="60"/>
      <c r="G122" s="60"/>
      <c r="H122" s="4"/>
      <c r="I122" s="4"/>
      <c r="J122" s="75" t="s">
        <v>380</v>
      </c>
      <c r="K122" s="74" t="s">
        <v>381</v>
      </c>
      <c r="L122" s="4"/>
      <c r="M122" s="4"/>
      <c r="N122" s="4" t="str">
        <f t="shared" si="29"/>
        <v>sundress</v>
      </c>
      <c r="O122" s="76" t="s">
        <v>382</v>
      </c>
      <c r="P122" s="76" t="s">
        <v>383</v>
      </c>
      <c r="Q122" s="4"/>
      <c r="R122" s="76" t="s">
        <v>384</v>
      </c>
      <c r="S122" s="76" t="s">
        <v>385</v>
      </c>
      <c r="T122" s="4"/>
      <c r="U122" s="76" t="s">
        <v>386</v>
      </c>
      <c r="V122" s="4"/>
      <c r="W122" s="4"/>
      <c r="X122" s="4"/>
      <c r="Y122" s="4"/>
      <c r="Z122" s="4"/>
      <c r="AA122" s="76" t="s">
        <v>387</v>
      </c>
      <c r="AB122" s="4"/>
      <c r="AC122" s="76"/>
      <c r="AD122" s="4"/>
      <c r="AE122" s="4"/>
      <c r="AF122" s="4"/>
      <c r="AG122" s="4"/>
      <c r="AH122" s="4"/>
      <c r="AI122" s="4"/>
      <c r="AJ122" s="4"/>
      <c r="AK122" s="4"/>
      <c r="AL122" s="4"/>
      <c r="AM122" s="4"/>
      <c r="AN122" s="4"/>
      <c r="AO122" s="4"/>
      <c r="AP122" s="4"/>
      <c r="AQ122" s="4"/>
      <c r="AR122" s="4"/>
    </row>
    <row r="123" ht="15.75" customHeight="1">
      <c r="A123" s="73" t="s">
        <v>388</v>
      </c>
      <c r="B123" s="74" t="s">
        <v>389</v>
      </c>
      <c r="C123" s="77">
        <v>0.0</v>
      </c>
      <c r="D123" s="60" t="str">
        <f t="shared" si="28"/>
        <v/>
      </c>
      <c r="E123" s="3"/>
      <c r="F123" s="60"/>
      <c r="G123" s="60"/>
      <c r="H123" s="4"/>
      <c r="I123" s="4"/>
      <c r="J123" s="75" t="s">
        <v>390</v>
      </c>
      <c r="K123" s="74" t="s">
        <v>391</v>
      </c>
      <c r="L123" s="4"/>
      <c r="M123" s="4"/>
      <c r="N123" s="4" t="str">
        <f t="shared" si="29"/>
        <v>maid dress</v>
      </c>
      <c r="O123" s="4"/>
      <c r="P123" s="4"/>
      <c r="Q123" s="4"/>
      <c r="R123" s="76" t="s">
        <v>392</v>
      </c>
      <c r="S123" s="76" t="s">
        <v>393</v>
      </c>
      <c r="T123" s="4"/>
      <c r="U123" s="76" t="s">
        <v>394</v>
      </c>
      <c r="V123" s="4"/>
      <c r="W123" s="4"/>
      <c r="X123" s="4"/>
      <c r="Y123" s="4"/>
      <c r="Z123" s="4"/>
      <c r="AA123" s="4"/>
      <c r="AB123" s="4"/>
      <c r="AC123" s="4"/>
      <c r="AD123" s="4"/>
      <c r="AE123" s="4"/>
      <c r="AF123" s="4"/>
      <c r="AG123" s="4"/>
      <c r="AH123" s="4"/>
      <c r="AI123" s="4"/>
      <c r="AJ123" s="4"/>
      <c r="AK123" s="4"/>
      <c r="AL123" s="4"/>
      <c r="AM123" s="4"/>
      <c r="AN123" s="4"/>
      <c r="AO123" s="4"/>
      <c r="AP123" s="4"/>
      <c r="AQ123" s="4"/>
      <c r="AR123" s="4"/>
    </row>
    <row r="124" ht="15.75" customHeight="1">
      <c r="A124" s="73" t="s">
        <v>395</v>
      </c>
      <c r="B124" s="74" t="s">
        <v>396</v>
      </c>
      <c r="C124" s="77">
        <v>0.0</v>
      </c>
      <c r="D124" s="60" t="str">
        <f t="shared" si="28"/>
        <v/>
      </c>
      <c r="E124" s="3"/>
      <c r="F124" s="60"/>
      <c r="G124" s="60"/>
      <c r="H124" s="4"/>
      <c r="I124" s="4"/>
      <c r="J124" s="75" t="s">
        <v>397</v>
      </c>
      <c r="K124" s="74" t="s">
        <v>398</v>
      </c>
      <c r="L124" s="4"/>
      <c r="M124" s="4"/>
      <c r="N124" s="4" t="str">
        <f t="shared" si="29"/>
        <v>gothic</v>
      </c>
      <c r="O124" s="4"/>
      <c r="P124" s="4"/>
      <c r="Q124" s="4"/>
      <c r="R124" s="76" t="s">
        <v>399</v>
      </c>
      <c r="S124" s="76" t="s">
        <v>400</v>
      </c>
      <c r="T124" s="4"/>
      <c r="U124" s="76" t="s">
        <v>401</v>
      </c>
      <c r="V124" s="4"/>
      <c r="W124" s="4"/>
      <c r="X124" s="4"/>
      <c r="Y124" s="4"/>
      <c r="Z124" s="4"/>
      <c r="AA124" s="4"/>
      <c r="AB124" s="4"/>
      <c r="AC124" s="4"/>
      <c r="AD124" s="4"/>
      <c r="AE124" s="4"/>
      <c r="AF124" s="4"/>
      <c r="AG124" s="4"/>
      <c r="AH124" s="4"/>
      <c r="AI124" s="4"/>
      <c r="AJ124" s="4"/>
      <c r="AK124" s="4"/>
      <c r="AL124" s="4"/>
      <c r="AM124" s="4"/>
      <c r="AN124" s="4"/>
      <c r="AO124" s="4"/>
      <c r="AP124" s="4"/>
      <c r="AQ124" s="4"/>
      <c r="AR124" s="4"/>
    </row>
    <row r="125" ht="15.75" customHeight="1">
      <c r="A125" s="73" t="s">
        <v>402</v>
      </c>
      <c r="B125" s="74" t="s">
        <v>403</v>
      </c>
      <c r="C125" s="77">
        <v>0.0</v>
      </c>
      <c r="D125" s="60" t="str">
        <f t="shared" si="28"/>
        <v/>
      </c>
      <c r="E125" s="3"/>
      <c r="F125" s="60"/>
      <c r="G125" s="60"/>
      <c r="H125" s="4"/>
      <c r="I125" s="4"/>
      <c r="J125" s="75" t="s">
        <v>404</v>
      </c>
      <c r="K125" s="74" t="s">
        <v>405</v>
      </c>
      <c r="L125" s="4"/>
      <c r="M125" s="4"/>
      <c r="N125" s="4" t="str">
        <f t="shared" si="29"/>
        <v>pink nurse dress</v>
      </c>
      <c r="O125" s="4"/>
      <c r="P125" s="4"/>
      <c r="Q125" s="4"/>
      <c r="R125" s="76" t="s">
        <v>406</v>
      </c>
      <c r="S125" s="76" t="s">
        <v>407</v>
      </c>
      <c r="T125" s="4"/>
      <c r="U125" s="76" t="s">
        <v>408</v>
      </c>
      <c r="V125" s="4"/>
      <c r="W125" s="4"/>
      <c r="X125" s="4"/>
      <c r="Y125" s="4"/>
      <c r="Z125" s="4"/>
      <c r="AA125" s="4"/>
      <c r="AB125" s="4"/>
      <c r="AC125" s="4"/>
      <c r="AD125" s="4"/>
      <c r="AE125" s="4"/>
      <c r="AF125" s="4"/>
      <c r="AG125" s="4"/>
      <c r="AH125" s="4"/>
      <c r="AI125" s="4"/>
      <c r="AJ125" s="4"/>
      <c r="AK125" s="4"/>
      <c r="AL125" s="4"/>
      <c r="AM125" s="4"/>
      <c r="AN125" s="4"/>
      <c r="AO125" s="4"/>
      <c r="AP125" s="4"/>
      <c r="AQ125" s="4"/>
      <c r="AR125" s="4"/>
    </row>
    <row r="126" ht="15.75" customHeight="1">
      <c r="A126" s="73" t="s">
        <v>409</v>
      </c>
      <c r="B126" s="74" t="s">
        <v>410</v>
      </c>
      <c r="C126" s="9">
        <v>1.0</v>
      </c>
      <c r="D126" s="60" t="str">
        <f t="shared" si="28"/>
        <v>&amp;quot;costume&amp;quot;</v>
      </c>
      <c r="E126" s="3"/>
      <c r="F126" s="60"/>
      <c r="G126" s="60"/>
      <c r="H126" s="4"/>
      <c r="I126" s="4"/>
      <c r="J126" s="75" t="s">
        <v>411</v>
      </c>
      <c r="K126" s="74" t="s">
        <v>412</v>
      </c>
      <c r="L126" s="4"/>
      <c r="M126" s="4"/>
      <c r="N126" s="4" t="str">
        <f t="shared" si="29"/>
        <v/>
      </c>
      <c r="O126" s="4"/>
      <c r="P126" s="4"/>
      <c r="Q126" s="4"/>
      <c r="R126" s="4"/>
      <c r="S126" s="4"/>
      <c r="T126" s="4"/>
      <c r="U126" s="76" t="s">
        <v>413</v>
      </c>
      <c r="V126" s="4"/>
      <c r="W126" s="4"/>
      <c r="X126" s="4"/>
      <c r="Y126" s="4"/>
      <c r="Z126" s="4"/>
      <c r="AA126" s="4"/>
      <c r="AB126" s="4"/>
      <c r="AC126" s="4"/>
      <c r="AD126" s="4"/>
      <c r="AE126" s="4"/>
      <c r="AF126" s="4"/>
      <c r="AG126" s="4"/>
      <c r="AH126" s="4"/>
      <c r="AI126" s="4"/>
      <c r="AJ126" s="4"/>
      <c r="AK126" s="4"/>
      <c r="AL126" s="4"/>
      <c r="AM126" s="4"/>
      <c r="AN126" s="4"/>
      <c r="AO126" s="4"/>
      <c r="AP126" s="4"/>
      <c r="AQ126" s="4"/>
      <c r="AR126" s="4"/>
    </row>
    <row r="127" ht="15.75" customHeight="1">
      <c r="A127" s="73" t="s">
        <v>414</v>
      </c>
      <c r="B127" s="74" t="s">
        <v>415</v>
      </c>
      <c r="C127" s="77">
        <v>0.0</v>
      </c>
      <c r="D127" s="60" t="str">
        <f t="shared" si="28"/>
        <v/>
      </c>
      <c r="E127" s="3"/>
      <c r="F127" s="60"/>
      <c r="G127" s="60"/>
      <c r="H127" s="4"/>
      <c r="I127" s="4"/>
      <c r="J127" s="75" t="s">
        <v>416</v>
      </c>
      <c r="K127" s="74" t="s">
        <v>417</v>
      </c>
      <c r="L127" s="4"/>
      <c r="M127" s="4"/>
      <c r="N127" s="4" t="str">
        <f t="shared" si="29"/>
        <v/>
      </c>
      <c r="O127" s="4"/>
      <c r="P127" s="4"/>
      <c r="Q127" s="4"/>
      <c r="R127" s="4"/>
      <c r="S127" s="4"/>
      <c r="T127" s="4"/>
      <c r="U127" s="76" t="s">
        <v>418</v>
      </c>
      <c r="V127" s="4"/>
      <c r="W127" s="4"/>
      <c r="X127" s="4"/>
      <c r="Y127" s="4"/>
      <c r="Z127" s="4"/>
      <c r="AA127" s="4"/>
      <c r="AB127" s="4"/>
      <c r="AC127" s="4"/>
      <c r="AD127" s="4"/>
      <c r="AE127" s="4"/>
      <c r="AF127" s="4"/>
      <c r="AG127" s="4"/>
      <c r="AH127" s="4"/>
      <c r="AI127" s="4"/>
      <c r="AJ127" s="4"/>
      <c r="AK127" s="4"/>
      <c r="AL127" s="4"/>
      <c r="AM127" s="4"/>
      <c r="AN127" s="4"/>
      <c r="AO127" s="4"/>
      <c r="AP127" s="4"/>
      <c r="AQ127" s="4"/>
      <c r="AR127" s="4"/>
    </row>
    <row r="128" ht="15.75" customHeight="1">
      <c r="A128" s="73" t="s">
        <v>419</v>
      </c>
      <c r="B128" s="74" t="s">
        <v>420</v>
      </c>
      <c r="C128" s="77">
        <v>0.0</v>
      </c>
      <c r="D128" s="60" t="str">
        <f t="shared" si="28"/>
        <v/>
      </c>
      <c r="E128" s="3"/>
      <c r="F128" s="60"/>
      <c r="G128" s="60"/>
      <c r="H128" s="4"/>
      <c r="I128" s="4"/>
      <c r="J128" s="75" t="s">
        <v>421</v>
      </c>
      <c r="K128" s="74" t="s">
        <v>422</v>
      </c>
      <c r="L128" s="4"/>
      <c r="M128" s="4"/>
      <c r="N128" s="4" t="str">
        <f t="shared" si="29"/>
        <v/>
      </c>
      <c r="O128" s="4"/>
      <c r="P128" s="4"/>
      <c r="Q128" s="4"/>
      <c r="R128" s="4"/>
      <c r="S128" s="4"/>
      <c r="T128" s="4"/>
      <c r="U128" s="76" t="s">
        <v>423</v>
      </c>
      <c r="V128" s="4"/>
      <c r="W128" s="4"/>
      <c r="X128" s="4"/>
      <c r="Y128" s="4"/>
      <c r="Z128" s="4"/>
      <c r="AA128" s="4"/>
      <c r="AB128" s="4"/>
      <c r="AC128" s="4"/>
      <c r="AD128" s="4"/>
      <c r="AE128" s="4"/>
      <c r="AF128" s="4"/>
      <c r="AG128" s="4"/>
      <c r="AH128" s="4"/>
      <c r="AI128" s="4"/>
      <c r="AJ128" s="4"/>
      <c r="AK128" s="4"/>
      <c r="AL128" s="4"/>
      <c r="AM128" s="4"/>
      <c r="AN128" s="4"/>
      <c r="AO128" s="4"/>
      <c r="AP128" s="4"/>
      <c r="AQ128" s="4"/>
      <c r="AR128" s="4"/>
    </row>
    <row r="129" ht="15.75" customHeight="1">
      <c r="A129" s="73" t="s">
        <v>424</v>
      </c>
      <c r="B129" s="74" t="s">
        <v>425</v>
      </c>
      <c r="C129" s="77">
        <v>0.0</v>
      </c>
      <c r="D129" s="60" t="str">
        <f t="shared" si="28"/>
        <v/>
      </c>
      <c r="E129" s="3"/>
      <c r="F129" s="60"/>
      <c r="G129" s="60"/>
      <c r="H129" s="4"/>
      <c r="I129" s="4"/>
      <c r="J129" s="75" t="s">
        <v>426</v>
      </c>
      <c r="K129" s="74" t="s">
        <v>427</v>
      </c>
      <c r="L129" s="4"/>
      <c r="M129" s="4"/>
      <c r="N129" s="4" t="str">
        <f t="shared" si="29"/>
        <v/>
      </c>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row>
    <row r="130" ht="15.75" customHeight="1">
      <c r="A130" s="73" t="s">
        <v>428</v>
      </c>
      <c r="B130" s="74" t="s">
        <v>429</v>
      </c>
      <c r="C130" s="9">
        <v>1.0</v>
      </c>
      <c r="D130" s="60" t="str">
        <f t="shared" si="28"/>
        <v>&amp;quot;mask&amp;quot;</v>
      </c>
      <c r="E130" s="3"/>
      <c r="F130" s="60"/>
      <c r="G130" s="60"/>
      <c r="H130" s="4"/>
      <c r="I130" s="4"/>
      <c r="J130" s="75" t="s">
        <v>430</v>
      </c>
      <c r="K130" s="74" t="s">
        <v>431</v>
      </c>
      <c r="L130" s="4"/>
      <c r="M130" s="4"/>
      <c r="N130" s="78" t="s">
        <v>432</v>
      </c>
      <c r="O130" s="4" t="s">
        <v>41</v>
      </c>
      <c r="P130" s="4" t="s">
        <v>350</v>
      </c>
      <c r="Q130" s="4" t="s">
        <v>42</v>
      </c>
      <c r="R130" s="4" t="s">
        <v>351</v>
      </c>
      <c r="S130" s="4" t="s">
        <v>352</v>
      </c>
      <c r="T130" s="4" t="s">
        <v>353</v>
      </c>
      <c r="U130" s="4" t="s">
        <v>35</v>
      </c>
      <c r="V130" s="4" t="s">
        <v>354</v>
      </c>
      <c r="W130" s="4" t="s">
        <v>33</v>
      </c>
      <c r="X130" s="4" t="s">
        <v>355</v>
      </c>
      <c r="Y130" s="4" t="s">
        <v>28</v>
      </c>
      <c r="Z130" s="4" t="s">
        <v>356</v>
      </c>
      <c r="AA130" s="4" t="s">
        <v>36</v>
      </c>
      <c r="AB130" s="4" t="s">
        <v>357</v>
      </c>
      <c r="AC130" s="4" t="s">
        <v>32</v>
      </c>
      <c r="AD130" s="4" t="s">
        <v>358</v>
      </c>
      <c r="AE130" s="4" t="s">
        <v>34</v>
      </c>
      <c r="AF130" s="4" t="s">
        <v>359</v>
      </c>
      <c r="AG130" s="4" t="s">
        <v>30</v>
      </c>
      <c r="AH130" s="4" t="s">
        <v>360</v>
      </c>
      <c r="AI130" s="4" t="s">
        <v>29</v>
      </c>
      <c r="AJ130" s="4" t="s">
        <v>361</v>
      </c>
      <c r="AK130" s="4" t="s">
        <v>37</v>
      </c>
      <c r="AL130" s="4" t="s">
        <v>362</v>
      </c>
      <c r="AM130" s="4" t="s">
        <v>38</v>
      </c>
      <c r="AN130" s="4" t="s">
        <v>363</v>
      </c>
      <c r="AO130" s="76" t="s">
        <v>31</v>
      </c>
      <c r="AP130" s="76" t="s">
        <v>364</v>
      </c>
      <c r="AQ130" s="4" t="s">
        <v>39</v>
      </c>
      <c r="AR130" s="4" t="s">
        <v>365</v>
      </c>
    </row>
    <row r="131" ht="15.75" customHeight="1">
      <c r="A131" s="73" t="s">
        <v>433</v>
      </c>
      <c r="B131" s="74" t="s">
        <v>434</v>
      </c>
      <c r="C131" s="77">
        <v>0.0</v>
      </c>
      <c r="D131" s="60" t="str">
        <f t="shared" si="28"/>
        <v/>
      </c>
      <c r="E131" s="3"/>
      <c r="F131" s="60"/>
      <c r="G131" s="60"/>
      <c r="H131" s="4"/>
      <c r="I131" s="4"/>
      <c r="J131" s="75" t="s">
        <v>435</v>
      </c>
      <c r="K131" s="74" t="s">
        <v>436</v>
      </c>
      <c r="L131" s="4"/>
      <c r="M131" s="4"/>
      <c r="N131" s="4" t="s">
        <v>437</v>
      </c>
      <c r="O131" s="4" t="s">
        <v>437</v>
      </c>
      <c r="P131" s="4" t="s">
        <v>437</v>
      </c>
      <c r="Q131" s="4" t="s">
        <v>437</v>
      </c>
      <c r="R131" s="4" t="s">
        <v>437</v>
      </c>
      <c r="S131" s="4" t="s">
        <v>437</v>
      </c>
      <c r="T131" s="4" t="s">
        <v>437</v>
      </c>
      <c r="U131" s="4" t="s">
        <v>437</v>
      </c>
      <c r="V131" s="4" t="s">
        <v>437</v>
      </c>
      <c r="W131" s="4" t="s">
        <v>437</v>
      </c>
      <c r="X131" s="4" t="s">
        <v>437</v>
      </c>
      <c r="Y131" s="4" t="s">
        <v>437</v>
      </c>
      <c r="Z131" s="4" t="s">
        <v>437</v>
      </c>
      <c r="AA131" s="4" t="s">
        <v>437</v>
      </c>
      <c r="AB131" s="4" t="s">
        <v>437</v>
      </c>
      <c r="AC131" s="4" t="s">
        <v>437</v>
      </c>
      <c r="AD131" s="4" t="s">
        <v>437</v>
      </c>
      <c r="AE131" s="4" t="s">
        <v>437</v>
      </c>
      <c r="AF131" s="4" t="s">
        <v>437</v>
      </c>
      <c r="AG131" s="4" t="s">
        <v>437</v>
      </c>
      <c r="AH131" s="4" t="s">
        <v>437</v>
      </c>
      <c r="AI131" s="4" t="s">
        <v>437</v>
      </c>
      <c r="AJ131" s="4" t="s">
        <v>437</v>
      </c>
      <c r="AK131" s="4" t="s">
        <v>437</v>
      </c>
      <c r="AL131" s="4" t="s">
        <v>437</v>
      </c>
      <c r="AM131" s="4" t="s">
        <v>437</v>
      </c>
      <c r="AN131" s="4" t="s">
        <v>437</v>
      </c>
      <c r="AO131" s="4" t="s">
        <v>437</v>
      </c>
      <c r="AP131" s="4" t="s">
        <v>437</v>
      </c>
      <c r="AQ131" s="4" t="s">
        <v>437</v>
      </c>
      <c r="AR131" s="4" t="s">
        <v>437</v>
      </c>
    </row>
    <row r="132" ht="15.75" customHeight="1">
      <c r="A132" s="73" t="s">
        <v>438</v>
      </c>
      <c r="B132" s="74" t="s">
        <v>439</v>
      </c>
      <c r="C132" s="77">
        <v>0.0</v>
      </c>
      <c r="D132" s="60" t="str">
        <f t="shared" si="28"/>
        <v/>
      </c>
      <c r="E132" s="3"/>
      <c r="F132" s="60"/>
      <c r="G132" s="60"/>
      <c r="H132" s="4"/>
      <c r="I132" s="4"/>
      <c r="J132" s="75" t="s">
        <v>440</v>
      </c>
      <c r="K132" s="74" t="s">
        <v>441</v>
      </c>
      <c r="L132" s="4"/>
      <c r="M132" s="4"/>
      <c r="N132" s="4" t="s">
        <v>442</v>
      </c>
      <c r="O132" s="4" t="s">
        <v>442</v>
      </c>
      <c r="P132" s="4" t="s">
        <v>442</v>
      </c>
      <c r="Q132" s="4" t="s">
        <v>442</v>
      </c>
      <c r="R132" s="4" t="s">
        <v>442</v>
      </c>
      <c r="S132" s="4" t="s">
        <v>442</v>
      </c>
      <c r="T132" s="4"/>
      <c r="U132" s="4" t="s">
        <v>442</v>
      </c>
      <c r="V132" s="4"/>
      <c r="W132" s="4" t="s">
        <v>442</v>
      </c>
      <c r="X132" s="4"/>
      <c r="Y132" s="4" t="s">
        <v>442</v>
      </c>
      <c r="Z132" s="4"/>
      <c r="AA132" s="4" t="s">
        <v>442</v>
      </c>
      <c r="AB132" s="4"/>
      <c r="AC132" s="4" t="s">
        <v>442</v>
      </c>
      <c r="AD132" s="4"/>
      <c r="AE132" s="4" t="s">
        <v>442</v>
      </c>
      <c r="AF132" s="4"/>
      <c r="AG132" s="4" t="s">
        <v>442</v>
      </c>
      <c r="AH132" s="4"/>
      <c r="AI132" s="4" t="s">
        <v>442</v>
      </c>
      <c r="AJ132" s="4"/>
      <c r="AK132" s="4" t="s">
        <v>442</v>
      </c>
      <c r="AL132" s="4"/>
      <c r="AM132" s="4" t="s">
        <v>442</v>
      </c>
      <c r="AN132" s="4"/>
      <c r="AO132" s="4" t="s">
        <v>442</v>
      </c>
      <c r="AP132" s="4" t="s">
        <v>442</v>
      </c>
      <c r="AQ132" s="4" t="s">
        <v>442</v>
      </c>
      <c r="AR132" s="4" t="s">
        <v>442</v>
      </c>
    </row>
    <row r="133" ht="15.75" customHeight="1">
      <c r="A133" s="73" t="s">
        <v>443</v>
      </c>
      <c r="B133" s="74" t="s">
        <v>444</v>
      </c>
      <c r="C133" s="77">
        <v>0.0</v>
      </c>
      <c r="D133" s="60" t="str">
        <f t="shared" si="28"/>
        <v/>
      </c>
      <c r="E133" s="3"/>
      <c r="F133" s="60"/>
      <c r="G133" s="60"/>
      <c r="H133" s="4"/>
      <c r="I133" s="4"/>
      <c r="J133" s="75" t="s">
        <v>445</v>
      </c>
      <c r="K133" s="74" t="s">
        <v>446</v>
      </c>
      <c r="L133" s="4"/>
      <c r="M133" s="4"/>
      <c r="N133" s="4" t="s">
        <v>447</v>
      </c>
      <c r="O133" s="4" t="s">
        <v>448</v>
      </c>
      <c r="P133" s="4" t="s">
        <v>449</v>
      </c>
      <c r="Q133" s="4"/>
      <c r="R133" s="4" t="s">
        <v>450</v>
      </c>
      <c r="S133" s="4" t="s">
        <v>451</v>
      </c>
      <c r="T133" s="4"/>
      <c r="U133" s="4" t="s">
        <v>452</v>
      </c>
      <c r="V133" s="4"/>
      <c r="W133" s="4"/>
      <c r="X133" s="4"/>
      <c r="Y133" s="4"/>
      <c r="Z133" s="4"/>
      <c r="AA133" s="4" t="s">
        <v>453</v>
      </c>
      <c r="AB133" s="4"/>
      <c r="AC133" s="4"/>
      <c r="AD133" s="4"/>
      <c r="AE133" s="4"/>
      <c r="AF133" s="4"/>
      <c r="AG133" s="4"/>
      <c r="AH133" s="4"/>
      <c r="AI133" s="4"/>
      <c r="AJ133" s="4"/>
      <c r="AK133" s="4"/>
      <c r="AL133" s="4"/>
      <c r="AM133" s="4"/>
      <c r="AN133" s="4"/>
      <c r="AQ133" s="4"/>
      <c r="AR133" s="4"/>
    </row>
    <row r="134" ht="15.75" customHeight="1">
      <c r="A134" s="73" t="s">
        <v>454</v>
      </c>
      <c r="B134" s="74" t="s">
        <v>455</v>
      </c>
      <c r="C134" s="9">
        <v>1.0</v>
      </c>
      <c r="D134" s="60" t="str">
        <f t="shared" si="28"/>
        <v>&amp;quot;stealthy&amp;quot;</v>
      </c>
      <c r="E134" s="3"/>
      <c r="F134" s="60"/>
      <c r="G134" s="60"/>
      <c r="H134" s="4"/>
      <c r="I134" s="4"/>
      <c r="J134" s="75" t="s">
        <v>456</v>
      </c>
      <c r="K134" s="74" t="s">
        <v>457</v>
      </c>
      <c r="L134" s="4"/>
      <c r="M134" s="4"/>
      <c r="N134" s="4" t="s">
        <v>447</v>
      </c>
      <c r="O134" s="4"/>
      <c r="P134" s="4"/>
      <c r="Q134" s="4"/>
      <c r="R134" s="4" t="s">
        <v>458</v>
      </c>
      <c r="S134" s="4" t="s">
        <v>459</v>
      </c>
      <c r="T134" s="4"/>
      <c r="U134" s="4" t="s">
        <v>460</v>
      </c>
      <c r="V134" s="4"/>
      <c r="W134" s="4"/>
      <c r="X134" s="4"/>
      <c r="Y134" s="4"/>
      <c r="Z134" s="4"/>
      <c r="AA134" s="4"/>
      <c r="AB134" s="4"/>
      <c r="AC134" s="4"/>
      <c r="AD134" s="4"/>
      <c r="AE134" s="4"/>
      <c r="AF134" s="4"/>
      <c r="AG134" s="4"/>
      <c r="AH134" s="4"/>
      <c r="AI134" s="4"/>
      <c r="AJ134" s="4"/>
      <c r="AK134" s="4"/>
      <c r="AL134" s="4"/>
      <c r="AM134" s="4"/>
      <c r="AN134" s="4"/>
      <c r="AQ134" s="4"/>
      <c r="AR134" s="4"/>
    </row>
    <row r="135" ht="15.75" customHeight="1">
      <c r="A135" s="73" t="s">
        <v>461</v>
      </c>
      <c r="B135" s="74" t="s">
        <v>462</v>
      </c>
      <c r="C135" s="9">
        <v>1.0</v>
      </c>
      <c r="D135" s="60" t="str">
        <f t="shared" si="28"/>
        <v>&amp;quot;sticky_fingers&amp;quot;</v>
      </c>
      <c r="E135" s="3"/>
      <c r="F135" s="60"/>
      <c r="G135" s="60"/>
      <c r="H135" s="4"/>
      <c r="I135" s="4"/>
      <c r="J135" s="75" t="s">
        <v>463</v>
      </c>
      <c r="K135" s="74" t="s">
        <v>464</v>
      </c>
      <c r="L135" s="4"/>
      <c r="M135" s="4"/>
      <c r="N135" s="4" t="s">
        <v>447</v>
      </c>
      <c r="O135" s="4"/>
      <c r="P135" s="4"/>
      <c r="Q135" s="4"/>
      <c r="R135" s="4" t="s">
        <v>465</v>
      </c>
      <c r="S135" s="4" t="s">
        <v>466</v>
      </c>
      <c r="T135" s="4"/>
      <c r="U135" s="4" t="s">
        <v>467</v>
      </c>
      <c r="V135" s="4"/>
      <c r="W135" s="4"/>
      <c r="X135" s="4"/>
      <c r="Y135" s="4"/>
      <c r="Z135" s="4"/>
      <c r="AA135" s="4"/>
      <c r="AB135" s="4"/>
      <c r="AC135" s="4"/>
      <c r="AD135" s="4"/>
      <c r="AE135" s="4"/>
      <c r="AF135" s="4"/>
      <c r="AG135" s="4"/>
      <c r="AH135" s="4"/>
      <c r="AI135" s="4"/>
      <c r="AJ135" s="4"/>
      <c r="AK135" s="4"/>
      <c r="AL135" s="4"/>
      <c r="AM135" s="4"/>
      <c r="AN135" s="4"/>
      <c r="AQ135" s="4"/>
      <c r="AR135" s="4"/>
    </row>
    <row r="136" ht="15.75" customHeight="1">
      <c r="A136" s="73" t="s">
        <v>468</v>
      </c>
      <c r="B136" s="74" t="s">
        <v>469</v>
      </c>
      <c r="C136" s="77">
        <v>0.0</v>
      </c>
      <c r="D136" s="60" t="str">
        <f t="shared" si="28"/>
        <v/>
      </c>
      <c r="E136" s="3"/>
      <c r="F136" s="60"/>
      <c r="G136" s="60"/>
      <c r="H136" s="4"/>
      <c r="I136" s="4"/>
      <c r="J136" s="75" t="s">
        <v>470</v>
      </c>
      <c r="K136" s="74" t="s">
        <v>471</v>
      </c>
      <c r="L136" s="4"/>
      <c r="M136" s="4"/>
      <c r="N136" s="4" t="s">
        <v>447</v>
      </c>
      <c r="O136" s="4"/>
      <c r="P136" s="4"/>
      <c r="Q136" s="4"/>
      <c r="R136" s="4" t="s">
        <v>472</v>
      </c>
      <c r="S136" s="4" t="s">
        <v>473</v>
      </c>
      <c r="T136" s="4"/>
      <c r="U136" s="4" t="s">
        <v>474</v>
      </c>
      <c r="V136" s="4"/>
      <c r="W136" s="4"/>
      <c r="X136" s="4"/>
      <c r="Y136" s="4"/>
      <c r="Z136" s="4"/>
      <c r="AA136" s="4"/>
      <c r="AB136" s="4"/>
      <c r="AC136" s="4"/>
      <c r="AD136" s="4"/>
      <c r="AE136" s="4"/>
      <c r="AF136" s="4"/>
      <c r="AG136" s="4"/>
      <c r="AH136" s="4"/>
      <c r="AI136" s="4"/>
      <c r="AJ136" s="4"/>
      <c r="AK136" s="4"/>
      <c r="AL136" s="4"/>
      <c r="AM136" s="4"/>
      <c r="AN136" s="4"/>
      <c r="AQ136" s="4"/>
      <c r="AR136" s="4"/>
    </row>
    <row r="137" ht="15.75" customHeight="1">
      <c r="A137" s="79" t="s">
        <v>475</v>
      </c>
      <c r="B137" s="79" t="s">
        <v>476</v>
      </c>
      <c r="C137" s="79"/>
      <c r="D137" s="60" t="str">
        <f t="shared" si="28"/>
        <v/>
      </c>
      <c r="E137" s="3"/>
      <c r="F137" s="60"/>
      <c r="G137" s="60"/>
      <c r="H137" s="4"/>
      <c r="I137" s="4"/>
      <c r="J137" s="79" t="s">
        <v>477</v>
      </c>
      <c r="K137" s="79" t="s">
        <v>478</v>
      </c>
      <c r="L137" s="4"/>
      <c r="M137" s="4"/>
      <c r="N137" s="4" t="s">
        <v>447</v>
      </c>
      <c r="O137" s="4"/>
      <c r="P137" s="4"/>
      <c r="Q137" s="4"/>
      <c r="R137" s="4"/>
      <c r="S137" s="4"/>
      <c r="T137" s="4"/>
      <c r="U137" s="4" t="s">
        <v>479</v>
      </c>
      <c r="V137" s="4"/>
      <c r="W137" s="4"/>
      <c r="X137" s="4"/>
      <c r="Y137" s="4"/>
      <c r="Z137" s="4"/>
      <c r="AA137" s="4"/>
      <c r="AB137" s="4"/>
      <c r="AC137" s="4"/>
      <c r="AD137" s="4"/>
      <c r="AE137" s="4"/>
      <c r="AF137" s="4"/>
      <c r="AG137" s="4"/>
      <c r="AH137" s="4"/>
      <c r="AI137" s="4"/>
      <c r="AJ137" s="4"/>
      <c r="AK137" s="4"/>
      <c r="AL137" s="4"/>
      <c r="AM137" s="4"/>
      <c r="AN137" s="4"/>
      <c r="AQ137" s="4"/>
      <c r="AR137" s="4"/>
    </row>
    <row r="138" ht="15.75" customHeight="1">
      <c r="A138" s="73" t="s">
        <v>480</v>
      </c>
      <c r="B138" s="74" t="s">
        <v>481</v>
      </c>
      <c r="C138" s="77">
        <v>0.0</v>
      </c>
      <c r="D138" s="60" t="str">
        <f t="shared" si="28"/>
        <v/>
      </c>
      <c r="E138" s="3"/>
      <c r="F138" s="60"/>
      <c r="G138" s="60"/>
      <c r="H138" s="4"/>
      <c r="I138" s="4"/>
      <c r="J138" s="75" t="s">
        <v>482</v>
      </c>
      <c r="K138" s="74" t="s">
        <v>483</v>
      </c>
      <c r="L138" s="4"/>
      <c r="M138" s="4"/>
      <c r="N138" s="4" t="s">
        <v>447</v>
      </c>
      <c r="O138" s="4"/>
      <c r="P138" s="4"/>
      <c r="Q138" s="4"/>
      <c r="R138" s="4"/>
      <c r="S138" s="4"/>
      <c r="T138" s="4"/>
      <c r="U138" s="4" t="s">
        <v>484</v>
      </c>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5.75" customHeight="1">
      <c r="A139" s="73" t="s">
        <v>485</v>
      </c>
      <c r="B139" s="74" t="s">
        <v>282</v>
      </c>
      <c r="C139" s="77">
        <v>0.0</v>
      </c>
      <c r="D139" s="60" t="str">
        <f t="shared" si="28"/>
        <v/>
      </c>
      <c r="E139" s="3"/>
      <c r="F139" s="60"/>
      <c r="G139" s="60"/>
      <c r="H139" s="4"/>
      <c r="I139" s="4"/>
      <c r="J139" s="75" t="s">
        <v>482</v>
      </c>
      <c r="K139" s="74" t="s">
        <v>282</v>
      </c>
      <c r="L139" s="4"/>
      <c r="M139" s="4"/>
      <c r="N139" s="4" t="s">
        <v>447</v>
      </c>
      <c r="O139" s="4"/>
      <c r="P139" s="4"/>
      <c r="Q139" s="4"/>
      <c r="R139" s="4"/>
      <c r="S139" s="4"/>
      <c r="T139" s="4"/>
      <c r="U139" s="4" t="s">
        <v>486</v>
      </c>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5.75" customHeight="1">
      <c r="A140" s="73" t="s">
        <v>487</v>
      </c>
      <c r="B140" s="74" t="s">
        <v>488</v>
      </c>
      <c r="C140" s="77">
        <v>0.0</v>
      </c>
      <c r="D140" s="60" t="str">
        <f t="shared" si="28"/>
        <v/>
      </c>
      <c r="E140" s="3"/>
      <c r="F140" s="60"/>
      <c r="G140" s="60"/>
      <c r="H140" s="4"/>
      <c r="I140" s="4"/>
      <c r="J140" s="75" t="s">
        <v>489</v>
      </c>
      <c r="K140" s="74" t="s">
        <v>490</v>
      </c>
      <c r="L140" s="4"/>
      <c r="M140" s="4"/>
      <c r="AQ140" s="4"/>
      <c r="AR140" s="4"/>
    </row>
    <row r="141" ht="15.75" customHeight="1">
      <c r="A141" s="73" t="s">
        <v>491</v>
      </c>
      <c r="B141" s="74" t="s">
        <v>492</v>
      </c>
      <c r="C141" s="77">
        <v>0.0</v>
      </c>
      <c r="D141" s="60" t="str">
        <f t="shared" si="28"/>
        <v/>
      </c>
      <c r="E141" s="3"/>
      <c r="F141" s="60"/>
      <c r="G141" s="60"/>
      <c r="H141" s="4"/>
      <c r="I141" s="4"/>
      <c r="J141" s="75" t="s">
        <v>493</v>
      </c>
      <c r="K141" s="74" t="s">
        <v>494</v>
      </c>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5.75" customHeight="1">
      <c r="A142" s="73" t="s">
        <v>495</v>
      </c>
      <c r="B142" s="74" t="s">
        <v>496</v>
      </c>
      <c r="C142" s="77">
        <v>0.0</v>
      </c>
      <c r="D142" s="60" t="str">
        <f t="shared" si="28"/>
        <v/>
      </c>
      <c r="E142" s="3"/>
      <c r="F142" s="60"/>
      <c r="G142" s="60"/>
      <c r="H142" s="4"/>
      <c r="I142" s="4"/>
      <c r="J142" s="75" t="s">
        <v>497</v>
      </c>
      <c r="K142" s="74" t="s">
        <v>498</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5.75" customHeight="1">
      <c r="A143" s="73" t="s">
        <v>499</v>
      </c>
      <c r="B143" s="74" t="s">
        <v>500</v>
      </c>
      <c r="C143" s="9">
        <v>1.0</v>
      </c>
      <c r="D143" s="60" t="str">
        <f t="shared" si="28"/>
        <v>&amp;quot;eerie&amp;quot;</v>
      </c>
      <c r="E143" s="3"/>
      <c r="F143" s="60"/>
      <c r="G143" s="60"/>
      <c r="H143" s="4"/>
      <c r="I143" s="4"/>
      <c r="J143" s="75" t="s">
        <v>501</v>
      </c>
      <c r="K143" s="74" t="s">
        <v>502</v>
      </c>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5.75" customHeight="1">
      <c r="A144" s="73" t="s">
        <v>503</v>
      </c>
      <c r="B144" s="74" t="s">
        <v>504</v>
      </c>
      <c r="C144" s="9">
        <v>1.0</v>
      </c>
      <c r="D144" s="60" t="str">
        <f t="shared" si="28"/>
        <v>&amp;quot;shade&amp;quot;</v>
      </c>
      <c r="E144" s="3"/>
      <c r="F144" s="60"/>
      <c r="G144" s="60"/>
      <c r="H144" s="4"/>
      <c r="I144" s="4"/>
      <c r="J144" s="75" t="s">
        <v>505</v>
      </c>
      <c r="K144" s="74" t="s">
        <v>506</v>
      </c>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5.75" customHeight="1">
      <c r="A145" s="73" t="s">
        <v>507</v>
      </c>
      <c r="B145" s="74" t="s">
        <v>508</v>
      </c>
      <c r="C145" s="77">
        <v>0.0</v>
      </c>
      <c r="D145" s="60" t="str">
        <f t="shared" si="28"/>
        <v/>
      </c>
      <c r="E145" s="3"/>
      <c r="F145" s="60"/>
      <c r="G145" s="60"/>
      <c r="H145" s="4"/>
      <c r="I145" s="4"/>
      <c r="J145" s="75" t="s">
        <v>509</v>
      </c>
      <c r="K145" s="74" t="s">
        <v>510</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5.75" customHeight="1">
      <c r="A146" s="73" t="s">
        <v>511</v>
      </c>
      <c r="B146" s="74" t="s">
        <v>512</v>
      </c>
      <c r="C146" s="77">
        <v>0.0</v>
      </c>
      <c r="D146" s="60" t="str">
        <f t="shared" si="28"/>
        <v/>
      </c>
      <c r="E146" s="3"/>
      <c r="F146" s="60"/>
      <c r="G146" s="60"/>
      <c r="H146" s="4"/>
      <c r="I146" s="4"/>
      <c r="J146" s="75" t="s">
        <v>513</v>
      </c>
      <c r="K146" s="74" t="s">
        <v>514</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5.75" customHeight="1">
      <c r="A147" s="73" t="s">
        <v>515</v>
      </c>
      <c r="B147" s="74" t="s">
        <v>516</v>
      </c>
      <c r="C147" s="9">
        <v>1.0</v>
      </c>
      <c r="D147" s="60" t="str">
        <f t="shared" si="28"/>
        <v>&amp;quot;sticky&amp;quot;</v>
      </c>
      <c r="E147" s="3"/>
      <c r="F147" s="60"/>
      <c r="G147" s="60"/>
      <c r="H147" s="4"/>
      <c r="I147" s="4"/>
      <c r="J147" s="75" t="s">
        <v>517</v>
      </c>
      <c r="K147" s="74" t="s">
        <v>518</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5.75" customHeight="1">
      <c r="A148" s="73" t="s">
        <v>519</v>
      </c>
      <c r="B148" s="74" t="s">
        <v>520</v>
      </c>
      <c r="C148" s="77">
        <v>0.0</v>
      </c>
      <c r="D148" s="60" t="str">
        <f t="shared" si="28"/>
        <v/>
      </c>
      <c r="E148" s="3"/>
      <c r="F148" s="60"/>
      <c r="G148" s="60"/>
      <c r="H148" s="4"/>
      <c r="I148" s="4"/>
      <c r="J148" s="75" t="s">
        <v>521</v>
      </c>
      <c r="K148" s="74" t="s">
        <v>522</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5.75" customHeight="1">
      <c r="A149" s="73" t="s">
        <v>523</v>
      </c>
      <c r="B149" s="74" t="s">
        <v>524</v>
      </c>
      <c r="C149" s="77">
        <v>0.0</v>
      </c>
      <c r="D149" s="60" t="str">
        <f t="shared" si="28"/>
        <v/>
      </c>
      <c r="E149" s="3"/>
      <c r="F149" s="60"/>
      <c r="G149" s="60"/>
      <c r="H149" s="4"/>
      <c r="I149" s="4"/>
      <c r="J149" s="75" t="s">
        <v>525</v>
      </c>
      <c r="K149" s="74" t="s">
        <v>526</v>
      </c>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5.75" customHeight="1">
      <c r="A150" s="73" t="s">
        <v>527</v>
      </c>
      <c r="B150" s="74" t="s">
        <v>528</v>
      </c>
      <c r="C150" s="77">
        <v>0.0</v>
      </c>
      <c r="D150" s="60" t="str">
        <f t="shared" si="28"/>
        <v/>
      </c>
      <c r="E150" s="3"/>
      <c r="F150" s="60"/>
      <c r="G150" s="60"/>
      <c r="H150" s="4"/>
      <c r="I150" s="4"/>
      <c r="J150" s="75" t="s">
        <v>529</v>
      </c>
      <c r="K150" s="74" t="s">
        <v>530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5.75" customHeight="1">
      <c r="A151" s="73" t="s">
        <v>531</v>
      </c>
      <c r="B151" s="74" t="s">
        <v>532</v>
      </c>
      <c r="C151" s="77">
        <v>0.0</v>
      </c>
      <c r="D151" s="60" t="str">
        <f t="shared" si="28"/>
        <v/>
      </c>
      <c r="E151" s="3"/>
      <c r="F151" s="60"/>
      <c r="G151" s="60"/>
      <c r="H151" s="4"/>
      <c r="I151" s="4"/>
      <c r="J151" s="75" t="s">
        <v>533</v>
      </c>
      <c r="K151" s="74" t="s">
        <v>534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5.75" customHeight="1">
      <c r="A152" s="73" t="s">
        <v>535</v>
      </c>
      <c r="B152" s="74" t="s">
        <v>536</v>
      </c>
      <c r="C152" s="77">
        <v>0.0</v>
      </c>
      <c r="D152" s="60" t="str">
        <f t="shared" si="28"/>
        <v/>
      </c>
      <c r="E152" s="3"/>
      <c r="F152" s="60"/>
      <c r="G152" s="60"/>
      <c r="H152" s="4"/>
      <c r="I152" s="4"/>
      <c r="J152" s="75" t="s">
        <v>537</v>
      </c>
      <c r="K152" s="74" t="s">
        <v>538</v>
      </c>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5.75" customHeight="1">
      <c r="A153" s="73" t="s">
        <v>539</v>
      </c>
      <c r="B153" s="74" t="s">
        <v>540</v>
      </c>
      <c r="C153" s="77">
        <v>0.0</v>
      </c>
      <c r="D153" s="60" t="str">
        <f t="shared" si="28"/>
        <v/>
      </c>
      <c r="E153" s="3"/>
      <c r="F153" s="60"/>
      <c r="G153" s="60"/>
      <c r="H153" s="4"/>
      <c r="I153" s="4"/>
      <c r="J153" s="75" t="s">
        <v>541</v>
      </c>
      <c r="K153" s="74" t="s">
        <v>542</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5.75" customHeight="1">
      <c r="A154" s="73" t="s">
        <v>543</v>
      </c>
      <c r="B154" s="74" t="s">
        <v>544</v>
      </c>
      <c r="C154" s="77">
        <v>0.0</v>
      </c>
      <c r="D154" s="60" t="str">
        <f t="shared" si="28"/>
        <v/>
      </c>
      <c r="E154" s="3"/>
      <c r="F154" s="60"/>
      <c r="G154" s="60"/>
      <c r="H154" s="4"/>
      <c r="I154" s="4"/>
      <c r="J154" s="75" t="s">
        <v>545</v>
      </c>
      <c r="K154" s="74" t="s">
        <v>546</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5.75" customHeight="1">
      <c r="A155" s="73" t="s">
        <v>547</v>
      </c>
      <c r="B155" s="74"/>
      <c r="C155" s="77">
        <v>0.0</v>
      </c>
      <c r="D155" s="60" t="str">
        <f t="shared" si="28"/>
        <v/>
      </c>
      <c r="E155" s="3"/>
      <c r="F155" s="60"/>
      <c r="G155" s="60"/>
      <c r="H155" s="4"/>
      <c r="I155" s="4"/>
      <c r="J155" s="75" t="s">
        <v>545</v>
      </c>
      <c r="K155" s="74" t="s">
        <v>282</v>
      </c>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5.75" customHeight="1">
      <c r="A156" s="73" t="s">
        <v>548</v>
      </c>
      <c r="B156" s="74" t="s">
        <v>549</v>
      </c>
      <c r="C156" s="77">
        <v>0.0</v>
      </c>
      <c r="D156" s="60" t="str">
        <f t="shared" si="28"/>
        <v/>
      </c>
      <c r="E156" s="3"/>
      <c r="F156" s="60"/>
      <c r="G156" s="60"/>
      <c r="H156" s="4"/>
      <c r="I156" s="4"/>
      <c r="J156" s="75" t="s">
        <v>550</v>
      </c>
      <c r="K156" s="74" t="s">
        <v>551</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5.75" customHeight="1">
      <c r="A157" s="73" t="s">
        <v>552</v>
      </c>
      <c r="B157" s="74" t="s">
        <v>553</v>
      </c>
      <c r="C157" s="77">
        <v>0.0</v>
      </c>
      <c r="D157" s="60" t="str">
        <f t="shared" si="28"/>
        <v/>
      </c>
      <c r="E157" s="3"/>
      <c r="F157" s="60"/>
      <c r="G157" s="60"/>
      <c r="H157" s="4"/>
      <c r="I157" s="4"/>
      <c r="J157" s="75" t="s">
        <v>554</v>
      </c>
      <c r="K157" s="74" t="s">
        <v>555</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5.75" customHeight="1">
      <c r="A158" s="73" t="s">
        <v>556</v>
      </c>
      <c r="B158" s="74" t="s">
        <v>557</v>
      </c>
      <c r="C158" s="77">
        <v>0.0</v>
      </c>
      <c r="D158" s="60" t="str">
        <f t="shared" si="28"/>
        <v/>
      </c>
      <c r="E158" s="3"/>
      <c r="F158" s="60"/>
      <c r="G158" s="60"/>
      <c r="H158" s="4"/>
      <c r="I158" s="4"/>
      <c r="J158" s="75" t="s">
        <v>558</v>
      </c>
      <c r="K158" s="74" t="s">
        <v>559</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5.75" customHeight="1">
      <c r="A159" s="79" t="s">
        <v>560</v>
      </c>
      <c r="B159" s="79" t="s">
        <v>561</v>
      </c>
      <c r="C159" s="79"/>
      <c r="D159" s="60" t="str">
        <f t="shared" si="28"/>
        <v/>
      </c>
      <c r="E159" s="3"/>
      <c r="F159" s="60"/>
      <c r="G159" s="60"/>
      <c r="H159" s="4"/>
      <c r="I159" s="4"/>
      <c r="J159" s="79" t="s">
        <v>477</v>
      </c>
      <c r="K159" s="79" t="s">
        <v>562</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5.75" customHeight="1">
      <c r="A160" s="80" t="s">
        <v>563</v>
      </c>
      <c r="B160" s="74" t="s">
        <v>564</v>
      </c>
      <c r="C160" s="77">
        <v>0.0</v>
      </c>
      <c r="D160" s="60" t="str">
        <f t="shared" si="28"/>
        <v/>
      </c>
      <c r="E160" s="3"/>
      <c r="F160" s="60"/>
      <c r="G160" s="60"/>
      <c r="H160" s="4"/>
      <c r="I160" s="4"/>
      <c r="J160" s="75" t="s">
        <v>565</v>
      </c>
      <c r="K160" s="74" t="s">
        <v>566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5.75" customHeight="1">
      <c r="A161" s="80" t="s">
        <v>567</v>
      </c>
      <c r="B161" s="74" t="s">
        <v>568</v>
      </c>
      <c r="C161" s="77">
        <v>0.0</v>
      </c>
      <c r="D161" s="60" t="str">
        <f t="shared" si="28"/>
        <v/>
      </c>
      <c r="E161" s="3"/>
      <c r="F161" s="60"/>
      <c r="G161" s="60"/>
      <c r="H161" s="4"/>
      <c r="I161" s="4"/>
      <c r="J161" s="75" t="s">
        <v>569</v>
      </c>
      <c r="K161" s="74" t="s">
        <v>570</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5.75" customHeight="1">
      <c r="A162" s="80" t="s">
        <v>571</v>
      </c>
      <c r="B162" s="74" t="s">
        <v>572</v>
      </c>
      <c r="C162" s="77">
        <v>0.0</v>
      </c>
      <c r="D162" s="60" t="str">
        <f t="shared" si="28"/>
        <v/>
      </c>
      <c r="E162" s="3"/>
      <c r="F162" s="60"/>
      <c r="G162" s="60"/>
      <c r="H162" s="4"/>
      <c r="I162" s="4"/>
      <c r="J162" s="75" t="s">
        <v>573</v>
      </c>
      <c r="K162" s="74" t="s">
        <v>574</v>
      </c>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5.75" customHeight="1">
      <c r="A163" s="80" t="s">
        <v>575</v>
      </c>
      <c r="B163" s="74" t="s">
        <v>576</v>
      </c>
      <c r="C163" s="77">
        <v>0.0</v>
      </c>
      <c r="D163" s="60" t="str">
        <f t="shared" si="28"/>
        <v/>
      </c>
      <c r="E163" s="3"/>
      <c r="F163" s="60"/>
      <c r="G163" s="60"/>
      <c r="H163" s="4"/>
      <c r="I163" s="4"/>
      <c r="J163" s="75" t="s">
        <v>577</v>
      </c>
      <c r="K163" s="74" t="s">
        <v>578</v>
      </c>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5.75" customHeight="1">
      <c r="A164" s="80" t="s">
        <v>579</v>
      </c>
      <c r="B164" s="74" t="s">
        <v>282</v>
      </c>
      <c r="C164" s="77">
        <v>0.0</v>
      </c>
      <c r="D164" s="60" t="str">
        <f t="shared" si="28"/>
        <v/>
      </c>
      <c r="E164" s="3"/>
      <c r="F164" s="4"/>
      <c r="G164" s="4"/>
      <c r="H164" s="4"/>
      <c r="I164" s="4"/>
      <c r="J164" s="75" t="s">
        <v>580</v>
      </c>
      <c r="K164" s="74" t="s">
        <v>282</v>
      </c>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5.75" customHeight="1">
      <c r="A165" s="80" t="s">
        <v>581</v>
      </c>
      <c r="B165" s="74" t="s">
        <v>282</v>
      </c>
      <c r="C165" s="77">
        <v>0.0</v>
      </c>
      <c r="D165" s="60" t="str">
        <f t="shared" si="28"/>
        <v/>
      </c>
      <c r="E165" s="3"/>
      <c r="F165" s="4"/>
      <c r="G165" s="4"/>
      <c r="H165" s="4"/>
      <c r="I165" s="4"/>
      <c r="J165" s="75" t="s">
        <v>582</v>
      </c>
      <c r="K165" s="74" t="s">
        <v>282</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5.75" customHeight="1">
      <c r="A166" s="80" t="s">
        <v>583</v>
      </c>
      <c r="B166" s="74" t="s">
        <v>584</v>
      </c>
      <c r="C166" s="9">
        <v>1.0</v>
      </c>
      <c r="D166" s="60" t="str">
        <f t="shared" si="28"/>
        <v>&amp;quot;esoteric&amp;quot;</v>
      </c>
      <c r="E166" s="3"/>
      <c r="F166" s="4"/>
      <c r="G166" s="4"/>
      <c r="H166" s="4"/>
      <c r="I166" s="4"/>
      <c r="J166" s="75" t="s">
        <v>585</v>
      </c>
      <c r="K166" s="74" t="s">
        <v>586</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5.75" customHeight="1">
      <c r="A167" s="80" t="s">
        <v>587</v>
      </c>
      <c r="B167" s="74" t="s">
        <v>588</v>
      </c>
      <c r="C167" s="77">
        <v>0.0</v>
      </c>
      <c r="D167" s="60" t="str">
        <f t="shared" si="28"/>
        <v/>
      </c>
      <c r="E167" s="3"/>
      <c r="F167" s="4"/>
      <c r="G167" s="4"/>
      <c r="H167" s="4"/>
      <c r="I167" s="4"/>
      <c r="J167" s="75" t="s">
        <v>589</v>
      </c>
      <c r="K167" s="74" t="s">
        <v>590</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5.75" customHeight="1">
      <c r="A168" s="81" t="s">
        <v>591</v>
      </c>
      <c r="B168" s="74" t="s">
        <v>282</v>
      </c>
      <c r="C168" s="9">
        <v>1.0</v>
      </c>
      <c r="D168" s="60" t="str">
        <f t="shared" si="28"/>
        <v>&amp;quot;antitransparent&amp;quot;</v>
      </c>
      <c r="E168" s="3"/>
      <c r="F168" s="4"/>
      <c r="G168" s="4"/>
      <c r="H168" s="4"/>
      <c r="I168" s="4"/>
      <c r="J168" s="82" t="s">
        <v>592</v>
      </c>
      <c r="K168" s="74" t="s">
        <v>282</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5.75" customHeight="1">
      <c r="A169" s="1"/>
      <c r="B169" s="2"/>
      <c r="C169" s="3"/>
      <c r="D169" s="3"/>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5.75" customHeight="1">
      <c r="A170" s="1"/>
      <c r="B170" s="2"/>
      <c r="C170" s="3"/>
      <c r="D170" s="3"/>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c r="A171" s="68" t="s">
        <v>342</v>
      </c>
      <c r="B171" s="69" t="str">
        <f t="array" ref="B171">"[" &amp; TEXTJOIN(", ", TRUE,IF( LEN(D173:D218),D173:D218,"" ),
  IF( LEN(#REF!),
                   CHAR(34)&amp;#REF!&amp;CHAR(34),
                   "" )
) &amp; "]"
</f>
        <v>#REF!</v>
      </c>
      <c r="C171" s="5" t="s">
        <v>150</v>
      </c>
      <c r="D171" s="60"/>
      <c r="J171" s="83" t="s">
        <v>593</v>
      </c>
    </row>
    <row r="172">
      <c r="A172" s="70" t="s">
        <v>594</v>
      </c>
      <c r="B172" s="84" t="s">
        <v>595</v>
      </c>
      <c r="C172" s="70" t="s">
        <v>344</v>
      </c>
      <c r="D172" s="70" t="s">
        <v>24</v>
      </c>
    </row>
    <row r="173">
      <c r="A173" s="83" t="s">
        <v>596</v>
      </c>
      <c r="B173" s="83" t="s">
        <v>597</v>
      </c>
      <c r="C173" s="77">
        <v>0.0</v>
      </c>
      <c r="D173" s="60" t="str">
        <f t="shared" ref="D173:D218" si="30">IF(C173=0,"",CONCATENATE("&amp;quot;",A173,"&amp;quot;"))</f>
        <v/>
      </c>
    </row>
    <row r="174">
      <c r="A174" s="83" t="s">
        <v>598</v>
      </c>
      <c r="B174" s="83" t="s">
        <v>599</v>
      </c>
      <c r="C174" s="77">
        <v>0.0</v>
      </c>
      <c r="D174" s="60" t="str">
        <f t="shared" si="30"/>
        <v/>
      </c>
    </row>
    <row r="175">
      <c r="A175" s="83" t="s">
        <v>600</v>
      </c>
      <c r="B175" s="83" t="s">
        <v>601</v>
      </c>
      <c r="C175" s="77">
        <v>0.0</v>
      </c>
      <c r="D175" s="60" t="str">
        <f t="shared" si="30"/>
        <v/>
      </c>
    </row>
    <row r="176">
      <c r="A176" s="83" t="s">
        <v>602</v>
      </c>
      <c r="B176" s="83" t="s">
        <v>603</v>
      </c>
      <c r="C176" s="77">
        <v>0.0</v>
      </c>
      <c r="D176" s="60" t="str">
        <f t="shared" si="30"/>
        <v/>
      </c>
    </row>
    <row r="177">
      <c r="A177" s="83" t="s">
        <v>604</v>
      </c>
      <c r="B177" s="83" t="s">
        <v>605</v>
      </c>
      <c r="C177" s="77">
        <v>0.0</v>
      </c>
      <c r="D177" s="60" t="str">
        <f t="shared" si="30"/>
        <v/>
      </c>
    </row>
    <row r="178">
      <c r="A178" s="83" t="s">
        <v>606</v>
      </c>
      <c r="B178" s="83" t="s">
        <v>607</v>
      </c>
      <c r="C178" s="9">
        <v>0.0</v>
      </c>
      <c r="D178" s="60" t="str">
        <f t="shared" si="30"/>
        <v/>
      </c>
    </row>
    <row r="179">
      <c r="A179" s="83" t="s">
        <v>608</v>
      </c>
      <c r="B179" s="83" t="s">
        <v>609</v>
      </c>
      <c r="C179" s="77">
        <v>0.0</v>
      </c>
      <c r="D179" s="60" t="str">
        <f t="shared" si="30"/>
        <v/>
      </c>
    </row>
    <row r="180">
      <c r="A180" s="83" t="s">
        <v>610</v>
      </c>
      <c r="B180" s="83" t="s">
        <v>611</v>
      </c>
      <c r="C180" s="77">
        <v>0.0</v>
      </c>
      <c r="D180" s="60" t="str">
        <f t="shared" si="30"/>
        <v/>
      </c>
    </row>
    <row r="181">
      <c r="A181" s="83" t="s">
        <v>612</v>
      </c>
      <c r="B181" s="83" t="s">
        <v>613</v>
      </c>
      <c r="C181" s="77">
        <v>0.0</v>
      </c>
      <c r="D181" s="60" t="str">
        <f t="shared" si="30"/>
        <v/>
      </c>
    </row>
    <row r="182">
      <c r="A182" s="83" t="s">
        <v>614</v>
      </c>
      <c r="B182" s="83" t="s">
        <v>615</v>
      </c>
      <c r="C182" s="77">
        <v>0.0</v>
      </c>
      <c r="D182" s="60" t="str">
        <f t="shared" si="30"/>
        <v/>
      </c>
    </row>
    <row r="183">
      <c r="A183" s="83" t="s">
        <v>616</v>
      </c>
      <c r="B183" s="83" t="s">
        <v>617</v>
      </c>
      <c r="C183" s="77">
        <v>0.0</v>
      </c>
      <c r="D183" s="60" t="str">
        <f t="shared" si="30"/>
        <v/>
      </c>
    </row>
    <row r="184">
      <c r="A184" s="83" t="s">
        <v>618</v>
      </c>
      <c r="B184" s="83" t="s">
        <v>619</v>
      </c>
      <c r="C184" s="77">
        <v>0.0</v>
      </c>
      <c r="D184" s="60" t="str">
        <f t="shared" si="30"/>
        <v/>
      </c>
    </row>
    <row r="185">
      <c r="A185" s="83" t="s">
        <v>620</v>
      </c>
      <c r="B185" s="83" t="s">
        <v>621</v>
      </c>
      <c r="C185" s="77">
        <v>0.0</v>
      </c>
      <c r="D185" s="60" t="str">
        <f t="shared" si="30"/>
        <v/>
      </c>
    </row>
    <row r="186">
      <c r="A186" s="83" t="s">
        <v>622</v>
      </c>
      <c r="B186" s="83" t="s">
        <v>623</v>
      </c>
      <c r="C186" s="77">
        <v>0.0</v>
      </c>
      <c r="D186" s="60" t="str">
        <f t="shared" si="30"/>
        <v/>
      </c>
    </row>
    <row r="187">
      <c r="A187" s="83" t="s">
        <v>624</v>
      </c>
      <c r="B187" s="83" t="s">
        <v>625</v>
      </c>
      <c r="C187" s="77">
        <v>0.0</v>
      </c>
      <c r="D187" s="60" t="str">
        <f t="shared" si="30"/>
        <v/>
      </c>
    </row>
    <row r="188">
      <c r="A188" s="83" t="s">
        <v>626</v>
      </c>
      <c r="B188" s="83" t="s">
        <v>627</v>
      </c>
      <c r="C188" s="77">
        <v>0.0</v>
      </c>
      <c r="D188" s="60" t="str">
        <f t="shared" si="30"/>
        <v/>
      </c>
    </row>
    <row r="189">
      <c r="A189" s="83" t="s">
        <v>628</v>
      </c>
      <c r="B189" s="83" t="s">
        <v>629</v>
      </c>
      <c r="C189" s="77">
        <v>0.0</v>
      </c>
      <c r="D189" s="60" t="str">
        <f t="shared" si="30"/>
        <v/>
      </c>
    </row>
    <row r="190">
      <c r="A190" s="83" t="s">
        <v>630</v>
      </c>
      <c r="B190" s="83" t="s">
        <v>631</v>
      </c>
      <c r="C190" s="77">
        <v>0.0</v>
      </c>
      <c r="D190" s="60" t="str">
        <f t="shared" si="30"/>
        <v/>
      </c>
    </row>
    <row r="191">
      <c r="A191" s="83" t="s">
        <v>632</v>
      </c>
      <c r="B191" s="83" t="s">
        <v>633</v>
      </c>
      <c r="C191" s="77">
        <v>0.0</v>
      </c>
      <c r="D191" s="60" t="str">
        <f t="shared" si="30"/>
        <v/>
      </c>
    </row>
    <row r="192">
      <c r="A192" s="83" t="s">
        <v>634</v>
      </c>
      <c r="B192" s="83" t="s">
        <v>635</v>
      </c>
      <c r="C192" s="9">
        <v>1.0</v>
      </c>
      <c r="D192" s="60" t="str">
        <f t="shared" si="30"/>
        <v>&amp;quot;teal&amp;quot;</v>
      </c>
    </row>
    <row r="193">
      <c r="A193" s="83" t="s">
        <v>636</v>
      </c>
      <c r="B193" s="83" t="s">
        <v>637</v>
      </c>
      <c r="C193" s="9">
        <v>1.0</v>
      </c>
      <c r="D193" s="60" t="str">
        <f t="shared" si="30"/>
        <v>&amp;quot;yellow&amp;quot;</v>
      </c>
    </row>
    <row r="194">
      <c r="A194" s="83" t="s">
        <v>638</v>
      </c>
      <c r="B194" s="83" t="s">
        <v>639</v>
      </c>
      <c r="C194" s="77">
        <v>0.0</v>
      </c>
      <c r="D194" s="60" t="str">
        <f t="shared" si="30"/>
        <v/>
      </c>
    </row>
    <row r="195">
      <c r="A195" s="83" t="s">
        <v>640</v>
      </c>
      <c r="B195" s="83" t="s">
        <v>641</v>
      </c>
      <c r="C195" s="77">
        <v>0.0</v>
      </c>
      <c r="D195" s="60" t="str">
        <f t="shared" si="30"/>
        <v/>
      </c>
    </row>
    <row r="196">
      <c r="A196" s="83" t="s">
        <v>642</v>
      </c>
      <c r="B196" s="83" t="s">
        <v>643</v>
      </c>
      <c r="C196" s="77">
        <v>0.0</v>
      </c>
      <c r="D196" s="60" t="str">
        <f t="shared" si="30"/>
        <v/>
      </c>
    </row>
    <row r="197">
      <c r="A197" s="83" t="s">
        <v>644</v>
      </c>
      <c r="B197" s="83" t="s">
        <v>645</v>
      </c>
      <c r="C197" s="77">
        <v>0.0</v>
      </c>
      <c r="D197" s="60" t="str">
        <f t="shared" si="30"/>
        <v/>
      </c>
    </row>
    <row r="198" ht="15.75" customHeight="1">
      <c r="A198" s="83" t="s">
        <v>646</v>
      </c>
      <c r="B198" s="83" t="s">
        <v>647</v>
      </c>
      <c r="C198" s="77">
        <v>0.0</v>
      </c>
      <c r="D198" s="60" t="str">
        <f t="shared" si="30"/>
        <v/>
      </c>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5.75" customHeight="1">
      <c r="A199" s="83" t="s">
        <v>648</v>
      </c>
      <c r="B199" s="83" t="s">
        <v>649</v>
      </c>
      <c r="C199" s="77">
        <v>0.0</v>
      </c>
      <c r="D199" s="60" t="str">
        <f t="shared" si="30"/>
        <v/>
      </c>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5.75" customHeight="1">
      <c r="A200" s="83" t="s">
        <v>650</v>
      </c>
      <c r="B200" s="83" t="s">
        <v>651</v>
      </c>
      <c r="C200" s="77">
        <v>0.0</v>
      </c>
      <c r="D200" s="60" t="str">
        <f t="shared" si="30"/>
        <v/>
      </c>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5.75" customHeight="1">
      <c r="A201" s="83" t="s">
        <v>652</v>
      </c>
      <c r="B201" s="83" t="s">
        <v>653</v>
      </c>
      <c r="C201" s="77">
        <v>0.0</v>
      </c>
      <c r="D201" s="60" t="str">
        <f t="shared" si="30"/>
        <v/>
      </c>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5.75" customHeight="1">
      <c r="A202" s="83" t="s">
        <v>654</v>
      </c>
      <c r="B202" s="83" t="s">
        <v>655</v>
      </c>
      <c r="C202" s="77">
        <v>0.0</v>
      </c>
      <c r="D202" s="60" t="str">
        <f t="shared" si="30"/>
        <v/>
      </c>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5.75" customHeight="1">
      <c r="A203" s="83" t="s">
        <v>656</v>
      </c>
      <c r="B203" s="83" t="s">
        <v>657</v>
      </c>
      <c r="C203" s="77">
        <v>0.0</v>
      </c>
      <c r="D203" s="60" t="str">
        <f t="shared" si="30"/>
        <v/>
      </c>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5.75" customHeight="1">
      <c r="A204" s="83" t="s">
        <v>658</v>
      </c>
      <c r="B204" s="83" t="s">
        <v>659</v>
      </c>
      <c r="C204" s="77">
        <v>0.0</v>
      </c>
      <c r="D204" s="60" t="str">
        <f t="shared" si="30"/>
        <v/>
      </c>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5.75" customHeight="1">
      <c r="A205" s="83" t="s">
        <v>660</v>
      </c>
      <c r="B205" s="83" t="s">
        <v>661</v>
      </c>
      <c r="C205" s="77">
        <v>0.0</v>
      </c>
      <c r="D205" s="60" t="str">
        <f t="shared" si="30"/>
        <v/>
      </c>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5.75" customHeight="1">
      <c r="A206" s="83" t="s">
        <v>662</v>
      </c>
      <c r="B206" s="83" t="s">
        <v>663</v>
      </c>
      <c r="C206" s="77">
        <v>0.0</v>
      </c>
      <c r="D206" s="60" t="str">
        <f t="shared" si="30"/>
        <v/>
      </c>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5.75" customHeight="1">
      <c r="A207" s="83" t="s">
        <v>664</v>
      </c>
      <c r="B207" s="83" t="s">
        <v>665</v>
      </c>
      <c r="C207" s="77">
        <v>0.0</v>
      </c>
      <c r="D207" s="60" t="str">
        <f t="shared" si="30"/>
        <v/>
      </c>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5.75" customHeight="1">
      <c r="A208" s="83" t="s">
        <v>666</v>
      </c>
      <c r="B208" s="83" t="s">
        <v>667</v>
      </c>
      <c r="C208" s="77">
        <v>0.0</v>
      </c>
      <c r="D208" s="60" t="str">
        <f t="shared" si="30"/>
        <v/>
      </c>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5.75" customHeight="1">
      <c r="A209" s="83" t="s">
        <v>668</v>
      </c>
      <c r="B209" s="83" t="s">
        <v>669</v>
      </c>
      <c r="C209" s="77">
        <v>0.0</v>
      </c>
      <c r="D209" s="60" t="str">
        <f t="shared" si="30"/>
        <v/>
      </c>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5.75" customHeight="1">
      <c r="A210" s="83" t="s">
        <v>670</v>
      </c>
      <c r="B210" s="83" t="s">
        <v>671</v>
      </c>
      <c r="C210" s="77">
        <v>0.0</v>
      </c>
      <c r="D210" s="60" t="str">
        <f t="shared" si="30"/>
        <v/>
      </c>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5.75" customHeight="1">
      <c r="A211" s="83" t="s">
        <v>672</v>
      </c>
      <c r="B211" s="83" t="s">
        <v>673</v>
      </c>
      <c r="C211" s="77">
        <v>0.0</v>
      </c>
      <c r="D211" s="60" t="str">
        <f t="shared" si="30"/>
        <v/>
      </c>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5.75" customHeight="1">
      <c r="A212" s="83" t="s">
        <v>674</v>
      </c>
      <c r="B212" s="83" t="s">
        <v>675</v>
      </c>
      <c r="C212" s="77">
        <v>0.0</v>
      </c>
      <c r="D212" s="60" t="str">
        <f t="shared" si="30"/>
        <v/>
      </c>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5.75" customHeight="1">
      <c r="A213" s="83" t="s">
        <v>676</v>
      </c>
      <c r="B213" s="83" t="s">
        <v>677</v>
      </c>
      <c r="C213" s="77">
        <v>0.0</v>
      </c>
      <c r="D213" s="60" t="str">
        <f t="shared" si="30"/>
        <v/>
      </c>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5.75" customHeight="1">
      <c r="A214" s="83" t="s">
        <v>678</v>
      </c>
      <c r="B214" s="83" t="s">
        <v>679</v>
      </c>
      <c r="C214" s="77">
        <v>0.0</v>
      </c>
      <c r="D214" s="60" t="str">
        <f t="shared" si="30"/>
        <v/>
      </c>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5.75" customHeight="1">
      <c r="A215" s="83" t="s">
        <v>680</v>
      </c>
      <c r="B215" s="83" t="s">
        <v>681</v>
      </c>
      <c r="C215" s="77">
        <v>0.0</v>
      </c>
      <c r="D215" s="60" t="str">
        <f t="shared" si="30"/>
        <v/>
      </c>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5.75" customHeight="1">
      <c r="A216" s="83" t="s">
        <v>682</v>
      </c>
      <c r="B216" s="83" t="s">
        <v>683</v>
      </c>
      <c r="C216" s="77">
        <v>0.0</v>
      </c>
      <c r="D216" s="60" t="str">
        <f t="shared" si="30"/>
        <v/>
      </c>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5.75" customHeight="1">
      <c r="A217" s="83" t="s">
        <v>684</v>
      </c>
      <c r="B217" s="83" t="s">
        <v>685</v>
      </c>
      <c r="C217" s="77">
        <v>0.0</v>
      </c>
      <c r="D217" s="60" t="str">
        <f t="shared" si="30"/>
        <v/>
      </c>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5.75" customHeight="1">
      <c r="A218" s="83" t="s">
        <v>686</v>
      </c>
      <c r="C218" s="77">
        <v>0.0</v>
      </c>
      <c r="D218" s="60" t="str">
        <f t="shared" si="30"/>
        <v/>
      </c>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5.75" customHeight="1">
      <c r="A219" s="1"/>
      <c r="B219" s="2"/>
      <c r="C219" s="3"/>
      <c r="D219" s="3"/>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5.75" customHeight="1">
      <c r="A220" s="1"/>
      <c r="B220" s="2"/>
      <c r="C220" s="3"/>
      <c r="D220" s="3"/>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5.75" customHeight="1">
      <c r="A221" s="68" t="s">
        <v>342</v>
      </c>
      <c r="B221" s="69" t="str">
        <f t="array" ref="B221">"[" &amp; TEXTJOIN(", ", TRUE,IF( LEN(D223:D268),D223:D268,"" ),
  IF( LEN(#REF!),
                   CHAR(34)&amp;#REF!&amp;CHAR(34),
                   "" )
) &amp; "]"
</f>
        <v>#REF!</v>
      </c>
      <c r="C221" s="5" t="s">
        <v>242</v>
      </c>
      <c r="D221" s="60"/>
      <c r="E221" s="3"/>
      <c r="F221" s="4"/>
      <c r="G221" s="4"/>
      <c r="H221" s="4"/>
      <c r="I221" s="4"/>
      <c r="J221" s="83" t="s">
        <v>593</v>
      </c>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5.75" customHeight="1">
      <c r="A222" s="70" t="s">
        <v>594</v>
      </c>
      <c r="B222" s="84" t="s">
        <v>595</v>
      </c>
      <c r="C222" s="70" t="s">
        <v>344</v>
      </c>
      <c r="D222" s="70" t="s">
        <v>24</v>
      </c>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5.75" customHeight="1">
      <c r="A223" s="83" t="s">
        <v>596</v>
      </c>
      <c r="B223" s="83" t="s">
        <v>597</v>
      </c>
      <c r="C223" s="77">
        <v>0.0</v>
      </c>
      <c r="D223" s="60" t="str">
        <f t="shared" ref="D223:D268" si="31">IF(C223=0,"",CONCATENATE("&amp;quot;",A223,"&amp;quot;"))</f>
        <v/>
      </c>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5.75" customHeight="1">
      <c r="A224" s="83" t="s">
        <v>598</v>
      </c>
      <c r="B224" s="83" t="s">
        <v>599</v>
      </c>
      <c r="C224" s="77">
        <v>0.0</v>
      </c>
      <c r="D224" s="60" t="str">
        <f t="shared" si="31"/>
        <v/>
      </c>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5.75" customHeight="1">
      <c r="A225" s="83" t="s">
        <v>600</v>
      </c>
      <c r="B225" s="83" t="s">
        <v>601</v>
      </c>
      <c r="C225" s="77">
        <v>0.0</v>
      </c>
      <c r="D225" s="60" t="str">
        <f t="shared" si="31"/>
        <v/>
      </c>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5.75" customHeight="1">
      <c r="A226" s="83" t="s">
        <v>602</v>
      </c>
      <c r="B226" s="83" t="s">
        <v>603</v>
      </c>
      <c r="C226" s="77">
        <v>0.0</v>
      </c>
      <c r="D226" s="60" t="str">
        <f t="shared" si="31"/>
        <v/>
      </c>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5.75" customHeight="1">
      <c r="A227" s="83" t="s">
        <v>604</v>
      </c>
      <c r="B227" s="83" t="s">
        <v>605</v>
      </c>
      <c r="C227" s="77">
        <v>0.0</v>
      </c>
      <c r="D227" s="60" t="str">
        <f t="shared" si="31"/>
        <v/>
      </c>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5.75" customHeight="1">
      <c r="A228" s="83" t="s">
        <v>606</v>
      </c>
      <c r="B228" s="83" t="s">
        <v>607</v>
      </c>
      <c r="C228" s="77">
        <v>0.0</v>
      </c>
      <c r="D228" s="60" t="str">
        <f t="shared" si="31"/>
        <v/>
      </c>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5.75" customHeight="1">
      <c r="A229" s="83" t="s">
        <v>608</v>
      </c>
      <c r="B229" s="83" t="s">
        <v>609</v>
      </c>
      <c r="C229" s="77">
        <v>0.0</v>
      </c>
      <c r="D229" s="60" t="str">
        <f t="shared" si="31"/>
        <v/>
      </c>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5.75" customHeight="1">
      <c r="A230" s="83" t="s">
        <v>610</v>
      </c>
      <c r="B230" s="83" t="s">
        <v>611</v>
      </c>
      <c r="C230" s="77">
        <v>0.0</v>
      </c>
      <c r="D230" s="60" t="str">
        <f t="shared" si="31"/>
        <v/>
      </c>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5.75" customHeight="1">
      <c r="A231" s="83" t="s">
        <v>612</v>
      </c>
      <c r="B231" s="83" t="s">
        <v>613</v>
      </c>
      <c r="C231" s="77">
        <v>0.0</v>
      </c>
      <c r="D231" s="60" t="str">
        <f t="shared" si="31"/>
        <v/>
      </c>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5.75" customHeight="1">
      <c r="A232" s="83" t="s">
        <v>614</v>
      </c>
      <c r="B232" s="83" t="s">
        <v>615</v>
      </c>
      <c r="C232" s="77">
        <v>0.0</v>
      </c>
      <c r="D232" s="60" t="str">
        <f t="shared" si="31"/>
        <v/>
      </c>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5.75" customHeight="1">
      <c r="A233" s="83" t="s">
        <v>616</v>
      </c>
      <c r="B233" s="83" t="s">
        <v>617</v>
      </c>
      <c r="C233" s="77">
        <v>0.0</v>
      </c>
      <c r="D233" s="60" t="str">
        <f t="shared" si="31"/>
        <v/>
      </c>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5.75" customHeight="1">
      <c r="A234" s="83" t="s">
        <v>618</v>
      </c>
      <c r="B234" s="83" t="s">
        <v>619</v>
      </c>
      <c r="C234" s="77">
        <v>0.0</v>
      </c>
      <c r="D234" s="60" t="str">
        <f t="shared" si="31"/>
        <v/>
      </c>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5.75" customHeight="1">
      <c r="A235" s="83" t="s">
        <v>620</v>
      </c>
      <c r="B235" s="83" t="s">
        <v>621</v>
      </c>
      <c r="C235" s="77">
        <v>0.0</v>
      </c>
      <c r="D235" s="60" t="str">
        <f t="shared" si="31"/>
        <v/>
      </c>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5.75" customHeight="1">
      <c r="A236" s="83" t="s">
        <v>622</v>
      </c>
      <c r="B236" s="83" t="s">
        <v>623</v>
      </c>
      <c r="C236" s="77">
        <v>0.0</v>
      </c>
      <c r="D236" s="60" t="str">
        <f t="shared" si="31"/>
        <v/>
      </c>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5.75" customHeight="1">
      <c r="A237" s="83" t="s">
        <v>624</v>
      </c>
      <c r="B237" s="83" t="s">
        <v>625</v>
      </c>
      <c r="C237" s="77">
        <v>0.0</v>
      </c>
      <c r="D237" s="60" t="str">
        <f t="shared" si="31"/>
        <v/>
      </c>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5.75" customHeight="1">
      <c r="A238" s="83" t="s">
        <v>626</v>
      </c>
      <c r="B238" s="83" t="s">
        <v>627</v>
      </c>
      <c r="C238" s="77">
        <v>0.0</v>
      </c>
      <c r="D238" s="60" t="str">
        <f t="shared" si="31"/>
        <v/>
      </c>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5.75" customHeight="1">
      <c r="A239" s="83" t="s">
        <v>628</v>
      </c>
      <c r="B239" s="83" t="s">
        <v>629</v>
      </c>
      <c r="C239" s="77">
        <v>0.0</v>
      </c>
      <c r="D239" s="60" t="str">
        <f t="shared" si="31"/>
        <v/>
      </c>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5.75" customHeight="1">
      <c r="A240" s="83" t="s">
        <v>630</v>
      </c>
      <c r="B240" s="83" t="s">
        <v>631</v>
      </c>
      <c r="C240" s="77">
        <v>0.0</v>
      </c>
      <c r="D240" s="60" t="str">
        <f t="shared" si="31"/>
        <v/>
      </c>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5.75" customHeight="1">
      <c r="A241" s="83" t="s">
        <v>632</v>
      </c>
      <c r="B241" s="83" t="s">
        <v>633</v>
      </c>
      <c r="C241" s="77">
        <v>0.0</v>
      </c>
      <c r="D241" s="60" t="str">
        <f t="shared" si="31"/>
        <v/>
      </c>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5.75" customHeight="1">
      <c r="A242" s="83" t="s">
        <v>634</v>
      </c>
      <c r="B242" s="83" t="s">
        <v>635</v>
      </c>
      <c r="C242" s="77">
        <v>0.0</v>
      </c>
      <c r="D242" s="60" t="str">
        <f t="shared" si="31"/>
        <v/>
      </c>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5.75" customHeight="1">
      <c r="A243" s="83" t="s">
        <v>636</v>
      </c>
      <c r="B243" s="83" t="s">
        <v>637</v>
      </c>
      <c r="C243" s="77">
        <v>0.0</v>
      </c>
      <c r="D243" s="60" t="str">
        <f t="shared" si="31"/>
        <v/>
      </c>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5.75" customHeight="1">
      <c r="A244" s="83" t="s">
        <v>638</v>
      </c>
      <c r="B244" s="83" t="s">
        <v>639</v>
      </c>
      <c r="C244" s="9">
        <v>1.0</v>
      </c>
      <c r="D244" s="60" t="str">
        <f t="shared" si="31"/>
        <v>&amp;quot;pale yellow&amp;quot;</v>
      </c>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5.75" customHeight="1">
      <c r="A245" s="83" t="s">
        <v>640</v>
      </c>
      <c r="B245" s="83" t="s">
        <v>641</v>
      </c>
      <c r="C245" s="77">
        <v>0.0</v>
      </c>
      <c r="D245" s="60" t="str">
        <f t="shared" si="31"/>
        <v/>
      </c>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5.75" customHeight="1">
      <c r="A246" s="83" t="s">
        <v>642</v>
      </c>
      <c r="B246" s="83" t="s">
        <v>643</v>
      </c>
      <c r="C246" s="77">
        <v>0.0</v>
      </c>
      <c r="D246" s="60" t="str">
        <f t="shared" si="31"/>
        <v/>
      </c>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5.75" customHeight="1">
      <c r="A247" s="83" t="s">
        <v>644</v>
      </c>
      <c r="B247" s="83" t="s">
        <v>645</v>
      </c>
      <c r="C247" s="77">
        <v>0.0</v>
      </c>
      <c r="D247" s="60" t="str">
        <f t="shared" si="31"/>
        <v/>
      </c>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5.75" customHeight="1">
      <c r="A248" s="83" t="s">
        <v>646</v>
      </c>
      <c r="B248" s="83" t="s">
        <v>647</v>
      </c>
      <c r="C248" s="77">
        <v>0.0</v>
      </c>
      <c r="D248" s="60" t="str">
        <f t="shared" si="31"/>
        <v/>
      </c>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5.75" customHeight="1">
      <c r="A249" s="83" t="s">
        <v>648</v>
      </c>
      <c r="B249" s="83" t="s">
        <v>649</v>
      </c>
      <c r="C249" s="77">
        <v>0.0</v>
      </c>
      <c r="D249" s="60" t="str">
        <f t="shared" si="31"/>
        <v/>
      </c>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5.75" customHeight="1">
      <c r="A250" s="83" t="s">
        <v>650</v>
      </c>
      <c r="B250" s="83" t="s">
        <v>651</v>
      </c>
      <c r="C250" s="77">
        <v>0.0</v>
      </c>
      <c r="D250" s="60" t="str">
        <f t="shared" si="31"/>
        <v/>
      </c>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5.75" customHeight="1">
      <c r="A251" s="83" t="s">
        <v>652</v>
      </c>
      <c r="B251" s="83" t="s">
        <v>653</v>
      </c>
      <c r="C251" s="77">
        <v>0.0</v>
      </c>
      <c r="D251" s="60" t="str">
        <f t="shared" si="31"/>
        <v/>
      </c>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5.75" customHeight="1">
      <c r="A252" s="83" t="s">
        <v>654</v>
      </c>
      <c r="B252" s="83" t="s">
        <v>655</v>
      </c>
      <c r="C252" s="77">
        <v>0.0</v>
      </c>
      <c r="D252" s="60" t="str">
        <f t="shared" si="31"/>
        <v/>
      </c>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5.75" customHeight="1">
      <c r="A253" s="83" t="s">
        <v>656</v>
      </c>
      <c r="B253" s="83" t="s">
        <v>657</v>
      </c>
      <c r="C253" s="77">
        <v>0.0</v>
      </c>
      <c r="D253" s="60" t="str">
        <f t="shared" si="31"/>
        <v/>
      </c>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5.75" customHeight="1">
      <c r="A254" s="83" t="s">
        <v>658</v>
      </c>
      <c r="B254" s="83" t="s">
        <v>659</v>
      </c>
      <c r="C254" s="77">
        <v>0.0</v>
      </c>
      <c r="D254" s="60" t="str">
        <f t="shared" si="31"/>
        <v/>
      </c>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5.75" customHeight="1">
      <c r="A255" s="83" t="s">
        <v>660</v>
      </c>
      <c r="B255" s="83" t="s">
        <v>661</v>
      </c>
      <c r="C255" s="9">
        <v>1.0</v>
      </c>
      <c r="D255" s="60" t="str">
        <f t="shared" si="31"/>
        <v>&amp;quot;navy blue&amp;quot;</v>
      </c>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5.75" customHeight="1">
      <c r="A256" s="83" t="s">
        <v>662</v>
      </c>
      <c r="B256" s="83" t="s">
        <v>663</v>
      </c>
      <c r="C256" s="77">
        <v>0.0</v>
      </c>
      <c r="D256" s="60" t="str">
        <f t="shared" si="31"/>
        <v/>
      </c>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5.75" customHeight="1">
      <c r="A257" s="83" t="s">
        <v>664</v>
      </c>
      <c r="B257" s="83" t="s">
        <v>665</v>
      </c>
      <c r="C257" s="77">
        <v>0.0</v>
      </c>
      <c r="D257" s="60" t="str">
        <f t="shared" si="31"/>
        <v/>
      </c>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5.75" customHeight="1">
      <c r="A258" s="83" t="s">
        <v>666</v>
      </c>
      <c r="B258" s="83" t="s">
        <v>667</v>
      </c>
      <c r="C258" s="77">
        <v>0.0</v>
      </c>
      <c r="D258" s="60" t="str">
        <f t="shared" si="31"/>
        <v/>
      </c>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5.75" customHeight="1">
      <c r="A259" s="83" t="s">
        <v>668</v>
      </c>
      <c r="B259" s="83" t="s">
        <v>669</v>
      </c>
      <c r="C259" s="77">
        <v>0.0</v>
      </c>
      <c r="D259" s="60" t="str">
        <f t="shared" si="31"/>
        <v/>
      </c>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5.75" customHeight="1">
      <c r="A260" s="83" t="s">
        <v>670</v>
      </c>
      <c r="B260" s="83" t="s">
        <v>671</v>
      </c>
      <c r="C260" s="77">
        <v>0.0</v>
      </c>
      <c r="D260" s="60" t="str">
        <f t="shared" si="31"/>
        <v/>
      </c>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5.75" customHeight="1">
      <c r="A261" s="83" t="s">
        <v>672</v>
      </c>
      <c r="B261" s="83" t="s">
        <v>673</v>
      </c>
      <c r="C261" s="77">
        <v>0.0</v>
      </c>
      <c r="D261" s="60" t="str">
        <f t="shared" si="31"/>
        <v/>
      </c>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5.75" customHeight="1">
      <c r="A262" s="83" t="s">
        <v>674</v>
      </c>
      <c r="B262" s="83" t="s">
        <v>675</v>
      </c>
      <c r="C262" s="77">
        <v>0.0</v>
      </c>
      <c r="D262" s="60" t="str">
        <f t="shared" si="31"/>
        <v/>
      </c>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5.75" customHeight="1">
      <c r="A263" s="83" t="s">
        <v>676</v>
      </c>
      <c r="B263" s="83" t="s">
        <v>677</v>
      </c>
      <c r="C263" s="77">
        <v>0.0</v>
      </c>
      <c r="D263" s="60" t="str">
        <f t="shared" si="31"/>
        <v/>
      </c>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5.75" customHeight="1">
      <c r="A264" s="83" t="s">
        <v>678</v>
      </c>
      <c r="B264" s="83" t="s">
        <v>679</v>
      </c>
      <c r="C264" s="77">
        <v>0.0</v>
      </c>
      <c r="D264" s="60" t="str">
        <f t="shared" si="31"/>
        <v/>
      </c>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5.75" customHeight="1">
      <c r="A265" s="83" t="s">
        <v>680</v>
      </c>
      <c r="B265" s="83" t="s">
        <v>681</v>
      </c>
      <c r="C265" s="77">
        <v>0.0</v>
      </c>
      <c r="D265" s="60" t="str">
        <f t="shared" si="31"/>
        <v/>
      </c>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5.75" customHeight="1">
      <c r="A266" s="83" t="s">
        <v>682</v>
      </c>
      <c r="B266" s="83" t="s">
        <v>683</v>
      </c>
      <c r="C266" s="77">
        <v>0.0</v>
      </c>
      <c r="D266" s="60" t="str">
        <f t="shared" si="31"/>
        <v/>
      </c>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5.75" customHeight="1">
      <c r="A267" s="83" t="s">
        <v>684</v>
      </c>
      <c r="B267" s="83" t="s">
        <v>685</v>
      </c>
      <c r="C267" s="77">
        <v>0.0</v>
      </c>
      <c r="D267" s="60" t="str">
        <f t="shared" si="31"/>
        <v/>
      </c>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5.75" customHeight="1">
      <c r="A268" s="83" t="s">
        <v>686</v>
      </c>
      <c r="C268" s="77">
        <v>0.0</v>
      </c>
      <c r="D268" s="60" t="str">
        <f t="shared" si="31"/>
        <v/>
      </c>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5.75" customHeight="1">
      <c r="A269" s="1"/>
      <c r="B269" s="2"/>
      <c r="C269" s="3"/>
      <c r="D269" s="3"/>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5.75" customHeight="1">
      <c r="A270" s="1"/>
      <c r="B270" s="2"/>
      <c r="C270" s="3"/>
      <c r="D270" s="3"/>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5.75" customHeight="1">
      <c r="A271" s="1"/>
      <c r="B271" s="2"/>
      <c r="C271" s="85" t="s">
        <v>252</v>
      </c>
      <c r="D271" s="3"/>
      <c r="E271" s="3"/>
      <c r="F271" s="4"/>
      <c r="G271" s="4"/>
      <c r="H271" s="4"/>
      <c r="I271" s="4"/>
      <c r="J271" s="86" t="s">
        <v>687</v>
      </c>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5.75" customHeight="1">
      <c r="A272" s="68" t="s">
        <v>342</v>
      </c>
      <c r="B272" s="69" t="str">
        <f t="array" ref="B272">"[" &amp; TEXTJOIN(", ", TRUE,IF( LEN(D274:D285),D274:D285,"" ),
  IF( LEN(#REF!),
                   CHAR(34)&amp;#REF!&amp;CHAR(34),
                   "" )
) &amp; "]"
</f>
        <v>#REF!</v>
      </c>
      <c r="C272" s="87" t="s">
        <v>688</v>
      </c>
      <c r="D272" s="3"/>
      <c r="E272" s="3"/>
      <c r="F272" s="4"/>
      <c r="G272" s="4"/>
      <c r="H272" s="4"/>
      <c r="I272" s="4"/>
      <c r="J272" s="88" t="s">
        <v>689</v>
      </c>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5.75" customHeight="1">
      <c r="A273" s="84" t="s">
        <v>250</v>
      </c>
      <c r="B273" s="70" t="s">
        <v>344</v>
      </c>
      <c r="C273" s="41" t="s">
        <v>690</v>
      </c>
      <c r="D273" s="70" t="s">
        <v>24</v>
      </c>
      <c r="E273" s="3"/>
      <c r="F273" s="4"/>
      <c r="G273" s="4"/>
      <c r="H273" s="4"/>
      <c r="I273" s="4"/>
      <c r="J273" s="41">
        <v>2.0</v>
      </c>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5.75" customHeight="1">
      <c r="A274" s="83" t="s">
        <v>691</v>
      </c>
      <c r="B274" s="9">
        <v>1.0</v>
      </c>
      <c r="C274" s="89" t="str">
        <f>IF(C273="colorable", "acc_"&amp;A274&amp;".png", "acc_"&amp;A274&amp;"_gray.png")
</f>
        <v>acc_ombre_gray.png</v>
      </c>
      <c r="D274" s="60" t="str">
        <f t="shared" ref="D274:D284" si="32">IF(B274=0,"",CONCATENATE("&amp;quot;",A274,"&amp;quot;"))</f>
        <v>&amp;quot;ombre&amp;quot;</v>
      </c>
      <c r="E274" s="3"/>
      <c r="F274" s="4"/>
      <c r="G274" s="4"/>
      <c r="H274" s="4"/>
      <c r="I274" s="4"/>
      <c r="J274" s="4" t="str">
        <f>J273&amp;"_"&amp;C274</f>
        <v>2_acc_ombre_gray.png</v>
      </c>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5.75" customHeight="1">
      <c r="A275" s="83" t="s">
        <v>692</v>
      </c>
      <c r="B275" s="9">
        <v>0.0</v>
      </c>
      <c r="C275" s="89" t="str">
        <f>IF(C273="colorable", "acc_"&amp;A275&amp;".png", "acc_"&amp;A275&amp;"_gray.png")
</f>
        <v>acc_gradient_gray.png</v>
      </c>
      <c r="D275" s="60" t="str">
        <f t="shared" si="32"/>
        <v/>
      </c>
      <c r="E275" s="3"/>
      <c r="F275" s="4"/>
      <c r="G275" s="4"/>
      <c r="H275" s="4"/>
      <c r="I275" s="4"/>
      <c r="J275" s="4" t="str">
        <f>J273&amp;"_"&amp;C275</f>
        <v>2_acc_gradient_gray.png</v>
      </c>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5.75" customHeight="1">
      <c r="A276" s="83" t="s">
        <v>693</v>
      </c>
      <c r="B276" s="9">
        <v>1.0</v>
      </c>
      <c r="C276" s="89" t="str">
        <f>IF(C273="colorable", "acc_"&amp;A276&amp;".png", "acc_"&amp;A276&amp;"_gray.png")
</f>
        <v>acc_sparcles_gray.png</v>
      </c>
      <c r="D276" s="60" t="str">
        <f t="shared" si="32"/>
        <v>&amp;quot;sparcles&amp;quot;</v>
      </c>
      <c r="E276" s="3"/>
      <c r="F276" s="4"/>
      <c r="G276" s="4"/>
      <c r="H276" s="4"/>
      <c r="I276" s="4"/>
      <c r="J276" s="4" t="str">
        <f>J273&amp;"_"&amp;C276</f>
        <v>2_acc_sparcles_gray.png</v>
      </c>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5.75" customHeight="1">
      <c r="A277" s="83" t="s">
        <v>694</v>
      </c>
      <c r="B277" s="77">
        <v>0.0</v>
      </c>
      <c r="C277" s="89" t="str">
        <f>IF(C273="colorable", "acc_"&amp;A277&amp;".png", "acc_"&amp;A277&amp;"_gray.png")
</f>
        <v>acc_stars_gray.png</v>
      </c>
      <c r="D277" s="60" t="str">
        <f t="shared" si="32"/>
        <v/>
      </c>
      <c r="E277" s="3"/>
      <c r="F277" s="4"/>
      <c r="G277" s="4"/>
      <c r="H277" s="4"/>
      <c r="I277" s="4"/>
      <c r="J277" s="4" t="str">
        <f>J273&amp;"_"&amp;C277</f>
        <v>2_acc_stars_gray.png</v>
      </c>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5.75" customHeight="1">
      <c r="A278" s="83" t="s">
        <v>695</v>
      </c>
      <c r="B278" s="77">
        <v>0.0</v>
      </c>
      <c r="C278" s="89" t="str">
        <f>IF(C273="colorable", "acc_"&amp;A278&amp;".png", "acc_"&amp;A278&amp;"_gray.png")
</f>
        <v>acc_hearts_gray.png</v>
      </c>
      <c r="D278" s="60" t="str">
        <f t="shared" si="32"/>
        <v/>
      </c>
      <c r="E278" s="3"/>
      <c r="F278" s="4"/>
      <c r="G278" s="4"/>
      <c r="H278" s="4"/>
      <c r="I278" s="4"/>
      <c r="J278" s="4" t="str">
        <f>J273&amp;"_"&amp;C278</f>
        <v>2_acc_hearts_gray.png</v>
      </c>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5.75" customHeight="1">
      <c r="A279" s="83" t="s">
        <v>696</v>
      </c>
      <c r="B279" s="77">
        <v>0.0</v>
      </c>
      <c r="C279" s="89" t="str">
        <f>IF(C273="colorable", "acc_"&amp;A279&amp;".png", "acc_"&amp;A279&amp;"_gray.png")
</f>
        <v>acc_gingham_gray.png</v>
      </c>
      <c r="D279" s="60" t="str">
        <f t="shared" si="32"/>
        <v/>
      </c>
      <c r="E279" s="3"/>
      <c r="F279" s="4"/>
      <c r="G279" s="4"/>
      <c r="H279" s="4"/>
      <c r="I279" s="4"/>
      <c r="J279" s="4" t="str">
        <f>J273&amp;"_"&amp;C279</f>
        <v>2_acc_gingham_gray.png</v>
      </c>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5.75" customHeight="1">
      <c r="A280" s="90" t="s">
        <v>697</v>
      </c>
      <c r="B280" s="91">
        <v>0.0</v>
      </c>
      <c r="C280" s="89" t="str">
        <f>IF(C273="colorable", "acc_"&amp;A280&amp;".png", "acc_"&amp;A280&amp;"_gray.png")
</f>
        <v>acc_flowers_gray.png</v>
      </c>
      <c r="D280" s="92" t="str">
        <f t="shared" si="32"/>
        <v/>
      </c>
      <c r="E280" s="3"/>
      <c r="F280" s="4"/>
      <c r="G280" s="4"/>
      <c r="H280" s="4"/>
      <c r="I280" s="4"/>
      <c r="J280" s="4" t="str">
        <f>J273&amp;"_"&amp;C280</f>
        <v>2_acc_flowers_gray.png</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5.75" customHeight="1">
      <c r="A281" s="93" t="s">
        <v>698</v>
      </c>
      <c r="B281" s="9">
        <v>0.0</v>
      </c>
      <c r="C281" s="94" t="str">
        <f t="shared" ref="C281:C284" si="33">IF(C270="colorable", "acc_"&amp;A281&amp;".png", "acc_"&amp;A281&amp;"_gray.png")
</f>
        <v>acc_yourname1_gray.png</v>
      </c>
      <c r="D281" s="95" t="str">
        <f t="shared" si="32"/>
        <v/>
      </c>
      <c r="E281" s="5"/>
      <c r="F281" s="12"/>
      <c r="G281" s="12"/>
      <c r="H281" s="12"/>
      <c r="I281" s="12"/>
      <c r="J281" s="12" t="str">
        <f>J273&amp;"_"&amp;C281</f>
        <v>2_acc_yourname1_gray.png</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5.75" customHeight="1">
      <c r="A282" s="93" t="s">
        <v>699</v>
      </c>
      <c r="B282" s="9">
        <v>0.0</v>
      </c>
      <c r="C282" s="94" t="str">
        <f t="shared" si="33"/>
        <v>acc_yourname2_gray.png</v>
      </c>
      <c r="D282" s="95" t="str">
        <f t="shared" si="32"/>
        <v/>
      </c>
      <c r="E282" s="5"/>
      <c r="F282" s="12"/>
      <c r="G282" s="12"/>
      <c r="H282" s="12"/>
      <c r="I282" s="12"/>
      <c r="J282" s="12" t="str">
        <f>J273&amp;"_"&amp;C282</f>
        <v>2_acc_yourname2_gray.png</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5.75" customHeight="1">
      <c r="A283" s="93" t="s">
        <v>700</v>
      </c>
      <c r="B283" s="9">
        <v>0.0</v>
      </c>
      <c r="C283" s="94" t="str">
        <f t="shared" si="33"/>
        <v>acc_yourname3_gray.png</v>
      </c>
      <c r="D283" s="95" t="str">
        <f t="shared" si="32"/>
        <v/>
      </c>
      <c r="E283" s="5"/>
      <c r="F283" s="12"/>
      <c r="G283" s="12"/>
      <c r="H283" s="12"/>
      <c r="I283" s="12"/>
      <c r="J283" s="12" t="str">
        <f>J273&amp;"_"&amp;C283</f>
        <v>2_acc_yourname3_gray.png</v>
      </c>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5.75" customHeight="1">
      <c r="A284" s="93" t="s">
        <v>701</v>
      </c>
      <c r="B284" s="9">
        <v>0.0</v>
      </c>
      <c r="C284" s="94" t="str">
        <f t="shared" si="33"/>
        <v>acc_yourname4_gray.png</v>
      </c>
      <c r="D284" s="95" t="str">
        <f t="shared" si="32"/>
        <v/>
      </c>
      <c r="E284" s="5"/>
      <c r="F284" s="12"/>
      <c r="G284" s="12"/>
      <c r="H284" s="12"/>
      <c r="I284" s="12"/>
      <c r="J284" s="12" t="str">
        <f>J273&amp;"_"&amp;C284</f>
        <v>2_acc_yourname4_gray.png</v>
      </c>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5.75" customHeight="1">
      <c r="A285" s="1"/>
      <c r="B285" s="2"/>
      <c r="C285" s="3"/>
      <c r="D285" s="3"/>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sheetData>
  <autoFilter ref="$A$14:$K$114"/>
  <mergeCells count="4">
    <mergeCell ref="A2:A10"/>
    <mergeCell ref="J11:K11"/>
    <mergeCell ref="J12:K12"/>
    <mergeCell ref="M117:N117"/>
  </mergeCells>
  <conditionalFormatting sqref="B173 B223">
    <cfRule type="notContainsBlanks" dxfId="0" priority="1">
      <formula>LEN(TRIM(B173))&gt;0</formula>
    </cfRule>
  </conditionalFormatting>
  <conditionalFormatting sqref="B174 B224">
    <cfRule type="notContainsBlanks" dxfId="1" priority="2">
      <formula>LEN(TRIM(B174))&gt;0</formula>
    </cfRule>
  </conditionalFormatting>
  <conditionalFormatting sqref="B175 B225">
    <cfRule type="notContainsBlanks" dxfId="2" priority="3">
      <formula>LEN(TRIM(B175))&gt;0</formula>
    </cfRule>
  </conditionalFormatting>
  <conditionalFormatting sqref="B177 B227">
    <cfRule type="notContainsBlanks" dxfId="3" priority="4">
      <formula>LEN(TRIM(B177))&gt;0</formula>
    </cfRule>
  </conditionalFormatting>
  <conditionalFormatting sqref="B178 B228">
    <cfRule type="notContainsBlanks" dxfId="4" priority="5">
      <formula>LEN(TRIM(B178))&gt;0</formula>
    </cfRule>
  </conditionalFormatting>
  <conditionalFormatting sqref="B179 B229">
    <cfRule type="notContainsBlanks" dxfId="5" priority="6">
      <formula>LEN(TRIM(B179))&gt;0</formula>
    </cfRule>
  </conditionalFormatting>
  <conditionalFormatting sqref="B180 B230">
    <cfRule type="notContainsBlanks" dxfId="6" priority="7">
      <formula>LEN(TRIM(B180))&gt;0</formula>
    </cfRule>
  </conditionalFormatting>
  <conditionalFormatting sqref="B181 B231">
    <cfRule type="notContainsBlanks" dxfId="7" priority="8">
      <formula>LEN(TRIM(B181))&gt;0</formula>
    </cfRule>
  </conditionalFormatting>
  <conditionalFormatting sqref="B182 B232">
    <cfRule type="notContainsBlanks" dxfId="8" priority="9">
      <formula>LEN(TRIM(B182))&gt;0</formula>
    </cfRule>
  </conditionalFormatting>
  <conditionalFormatting sqref="B183 B233">
    <cfRule type="notContainsBlanks" dxfId="9" priority="10">
      <formula>LEN(TRIM(B183))&gt;0</formula>
    </cfRule>
  </conditionalFormatting>
  <conditionalFormatting sqref="B184 B234">
    <cfRule type="notContainsBlanks" dxfId="10" priority="11">
      <formula>LEN(TRIM(B184))&gt;0</formula>
    </cfRule>
  </conditionalFormatting>
  <conditionalFormatting sqref="B185 B235">
    <cfRule type="notContainsBlanks" dxfId="11" priority="12">
      <formula>LEN(TRIM(B185))&gt;0</formula>
    </cfRule>
  </conditionalFormatting>
  <conditionalFormatting sqref="B186 B236">
    <cfRule type="notContainsBlanks" dxfId="12" priority="13">
      <formula>LEN(TRIM(B186))&gt;0</formula>
    </cfRule>
  </conditionalFormatting>
  <conditionalFormatting sqref="B187 B237">
    <cfRule type="notContainsBlanks" dxfId="13" priority="14">
      <formula>LEN(TRIM(B187))&gt;0</formula>
    </cfRule>
  </conditionalFormatting>
  <conditionalFormatting sqref="B188 B238">
    <cfRule type="notContainsBlanks" dxfId="14" priority="15">
      <formula>LEN(TRIM(B188))&gt;0</formula>
    </cfRule>
  </conditionalFormatting>
  <conditionalFormatting sqref="B189 B239">
    <cfRule type="notContainsBlanks" dxfId="15" priority="16">
      <formula>LEN(TRIM(B189))&gt;0</formula>
    </cfRule>
  </conditionalFormatting>
  <conditionalFormatting sqref="B190 B240">
    <cfRule type="notContainsBlanks" dxfId="16" priority="17">
      <formula>LEN(TRIM(B190))&gt;0</formula>
    </cfRule>
  </conditionalFormatting>
  <conditionalFormatting sqref="B191 B241">
    <cfRule type="notContainsBlanks" dxfId="17" priority="18">
      <formula>LEN(TRIM(B191))&gt;0</formula>
    </cfRule>
  </conditionalFormatting>
  <conditionalFormatting sqref="B192 B242">
    <cfRule type="notContainsBlanks" dxfId="18" priority="19">
      <formula>LEN(TRIM(B192))&gt;0</formula>
    </cfRule>
  </conditionalFormatting>
  <conditionalFormatting sqref="B193 B243">
    <cfRule type="notContainsBlanks" dxfId="19" priority="20">
      <formula>LEN(TRIM(B193))&gt;0</formula>
    </cfRule>
  </conditionalFormatting>
  <conditionalFormatting sqref="B194 B244">
    <cfRule type="notContainsBlanks" dxfId="20" priority="21">
      <formula>LEN(TRIM(B194))&gt;0</formula>
    </cfRule>
  </conditionalFormatting>
  <conditionalFormatting sqref="B195 B245">
    <cfRule type="notContainsBlanks" dxfId="21" priority="22">
      <formula>LEN(TRIM(B195))&gt;0</formula>
    </cfRule>
  </conditionalFormatting>
  <conditionalFormatting sqref="B196 B246">
    <cfRule type="notContainsBlanks" dxfId="22" priority="23">
      <formula>LEN(TRIM(B196))&gt;0</formula>
    </cfRule>
  </conditionalFormatting>
  <conditionalFormatting sqref="B197 B247">
    <cfRule type="notContainsBlanks" dxfId="23" priority="24">
      <formula>LEN(TRIM(B197))&gt;0</formula>
    </cfRule>
  </conditionalFormatting>
  <conditionalFormatting sqref="B198 B248">
    <cfRule type="notContainsBlanks" dxfId="24" priority="25">
      <formula>LEN(TRIM(B198))&gt;0</formula>
    </cfRule>
  </conditionalFormatting>
  <conditionalFormatting sqref="B199 B249">
    <cfRule type="notContainsBlanks" dxfId="25" priority="26">
      <formula>LEN(TRIM(B199))&gt;0</formula>
    </cfRule>
  </conditionalFormatting>
  <conditionalFormatting sqref="B200 B250">
    <cfRule type="notContainsBlanks" dxfId="26" priority="27">
      <formula>LEN(TRIM(B200))&gt;0</formula>
    </cfRule>
  </conditionalFormatting>
  <conditionalFormatting sqref="B201 B251">
    <cfRule type="notContainsBlanks" dxfId="27" priority="28">
      <formula>LEN(TRIM(B201))&gt;0</formula>
    </cfRule>
  </conditionalFormatting>
  <conditionalFormatting sqref="B202 B252">
    <cfRule type="notContainsBlanks" dxfId="28" priority="29">
      <formula>LEN(TRIM(B202))&gt;0</formula>
    </cfRule>
  </conditionalFormatting>
  <conditionalFormatting sqref="B203 B253">
    <cfRule type="notContainsBlanks" dxfId="29" priority="30">
      <formula>LEN(TRIM(B203))&gt;0</formula>
    </cfRule>
  </conditionalFormatting>
  <conditionalFormatting sqref="B204 B254">
    <cfRule type="notContainsBlanks" dxfId="30" priority="31">
      <formula>LEN(TRIM(B204))&gt;0</formula>
    </cfRule>
  </conditionalFormatting>
  <conditionalFormatting sqref="B205 B255">
    <cfRule type="notContainsBlanks" dxfId="31" priority="32">
      <formula>LEN(TRIM(B205))&gt;0</formula>
    </cfRule>
  </conditionalFormatting>
  <conditionalFormatting sqref="B206 B256">
    <cfRule type="notContainsBlanks" dxfId="32" priority="33">
      <formula>LEN(TRIM(B206))&gt;0</formula>
    </cfRule>
  </conditionalFormatting>
  <conditionalFormatting sqref="B207 B257">
    <cfRule type="notContainsBlanks" dxfId="33" priority="34">
      <formula>LEN(TRIM(B207))&gt;0</formula>
    </cfRule>
  </conditionalFormatting>
  <conditionalFormatting sqref="B208 B258">
    <cfRule type="notContainsBlanks" dxfId="34" priority="35">
      <formula>LEN(TRIM(B208))&gt;0</formula>
    </cfRule>
  </conditionalFormatting>
  <conditionalFormatting sqref="B209 B259">
    <cfRule type="notContainsBlanks" dxfId="35" priority="36">
      <formula>LEN(TRIM(B209))&gt;0</formula>
    </cfRule>
  </conditionalFormatting>
  <conditionalFormatting sqref="B210 B260">
    <cfRule type="notContainsBlanks" dxfId="36" priority="37">
      <formula>LEN(TRIM(B210))&gt;0</formula>
    </cfRule>
  </conditionalFormatting>
  <conditionalFormatting sqref="B211 B261">
    <cfRule type="notContainsBlanks" dxfId="37" priority="38">
      <formula>LEN(TRIM(B211))&gt;0</formula>
    </cfRule>
  </conditionalFormatting>
  <conditionalFormatting sqref="B212 B262">
    <cfRule type="notContainsBlanks" dxfId="38" priority="39">
      <formula>LEN(TRIM(B212))&gt;0</formula>
    </cfRule>
  </conditionalFormatting>
  <conditionalFormatting sqref="B213 B263">
    <cfRule type="notContainsBlanks" dxfId="39" priority="40">
      <formula>LEN(TRIM(B213))&gt;0</formula>
    </cfRule>
  </conditionalFormatting>
  <conditionalFormatting sqref="B214 B264">
    <cfRule type="notContainsBlanks" dxfId="40" priority="41">
      <formula>LEN(TRIM(B214))&gt;0</formula>
    </cfRule>
  </conditionalFormatting>
  <conditionalFormatting sqref="B215 B265">
    <cfRule type="notContainsBlanks" dxfId="41" priority="42">
      <formula>LEN(TRIM(B215))&gt;0</formula>
    </cfRule>
  </conditionalFormatting>
  <conditionalFormatting sqref="B216 B266">
    <cfRule type="notContainsBlanks" dxfId="42" priority="43">
      <formula>LEN(TRIM(B216))&gt;0</formula>
    </cfRule>
  </conditionalFormatting>
  <conditionalFormatting sqref="B217 B267">
    <cfRule type="notContainsBlanks" dxfId="43" priority="44">
      <formula>LEN(TRIM(B217))&gt;0</formula>
    </cfRule>
  </conditionalFormatting>
  <dataValidations>
    <dataValidation type="list" allowBlank="1" showErrorMessage="1" sqref="C35:C36">
      <formula1>"包含 yes 1,不含 no 0"</formula1>
    </dataValidation>
    <dataValidation type="list" allowBlank="1" showErrorMessage="1" sqref="C47 C50 C81:C82 C98 C111">
      <formula1>"默认为 0,By default - 0"</formula1>
    </dataValidation>
    <dataValidation type="list" allowBlank="1" showErrorMessage="1" sqref="C63">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08">
      <formula1>"选择生成-对应套装内衣 under_upper,选择生成-对应套装上衣 upper,选择生成-对应外套上部 over_upper"</formula1>
    </dataValidation>
    <dataValidation type="list" allowBlank="1" showErrorMessage="1" sqref="C110">
      <formula1>"拉上兜帽 up,拉下兜帽 down,无兜帽 no hood NaN"</formula1>
    </dataValidation>
    <dataValidation type="list" allowBlank="1" showErrorMessage="1" sqref="C28">
      <formula1>"色情 Lewd - 900,有伤风化 Risqué - 700,诱人 Seductive - 500,令人舒适 Comfy - 300,有品位 Tasteful - 200,时髦 Smart - 100,朴素 Unassuming - 50"</formula1>
    </dataValidation>
    <dataValidation type="list" allowBlank="1" showErrorMessage="1" sqref="C107">
      <formula1>"选择生成-对应套装内裤 under_lower,选择生成-对应套装下装 lower,选择生成-对应外套下部 over_lower"</formula1>
    </dataValidation>
    <dataValidation type="list" allowBlank="1" showErrorMessage="1" sqref="C118:C168 C173:C218 C223:C268 B274:B284">
      <formula1>"1,0"</formula1>
    </dataValidation>
    <dataValidation type="list" allowBlank="1" showErrorMessage="1" sqref="C17 C112">
      <formula1>"请在左边输入名称,Enter below"</formula1>
    </dataValidation>
    <dataValidation type="list" allowBlank="1" showErrorMessage="1" sqref="C93 C95">
      <formula1>"默认为 primary,secondary,none"</formula1>
    </dataValidation>
    <dataValidation type="list" allowBlank="1" showErrorMessage="1" sqref="C61">
      <formula1>"女性 Female - f,男性 Male - m,无规定 Neutral - n"</formula1>
    </dataValidation>
    <dataValidation type="list" allowBlank="1" showErrorMessage="1" sqref="C62">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C44:C46 C76:C77 C80 C85:C86 C88:C90 C92 C94 C96 C102:C105">
      <formula1>"有 yes 1,无 no 0"</formula1>
    </dataValidation>
    <dataValidation type="list" allowBlank="1" showErrorMessage="1" sqref="C25">
      <formula1>"坚固 Tough - 900,结实 Sturdy - 500,牢固 Firm - 200,精美 Fine - 100,精致 Delicate - 50,脆弱 Fragile - 20,轻薄 Flimsy - 10"</formula1>
    </dataValidation>
    <dataValidation type="list" allowBlank="1" showErrorMessage="1" sqref="C273">
      <formula1>"colorable,uncolorable"</formula1>
    </dataValidation>
    <dataValidation type="list" allowBlank="1" showErrorMessage="1" sqref="C69:C72">
      <formula1>"有售 yes 1,无售 no 0"</formula1>
    </dataValidation>
    <dataValidation type="list" allowBlank="1" showErrorMessage="1" sqref="C20">
      <formula1>"请在下方输入中文名称,Enter below"</formula1>
    </dataValidation>
    <dataValidation type="list" allowBlank="1" showErrorMessage="1" sqref="C48 C79">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J273">
      <formula1>"2,3,4,5,6"</formula1>
    </dataValidation>
    <dataValidation type="list" allowBlank="1" showErrorMessage="1" sqref="C27">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2 C24 C87 C91 C99">
      <formula1>"不适用 NaN,Not applicable NaN"</formula1>
    </dataValidation>
    <dataValidation type="list" allowBlank="1" showErrorMessage="1" sqref="C19 C23 C26 C34 C38 C41:C42 C52 C54 C56 C60">
      <formula1>"自动生成,Generated automatically"</formula1>
    </dataValidation>
    <dataValidation type="list" allowBlank="1" showErrorMessage="1" sqref="C84">
      <formula1>"默认为 primary,secondary,tertiary,Not applicable NaN"</formula1>
    </dataValidation>
    <dataValidation type="list" allowBlank="1" showErrorMessage="1" sqref="C83">
      <formula1>"无颜色选项卡 None [],Check pattern list below"</formula1>
    </dataValidation>
    <dataValidation type="list" allowBlank="1" showErrorMessage="1" sqref="C15 C64">
      <formula1>"请在左边输入序号,Enter below"</formula1>
    </dataValidation>
    <dataValidation type="list" allowBlank="1" showErrorMessage="1" sqref="C66">
      <formula1>"请在左边输入文字描述,Enter below"</formula1>
    </dataValidation>
    <dataValidation type="list" allowBlank="1" showErrorMessage="1" sqref="C109">
      <formula1>"不可 No Tuck 1,可掖 Tuck 0"</formula1>
    </dataValidation>
    <dataValidation type="list" allowBlank="1" showErrorMessage="1" sqref="C51 C53 C55">
      <formula1>"完全裸露 Completely exposed - 2,半遮半露 Half exposed - 1,不露 Not exposed - 0"</formula1>
    </dataValidation>
    <dataValidation type="list" allowBlank="1" showErrorMessage="1" sqref="C100">
      <formula1>"塑料 plastic,金属 metal,不适用 NaN"</formula1>
    </dataValidation>
    <dataValidation type="list" allowBlank="1" showErrorMessage="1" sqref="D16 D18 D21 D67 D74">
      <formula1>"NaN"</formula1>
    </dataValidation>
    <dataValidation type="list" allowBlank="1" showErrorMessage="1" sqref="C101">
      <formula1>"有并自动生成文件名 Generated automatically,无 no 0"</formula1>
    </dataValidation>
    <dataValidation type="list" allowBlank="1" showErrorMessage="1" sqref="C106">
      <formula1>"不可描述 5,巨大 4,较大 3,普通 2,娇小 1,Not applicable 0"</formula1>
    </dataValidation>
    <dataValidation type="list" allowBlank="1" showErrorMessage="1" sqref="C59">
      <formula1>"可安装 Can install 0,不可安装 Can't install null,不适用 Not applicable NaN"</formula1>
    </dataValidation>
    <dataValidation type="list" allowBlank="1" showErrorMessage="1" sqref="C39:C40">
      <formula1>"颈部 neck,胸部 chest,上腹 midriff,腰部 waist,大腿 thighs,膝盖 knees,脚踝 ankles,不适用 Not applicable NaN"</formula1>
    </dataValidation>
    <dataValidation type="list" allowBlank="1" showErrorMessage="1" sqref="C73">
      <formula1>"Enter below"</formula1>
    </dataValidation>
    <dataValidation type="list" allowBlank="1" showErrorMessage="1" sqref="C29:C30">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58">
      <formula1>"请下列表type选择,Check type list below"</formula1>
    </dataValidation>
    <dataValidation type="list" allowBlank="1" showErrorMessage="1" sqref="A12">
      <formula1>"脸部face,脚部feet,性器genitals,handheld,手部hands,头部head,腿部legs,下装lower,颈部neck,外套头部over_head,外套下装over_lower,外套上衣over_upper,内裤、外套下装under_lower,内衣under_upper,上衣upper"</formula1>
    </dataValidation>
    <dataValidation type="list" allowBlank="1" showErrorMessage="1" sqref="C31">
      <formula1>"一个 a,一个 an,不适用 (none) n"</formula1>
    </dataValidation>
    <dataValidation type="list" allowBlank="1" showErrorMessage="1" sqref="C68">
      <formula1>"请在下方逐项选择,Select items below"</formula1>
    </dataValidation>
    <dataValidation type="list" allowBlank="1" showErrorMessage="1" sqref="C32:C33 C37 C49 C57 C75 C78 C97">
      <formula1>"是 yes 1,否 no 0"</formula1>
    </dataValidation>
    <dataValidation type="list" allowBlank="1" showErrorMessage="1" sqref="C43">
      <formula1>"复数 yes 1,单数 no 0"</formula1>
    </dataValidation>
  </dataValidations>
  <printOptions/>
  <pageMargins bottom="0.75" footer="0.0" header="0.0" left="0.7" right="0.7" top="0.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5.0"/>
    <col customWidth="1" min="3" max="3" width="38.29"/>
    <col customWidth="1" hidden="1" min="4" max="4" width="16.71"/>
    <col customWidth="1" hidden="1" min="5" max="5" width="24.86"/>
    <col customWidth="1" hidden="1" min="6" max="7" width="56.0"/>
    <col customWidth="1" hidden="1" min="8" max="9" width="74.29"/>
    <col customWidth="1" min="10" max="11" width="67.43"/>
    <col customWidth="1" hidden="1" min="12" max="16" width="8.71"/>
  </cols>
  <sheetData>
    <row r="1" ht="16.5" hidden="1" customHeight="1">
      <c r="A1" s="96"/>
      <c r="B1" s="97"/>
      <c r="C1" s="98"/>
      <c r="D1" s="98"/>
      <c r="E1" s="98"/>
      <c r="F1" s="99"/>
      <c r="G1" s="99"/>
      <c r="H1" s="99"/>
      <c r="I1" s="99"/>
      <c r="J1" s="99"/>
      <c r="K1" s="99"/>
      <c r="L1" s="99"/>
      <c r="M1" s="99"/>
      <c r="N1" s="99"/>
      <c r="O1" s="99"/>
      <c r="P1" s="99"/>
    </row>
    <row r="2" ht="16.5" hidden="1" customHeight="1">
      <c r="A2" s="100" t="s">
        <v>0</v>
      </c>
      <c r="B2" s="97" t="s">
        <v>1</v>
      </c>
      <c r="C2" s="96" t="s">
        <v>771</v>
      </c>
      <c r="D2" s="98"/>
      <c r="E2" s="98"/>
      <c r="F2" s="99"/>
      <c r="G2" s="99"/>
      <c r="H2" s="99"/>
      <c r="I2" s="99"/>
      <c r="J2" s="99"/>
      <c r="K2" s="99"/>
      <c r="L2" s="99"/>
      <c r="M2" s="99"/>
      <c r="N2" s="99"/>
      <c r="O2" s="99"/>
      <c r="P2" s="99"/>
    </row>
    <row r="3" ht="16.5" hidden="1" customHeight="1">
      <c r="B3" s="97" t="s">
        <v>3</v>
      </c>
      <c r="C3" s="101" t="s">
        <v>4</v>
      </c>
      <c r="D3" s="98"/>
      <c r="E3" s="98"/>
      <c r="F3" s="99"/>
      <c r="G3" s="99"/>
      <c r="H3" s="99"/>
      <c r="I3" s="99"/>
      <c r="J3" s="99"/>
      <c r="K3" s="99"/>
      <c r="L3" s="99"/>
      <c r="M3" s="99"/>
      <c r="N3" s="99"/>
      <c r="O3" s="99"/>
      <c r="P3" s="99"/>
    </row>
    <row r="4" ht="16.5" hidden="1" customHeight="1">
      <c r="B4" s="97" t="s">
        <v>5</v>
      </c>
      <c r="C4" s="101" t="s">
        <v>6</v>
      </c>
      <c r="D4" s="98"/>
      <c r="E4" s="98"/>
      <c r="F4" s="99"/>
      <c r="G4" s="99"/>
      <c r="H4" s="99"/>
      <c r="I4" s="99"/>
      <c r="J4" s="99"/>
      <c r="K4" s="99"/>
      <c r="L4" s="99"/>
      <c r="M4" s="99"/>
      <c r="N4" s="99"/>
      <c r="O4" s="99"/>
      <c r="P4" s="99"/>
    </row>
    <row r="5" ht="16.5" hidden="1" customHeight="1">
      <c r="B5" s="97" t="s">
        <v>1</v>
      </c>
      <c r="C5" s="96" t="s">
        <v>772</v>
      </c>
      <c r="D5" s="98"/>
      <c r="E5" s="98"/>
      <c r="F5" s="99"/>
      <c r="G5" s="99"/>
      <c r="H5" s="99"/>
      <c r="I5" s="99"/>
      <c r="J5" s="99"/>
      <c r="K5" s="99"/>
      <c r="L5" s="99"/>
      <c r="M5" s="99"/>
      <c r="N5" s="99"/>
      <c r="O5" s="99"/>
      <c r="P5" s="99"/>
    </row>
    <row r="6" ht="16.5" hidden="1" customHeight="1">
      <c r="B6" s="97" t="s">
        <v>8</v>
      </c>
      <c r="C6" s="101" t="s">
        <v>773</v>
      </c>
      <c r="D6" s="98"/>
      <c r="E6" s="98"/>
      <c r="F6" s="99"/>
      <c r="G6" s="99"/>
      <c r="H6" s="99"/>
      <c r="I6" s="99"/>
      <c r="J6" s="99"/>
      <c r="K6" s="99"/>
      <c r="L6" s="99"/>
      <c r="M6" s="99"/>
      <c r="N6" s="99"/>
      <c r="O6" s="99"/>
      <c r="P6" s="99"/>
    </row>
    <row r="7" ht="16.5" hidden="1" customHeight="1">
      <c r="B7" s="97" t="s">
        <v>10</v>
      </c>
      <c r="C7" s="101" t="s">
        <v>11</v>
      </c>
      <c r="D7" s="98"/>
      <c r="E7" s="98"/>
      <c r="F7" s="99"/>
      <c r="G7" s="99"/>
      <c r="H7" s="99"/>
      <c r="I7" s="99"/>
      <c r="J7" s="99"/>
      <c r="K7" s="99"/>
      <c r="L7" s="99"/>
      <c r="M7" s="99"/>
      <c r="N7" s="99"/>
      <c r="O7" s="99"/>
      <c r="P7" s="99"/>
    </row>
    <row r="8" ht="16.5" hidden="1" customHeight="1">
      <c r="B8" s="97" t="s">
        <v>1</v>
      </c>
      <c r="C8" s="96" t="s">
        <v>12</v>
      </c>
      <c r="D8" s="98"/>
      <c r="E8" s="99"/>
      <c r="F8" s="99"/>
      <c r="G8" s="99"/>
      <c r="H8" s="99"/>
      <c r="I8" s="99"/>
      <c r="J8" s="99"/>
      <c r="K8" s="99"/>
      <c r="L8" s="99"/>
      <c r="M8" s="99"/>
      <c r="N8" s="99"/>
      <c r="O8" s="99"/>
      <c r="P8" s="99"/>
    </row>
    <row r="9" ht="16.5" hidden="1" customHeight="1">
      <c r="B9" s="97"/>
      <c r="C9" s="102" t="str">
        <f>"&amp;lt;&amp;lt;set setup.hairstyles."&amp;B13&amp;" to ["</f>
        <v>&amp;lt;&amp;lt;set setup.hairstyles.fringe to [</v>
      </c>
      <c r="D9" s="98"/>
      <c r="E9" s="96"/>
      <c r="F9" s="99"/>
      <c r="G9" s="99"/>
      <c r="H9" s="99"/>
      <c r="I9" s="99"/>
      <c r="J9" s="99"/>
      <c r="K9" s="99"/>
      <c r="L9" s="99"/>
      <c r="M9" s="99"/>
      <c r="N9" s="99"/>
      <c r="O9" s="99"/>
      <c r="P9" s="99"/>
    </row>
    <row r="10" ht="16.5" hidden="1" customHeight="1">
      <c r="B10" s="97"/>
      <c r="C10" s="96" t="s">
        <v>774</v>
      </c>
      <c r="D10" s="98"/>
      <c r="E10" s="96"/>
      <c r="F10" s="99"/>
      <c r="G10" s="99"/>
      <c r="H10" s="99"/>
      <c r="I10" s="99"/>
      <c r="J10" s="99"/>
      <c r="K10" s="99"/>
      <c r="L10" s="99"/>
      <c r="M10" s="99"/>
      <c r="N10" s="99"/>
      <c r="O10" s="99"/>
      <c r="P10" s="99"/>
    </row>
    <row r="11" ht="16.5" customHeight="1">
      <c r="A11" s="96"/>
      <c r="B11" s="97"/>
      <c r="C11" s="98"/>
      <c r="D11" s="98"/>
      <c r="E11" s="98"/>
      <c r="F11" s="99"/>
      <c r="G11" s="99"/>
      <c r="H11" s="99"/>
      <c r="I11" s="99"/>
      <c r="J11" s="99"/>
      <c r="K11" s="99"/>
      <c r="L11" s="99"/>
      <c r="M11" s="99"/>
      <c r="N11" s="99"/>
      <c r="O11" s="99"/>
      <c r="P11" s="99"/>
    </row>
    <row r="12" ht="131.25" customHeight="1">
      <c r="A12" s="103" t="s">
        <v>14</v>
      </c>
      <c r="B12" s="97"/>
      <c r="C12" s="104" t="s">
        <v>15</v>
      </c>
      <c r="D12" s="100"/>
      <c r="E12" s="100"/>
      <c r="F12" s="105"/>
      <c r="G12" s="105"/>
      <c r="H12" s="105"/>
      <c r="I12" s="105"/>
      <c r="J12" s="106" t="str">
        <f>SUBSTITUTE(I32&amp;"},","&amp;quot;",CHAR(34))
</f>
        <v>		{
		"name": "Front braid (center part)",
		"name_cap": "前辫 (中分)",
		"variable": "Front braid (center part)",
		"type": [],
		"shop": ["mirrorhair"],
		},</v>
      </c>
      <c r="K12" s="14"/>
      <c r="L12" s="105"/>
      <c r="M12" s="105"/>
      <c r="N12" s="105"/>
      <c r="O12" s="105"/>
      <c r="P12" s="105"/>
    </row>
    <row r="13" ht="131.25" customHeight="1">
      <c r="A13" s="107" t="s">
        <v>775</v>
      </c>
      <c r="B13" s="108" t="str">
        <f>RIGHT(A13, LEN(A13)*2-LENB(A13))</f>
        <v>fringe</v>
      </c>
      <c r="C13" s="109" t="s">
        <v>17</v>
      </c>
      <c r="D13" s="98"/>
      <c r="E13" s="98"/>
      <c r="F13" s="98" t="s">
        <v>18</v>
      </c>
      <c r="G13" s="98"/>
      <c r="H13" s="98" t="s">
        <v>18</v>
      </c>
      <c r="I13" s="98"/>
      <c r="J13" s="110" t="str">
        <f>H32&amp;"},"</f>
        <v>		{
		name: &amp;quot;Front braid (center part)&amp;quot;,
		name_cap: &amp;quot;前辫 (中分)&amp;quot;,
		variable: &amp;quot;Front braid (center part)&amp;quot;,
		type: [],
		shop: [&amp;quot;mirrorhair&amp;quot;],
		},</v>
      </c>
      <c r="K13" s="14"/>
      <c r="L13" s="105"/>
      <c r="M13" s="105"/>
      <c r="N13" s="105"/>
      <c r="O13" s="105"/>
      <c r="P13" s="105"/>
    </row>
    <row r="14" ht="16.5" customHeight="1">
      <c r="A14" s="96"/>
      <c r="B14" s="97"/>
      <c r="C14" s="98"/>
      <c r="D14" s="98"/>
      <c r="E14" s="98"/>
      <c r="F14" s="99"/>
      <c r="G14" s="99"/>
      <c r="H14" s="111"/>
      <c r="I14" s="111"/>
      <c r="J14" s="99"/>
      <c r="K14" s="99"/>
      <c r="L14" s="99"/>
      <c r="M14" s="99"/>
      <c r="N14" s="99"/>
      <c r="O14" s="99"/>
      <c r="P14" s="99"/>
    </row>
    <row r="15" ht="60.0" customHeight="1">
      <c r="A15" s="100" t="s">
        <v>19</v>
      </c>
      <c r="B15" s="112" t="s">
        <v>20</v>
      </c>
      <c r="C15" s="100" t="s">
        <v>349</v>
      </c>
      <c r="D15" s="100" t="s">
        <v>22</v>
      </c>
      <c r="E15" s="100" t="s">
        <v>23</v>
      </c>
      <c r="F15" s="100" t="s">
        <v>24</v>
      </c>
      <c r="G15" s="16" t="s">
        <v>25</v>
      </c>
      <c r="H15" s="100" t="str">
        <f t="shared" ref="H15:I15" si="1">CHAR(9)&amp;CHAR(9)&amp;"{"&amp;CHAR(10)&amp;CHAR(9)&amp;CHAR(9)</f>
        <v>		{
		</v>
      </c>
      <c r="I15" s="100" t="str">
        <f t="shared" si="1"/>
        <v>		{
		</v>
      </c>
      <c r="J15" s="100" t="s">
        <v>26</v>
      </c>
      <c r="K15" s="109" t="s">
        <v>27</v>
      </c>
      <c r="L15" s="100"/>
      <c r="M15" s="105" t="s">
        <v>776</v>
      </c>
      <c r="N15" s="100"/>
      <c r="O15" s="100" t="s">
        <v>777</v>
      </c>
      <c r="P15" s="100" t="s">
        <v>778</v>
      </c>
    </row>
    <row r="16" ht="16.5" customHeight="1">
      <c r="A16" s="96" t="s">
        <v>49</v>
      </c>
      <c r="B16" s="97" t="str">
        <f t="shared" ref="B16:B32" si="2">IF(OR(INDEX($O16:$P16,1,MATCH($B$13,$O$15:$P$15,0))=0,ISNUMBER(SEARCH("自动生成", C16)),ISNUMBER(SEARCH("不适用", C16)),ISNUMBER(SEARCH("默认为", C16))),"",IF(D16="","0","1"))</f>
        <v>1</v>
      </c>
      <c r="C16" s="113" t="s">
        <v>779</v>
      </c>
      <c r="D16" s="98" t="str">
        <f>C17</f>
        <v>Front braid (center part)</v>
      </c>
      <c r="E16" s="96" t="str">
        <f t="shared" ref="E16:E32" si="3">IF(OR(INDEX($O16:$P16,1,MATCH($B$13,$O$15:$P$15,0))=0,D16="NaN"),"",D16)</f>
        <v>Front braid (center part)</v>
      </c>
      <c r="F16" s="99" t="str">
        <f t="shared" ref="F16:F24" si="4">IF(E16="","",CONCATENATE(A16,": ",IF(OR(ISNUMBER(SEARCH("[", E16)),ISNUMBER(SEARCH("{", E16)),ISNUMBER(E16*1)),E16,CONCATENATE("&amp;quot;",E16,"&amp;quot;")),","))</f>
        <v>name: &amp;quot;Front braid (center part)&amp;quot;,</v>
      </c>
      <c r="G16" s="24" t="str">
        <f t="shared" ref="G16:G32" si="5">IF(
  E16="", 
  "", 
  CHAR(34)&amp;A16&amp;CHAR(34)&amp;": "&amp;
    IF(
      OR(
        ISNUMBER(SEARCH("[",E16)),
        ISNUMBER(SEARCH("{",E16)),
        ISNUMBER(E16*1)
      ),
      E16,
      CHAR(34)&amp;E16&amp;CHAR(34)
    )
  &amp;","
)
</f>
        <v>"name": "Front braid (center part)",</v>
      </c>
      <c r="H16" s="25" t="str">
        <f t="shared" ref="H16:H32" si="6">IF(F16="",H15,H15&amp;F16&amp;CHAR(10)&amp;CHAR(9)&amp;CHAR(9))</f>
        <v>		{
		name: &amp;quot;Front braid (center part)&amp;quot;,
		</v>
      </c>
      <c r="I16" s="25" t="str">
        <f t="shared" ref="I16:I32" si="7">IF(G16="",I15,I15&amp;G16&amp;CHAR(10)&amp;CHAR(9)&amp;CHAR(9))</f>
        <v>		{
		"name": "Front braid (center part)",
		</v>
      </c>
      <c r="J16" s="114" t="s">
        <v>780</v>
      </c>
      <c r="K16" s="99" t="s">
        <v>781</v>
      </c>
      <c r="L16" s="99"/>
      <c r="M16" s="96" t="s">
        <v>782</v>
      </c>
      <c r="N16" s="99"/>
      <c r="O16" s="99">
        <v>1.0</v>
      </c>
      <c r="P16" s="99">
        <v>1.0</v>
      </c>
    </row>
    <row r="17" ht="16.5" customHeight="1">
      <c r="A17" s="96"/>
      <c r="B17" s="97" t="str">
        <f t="shared" si="2"/>
        <v>1</v>
      </c>
      <c r="C17" s="115" t="s">
        <v>783</v>
      </c>
      <c r="D17" s="98" t="s">
        <v>48</v>
      </c>
      <c r="E17" s="96" t="str">
        <f t="shared" si="3"/>
        <v/>
      </c>
      <c r="F17" s="99" t="str">
        <f t="shared" si="4"/>
        <v/>
      </c>
      <c r="G17" s="24" t="str">
        <f t="shared" si="5"/>
        <v/>
      </c>
      <c r="H17" s="25" t="str">
        <f t="shared" si="6"/>
        <v>		{
		name: &amp;quot;Front braid (center part)&amp;quot;,
		</v>
      </c>
      <c r="I17" s="25" t="str">
        <f t="shared" si="7"/>
        <v>		{
		"name": "Front braid (center part)",
		</v>
      </c>
      <c r="J17" s="116"/>
      <c r="K17" s="99"/>
      <c r="L17" s="99"/>
      <c r="M17" s="99"/>
      <c r="N17" s="99"/>
      <c r="O17" s="99">
        <v>1.0</v>
      </c>
      <c r="P17" s="99">
        <v>1.0</v>
      </c>
    </row>
    <row r="18" ht="16.5" customHeight="1">
      <c r="A18" s="96" t="s">
        <v>54</v>
      </c>
      <c r="B18" s="97" t="str">
        <f t="shared" si="2"/>
        <v>1</v>
      </c>
      <c r="C18" s="113" t="s">
        <v>779</v>
      </c>
      <c r="D18" s="98" t="str">
        <f>C19</f>
        <v>前辫 (中分)</v>
      </c>
      <c r="E18" s="96" t="str">
        <f t="shared" si="3"/>
        <v>前辫 (中分)</v>
      </c>
      <c r="F18" s="99" t="str">
        <f t="shared" si="4"/>
        <v>name_cap: &amp;quot;前辫 (中分)&amp;quot;,</v>
      </c>
      <c r="G18" s="24" t="str">
        <f t="shared" si="5"/>
        <v>"name_cap": "前辫 (中分)",</v>
      </c>
      <c r="H18" s="25" t="str">
        <f t="shared" si="6"/>
        <v>		{
		name: &amp;quot;Front braid (center part)&amp;quot;,
		name_cap: &amp;quot;前辫 (中分)&amp;quot;,
		</v>
      </c>
      <c r="I18" s="25" t="str">
        <f t="shared" si="7"/>
        <v>		{
		"name": "Front braid (center part)",
		"name_cap": "前辫 (中分)",
		</v>
      </c>
      <c r="J18" s="114" t="s">
        <v>784</v>
      </c>
      <c r="K18" s="99" t="s">
        <v>785</v>
      </c>
      <c r="L18" s="99"/>
      <c r="M18" s="99"/>
      <c r="N18" s="99"/>
      <c r="O18" s="99">
        <v>1.0</v>
      </c>
      <c r="P18" s="99">
        <v>1.0</v>
      </c>
    </row>
    <row r="19" ht="16.5" customHeight="1">
      <c r="A19" s="96"/>
      <c r="B19" s="97" t="str">
        <f t="shared" si="2"/>
        <v>1</v>
      </c>
      <c r="C19" s="115" t="s">
        <v>786</v>
      </c>
      <c r="D19" s="98" t="s">
        <v>48</v>
      </c>
      <c r="E19" s="96" t="str">
        <f t="shared" si="3"/>
        <v/>
      </c>
      <c r="F19" s="99" t="str">
        <f t="shared" si="4"/>
        <v/>
      </c>
      <c r="G19" s="24" t="str">
        <f t="shared" si="5"/>
        <v/>
      </c>
      <c r="H19" s="25" t="str">
        <f t="shared" si="6"/>
        <v>		{
		name: &amp;quot;Front braid (center part)&amp;quot;,
		name_cap: &amp;quot;前辫 (中分)&amp;quot;,
		</v>
      </c>
      <c r="I19" s="25" t="str">
        <f t="shared" si="7"/>
        <v>		{
		"name": "Front braid (center part)",
		"name_cap": "前辫 (中分)",
		</v>
      </c>
      <c r="J19" s="116"/>
      <c r="K19" s="99"/>
      <c r="L19" s="99"/>
      <c r="M19" s="99"/>
      <c r="N19" s="99"/>
      <c r="O19" s="99">
        <v>1.0</v>
      </c>
      <c r="P19" s="99">
        <v>1.0</v>
      </c>
    </row>
    <row r="20" ht="16.5" customHeight="1">
      <c r="A20" s="117" t="s">
        <v>66</v>
      </c>
      <c r="B20" s="97" t="str">
        <f t="shared" si="2"/>
        <v/>
      </c>
      <c r="C20" s="118" t="s">
        <v>787</v>
      </c>
      <c r="D20" s="119" t="str">
        <f>D16</f>
        <v>Front braid (center part)</v>
      </c>
      <c r="E20" s="117" t="str">
        <f t="shared" si="3"/>
        <v>Front braid (center part)</v>
      </c>
      <c r="F20" s="120" t="str">
        <f t="shared" si="4"/>
        <v>variable: &amp;quot;Front braid (center part)&amp;quot;,</v>
      </c>
      <c r="G20" s="24" t="str">
        <f t="shared" si="5"/>
        <v>"variable": "Front braid (center part)",</v>
      </c>
      <c r="H20" s="25" t="str">
        <f t="shared" si="6"/>
        <v>		{
		name: &amp;quot;Front braid (center part)&amp;quot;,
		name_cap: &amp;quot;前辫 (中分)&amp;quot;,
		variable: &amp;quot;Front braid (center part)&amp;quot;,
		</v>
      </c>
      <c r="I20" s="25" t="str">
        <f t="shared" si="7"/>
        <v>		{
		"name": "Front braid (center part)",
		"name_cap": "前辫 (中分)",
		"variable": "Front braid (center part)",
		</v>
      </c>
      <c r="J20" s="121"/>
      <c r="K20" s="120" t="s">
        <v>68</v>
      </c>
      <c r="L20" s="120"/>
      <c r="M20" s="120"/>
      <c r="N20" s="120"/>
      <c r="O20" s="120">
        <v>1.0</v>
      </c>
      <c r="P20" s="120">
        <v>1.0</v>
      </c>
    </row>
    <row r="21" ht="16.5" customHeight="1">
      <c r="A21" s="96" t="s">
        <v>179</v>
      </c>
      <c r="B21" s="97" t="str">
        <f t="shared" si="2"/>
        <v>1</v>
      </c>
      <c r="C21" s="113" t="s">
        <v>788</v>
      </c>
      <c r="D21" s="98" t="str">
        <f>SUBSTITUTE(SUBSTITUTE(CONCATENATE("[",D22,D23,D24,D25,D27,D28,D29,D30,D31,"]"),"NaN",""),"&amp;quot;&amp;quot;","&amp;quot;, &amp;quot;")</f>
        <v>[]</v>
      </c>
      <c r="E21" s="96" t="str">
        <f t="shared" si="3"/>
        <v>[]</v>
      </c>
      <c r="F21" s="99" t="str">
        <f t="shared" si="4"/>
        <v>type: [],</v>
      </c>
      <c r="G21" s="24" t="str">
        <f t="shared" si="5"/>
        <v>"type": [],</v>
      </c>
      <c r="H21" s="25" t="str">
        <f t="shared" si="6"/>
        <v>		{
		name: &amp;quot;Front braid (center part)&amp;quot;,
		name_cap: &amp;quot;前辫 (中分)&amp;quot;,
		variable: &amp;quot;Front braid (center part)&amp;quot;,
		type: [],
		</v>
      </c>
      <c r="I21" s="25" t="str">
        <f t="shared" si="7"/>
        <v>		{
		"name": "Front braid (center part)",
		"name_cap": "前辫 (中分)",
		"variable": "Front braid (center part)",
		"type": [],
		</v>
      </c>
      <c r="J21" s="114"/>
      <c r="K21" s="99" t="s">
        <v>789</v>
      </c>
      <c r="L21" s="99"/>
      <c r="M21" s="99"/>
      <c r="N21" s="99"/>
      <c r="O21" s="99">
        <v>1.0</v>
      </c>
      <c r="P21" s="99">
        <v>1.0</v>
      </c>
    </row>
    <row r="22" ht="16.5" customHeight="1">
      <c r="A22" s="122" t="s">
        <v>790</v>
      </c>
      <c r="B22" s="97" t="str">
        <f t="shared" si="2"/>
        <v/>
      </c>
      <c r="C22" s="115">
        <v>0.0</v>
      </c>
      <c r="D22" s="98" t="str">
        <f t="shared" ref="D22:D31" si="8">IF(IFERROR(RIGHT(C22, LEN(C22)*2-LENB(C22))*1,RIGHT(C22, LEN(C22)*2-LENB(C22)))=1,CONCATENATE("&amp;quot;",A22,"&amp;quot;"),"NaN")</f>
        <v>NaN</v>
      </c>
      <c r="E22" s="96" t="str">
        <f t="shared" si="3"/>
        <v/>
      </c>
      <c r="F22" s="99" t="str">
        <f t="shared" si="4"/>
        <v/>
      </c>
      <c r="G22" s="24" t="str">
        <f t="shared" si="5"/>
        <v/>
      </c>
      <c r="H22" s="25" t="str">
        <f t="shared" si="6"/>
        <v>		{
		name: &amp;quot;Front braid (center part)&amp;quot;,
		name_cap: &amp;quot;前辫 (中分)&amp;quot;,
		variable: &amp;quot;Front braid (center part)&amp;quot;,
		type: [],
		</v>
      </c>
      <c r="I22" s="25" t="str">
        <f t="shared" si="7"/>
        <v>		{
		"name": "Front braid (center part)",
		"name_cap": "前辫 (中分)",
		"variable": "Front braid (center part)",
		"type": [],
		</v>
      </c>
      <c r="J22" s="114" t="s">
        <v>791</v>
      </c>
      <c r="K22" s="99" t="s">
        <v>792</v>
      </c>
      <c r="L22" s="99"/>
      <c r="M22" s="99"/>
      <c r="N22" s="99"/>
      <c r="O22" s="99">
        <v>0.0</v>
      </c>
      <c r="P22" s="99">
        <v>0.0</v>
      </c>
    </row>
    <row r="23" ht="16.5" customHeight="1">
      <c r="A23" s="122" t="s">
        <v>109</v>
      </c>
      <c r="B23" s="97" t="str">
        <f t="shared" si="2"/>
        <v/>
      </c>
      <c r="C23" s="115">
        <v>0.0</v>
      </c>
      <c r="D23" s="98" t="str">
        <f t="shared" si="8"/>
        <v>NaN</v>
      </c>
      <c r="E23" s="96" t="str">
        <f t="shared" si="3"/>
        <v/>
      </c>
      <c r="F23" s="99" t="str">
        <f t="shared" si="4"/>
        <v/>
      </c>
      <c r="G23" s="24" t="str">
        <f t="shared" si="5"/>
        <v/>
      </c>
      <c r="H23" s="25" t="str">
        <f t="shared" si="6"/>
        <v>		{
		name: &amp;quot;Front braid (center part)&amp;quot;,
		name_cap: &amp;quot;前辫 (中分)&amp;quot;,
		variable: &amp;quot;Front braid (center part)&amp;quot;,
		type: [],
		</v>
      </c>
      <c r="I23" s="25" t="str">
        <f t="shared" si="7"/>
        <v>		{
		"name": "Front braid (center part)",
		"name_cap": "前辫 (中分)",
		"variable": "Front braid (center part)",
		"type": [],
		</v>
      </c>
      <c r="J23" s="114" t="s">
        <v>793</v>
      </c>
      <c r="K23" s="99" t="s">
        <v>794</v>
      </c>
      <c r="L23" s="99"/>
      <c r="M23" s="99"/>
      <c r="N23" s="99"/>
      <c r="O23" s="99">
        <v>0.0</v>
      </c>
      <c r="P23" s="99">
        <v>0.0</v>
      </c>
    </row>
    <row r="24" ht="16.5" customHeight="1">
      <c r="A24" s="122" t="s">
        <v>795</v>
      </c>
      <c r="B24" s="97" t="str">
        <f t="shared" si="2"/>
        <v/>
      </c>
      <c r="C24" s="123">
        <v>0.0</v>
      </c>
      <c r="D24" s="98" t="str">
        <f t="shared" si="8"/>
        <v>NaN</v>
      </c>
      <c r="E24" s="96" t="str">
        <f t="shared" si="3"/>
        <v/>
      </c>
      <c r="F24" s="99" t="str">
        <f t="shared" si="4"/>
        <v/>
      </c>
      <c r="G24" s="24" t="str">
        <f t="shared" si="5"/>
        <v/>
      </c>
      <c r="H24" s="25" t="str">
        <f t="shared" si="6"/>
        <v>		{
		name: &amp;quot;Front braid (center part)&amp;quot;,
		name_cap: &amp;quot;前辫 (中分)&amp;quot;,
		variable: &amp;quot;Front braid (center part)&amp;quot;,
		type: [],
		</v>
      </c>
      <c r="I24" s="25" t="str">
        <f t="shared" si="7"/>
        <v>		{
		"name": "Front braid (center part)",
		"name_cap": "前辫 (中分)",
		"variable": "Front braid (center part)",
		"type": [],
		</v>
      </c>
      <c r="J24" s="114" t="s">
        <v>796</v>
      </c>
      <c r="K24" s="99" t="s">
        <v>797</v>
      </c>
      <c r="L24" s="99"/>
      <c r="M24" s="99"/>
      <c r="N24" s="99"/>
      <c r="O24" s="99">
        <v>0.0</v>
      </c>
      <c r="P24" s="99">
        <v>0.0</v>
      </c>
    </row>
    <row r="25" ht="16.5" customHeight="1">
      <c r="A25" s="122" t="s">
        <v>798</v>
      </c>
      <c r="B25" s="97" t="str">
        <f t="shared" si="2"/>
        <v/>
      </c>
      <c r="C25" s="115">
        <v>0.0</v>
      </c>
      <c r="D25" s="98" t="str">
        <f t="shared" si="8"/>
        <v>NaN</v>
      </c>
      <c r="E25" s="96" t="str">
        <f t="shared" si="3"/>
        <v/>
      </c>
      <c r="F25" s="99"/>
      <c r="G25" s="24" t="str">
        <f t="shared" si="5"/>
        <v/>
      </c>
      <c r="H25" s="25" t="str">
        <f t="shared" si="6"/>
        <v>		{
		name: &amp;quot;Front braid (center part)&amp;quot;,
		name_cap: &amp;quot;前辫 (中分)&amp;quot;,
		variable: &amp;quot;Front braid (center part)&amp;quot;,
		type: [],
		</v>
      </c>
      <c r="I25" s="25" t="str">
        <f t="shared" si="7"/>
        <v>		{
		"name": "Front braid (center part)",
		"name_cap": "前辫 (中分)",
		"variable": "Front braid (center part)",
		"type": [],
		</v>
      </c>
      <c r="J25" s="114" t="s">
        <v>799</v>
      </c>
      <c r="K25" s="99" t="s">
        <v>800</v>
      </c>
      <c r="L25" s="99"/>
      <c r="M25" s="99"/>
      <c r="N25" s="99"/>
      <c r="O25" s="99">
        <v>0.0</v>
      </c>
      <c r="P25" s="99">
        <v>0.0</v>
      </c>
    </row>
    <row r="26" ht="16.5" customHeight="1">
      <c r="A26" s="124" t="s">
        <v>801</v>
      </c>
      <c r="B26" s="97" t="str">
        <f t="shared" si="2"/>
        <v/>
      </c>
      <c r="C26" s="123">
        <v>0.0</v>
      </c>
      <c r="D26" s="98" t="str">
        <f t="shared" si="8"/>
        <v>NaN</v>
      </c>
      <c r="E26" s="96" t="str">
        <f t="shared" si="3"/>
        <v/>
      </c>
      <c r="F26" s="99"/>
      <c r="G26" s="24" t="str">
        <f t="shared" si="5"/>
        <v/>
      </c>
      <c r="H26" s="25" t="str">
        <f t="shared" si="6"/>
        <v>		{
		name: &amp;quot;Front braid (center part)&amp;quot;,
		name_cap: &amp;quot;前辫 (中分)&amp;quot;,
		variable: &amp;quot;Front braid (center part)&amp;quot;,
		type: [],
		</v>
      </c>
      <c r="I26" s="25" t="str">
        <f t="shared" si="7"/>
        <v>		{
		"name": "Front braid (center part)",
		"name_cap": "前辫 (中分)",
		"variable": "Front braid (center part)",
		"type": [],
		</v>
      </c>
      <c r="J26" s="114" t="s">
        <v>802</v>
      </c>
      <c r="K26" s="99"/>
      <c r="L26" s="99"/>
      <c r="M26" s="99"/>
      <c r="N26" s="99"/>
      <c r="O26" s="99">
        <v>0.0</v>
      </c>
      <c r="P26" s="99">
        <v>0.0</v>
      </c>
    </row>
    <row r="27" ht="16.5" customHeight="1">
      <c r="A27" s="122" t="s">
        <v>803</v>
      </c>
      <c r="B27" s="97" t="str">
        <f t="shared" si="2"/>
        <v/>
      </c>
      <c r="C27" s="115">
        <v>0.0</v>
      </c>
      <c r="D27" s="98" t="str">
        <f t="shared" si="8"/>
        <v>NaN</v>
      </c>
      <c r="E27" s="96" t="str">
        <f t="shared" si="3"/>
        <v/>
      </c>
      <c r="F27" s="99"/>
      <c r="G27" s="24" t="str">
        <f t="shared" si="5"/>
        <v/>
      </c>
      <c r="H27" s="25" t="str">
        <f t="shared" si="6"/>
        <v>		{
		name: &amp;quot;Front braid (center part)&amp;quot;,
		name_cap: &amp;quot;前辫 (中分)&amp;quot;,
		variable: &amp;quot;Front braid (center part)&amp;quot;,
		type: [],
		</v>
      </c>
      <c r="I27" s="25" t="str">
        <f t="shared" si="7"/>
        <v>		{
		"name": "Front braid (center part)",
		"name_cap": "前辫 (中分)",
		"variable": "Front braid (center part)",
		"type": [],
		</v>
      </c>
      <c r="J27" s="114" t="s">
        <v>804</v>
      </c>
      <c r="K27" s="99" t="s">
        <v>805</v>
      </c>
      <c r="L27" s="99"/>
      <c r="M27" s="99"/>
      <c r="N27" s="99"/>
      <c r="O27" s="99">
        <v>0.0</v>
      </c>
      <c r="P27" s="99">
        <v>0.0</v>
      </c>
    </row>
    <row r="28" ht="16.5" customHeight="1">
      <c r="A28" s="122" t="s">
        <v>806</v>
      </c>
      <c r="B28" s="97" t="str">
        <f t="shared" si="2"/>
        <v/>
      </c>
      <c r="C28" s="123">
        <v>0.0</v>
      </c>
      <c r="D28" s="98" t="str">
        <f t="shared" si="8"/>
        <v>NaN</v>
      </c>
      <c r="E28" s="96" t="str">
        <f t="shared" si="3"/>
        <v/>
      </c>
      <c r="F28" s="99"/>
      <c r="G28" s="24" t="str">
        <f t="shared" si="5"/>
        <v/>
      </c>
      <c r="H28" s="25" t="str">
        <f t="shared" si="6"/>
        <v>		{
		name: &amp;quot;Front braid (center part)&amp;quot;,
		name_cap: &amp;quot;前辫 (中分)&amp;quot;,
		variable: &amp;quot;Front braid (center part)&amp;quot;,
		type: [],
		</v>
      </c>
      <c r="I28" s="25" t="str">
        <f t="shared" si="7"/>
        <v>		{
		"name": "Front braid (center part)",
		"name_cap": "前辫 (中分)",
		"variable": "Front braid (center part)",
		"type": [],
		</v>
      </c>
      <c r="J28" s="114" t="s">
        <v>807</v>
      </c>
      <c r="K28" s="99" t="s">
        <v>808</v>
      </c>
      <c r="L28" s="99"/>
      <c r="M28" s="99"/>
      <c r="N28" s="99"/>
      <c r="O28" s="99">
        <v>0.0</v>
      </c>
      <c r="P28" s="99">
        <v>0.0</v>
      </c>
    </row>
    <row r="29" ht="16.5" customHeight="1">
      <c r="A29" s="122" t="s">
        <v>809</v>
      </c>
      <c r="B29" s="97" t="str">
        <f t="shared" si="2"/>
        <v/>
      </c>
      <c r="C29" s="115">
        <v>0.0</v>
      </c>
      <c r="D29" s="98" t="str">
        <f t="shared" si="8"/>
        <v>NaN</v>
      </c>
      <c r="E29" s="96" t="str">
        <f t="shared" si="3"/>
        <v/>
      </c>
      <c r="F29" s="99" t="str">
        <f t="shared" ref="F29:F32" si="9">IF(E29="","",CONCATENATE(A29,": ",IF(OR(ISNUMBER(SEARCH("[", E29)),ISNUMBER(SEARCH("{", E29)),ISNUMBER(E29*1)),E29,CONCATENATE("&amp;quot;",E29,"&amp;quot;")),","))</f>
        <v/>
      </c>
      <c r="G29" s="24" t="str">
        <f t="shared" si="5"/>
        <v/>
      </c>
      <c r="H29" s="25" t="str">
        <f t="shared" si="6"/>
        <v>		{
		name: &amp;quot;Front braid (center part)&amp;quot;,
		name_cap: &amp;quot;前辫 (中分)&amp;quot;,
		variable: &amp;quot;Front braid (center part)&amp;quot;,
		type: [],
		</v>
      </c>
      <c r="I29" s="25" t="str">
        <f t="shared" si="7"/>
        <v>		{
		"name": "Front braid (center part)",
		"name_cap": "前辫 (中分)",
		"variable": "Front braid (center part)",
		"type": [],
		</v>
      </c>
      <c r="J29" s="114" t="s">
        <v>810</v>
      </c>
      <c r="K29" s="99" t="s">
        <v>811</v>
      </c>
      <c r="L29" s="99"/>
      <c r="M29" s="99"/>
      <c r="N29" s="99"/>
      <c r="O29" s="99">
        <v>0.0</v>
      </c>
      <c r="P29" s="99">
        <v>0.0</v>
      </c>
    </row>
    <row r="30" ht="16.5" customHeight="1">
      <c r="A30" s="122" t="s">
        <v>812</v>
      </c>
      <c r="B30" s="97" t="str">
        <f t="shared" si="2"/>
        <v/>
      </c>
      <c r="C30" s="115">
        <v>0.0</v>
      </c>
      <c r="D30" s="98" t="str">
        <f t="shared" si="8"/>
        <v>NaN</v>
      </c>
      <c r="E30" s="96" t="str">
        <f t="shared" si="3"/>
        <v/>
      </c>
      <c r="F30" s="99" t="str">
        <f t="shared" si="9"/>
        <v/>
      </c>
      <c r="G30" s="24" t="str">
        <f t="shared" si="5"/>
        <v/>
      </c>
      <c r="H30" s="25" t="str">
        <f t="shared" si="6"/>
        <v>		{
		name: &amp;quot;Front braid (center part)&amp;quot;,
		name_cap: &amp;quot;前辫 (中分)&amp;quot;,
		variable: &amp;quot;Front braid (center part)&amp;quot;,
		type: [],
		</v>
      </c>
      <c r="I30" s="25" t="str">
        <f t="shared" si="7"/>
        <v>		{
		"name": "Front braid (center part)",
		"name_cap": "前辫 (中分)",
		"variable": "Front braid (center part)",
		"type": [],
		</v>
      </c>
      <c r="J30" s="114" t="s">
        <v>813</v>
      </c>
      <c r="K30" s="99" t="s">
        <v>814</v>
      </c>
      <c r="L30" s="99"/>
      <c r="M30" s="99"/>
      <c r="N30" s="99"/>
      <c r="O30" s="99">
        <v>0.0</v>
      </c>
      <c r="P30" s="99">
        <v>0.0</v>
      </c>
    </row>
    <row r="31" ht="16.5" customHeight="1">
      <c r="A31" s="122" t="s">
        <v>815</v>
      </c>
      <c r="B31" s="97" t="str">
        <f t="shared" si="2"/>
        <v/>
      </c>
      <c r="C31" s="115">
        <v>0.0</v>
      </c>
      <c r="D31" s="98" t="str">
        <f t="shared" si="8"/>
        <v>NaN</v>
      </c>
      <c r="E31" s="96" t="str">
        <f t="shared" si="3"/>
        <v/>
      </c>
      <c r="F31" s="99" t="str">
        <f t="shared" si="9"/>
        <v/>
      </c>
      <c r="G31" s="24" t="str">
        <f t="shared" si="5"/>
        <v/>
      </c>
      <c r="H31" s="25" t="str">
        <f t="shared" si="6"/>
        <v>		{
		name: &amp;quot;Front braid (center part)&amp;quot;,
		name_cap: &amp;quot;前辫 (中分)&amp;quot;,
		variable: &amp;quot;Front braid (center part)&amp;quot;,
		type: [],
		</v>
      </c>
      <c r="I31" s="25" t="str">
        <f t="shared" si="7"/>
        <v>		{
		"name": "Front braid (center part)",
		"name_cap": "前辫 (中分)",
		"variable": "Front braid (center part)",
		"type": [],
		</v>
      </c>
      <c r="J31" s="114" t="s">
        <v>816</v>
      </c>
      <c r="K31" s="99" t="s">
        <v>817</v>
      </c>
      <c r="L31" s="99"/>
      <c r="M31" s="99"/>
      <c r="N31" s="99"/>
      <c r="O31" s="99">
        <v>0.0</v>
      </c>
      <c r="P31" s="99">
        <v>0.0</v>
      </c>
    </row>
    <row r="32" ht="173.25" hidden="1" customHeight="1">
      <c r="A32" s="117" t="s">
        <v>207</v>
      </c>
      <c r="B32" s="97" t="str">
        <f t="shared" si="2"/>
        <v/>
      </c>
      <c r="C32" s="117" t="s">
        <v>818</v>
      </c>
      <c r="D32" s="119" t="str">
        <f>IFERROR(RIGHT(C32, LEN(C32)*2-LENB(C32))*1,RIGHT(C32, LEN(C32)*2-LENB(C32)))</f>
        <v>[&amp;quot;mirrorhair&amp;quot;]</v>
      </c>
      <c r="E32" s="117" t="str">
        <f t="shared" si="3"/>
        <v>[&amp;quot;mirrorhair&amp;quot;]</v>
      </c>
      <c r="F32" s="117" t="str">
        <f t="shared" si="9"/>
        <v>shop: [&amp;quot;mirrorhair&amp;quot;],</v>
      </c>
      <c r="G32" s="117" t="str">
        <f t="shared" si="5"/>
        <v>"shop": [&amp;quot;mirrorhair&amp;quot;],</v>
      </c>
      <c r="H32" s="117" t="str">
        <f t="shared" si="6"/>
        <v>		{
		name: &amp;quot;Front braid (center part)&amp;quot;,
		name_cap: &amp;quot;前辫 (中分)&amp;quot;,
		variable: &amp;quot;Front braid (center part)&amp;quot;,
		type: [],
		shop: [&amp;quot;mirrorhair&amp;quot;],
		</v>
      </c>
      <c r="I32" s="117" t="str">
        <f t="shared" si="7"/>
        <v>		{
		"name": "Front braid (center part)",
		"name_cap": "前辫 (中分)",
		"variable": "Front braid (center part)",
		"type": [],
		"shop": [&amp;quot;mirrorhair&amp;quot;],
		</v>
      </c>
      <c r="J32" s="121"/>
      <c r="K32" s="120" t="s">
        <v>819</v>
      </c>
      <c r="L32" s="120"/>
      <c r="M32" s="120"/>
      <c r="N32" s="120"/>
      <c r="O32" s="120">
        <v>1.0</v>
      </c>
      <c r="P32" s="120">
        <v>1.0</v>
      </c>
    </row>
    <row r="33" ht="16.5" customHeight="1">
      <c r="A33" s="96"/>
      <c r="B33" s="97"/>
      <c r="C33" s="98"/>
      <c r="D33" s="98"/>
      <c r="E33" s="98"/>
      <c r="F33" s="99"/>
      <c r="G33" s="99"/>
      <c r="H33" s="111"/>
      <c r="I33" s="111"/>
      <c r="J33" s="99"/>
      <c r="K33" s="99"/>
      <c r="L33" s="99"/>
      <c r="M33" s="99"/>
      <c r="N33" s="99"/>
      <c r="O33" s="99"/>
      <c r="P33" s="99"/>
    </row>
    <row r="34" ht="16.5" customHeight="1">
      <c r="A34" s="96"/>
      <c r="B34" s="97"/>
      <c r="C34" s="98"/>
      <c r="D34" s="98"/>
      <c r="E34" s="98"/>
      <c r="F34" s="99"/>
      <c r="G34" s="99"/>
      <c r="H34" s="111"/>
      <c r="I34" s="111"/>
      <c r="J34" s="99"/>
      <c r="K34" s="99"/>
      <c r="L34" s="99"/>
      <c r="M34" s="99"/>
      <c r="N34" s="99"/>
      <c r="O34" s="99"/>
      <c r="P34" s="99"/>
    </row>
    <row r="35" ht="16.5" customHeight="1">
      <c r="A35" s="96"/>
      <c r="B35" s="97"/>
      <c r="C35" s="98"/>
      <c r="D35" s="98"/>
      <c r="E35" s="98"/>
      <c r="F35" s="99"/>
      <c r="G35" s="99"/>
      <c r="H35" s="111"/>
      <c r="I35" s="111"/>
      <c r="J35" s="99"/>
      <c r="K35" s="99"/>
      <c r="L35" s="99"/>
      <c r="M35" s="99"/>
      <c r="N35" s="99"/>
      <c r="O35" s="99"/>
      <c r="P35" s="99"/>
    </row>
    <row r="36" ht="131.25" customHeight="1">
      <c r="A36" s="100" t="s">
        <v>14</v>
      </c>
      <c r="B36" s="97"/>
      <c r="C36" s="109" t="s">
        <v>15</v>
      </c>
      <c r="D36" s="100"/>
      <c r="E36" s="100"/>
      <c r="F36" s="105"/>
      <c r="G36" s="105"/>
      <c r="H36" s="125"/>
      <c r="I36" s="125"/>
      <c r="J36" s="106" t="str">
        <f>SUBSTITUTE(I56&amp;"},","&amp;quot;",CHAR(34))
</f>
        <v>		{
		"name": 21,
		"name_cap": 23,
		"variable": 21,
		"type": ["wavy"],
		"shop": ["mirrorhair"],
		},</v>
      </c>
      <c r="K36" s="14"/>
      <c r="L36" s="99"/>
      <c r="M36" s="99"/>
      <c r="N36" s="99"/>
      <c r="O36" s="99"/>
      <c r="P36" s="99"/>
    </row>
    <row r="37" ht="131.25" customHeight="1">
      <c r="A37" s="107" t="s">
        <v>820</v>
      </c>
      <c r="B37" s="108" t="str">
        <f>RIGHT(A37, LEN(A37)*2-LENB(A37))</f>
        <v>sides</v>
      </c>
      <c r="C37" s="109" t="s">
        <v>17</v>
      </c>
      <c r="D37" s="98"/>
      <c r="E37" s="98"/>
      <c r="F37" s="98" t="s">
        <v>18</v>
      </c>
      <c r="G37" s="98"/>
      <c r="H37" s="126" t="s">
        <v>18</v>
      </c>
      <c r="I37" s="126"/>
      <c r="J37" s="110" t="str">
        <f>H56&amp;"},"</f>
        <v>		{
		name: 21,
		name_cap: 23,
		variable: 21,
		type: [&amp;quot;wavy&amp;quot;],
		shop: [&amp;quot;mirrorhair&amp;quot;],
		},</v>
      </c>
      <c r="K37" s="14"/>
      <c r="L37" s="99" t="s">
        <v>18</v>
      </c>
      <c r="M37" s="99" t="s">
        <v>18</v>
      </c>
      <c r="N37" s="99" t="s">
        <v>18</v>
      </c>
      <c r="O37" s="99" t="s">
        <v>18</v>
      </c>
      <c r="P37" s="99" t="s">
        <v>18</v>
      </c>
    </row>
    <row r="38" ht="16.5" customHeight="1">
      <c r="A38" s="96"/>
      <c r="B38" s="97"/>
      <c r="C38" s="98"/>
      <c r="D38" s="98"/>
      <c r="E38" s="98"/>
      <c r="F38" s="99"/>
      <c r="G38" s="99"/>
      <c r="H38" s="111"/>
      <c r="I38" s="111"/>
      <c r="J38" s="99"/>
      <c r="K38" s="99"/>
      <c r="L38" s="99"/>
      <c r="M38" s="99"/>
      <c r="N38" s="99"/>
      <c r="O38" s="99"/>
      <c r="P38" s="99"/>
    </row>
    <row r="39" ht="16.5" customHeight="1">
      <c r="A39" s="100" t="s">
        <v>19</v>
      </c>
      <c r="B39" s="112" t="s">
        <v>20</v>
      </c>
      <c r="C39" s="100" t="s">
        <v>349</v>
      </c>
      <c r="D39" s="100" t="s">
        <v>22</v>
      </c>
      <c r="E39" s="100" t="s">
        <v>23</v>
      </c>
      <c r="F39" s="100" t="s">
        <v>24</v>
      </c>
      <c r="G39" s="16" t="s">
        <v>25</v>
      </c>
      <c r="H39" s="100" t="str">
        <f t="shared" ref="H39:I39" si="10">CHAR(9)&amp;CHAR(9)&amp;"{"&amp;CHAR(10)&amp;CHAR(9)&amp;CHAR(9)</f>
        <v>		{
		</v>
      </c>
      <c r="I39" s="100" t="str">
        <f t="shared" si="10"/>
        <v>		{
		</v>
      </c>
      <c r="J39" s="100" t="s">
        <v>26</v>
      </c>
      <c r="K39" s="109" t="s">
        <v>27</v>
      </c>
      <c r="L39" s="100"/>
      <c r="M39" s="100"/>
      <c r="N39" s="100"/>
      <c r="O39" s="100" t="s">
        <v>777</v>
      </c>
      <c r="P39" s="100" t="s">
        <v>778</v>
      </c>
    </row>
    <row r="40" ht="16.5" customHeight="1">
      <c r="A40" s="96" t="s">
        <v>49</v>
      </c>
      <c r="B40" s="97" t="str">
        <f t="shared" ref="B40:B56" si="11">IF(OR(INDEX($O40:$P40,1,MATCH($B$13,$O$15:$P$15,0))=0,ISNUMBER(SEARCH("自动生成", C40)),ISNUMBER(SEARCH("不适用", C40)),ISNUMBER(SEARCH("默认为", C40))),"",IF(D40="","0","1"))</f>
        <v>1</v>
      </c>
      <c r="C40" s="113" t="s">
        <v>779</v>
      </c>
      <c r="D40" s="98">
        <f>C41</f>
        <v>21</v>
      </c>
      <c r="E40" s="96">
        <f t="shared" ref="E40:E56" si="12">IF(OR(INDEX($O40:$P40,1,MATCH($B$13,$O$15:$P$15,0))=0,D40="NaN"),"",D40)</f>
        <v>21</v>
      </c>
      <c r="F40" s="99" t="str">
        <f t="shared" ref="F40:F48" si="13">IF(E40="","",CONCATENATE(A40,": ",IF(OR(ISNUMBER(SEARCH("[", E40)),ISNUMBER(SEARCH("{", E40)),ISNUMBER(E40*1)),E40,CONCATENATE("&amp;quot;",E40,"&amp;quot;")),","))</f>
        <v>name: 21,</v>
      </c>
      <c r="G40" s="24" t="str">
        <f t="shared" ref="G40:G56" si="14">IF(
  E40="", 
  "", 
  CHAR(34)&amp;A40&amp;CHAR(34)&amp;": "&amp;
    IF(
      OR(
        ISNUMBER(SEARCH("[",E40)),
        ISNUMBER(SEARCH("{",E40)),
        ISNUMBER(E40*1)
      ),
      E40,
      CHAR(34)&amp;E40&amp;CHAR(34)
    )
  &amp;","
)
</f>
        <v>"name": 21,</v>
      </c>
      <c r="H40" s="25" t="str">
        <f t="shared" ref="H40:H56" si="15">IF(F40="",H39,H39&amp;F40&amp;CHAR(10)&amp;CHAR(9)&amp;CHAR(9))</f>
        <v>		{
		name: 21,
		</v>
      </c>
      <c r="I40" s="25" t="str">
        <f t="shared" ref="I40:I56" si="16">IF(G40="",I39,I39&amp;G40&amp;CHAR(10)&amp;CHAR(9)&amp;CHAR(9))</f>
        <v>		{
		"name": 21,
		</v>
      </c>
      <c r="J40" s="114" t="s">
        <v>780</v>
      </c>
      <c r="K40" s="99" t="s">
        <v>781</v>
      </c>
      <c r="L40" s="99"/>
      <c r="M40" s="99"/>
      <c r="N40" s="99"/>
      <c r="O40" s="99">
        <v>1.0</v>
      </c>
      <c r="P40" s="99">
        <v>1.0</v>
      </c>
    </row>
    <row r="41" ht="16.5" customHeight="1">
      <c r="A41" s="96"/>
      <c r="B41" s="97" t="str">
        <f t="shared" si="11"/>
        <v>1</v>
      </c>
      <c r="C41" s="123">
        <v>21.0</v>
      </c>
      <c r="D41" s="98" t="s">
        <v>48</v>
      </c>
      <c r="E41" s="96" t="str">
        <f t="shared" si="12"/>
        <v/>
      </c>
      <c r="F41" s="99" t="str">
        <f t="shared" si="13"/>
        <v/>
      </c>
      <c r="G41" s="24" t="str">
        <f t="shared" si="14"/>
        <v/>
      </c>
      <c r="H41" s="25" t="str">
        <f t="shared" si="15"/>
        <v>		{
		name: 21,
		</v>
      </c>
      <c r="I41" s="25" t="str">
        <f t="shared" si="16"/>
        <v>		{
		"name": 21,
		</v>
      </c>
      <c r="J41" s="116"/>
      <c r="K41" s="99"/>
      <c r="L41" s="99"/>
      <c r="M41" s="99"/>
      <c r="N41" s="99"/>
      <c r="O41" s="99">
        <v>1.0</v>
      </c>
      <c r="P41" s="99">
        <v>1.0</v>
      </c>
    </row>
    <row r="42" ht="16.5" customHeight="1">
      <c r="A42" s="96" t="s">
        <v>54</v>
      </c>
      <c r="B42" s="97" t="str">
        <f t="shared" si="11"/>
        <v>1</v>
      </c>
      <c r="C42" s="113" t="s">
        <v>779</v>
      </c>
      <c r="D42" s="98">
        <f>C43</f>
        <v>23</v>
      </c>
      <c r="E42" s="96">
        <f t="shared" si="12"/>
        <v>23</v>
      </c>
      <c r="F42" s="99" t="str">
        <f t="shared" si="13"/>
        <v>name_cap: 23,</v>
      </c>
      <c r="G42" s="24" t="str">
        <f t="shared" si="14"/>
        <v>"name_cap": 23,</v>
      </c>
      <c r="H42" s="25" t="str">
        <f t="shared" si="15"/>
        <v>		{
		name: 21,
		name_cap: 23,
		</v>
      </c>
      <c r="I42" s="25" t="str">
        <f t="shared" si="16"/>
        <v>		{
		"name": 21,
		"name_cap": 23,
		</v>
      </c>
      <c r="J42" s="114" t="s">
        <v>784</v>
      </c>
      <c r="K42" s="99" t="s">
        <v>785</v>
      </c>
      <c r="L42" s="99"/>
      <c r="M42" s="99"/>
      <c r="N42" s="99"/>
      <c r="O42" s="99">
        <v>1.0</v>
      </c>
      <c r="P42" s="99">
        <v>1.0</v>
      </c>
    </row>
    <row r="43" ht="16.5" customHeight="1">
      <c r="A43" s="96"/>
      <c r="B43" s="97" t="str">
        <f t="shared" si="11"/>
        <v>1</v>
      </c>
      <c r="C43" s="123">
        <v>23.0</v>
      </c>
      <c r="D43" s="98" t="s">
        <v>48</v>
      </c>
      <c r="E43" s="96" t="str">
        <f t="shared" si="12"/>
        <v/>
      </c>
      <c r="F43" s="99" t="str">
        <f t="shared" si="13"/>
        <v/>
      </c>
      <c r="G43" s="24" t="str">
        <f t="shared" si="14"/>
        <v/>
      </c>
      <c r="H43" s="25" t="str">
        <f t="shared" si="15"/>
        <v>		{
		name: 21,
		name_cap: 23,
		</v>
      </c>
      <c r="I43" s="25" t="str">
        <f t="shared" si="16"/>
        <v>		{
		"name": 21,
		"name_cap": 23,
		</v>
      </c>
      <c r="J43" s="116"/>
      <c r="K43" s="99"/>
      <c r="L43" s="99"/>
      <c r="M43" s="99"/>
      <c r="N43" s="99"/>
      <c r="O43" s="99">
        <v>1.0</v>
      </c>
      <c r="P43" s="99">
        <v>1.0</v>
      </c>
    </row>
    <row r="44" ht="16.5" customHeight="1">
      <c r="A44" s="117" t="s">
        <v>66</v>
      </c>
      <c r="B44" s="97" t="str">
        <f t="shared" si="11"/>
        <v/>
      </c>
      <c r="C44" s="127" t="s">
        <v>821</v>
      </c>
      <c r="D44" s="119">
        <f>D40</f>
        <v>21</v>
      </c>
      <c r="E44" s="117">
        <f t="shared" si="12"/>
        <v>21</v>
      </c>
      <c r="F44" s="120" t="str">
        <f t="shared" si="13"/>
        <v>variable: 21,</v>
      </c>
      <c r="G44" s="24" t="str">
        <f t="shared" si="14"/>
        <v>"variable": 21,</v>
      </c>
      <c r="H44" s="25" t="str">
        <f t="shared" si="15"/>
        <v>		{
		name: 21,
		name_cap: 23,
		variable: 21,
		</v>
      </c>
      <c r="I44" s="25" t="str">
        <f t="shared" si="16"/>
        <v>		{
		"name": 21,
		"name_cap": 23,
		"variable": 21,
		</v>
      </c>
      <c r="J44" s="121"/>
      <c r="K44" s="120" t="s">
        <v>68</v>
      </c>
      <c r="L44" s="120"/>
      <c r="M44" s="120"/>
      <c r="N44" s="120"/>
      <c r="O44" s="120">
        <v>1.0</v>
      </c>
      <c r="P44" s="120">
        <v>1.0</v>
      </c>
    </row>
    <row r="45" ht="16.5" customHeight="1">
      <c r="A45" s="96" t="s">
        <v>179</v>
      </c>
      <c r="B45" s="97" t="str">
        <f t="shared" si="11"/>
        <v>1</v>
      </c>
      <c r="C45" s="113" t="s">
        <v>788</v>
      </c>
      <c r="D45" s="98" t="str">
        <f>SUBSTITUTE(SUBSTITUTE(CONCATENATE("[",D46,D47,D48,D49,D51,D52,D53,D54,D55,"]"),"NaN",""),"&amp;quot;&amp;quot;","&amp;quot;, &amp;quot;")</f>
        <v>[&amp;quot;wavy&amp;quot;]</v>
      </c>
      <c r="E45" s="96" t="str">
        <f t="shared" si="12"/>
        <v>[&amp;quot;wavy&amp;quot;]</v>
      </c>
      <c r="F45" s="99" t="str">
        <f t="shared" si="13"/>
        <v>type: [&amp;quot;wavy&amp;quot;],</v>
      </c>
      <c r="G45" s="24" t="str">
        <f t="shared" si="14"/>
        <v>"type": [&amp;quot;wavy&amp;quot;],</v>
      </c>
      <c r="H45" s="25" t="str">
        <f t="shared" si="15"/>
        <v>		{
		name: 21,
		name_cap: 23,
		variable: 21,
		type: [&amp;quot;wavy&amp;quot;],
		</v>
      </c>
      <c r="I45" s="25" t="str">
        <f t="shared" si="16"/>
        <v>		{
		"name": 21,
		"name_cap": 23,
		"variable": 21,
		"type": [&amp;quot;wavy&amp;quot;],
		</v>
      </c>
      <c r="J45" s="114"/>
      <c r="K45" s="99" t="s">
        <v>789</v>
      </c>
      <c r="L45" s="99"/>
      <c r="M45" s="99"/>
      <c r="N45" s="99"/>
      <c r="O45" s="99">
        <v>1.0</v>
      </c>
      <c r="P45" s="99">
        <v>1.0</v>
      </c>
    </row>
    <row r="46" ht="16.5" customHeight="1">
      <c r="A46" s="122" t="s">
        <v>790</v>
      </c>
      <c r="B46" s="97" t="str">
        <f t="shared" si="11"/>
        <v/>
      </c>
      <c r="C46" s="115">
        <v>0.0</v>
      </c>
      <c r="D46" s="98" t="str">
        <f t="shared" ref="D46:D55" si="17">IF(IFERROR(RIGHT(C46, LEN(C46)*2-LENB(C46))*1,RIGHT(C46, LEN(C46)*2-LENB(C46)))=1,CONCATENATE("&amp;quot;",A46,"&amp;quot;"),"NaN")</f>
        <v>NaN</v>
      </c>
      <c r="E46" s="96" t="str">
        <f t="shared" si="12"/>
        <v/>
      </c>
      <c r="F46" s="99" t="str">
        <f t="shared" si="13"/>
        <v/>
      </c>
      <c r="G46" s="24" t="str">
        <f t="shared" si="14"/>
        <v/>
      </c>
      <c r="H46" s="25" t="str">
        <f t="shared" si="15"/>
        <v>		{
		name: 21,
		name_cap: 23,
		variable: 21,
		type: [&amp;quot;wavy&amp;quot;],
		</v>
      </c>
      <c r="I46" s="25" t="str">
        <f t="shared" si="16"/>
        <v>		{
		"name": 21,
		"name_cap": 23,
		"variable": 21,
		"type": [&amp;quot;wavy&amp;quot;],
		</v>
      </c>
      <c r="J46" s="114" t="s">
        <v>791</v>
      </c>
      <c r="K46" s="99" t="s">
        <v>792</v>
      </c>
      <c r="L46" s="99"/>
      <c r="M46" s="99"/>
      <c r="N46" s="99"/>
      <c r="O46" s="99">
        <v>0.0</v>
      </c>
      <c r="P46" s="99">
        <v>0.0</v>
      </c>
    </row>
    <row r="47" ht="16.5" customHeight="1">
      <c r="A47" s="122" t="s">
        <v>109</v>
      </c>
      <c r="B47" s="97" t="str">
        <f t="shared" si="11"/>
        <v/>
      </c>
      <c r="C47" s="115">
        <v>0.0</v>
      </c>
      <c r="D47" s="98" t="str">
        <f t="shared" si="17"/>
        <v>NaN</v>
      </c>
      <c r="E47" s="96" t="str">
        <f t="shared" si="12"/>
        <v/>
      </c>
      <c r="F47" s="99" t="str">
        <f t="shared" si="13"/>
        <v/>
      </c>
      <c r="G47" s="24" t="str">
        <f t="shared" si="14"/>
        <v/>
      </c>
      <c r="H47" s="25" t="str">
        <f t="shared" si="15"/>
        <v>		{
		name: 21,
		name_cap: 23,
		variable: 21,
		type: [&amp;quot;wavy&amp;quot;],
		</v>
      </c>
      <c r="I47" s="25" t="str">
        <f t="shared" si="16"/>
        <v>		{
		"name": 21,
		"name_cap": 23,
		"variable": 21,
		"type": [&amp;quot;wavy&amp;quot;],
		</v>
      </c>
      <c r="J47" s="114" t="s">
        <v>793</v>
      </c>
      <c r="K47" s="99" t="s">
        <v>794</v>
      </c>
      <c r="L47" s="99"/>
      <c r="M47" s="99"/>
      <c r="N47" s="99"/>
      <c r="O47" s="99">
        <v>0.0</v>
      </c>
      <c r="P47" s="99">
        <v>0.0</v>
      </c>
    </row>
    <row r="48" ht="16.5" customHeight="1">
      <c r="A48" s="122" t="s">
        <v>795</v>
      </c>
      <c r="B48" s="97" t="str">
        <f t="shared" si="11"/>
        <v/>
      </c>
      <c r="C48" s="123">
        <v>0.0</v>
      </c>
      <c r="D48" s="98" t="str">
        <f t="shared" si="17"/>
        <v>NaN</v>
      </c>
      <c r="E48" s="96" t="str">
        <f t="shared" si="12"/>
        <v/>
      </c>
      <c r="F48" s="99" t="str">
        <f t="shared" si="13"/>
        <v/>
      </c>
      <c r="G48" s="24" t="str">
        <f t="shared" si="14"/>
        <v/>
      </c>
      <c r="H48" s="25" t="str">
        <f t="shared" si="15"/>
        <v>		{
		name: 21,
		name_cap: 23,
		variable: 21,
		type: [&amp;quot;wavy&amp;quot;],
		</v>
      </c>
      <c r="I48" s="25" t="str">
        <f t="shared" si="16"/>
        <v>		{
		"name": 21,
		"name_cap": 23,
		"variable": 21,
		"type": [&amp;quot;wavy&amp;quot;],
		</v>
      </c>
      <c r="J48" s="114" t="s">
        <v>796</v>
      </c>
      <c r="K48" s="99" t="s">
        <v>797</v>
      </c>
      <c r="L48" s="99"/>
      <c r="M48" s="99"/>
      <c r="N48" s="99"/>
      <c r="O48" s="99">
        <v>0.0</v>
      </c>
      <c r="P48" s="99">
        <v>0.0</v>
      </c>
    </row>
    <row r="49" ht="16.5" customHeight="1">
      <c r="A49" s="122" t="s">
        <v>798</v>
      </c>
      <c r="B49" s="97" t="str">
        <f t="shared" si="11"/>
        <v/>
      </c>
      <c r="C49" s="115">
        <v>0.0</v>
      </c>
      <c r="D49" s="98" t="str">
        <f t="shared" si="17"/>
        <v>NaN</v>
      </c>
      <c r="E49" s="96" t="str">
        <f t="shared" si="12"/>
        <v/>
      </c>
      <c r="F49" s="99"/>
      <c r="G49" s="24" t="str">
        <f t="shared" si="14"/>
        <v/>
      </c>
      <c r="H49" s="25" t="str">
        <f t="shared" si="15"/>
        <v>		{
		name: 21,
		name_cap: 23,
		variable: 21,
		type: [&amp;quot;wavy&amp;quot;],
		</v>
      </c>
      <c r="I49" s="25" t="str">
        <f t="shared" si="16"/>
        <v>		{
		"name": 21,
		"name_cap": 23,
		"variable": 21,
		"type": [&amp;quot;wavy&amp;quot;],
		</v>
      </c>
      <c r="J49" s="114" t="s">
        <v>799</v>
      </c>
      <c r="K49" s="99" t="s">
        <v>800</v>
      </c>
      <c r="L49" s="99"/>
      <c r="M49" s="99"/>
      <c r="N49" s="99"/>
      <c r="O49" s="99">
        <v>0.0</v>
      </c>
      <c r="P49" s="99">
        <v>0.0</v>
      </c>
    </row>
    <row r="50" ht="16.5" customHeight="1">
      <c r="A50" s="124" t="s">
        <v>801</v>
      </c>
      <c r="B50" s="97" t="str">
        <f t="shared" si="11"/>
        <v/>
      </c>
      <c r="C50" s="123">
        <v>0.0</v>
      </c>
      <c r="D50" s="98" t="str">
        <f t="shared" si="17"/>
        <v>NaN</v>
      </c>
      <c r="E50" s="96" t="str">
        <f t="shared" si="12"/>
        <v/>
      </c>
      <c r="F50" s="99"/>
      <c r="G50" s="24" t="str">
        <f t="shared" si="14"/>
        <v/>
      </c>
      <c r="H50" s="25" t="str">
        <f t="shared" si="15"/>
        <v>		{
		name: 21,
		name_cap: 23,
		variable: 21,
		type: [&amp;quot;wavy&amp;quot;],
		</v>
      </c>
      <c r="I50" s="25" t="str">
        <f t="shared" si="16"/>
        <v>		{
		"name": 21,
		"name_cap": 23,
		"variable": 21,
		"type": [&amp;quot;wavy&amp;quot;],
		</v>
      </c>
      <c r="J50" s="114" t="s">
        <v>802</v>
      </c>
      <c r="K50" s="99" t="s">
        <v>805</v>
      </c>
      <c r="L50" s="99"/>
      <c r="M50" s="99"/>
      <c r="N50" s="99"/>
      <c r="O50" s="99">
        <v>0.0</v>
      </c>
      <c r="P50" s="99">
        <v>0.0</v>
      </c>
    </row>
    <row r="51" ht="16.5" customHeight="1">
      <c r="A51" s="122" t="s">
        <v>803</v>
      </c>
      <c r="B51" s="97" t="str">
        <f t="shared" si="11"/>
        <v/>
      </c>
      <c r="C51" s="123">
        <v>1.0</v>
      </c>
      <c r="D51" s="98" t="str">
        <f t="shared" si="17"/>
        <v>&amp;quot;wavy&amp;quot;</v>
      </c>
      <c r="E51" s="96" t="str">
        <f t="shared" si="12"/>
        <v/>
      </c>
      <c r="F51" s="99"/>
      <c r="G51" s="24" t="str">
        <f t="shared" si="14"/>
        <v/>
      </c>
      <c r="H51" s="25" t="str">
        <f t="shared" si="15"/>
        <v>		{
		name: 21,
		name_cap: 23,
		variable: 21,
		type: [&amp;quot;wavy&amp;quot;],
		</v>
      </c>
      <c r="I51" s="25" t="str">
        <f t="shared" si="16"/>
        <v>		{
		"name": 21,
		"name_cap": 23,
		"variable": 21,
		"type": [&amp;quot;wavy&amp;quot;],
		</v>
      </c>
      <c r="J51" s="114" t="s">
        <v>804</v>
      </c>
      <c r="K51" s="99" t="s">
        <v>808</v>
      </c>
      <c r="L51" s="99"/>
      <c r="M51" s="99"/>
      <c r="N51" s="99"/>
      <c r="O51" s="99">
        <v>0.0</v>
      </c>
      <c r="P51" s="99">
        <v>0.0</v>
      </c>
    </row>
    <row r="52" ht="16.5" customHeight="1">
      <c r="A52" s="122" t="s">
        <v>806</v>
      </c>
      <c r="B52" s="97" t="str">
        <f t="shared" si="11"/>
        <v/>
      </c>
      <c r="C52" s="123">
        <v>0.0</v>
      </c>
      <c r="D52" s="98" t="str">
        <f t="shared" si="17"/>
        <v>NaN</v>
      </c>
      <c r="E52" s="96" t="str">
        <f t="shared" si="12"/>
        <v/>
      </c>
      <c r="F52" s="99"/>
      <c r="G52" s="24" t="str">
        <f t="shared" si="14"/>
        <v/>
      </c>
      <c r="H52" s="25" t="str">
        <f t="shared" si="15"/>
        <v>		{
		name: 21,
		name_cap: 23,
		variable: 21,
		type: [&amp;quot;wavy&amp;quot;],
		</v>
      </c>
      <c r="I52" s="25" t="str">
        <f t="shared" si="16"/>
        <v>		{
		"name": 21,
		"name_cap": 23,
		"variable": 21,
		"type": [&amp;quot;wavy&amp;quot;],
		</v>
      </c>
      <c r="J52" s="114" t="s">
        <v>807</v>
      </c>
      <c r="K52" s="99" t="s">
        <v>811</v>
      </c>
      <c r="L52" s="99"/>
      <c r="M52" s="99"/>
      <c r="N52" s="99"/>
      <c r="O52" s="99">
        <v>0.0</v>
      </c>
      <c r="P52" s="99">
        <v>0.0</v>
      </c>
    </row>
    <row r="53" ht="16.5" customHeight="1">
      <c r="A53" s="122" t="s">
        <v>809</v>
      </c>
      <c r="B53" s="97" t="str">
        <f t="shared" si="11"/>
        <v/>
      </c>
      <c r="C53" s="115">
        <v>0.0</v>
      </c>
      <c r="D53" s="98" t="str">
        <f t="shared" si="17"/>
        <v>NaN</v>
      </c>
      <c r="E53" s="96" t="str">
        <f t="shared" si="12"/>
        <v/>
      </c>
      <c r="F53" s="99" t="str">
        <f t="shared" ref="F53:F56" si="18">IF(E53="","",CONCATENATE(A53,": ",IF(OR(ISNUMBER(SEARCH("[", E53)),ISNUMBER(SEARCH("{", E53)),ISNUMBER(E53*1)),E53,CONCATENATE("&amp;quot;",E53,"&amp;quot;")),","))</f>
        <v/>
      </c>
      <c r="G53" s="24" t="str">
        <f t="shared" si="14"/>
        <v/>
      </c>
      <c r="H53" s="25" t="str">
        <f t="shared" si="15"/>
        <v>		{
		name: 21,
		name_cap: 23,
		variable: 21,
		type: [&amp;quot;wavy&amp;quot;],
		</v>
      </c>
      <c r="I53" s="25" t="str">
        <f t="shared" si="16"/>
        <v>		{
		"name": 21,
		"name_cap": 23,
		"variable": 21,
		"type": [&amp;quot;wavy&amp;quot;],
		</v>
      </c>
      <c r="J53" s="114" t="s">
        <v>810</v>
      </c>
      <c r="K53" s="99" t="s">
        <v>814</v>
      </c>
      <c r="L53" s="99"/>
      <c r="M53" s="99"/>
      <c r="N53" s="99"/>
      <c r="O53" s="99">
        <v>0.0</v>
      </c>
      <c r="P53" s="99">
        <v>0.0</v>
      </c>
    </row>
    <row r="54" ht="16.5" customHeight="1">
      <c r="A54" s="122" t="s">
        <v>812</v>
      </c>
      <c r="B54" s="97" t="str">
        <f t="shared" si="11"/>
        <v/>
      </c>
      <c r="C54" s="115">
        <v>0.0</v>
      </c>
      <c r="D54" s="98" t="str">
        <f t="shared" si="17"/>
        <v>NaN</v>
      </c>
      <c r="E54" s="96" t="str">
        <f t="shared" si="12"/>
        <v/>
      </c>
      <c r="F54" s="99" t="str">
        <f t="shared" si="18"/>
        <v/>
      </c>
      <c r="G54" s="24" t="str">
        <f t="shared" si="14"/>
        <v/>
      </c>
      <c r="H54" s="25" t="str">
        <f t="shared" si="15"/>
        <v>		{
		name: 21,
		name_cap: 23,
		variable: 21,
		type: [&amp;quot;wavy&amp;quot;],
		</v>
      </c>
      <c r="I54" s="25" t="str">
        <f t="shared" si="16"/>
        <v>		{
		"name": 21,
		"name_cap": 23,
		"variable": 21,
		"type": [&amp;quot;wavy&amp;quot;],
		</v>
      </c>
      <c r="J54" s="114" t="s">
        <v>813</v>
      </c>
      <c r="K54" s="99" t="s">
        <v>817</v>
      </c>
      <c r="L54" s="99"/>
      <c r="M54" s="99"/>
      <c r="N54" s="99"/>
      <c r="O54" s="99">
        <v>0.0</v>
      </c>
      <c r="P54" s="99">
        <v>0.0</v>
      </c>
    </row>
    <row r="55" ht="16.5" customHeight="1">
      <c r="A55" s="122" t="s">
        <v>815</v>
      </c>
      <c r="B55" s="97" t="str">
        <f t="shared" si="11"/>
        <v/>
      </c>
      <c r="C55" s="115">
        <v>0.0</v>
      </c>
      <c r="D55" s="98" t="str">
        <f t="shared" si="17"/>
        <v>NaN</v>
      </c>
      <c r="E55" s="96" t="str">
        <f t="shared" si="12"/>
        <v/>
      </c>
      <c r="F55" s="99" t="str">
        <f t="shared" si="18"/>
        <v/>
      </c>
      <c r="G55" s="24" t="str">
        <f t="shared" si="14"/>
        <v/>
      </c>
      <c r="H55" s="25" t="str">
        <f t="shared" si="15"/>
        <v>		{
		name: 21,
		name_cap: 23,
		variable: 21,
		type: [&amp;quot;wavy&amp;quot;],
		</v>
      </c>
      <c r="I55" s="25" t="str">
        <f t="shared" si="16"/>
        <v>		{
		"name": 21,
		"name_cap": 23,
		"variable": 21,
		"type": [&amp;quot;wavy&amp;quot;],
		</v>
      </c>
      <c r="J55" s="114" t="s">
        <v>816</v>
      </c>
      <c r="K55" s="128"/>
      <c r="L55" s="120"/>
      <c r="M55" s="120"/>
      <c r="N55" s="120"/>
      <c r="O55" s="99">
        <v>0.0</v>
      </c>
      <c r="P55" s="99">
        <v>0.0</v>
      </c>
    </row>
    <row r="56" ht="82.5" hidden="1" customHeight="1">
      <c r="A56" s="117" t="s">
        <v>207</v>
      </c>
      <c r="B56" s="97" t="str">
        <f t="shared" si="11"/>
        <v/>
      </c>
      <c r="C56" s="117" t="s">
        <v>818</v>
      </c>
      <c r="D56" s="119" t="str">
        <f>IFERROR(RIGHT(C56, LEN(C56)*2-LENB(C56))*1,RIGHT(C56, LEN(C56)*2-LENB(C56)))</f>
        <v>[&amp;quot;mirrorhair&amp;quot;]</v>
      </c>
      <c r="E56" s="117" t="str">
        <f t="shared" si="12"/>
        <v>[&amp;quot;mirrorhair&amp;quot;]</v>
      </c>
      <c r="F56" s="120" t="str">
        <f t="shared" si="18"/>
        <v>shop: [&amp;quot;mirrorhair&amp;quot;],</v>
      </c>
      <c r="G56" s="117" t="str">
        <f t="shared" si="14"/>
        <v>"shop": [&amp;quot;mirrorhair&amp;quot;],</v>
      </c>
      <c r="H56" s="117" t="str">
        <f t="shared" si="15"/>
        <v>		{
		name: 21,
		name_cap: 23,
		variable: 21,
		type: [&amp;quot;wavy&amp;quot;],
		shop: [&amp;quot;mirrorhair&amp;quot;],
		</v>
      </c>
      <c r="I56" s="117" t="str">
        <f t="shared" si="16"/>
        <v>		{
		"name": 21,
		"name_cap": 23,
		"variable": 21,
		"type": [&amp;quot;wavy&amp;quot;],
		"shop": [&amp;quot;mirrorhair&amp;quot;],
		</v>
      </c>
      <c r="J56" s="121"/>
      <c r="K56" s="120" t="s">
        <v>819</v>
      </c>
      <c r="L56" s="120"/>
      <c r="M56" s="120"/>
      <c r="N56" s="120"/>
      <c r="O56" s="120">
        <v>1.0</v>
      </c>
      <c r="P56" s="120">
        <v>1.0</v>
      </c>
    </row>
    <row r="57" ht="16.5" hidden="1" customHeight="1">
      <c r="A57" s="96"/>
      <c r="B57" s="97"/>
      <c r="C57" s="98"/>
      <c r="D57" s="98"/>
      <c r="E57" s="98"/>
      <c r="F57" s="99"/>
      <c r="G57" s="99"/>
      <c r="H57" s="111"/>
      <c r="I57" s="111"/>
      <c r="J57" s="99"/>
      <c r="K57" s="99"/>
      <c r="L57" s="99"/>
      <c r="M57" s="99"/>
      <c r="N57" s="99"/>
      <c r="O57" s="99"/>
      <c r="P57" s="99"/>
    </row>
    <row r="58" ht="16.5" hidden="1" customHeight="1">
      <c r="A58" s="96"/>
      <c r="B58" s="97"/>
      <c r="C58" s="98"/>
      <c r="D58" s="98"/>
      <c r="E58" s="98"/>
      <c r="F58" s="99"/>
      <c r="G58" s="99"/>
      <c r="H58" s="111"/>
      <c r="I58" s="111"/>
      <c r="J58" s="99"/>
      <c r="K58" s="99"/>
      <c r="L58" s="99"/>
      <c r="M58" s="99"/>
      <c r="N58" s="99"/>
      <c r="O58" s="99"/>
      <c r="P58" s="99"/>
    </row>
    <row r="59" ht="16.5" customHeight="1">
      <c r="A59" s="96"/>
      <c r="B59" s="97"/>
      <c r="C59" s="98"/>
      <c r="D59" s="98"/>
      <c r="E59" s="98"/>
      <c r="F59" s="99"/>
      <c r="G59" s="99"/>
      <c r="H59" s="111"/>
      <c r="I59" s="111"/>
      <c r="J59" s="99"/>
      <c r="K59" s="99"/>
      <c r="L59" s="99"/>
      <c r="M59" s="99"/>
      <c r="N59" s="99"/>
      <c r="O59" s="99"/>
      <c r="P59" s="99"/>
    </row>
  </sheetData>
  <mergeCells count="5">
    <mergeCell ref="A2:A10"/>
    <mergeCell ref="J12:K12"/>
    <mergeCell ref="J13:K13"/>
    <mergeCell ref="J36:K36"/>
    <mergeCell ref="J37:K37"/>
  </mergeCells>
  <dataValidations>
    <dataValidation type="list" allowBlank="1" showErrorMessage="1" sqref="C32 C56">
      <formula1>"默认为[&amp;quot;mirrorhair&amp;quot;]"</formula1>
    </dataValidation>
    <dataValidation type="list" allowBlank="1" showErrorMessage="1" sqref="C16 C40">
      <formula1>"请在左边输入名称,Input below"</formula1>
    </dataValidation>
    <dataValidation type="list" allowBlank="1" showErrorMessage="1" sqref="C21 C45">
      <formula1>"Select or input below,请在下方逐项选择"</formula1>
    </dataValidation>
    <dataValidation type="list" allowBlank="1" showErrorMessage="1" sqref="A13 A37">
      <formula1>"刘海fringe,边发sides"</formula1>
    </dataValidation>
    <dataValidation type="list" allowBlank="1" showErrorMessage="1" sqref="C20 C44">
      <formula1>"自动生成 Generated automatically "</formula1>
    </dataValidation>
    <dataValidation type="list" allowBlank="1" showErrorMessage="1" sqref="C22:C31 C46:C55">
      <formula1>"1,0"</formula1>
    </dataValidation>
  </dataValidations>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29"/>
    <col customWidth="1" min="2" max="2" width="4.14"/>
    <col customWidth="1" min="3" max="3" width="39.14"/>
    <col customWidth="1" min="4" max="4" width="24.86"/>
    <col customWidth="1" min="5" max="5" width="8.71"/>
    <col customWidth="1" min="6" max="6" width="24.86"/>
    <col customWidth="1" min="7" max="7" width="6.71"/>
    <col customWidth="1" min="8" max="8" width="36.57"/>
    <col customWidth="1" min="9" max="9" width="24.86"/>
    <col customWidth="1" min="10" max="10" width="36.29"/>
    <col customWidth="1" min="11" max="11" width="33.29"/>
    <col customWidth="1" min="12" max="12" width="4.14"/>
    <col customWidth="1" min="13" max="13" width="50.71"/>
    <col customWidth="1" min="14" max="14" width="24.86"/>
    <col customWidth="1" min="15" max="15" width="8.71"/>
    <col customWidth="1" min="16" max="16" width="33.29"/>
    <col customWidth="1" min="17" max="17" width="4.14"/>
    <col customWidth="1" min="18" max="18" width="47.86"/>
    <col customWidth="1" min="19" max="19" width="24.86"/>
    <col customWidth="1" min="20" max="20" width="8.71"/>
  </cols>
  <sheetData>
    <row r="1" ht="64.5" customHeight="1">
      <c r="A1" s="129" t="str">
        <f>"Not functional, just example"</f>
        <v>Not functional, just example</v>
      </c>
    </row>
    <row r="2">
      <c r="A2" s="130" t="s">
        <v>822</v>
      </c>
      <c r="B2" s="131"/>
      <c r="C2" s="20"/>
      <c r="E2" s="132"/>
      <c r="F2" s="130" t="s">
        <v>823</v>
      </c>
      <c r="G2" s="131"/>
      <c r="H2" s="20"/>
      <c r="J2" s="132"/>
      <c r="K2" s="133" t="s">
        <v>824</v>
      </c>
      <c r="L2" s="134"/>
      <c r="M2" s="20" t="s">
        <v>825</v>
      </c>
      <c r="O2" s="132"/>
      <c r="P2" s="133" t="s">
        <v>826</v>
      </c>
      <c r="Q2" s="134"/>
      <c r="R2" s="20" t="s">
        <v>825</v>
      </c>
      <c r="T2" s="132"/>
    </row>
    <row r="3">
      <c r="A3" s="19" t="s">
        <v>827</v>
      </c>
      <c r="B3" s="135" t="s">
        <v>1</v>
      </c>
      <c r="C3" s="136" t="s">
        <v>828</v>
      </c>
      <c r="D3" s="137" t="s">
        <v>829</v>
      </c>
      <c r="E3" s="132"/>
      <c r="F3" s="19" t="s">
        <v>827</v>
      </c>
      <c r="G3" s="135" t="s">
        <v>1</v>
      </c>
      <c r="H3" s="136" t="s">
        <v>830</v>
      </c>
      <c r="I3" s="137" t="s">
        <v>831</v>
      </c>
      <c r="J3" s="132"/>
      <c r="K3" s="19" t="s">
        <v>827</v>
      </c>
      <c r="L3" s="138" t="s">
        <v>1</v>
      </c>
      <c r="M3" s="136" t="s">
        <v>832</v>
      </c>
      <c r="N3" s="137" t="s">
        <v>833</v>
      </c>
      <c r="O3" s="132"/>
      <c r="P3" s="19" t="s">
        <v>827</v>
      </c>
      <c r="Q3" s="138" t="s">
        <v>1</v>
      </c>
      <c r="R3" s="136" t="s">
        <v>834</v>
      </c>
      <c r="S3" s="137" t="s">
        <v>835</v>
      </c>
      <c r="T3" s="132"/>
    </row>
    <row r="4">
      <c r="B4" s="135" t="s">
        <v>3</v>
      </c>
      <c r="C4" s="139" t="s">
        <v>836</v>
      </c>
      <c r="D4" s="140" t="s">
        <v>4</v>
      </c>
      <c r="E4" s="132"/>
      <c r="G4" s="135" t="s">
        <v>3</v>
      </c>
      <c r="H4" s="139" t="s">
        <v>836</v>
      </c>
      <c r="I4" s="140" t="s">
        <v>4</v>
      </c>
      <c r="J4" s="132"/>
      <c r="L4" s="138" t="s">
        <v>3</v>
      </c>
      <c r="M4" s="139" t="s">
        <v>836</v>
      </c>
      <c r="N4" s="140" t="s">
        <v>4</v>
      </c>
      <c r="O4" s="132"/>
      <c r="Q4" s="138" t="s">
        <v>3</v>
      </c>
      <c r="R4" s="139" t="s">
        <v>836</v>
      </c>
      <c r="S4" s="140" t="s">
        <v>4</v>
      </c>
      <c r="T4" s="132"/>
    </row>
    <row r="5">
      <c r="B5" s="135" t="s">
        <v>5</v>
      </c>
      <c r="C5" s="139" t="s">
        <v>837</v>
      </c>
      <c r="D5" s="140" t="s">
        <v>6</v>
      </c>
      <c r="E5" s="132"/>
      <c r="G5" s="135" t="s">
        <v>5</v>
      </c>
      <c r="H5" s="139" t="s">
        <v>838</v>
      </c>
      <c r="I5" s="140" t="s">
        <v>6</v>
      </c>
      <c r="J5" s="132"/>
      <c r="L5" s="138" t="s">
        <v>5</v>
      </c>
      <c r="M5" s="139" t="s">
        <v>839</v>
      </c>
      <c r="N5" s="140" t="s">
        <v>6</v>
      </c>
      <c r="O5" s="132"/>
      <c r="Q5" s="138" t="s">
        <v>5</v>
      </c>
      <c r="R5" s="139" t="s">
        <v>840</v>
      </c>
      <c r="S5" s="140" t="s">
        <v>6</v>
      </c>
      <c r="T5" s="132"/>
    </row>
    <row r="6">
      <c r="B6" s="135" t="s">
        <v>1</v>
      </c>
      <c r="C6" s="136" t="s">
        <v>841</v>
      </c>
      <c r="D6" s="137" t="s">
        <v>842</v>
      </c>
      <c r="E6" s="132"/>
      <c r="G6" s="135" t="s">
        <v>1</v>
      </c>
      <c r="H6" s="136" t="s">
        <v>843</v>
      </c>
      <c r="I6" s="137" t="s">
        <v>844</v>
      </c>
      <c r="J6" s="132"/>
      <c r="L6" s="138" t="s">
        <v>1</v>
      </c>
      <c r="M6" s="136" t="s">
        <v>845</v>
      </c>
      <c r="N6" s="137" t="s">
        <v>846</v>
      </c>
      <c r="O6" s="132"/>
      <c r="Q6" s="138" t="s">
        <v>1</v>
      </c>
      <c r="R6" s="136" t="s">
        <v>847</v>
      </c>
      <c r="S6" s="137" t="s">
        <v>848</v>
      </c>
      <c r="T6" s="132"/>
    </row>
    <row r="7">
      <c r="B7" s="135" t="s">
        <v>8</v>
      </c>
      <c r="C7" s="139" t="s">
        <v>849</v>
      </c>
      <c r="D7" s="140" t="s">
        <v>850</v>
      </c>
      <c r="E7" s="132"/>
      <c r="G7" s="135" t="s">
        <v>8</v>
      </c>
      <c r="H7" s="139" t="s">
        <v>851</v>
      </c>
      <c r="I7" s="140" t="s">
        <v>852</v>
      </c>
      <c r="J7" s="132"/>
      <c r="L7" s="138" t="s">
        <v>8</v>
      </c>
      <c r="M7" s="139" t="s">
        <v>853</v>
      </c>
      <c r="N7" s="140" t="s">
        <v>854</v>
      </c>
      <c r="O7" s="132"/>
      <c r="Q7" s="138" t="s">
        <v>8</v>
      </c>
      <c r="R7" s="139" t="s">
        <v>855</v>
      </c>
      <c r="S7" s="140" t="s">
        <v>856</v>
      </c>
      <c r="T7" s="132"/>
    </row>
    <row r="8">
      <c r="B8" s="135" t="s">
        <v>10</v>
      </c>
      <c r="C8" s="139" t="s">
        <v>857</v>
      </c>
      <c r="D8" s="140" t="s">
        <v>11</v>
      </c>
      <c r="E8" s="132"/>
      <c r="G8" s="135" t="s">
        <v>10</v>
      </c>
      <c r="H8" s="139" t="s">
        <v>857</v>
      </c>
      <c r="I8" s="140" t="s">
        <v>11</v>
      </c>
      <c r="J8" s="132"/>
      <c r="L8" s="138" t="s">
        <v>10</v>
      </c>
      <c r="M8" s="139" t="s">
        <v>857</v>
      </c>
      <c r="N8" s="140" t="s">
        <v>11</v>
      </c>
      <c r="O8" s="132"/>
      <c r="Q8" s="138" t="s">
        <v>10</v>
      </c>
      <c r="R8" s="139" t="s">
        <v>857</v>
      </c>
      <c r="S8" s="140" t="s">
        <v>11</v>
      </c>
      <c r="T8" s="132"/>
    </row>
    <row r="9">
      <c r="B9" s="135" t="s">
        <v>1</v>
      </c>
      <c r="C9" s="136" t="s">
        <v>858</v>
      </c>
      <c r="D9" s="137" t="s">
        <v>12</v>
      </c>
      <c r="E9" s="132"/>
      <c r="G9" s="135" t="s">
        <v>1</v>
      </c>
      <c r="H9" s="136" t="s">
        <v>858</v>
      </c>
      <c r="I9" s="137" t="s">
        <v>12</v>
      </c>
      <c r="J9" s="132"/>
      <c r="L9" s="138" t="s">
        <v>1</v>
      </c>
      <c r="M9" s="136" t="s">
        <v>858</v>
      </c>
      <c r="N9" s="137" t="s">
        <v>12</v>
      </c>
      <c r="O9" s="132"/>
      <c r="Q9" s="138" t="s">
        <v>1</v>
      </c>
      <c r="R9" s="136" t="s">
        <v>858</v>
      </c>
      <c r="S9" s="137" t="s">
        <v>12</v>
      </c>
      <c r="T9" s="132"/>
    </row>
    <row r="10">
      <c r="B10" s="135"/>
      <c r="C10" s="141" t="s">
        <v>859</v>
      </c>
      <c r="E10" s="132"/>
      <c r="G10" s="135"/>
      <c r="H10" s="141" t="s">
        <v>860</v>
      </c>
      <c r="J10" s="132"/>
      <c r="L10" s="138"/>
      <c r="M10" s="142" t="s">
        <v>861</v>
      </c>
      <c r="O10" s="132"/>
      <c r="Q10" s="138"/>
      <c r="R10" s="142" t="s">
        <v>862</v>
      </c>
      <c r="T10" s="132"/>
    </row>
    <row r="11">
      <c r="B11" s="135"/>
      <c r="C11" s="136" t="s">
        <v>863</v>
      </c>
      <c r="D11" s="137" t="s">
        <v>864</v>
      </c>
      <c r="E11" s="132"/>
      <c r="G11" s="135"/>
      <c r="H11" s="136" t="s">
        <v>865</v>
      </c>
      <c r="I11" s="137" t="s">
        <v>866</v>
      </c>
      <c r="J11" s="132"/>
      <c r="L11" s="138"/>
      <c r="M11" s="136" t="s">
        <v>867</v>
      </c>
      <c r="N11" s="137" t="s">
        <v>774</v>
      </c>
      <c r="O11" s="132"/>
      <c r="Q11" s="138"/>
      <c r="R11" s="136" t="s">
        <v>867</v>
      </c>
      <c r="S11" s="137" t="s">
        <v>774</v>
      </c>
      <c r="T11" s="132"/>
    </row>
    <row r="12">
      <c r="A12" s="100"/>
      <c r="B12" s="131"/>
      <c r="C12" s="100"/>
      <c r="D12" s="143"/>
      <c r="E12" s="132"/>
      <c r="F12" s="100"/>
      <c r="G12" s="131"/>
      <c r="H12" s="100"/>
      <c r="I12" s="143"/>
      <c r="J12" s="132"/>
      <c r="K12" s="100"/>
      <c r="L12" s="131"/>
      <c r="M12" s="100"/>
      <c r="N12" s="143"/>
      <c r="O12" s="132"/>
      <c r="P12" s="100"/>
      <c r="Q12" s="131"/>
      <c r="R12" s="100"/>
      <c r="S12" s="143"/>
      <c r="T12" s="132"/>
    </row>
    <row r="13">
      <c r="A13" s="100" t="s">
        <v>868</v>
      </c>
      <c r="B13" s="131"/>
      <c r="C13" s="100" t="s">
        <v>869</v>
      </c>
      <c r="D13" s="143"/>
      <c r="E13" s="132"/>
      <c r="F13" s="100" t="s">
        <v>868</v>
      </c>
      <c r="G13" s="131"/>
      <c r="H13" s="100" t="s">
        <v>869</v>
      </c>
      <c r="I13" s="143"/>
      <c r="J13" s="132"/>
      <c r="K13" s="100" t="s">
        <v>868</v>
      </c>
      <c r="L13" s="131"/>
      <c r="M13" s="100" t="s">
        <v>869</v>
      </c>
      <c r="N13" s="143"/>
      <c r="O13" s="132"/>
      <c r="P13" s="100" t="s">
        <v>868</v>
      </c>
      <c r="Q13" s="131"/>
      <c r="R13" s="100" t="s">
        <v>869</v>
      </c>
      <c r="S13" s="143"/>
      <c r="T13" s="132"/>
    </row>
    <row r="14">
      <c r="A14" s="144" t="s">
        <v>870</v>
      </c>
      <c r="B14" s="145"/>
      <c r="C14" s="144" t="s">
        <v>871</v>
      </c>
      <c r="D14" s="100"/>
      <c r="F14" s="144" t="s">
        <v>870</v>
      </c>
      <c r="G14" s="145"/>
      <c r="H14" s="144" t="s">
        <v>871</v>
      </c>
      <c r="I14" s="100"/>
      <c r="K14" s="144" t="s">
        <v>870</v>
      </c>
      <c r="L14" s="145"/>
      <c r="M14" s="144" t="s">
        <v>871</v>
      </c>
      <c r="N14" s="100"/>
      <c r="P14" s="144" t="s">
        <v>870</v>
      </c>
      <c r="Q14" s="145"/>
      <c r="R14" s="144" t="s">
        <v>871</v>
      </c>
      <c r="S14" s="100"/>
    </row>
    <row r="15" ht="131.25" customHeight="1">
      <c r="A15" s="146" t="s">
        <v>15</v>
      </c>
      <c r="B15" s="147"/>
      <c r="C15" s="148" t="str">
        <f>SUBSTITUTE(C16,"&amp;quot;","""")</f>
        <v>		{index: 63,
		name: "lucky dress",
		name_cap: "Lucky dress",
		cn_name_cap: "幸运的帽子",
		variable: "luckydress",
		integrity_max: 50,
		integrity: 50,
		fabric_strength: 20,
		reveal: 300,
		bustresize: 0,
		word: "an",
		one_piece: 0,
		strap: 0,
		open: 0,
		plural: 0,
		colour: 0,
		colour_options: ["teal", "yellow"],
		colour_sidebar: 1,
		colour_combat: 0,
		exposed_base: 0,
		exposed: 0,
		type: ["cool", "costume", "mask", "stealthy", "sticky_fingers", "eerie", "shade", "sticky", "esoteric", "antitransparent"],
		set: "upper",
		gender: "n",
		femininity: 0,
		warmth: 1,
		cost: 3050,
		description: "Nice hat, brings luck, maybe. 漂亮的帽子，也许带来运气。",
		shop: ["forest"],
		shopGroup: "luckyhat",
		accessory: 1,
		accessory_integrity_img: 0,
		accessory_colour: 1,
		accessory_colour_options: ["pale yellow", "navy blue"],
		accessory_colour_sidebar: 1,
		accessory_colour_combat: 0,
		pattern: 0,
		pattern_options: ["ombre", "sparcles"],
		sleeve_img: 0,
		sleeve_acc_img: 0,
		breast_img: 0,
		breast_acc_img: 0,
		has_collar: 0,
		cursed: 1,
		location: 0,
		iconFile: "lucky_dress.png",
		accIcon: 0,
		mainImage: 1,
		notuck: 1,
		pregType: 0,
		author: "Ankwa",
		},</v>
      </c>
      <c r="D15" s="98"/>
      <c r="F15" s="146" t="s">
        <v>15</v>
      </c>
      <c r="G15" s="147"/>
      <c r="H15" s="148" t="str">
        <f>SUBSTITUTE(H16,"&amp;quot;","""")</f>
        <v>		{index: 63,
		name: "lucky dress bottom",
		name_cap: "Lucky dress bottom",
		cn_name_cap: "幸运的帽子",
		variable: "luckydress",
		integrity_max: 50,
		integrity: 50,
		fabric_strength: 20,
		reveal: 300,
		rearresize: 0,
		word: "an",
		one_piece: 0,
		skirt: 0,
		skirt_down: 0,
		short: 0,
		plural: 0,
		colour: 0,
		colour_options: ["teal", "yellow"],
		colour_sidebar: 1,
		colour_combat: 0,
		exposed_base: 0,
		exposed: 0,
		vagina_exposed_base: 0,
		vagina_exposed: 0,
		anus_exposed_base: 0,
		anus_exposed: 0,
		type: ["cool", "costume", "mask", "stealthy", "sticky_fingers", "eerie", "shade", "sticky", "esoteric", "antitransparent"],
		set: "lower",
		gender: "n",
		femininity: 0,
		warmth: 1,
		cost: 3050,
		description: "Nice hat, brings luck, maybe. 漂亮的帽子，也许带来运气。",
		shop: ["forest"],
		shopGroup: "luckyhat",
		accessory: 1,
		accessory_integrity_img: 0,
		accessory_colour: 1,
		accessory_colour_options: ["pale yellow", "navy blue"],
		accessory_colour_sidebar: 1,
		accessory_colour_combat: 0,
		pattern: 0,
		pattern_options: ["ombre", "sparcles"],
		back_img: 0,
		cursed: 1,
		location: 0,
		iconFile: "lucky_dress_bottom.png",
		accIcon: 0,
		mainImage: 1,
		author: "Ankwa",
		},</v>
      </c>
      <c r="I15" s="98"/>
      <c r="K15" s="149" t="s">
        <v>15</v>
      </c>
      <c r="L15" s="147"/>
      <c r="M15" s="150" t="str">
        <f>SUBSTITUTE(M16,"&amp;quot;","""")</f>
        <v>
	{
		name: "test ringlets",
		name_cap: "测试钻型刘海",
		variable: "test ringlets",
		type: ["loose", "curly"],
		shop: ["mirrorhair"],
	},</v>
      </c>
      <c r="N15" s="113"/>
      <c r="P15" s="149" t="s">
        <v>15</v>
      </c>
      <c r="Q15" s="147"/>
      <c r="R15" s="150" t="str">
        <f>SUBSTITUTE(R16,"&amp;quot;","""")</f>
        <v>
	{
		name: "test curls",
		name_cap: "测试卷发",
		variable: "test curls",
		type: ["loose", "curly"],
		shop: ["mirrorhair"],
	},</v>
      </c>
      <c r="S15" s="98"/>
    </row>
    <row r="16" ht="73.5" customHeight="1">
      <c r="A16" s="9" t="s">
        <v>706</v>
      </c>
      <c r="B16" s="147" t="s">
        <v>42</v>
      </c>
      <c r="C16" s="151" t="s">
        <v>872</v>
      </c>
      <c r="D16" s="98" t="s">
        <v>18</v>
      </c>
      <c r="F16" s="9" t="s">
        <v>735</v>
      </c>
      <c r="G16" s="147" t="s">
        <v>35</v>
      </c>
      <c r="H16" s="151" t="s">
        <v>873</v>
      </c>
      <c r="I16" s="98" t="s">
        <v>18</v>
      </c>
      <c r="K16" s="107" t="s">
        <v>775</v>
      </c>
      <c r="L16" s="147" t="s">
        <v>777</v>
      </c>
      <c r="M16" s="152" t="s">
        <v>874</v>
      </c>
      <c r="N16" s="98"/>
      <c r="P16" s="107" t="s">
        <v>820</v>
      </c>
      <c r="Q16" s="147" t="s">
        <v>778</v>
      </c>
      <c r="R16" s="152" t="s">
        <v>875</v>
      </c>
      <c r="S16" s="98"/>
    </row>
    <row r="17">
      <c r="A17" s="96"/>
      <c r="B17" s="153"/>
      <c r="C17" s="98"/>
      <c r="D17" s="98"/>
      <c r="F17" s="96"/>
      <c r="G17" s="153"/>
      <c r="H17" s="98"/>
      <c r="I17" s="98"/>
      <c r="K17" s="96"/>
      <c r="L17" s="154"/>
      <c r="M17" s="98"/>
      <c r="N17" s="98"/>
      <c r="P17" s="96"/>
      <c r="Q17" s="154"/>
      <c r="R17" s="98"/>
      <c r="S17" s="98"/>
    </row>
    <row r="18">
      <c r="A18" s="100" t="s">
        <v>19</v>
      </c>
      <c r="B18" s="155" t="s">
        <v>20</v>
      </c>
      <c r="C18" s="100" t="s">
        <v>349</v>
      </c>
      <c r="D18" s="100" t="s">
        <v>23</v>
      </c>
      <c r="F18" s="100" t="s">
        <v>19</v>
      </c>
      <c r="G18" s="155" t="s">
        <v>20</v>
      </c>
      <c r="H18" s="100" t="s">
        <v>349</v>
      </c>
      <c r="I18" s="100" t="s">
        <v>23</v>
      </c>
      <c r="K18" s="100" t="s">
        <v>19</v>
      </c>
      <c r="L18" s="156" t="s">
        <v>20</v>
      </c>
      <c r="M18" s="100" t="s">
        <v>349</v>
      </c>
      <c r="N18" s="100" t="s">
        <v>23</v>
      </c>
      <c r="P18" s="100" t="s">
        <v>19</v>
      </c>
      <c r="Q18" s="156" t="s">
        <v>20</v>
      </c>
      <c r="R18" s="100" t="s">
        <v>349</v>
      </c>
      <c r="S18" s="100" t="s">
        <v>23</v>
      </c>
    </row>
    <row r="19">
      <c r="A19" s="1" t="s">
        <v>44</v>
      </c>
      <c r="B19" s="153" t="s">
        <v>876</v>
      </c>
      <c r="C19" s="23" t="s">
        <v>45</v>
      </c>
      <c r="D19" s="3">
        <v>63.0</v>
      </c>
      <c r="F19" s="1" t="s">
        <v>44</v>
      </c>
      <c r="G19" s="153" t="s">
        <v>876</v>
      </c>
      <c r="H19" s="23" t="s">
        <v>45</v>
      </c>
      <c r="I19" s="3">
        <v>63.0</v>
      </c>
      <c r="K19" s="96" t="s">
        <v>49</v>
      </c>
      <c r="L19" s="157">
        <v>1.0</v>
      </c>
      <c r="M19" s="158" t="s">
        <v>779</v>
      </c>
      <c r="N19" s="96" t="s">
        <v>877</v>
      </c>
      <c r="P19" s="96" t="s">
        <v>49</v>
      </c>
      <c r="Q19" s="157">
        <v>1.0</v>
      </c>
      <c r="R19" s="158" t="s">
        <v>779</v>
      </c>
      <c r="S19" s="96" t="s">
        <v>878</v>
      </c>
    </row>
    <row r="20">
      <c r="A20" s="1"/>
      <c r="B20" s="153" t="s">
        <v>876</v>
      </c>
      <c r="C20" s="29">
        <v>63.0</v>
      </c>
      <c r="D20" s="3" t="s">
        <v>447</v>
      </c>
      <c r="F20" s="1"/>
      <c r="G20" s="153" t="s">
        <v>876</v>
      </c>
      <c r="H20" s="29">
        <v>63.0</v>
      </c>
      <c r="I20" s="3" t="s">
        <v>447</v>
      </c>
      <c r="K20" s="96"/>
      <c r="L20" s="154" t="s">
        <v>447</v>
      </c>
      <c r="M20" s="115" t="s">
        <v>877</v>
      </c>
      <c r="N20" s="96" t="s">
        <v>447</v>
      </c>
      <c r="P20" s="96"/>
      <c r="Q20" s="154" t="s">
        <v>447</v>
      </c>
      <c r="R20" s="115" t="s">
        <v>878</v>
      </c>
      <c r="S20" s="96" t="s">
        <v>447</v>
      </c>
    </row>
    <row r="21">
      <c r="A21" s="1" t="s">
        <v>49</v>
      </c>
      <c r="B21" s="153" t="s">
        <v>876</v>
      </c>
      <c r="C21" s="23" t="s">
        <v>45</v>
      </c>
      <c r="D21" s="3" t="s">
        <v>879</v>
      </c>
      <c r="F21" s="1" t="s">
        <v>49</v>
      </c>
      <c r="G21" s="153" t="s">
        <v>876</v>
      </c>
      <c r="H21" s="23" t="s">
        <v>45</v>
      </c>
      <c r="I21" s="3" t="s">
        <v>880</v>
      </c>
      <c r="K21" s="96" t="s">
        <v>54</v>
      </c>
      <c r="L21" s="157">
        <v>1.0</v>
      </c>
      <c r="M21" s="158" t="s">
        <v>779</v>
      </c>
      <c r="N21" s="96" t="s">
        <v>881</v>
      </c>
      <c r="P21" s="96" t="s">
        <v>54</v>
      </c>
      <c r="Q21" s="157">
        <v>1.0</v>
      </c>
      <c r="R21" s="158" t="s">
        <v>779</v>
      </c>
      <c r="S21" s="96" t="s">
        <v>882</v>
      </c>
    </row>
    <row r="22">
      <c r="A22" s="1"/>
      <c r="B22" s="153" t="s">
        <v>876</v>
      </c>
      <c r="C22" s="32" t="s">
        <v>879</v>
      </c>
      <c r="D22" s="3" t="s">
        <v>447</v>
      </c>
      <c r="F22" s="1"/>
      <c r="G22" s="153" t="s">
        <v>876</v>
      </c>
      <c r="H22" s="32" t="s">
        <v>880</v>
      </c>
      <c r="I22" s="3" t="s">
        <v>447</v>
      </c>
      <c r="K22" s="96"/>
      <c r="L22" s="154"/>
      <c r="M22" s="115" t="s">
        <v>881</v>
      </c>
      <c r="N22" s="96" t="s">
        <v>447</v>
      </c>
      <c r="P22" s="96"/>
      <c r="Q22" s="154"/>
      <c r="R22" s="115" t="s">
        <v>882</v>
      </c>
      <c r="S22" s="96" t="s">
        <v>447</v>
      </c>
    </row>
    <row r="23">
      <c r="A23" s="33" t="s">
        <v>54</v>
      </c>
      <c r="B23" s="153" t="s">
        <v>876</v>
      </c>
      <c r="C23" s="34" t="s">
        <v>55</v>
      </c>
      <c r="D23" s="35" t="s">
        <v>883</v>
      </c>
      <c r="F23" s="33" t="s">
        <v>54</v>
      </c>
      <c r="G23" s="153" t="s">
        <v>876</v>
      </c>
      <c r="H23" s="34" t="s">
        <v>55</v>
      </c>
      <c r="I23" s="35" t="s">
        <v>884</v>
      </c>
      <c r="K23" s="117" t="s">
        <v>66</v>
      </c>
      <c r="L23" s="154" t="s">
        <v>447</v>
      </c>
      <c r="M23" s="127" t="s">
        <v>821</v>
      </c>
      <c r="N23" s="117" t="s">
        <v>877</v>
      </c>
      <c r="P23" s="117" t="s">
        <v>66</v>
      </c>
      <c r="Q23" s="154" t="s">
        <v>447</v>
      </c>
      <c r="R23" s="127" t="s">
        <v>821</v>
      </c>
      <c r="S23" s="117" t="s">
        <v>878</v>
      </c>
    </row>
    <row r="24" ht="15.75" customHeight="1">
      <c r="A24" s="1" t="s">
        <v>58</v>
      </c>
      <c r="B24" s="153" t="s">
        <v>876</v>
      </c>
      <c r="C24" s="23" t="s">
        <v>45</v>
      </c>
      <c r="D24" s="3" t="s">
        <v>61</v>
      </c>
      <c r="F24" s="1" t="s">
        <v>58</v>
      </c>
      <c r="G24" s="153" t="s">
        <v>876</v>
      </c>
      <c r="H24" s="23" t="s">
        <v>45</v>
      </c>
      <c r="I24" s="3" t="s">
        <v>61</v>
      </c>
      <c r="K24" s="96" t="s">
        <v>179</v>
      </c>
      <c r="L24" s="157">
        <v>1.0</v>
      </c>
      <c r="M24" s="113" t="s">
        <v>788</v>
      </c>
      <c r="N24" s="98" t="str">
        <f>SUBSTITUTE(SUBSTITUTE(CONCATENATE("[",N25,N26,N27,N28,N30,N31,N32,N33,N34,"]"),"NaN",""),"&amp;quot;&amp;quot;","&amp;quot;, &amp;quot;")</f>
        <v>[&amp;quot;wavy&amp;quot;]</v>
      </c>
      <c r="P24" s="96" t="s">
        <v>179</v>
      </c>
      <c r="Q24" s="157">
        <v>1.0</v>
      </c>
      <c r="R24" s="113" t="s">
        <v>788</v>
      </c>
      <c r="S24" s="98" t="str">
        <f>SUBSTITUTE(SUBSTITUTE(CONCATENATE("[",S25,S26,S27,S28,S30,S31,S32,S33,S34,"]"),"NaN",""),"&amp;quot;&amp;quot;","&amp;quot;, &amp;quot;")</f>
        <v>[&amp;quot;wavy&amp;quot;]</v>
      </c>
    </row>
    <row r="25" ht="15.75" customHeight="1">
      <c r="A25" s="1"/>
      <c r="B25" s="153" t="s">
        <v>876</v>
      </c>
      <c r="C25" s="32" t="s">
        <v>61</v>
      </c>
      <c r="D25" s="3" t="s">
        <v>447</v>
      </c>
      <c r="F25" s="1"/>
      <c r="G25" s="153" t="s">
        <v>876</v>
      </c>
      <c r="H25" s="32" t="s">
        <v>61</v>
      </c>
      <c r="I25" s="3" t="s">
        <v>447</v>
      </c>
      <c r="K25" s="122" t="s">
        <v>790</v>
      </c>
      <c r="L25" s="154" t="s">
        <v>447</v>
      </c>
      <c r="M25" s="115">
        <v>0.0</v>
      </c>
      <c r="N25" s="98" t="str">
        <f t="shared" ref="N25:N34" si="1">IF(IFERROR(RIGHT(M25, LEN(M25)*2-LENB(M25))*1,RIGHT(M25, LEN(M25)*2-LENB(M25)))=1,CONCATENATE("&amp;quot;",K25,"&amp;quot;"),"NaN")</f>
        <v>NaN</v>
      </c>
      <c r="P25" s="122" t="s">
        <v>790</v>
      </c>
      <c r="Q25" s="154" t="s">
        <v>447</v>
      </c>
      <c r="R25" s="115">
        <v>0.0</v>
      </c>
      <c r="S25" s="98" t="str">
        <f t="shared" ref="S25:S34" si="2">IF(IFERROR(RIGHT(R25, LEN(R25)*2-LENB(R25))*1,RIGHT(R25, LEN(R25)*2-LENB(R25)))=1,CONCATENATE("&amp;quot;",P25,"&amp;quot;"),"NaN")</f>
        <v>NaN</v>
      </c>
    </row>
    <row r="26" ht="15.75" customHeight="1">
      <c r="A26" s="33" t="s">
        <v>62</v>
      </c>
      <c r="B26" s="153" t="s">
        <v>447</v>
      </c>
      <c r="C26" s="34" t="s">
        <v>63</v>
      </c>
      <c r="D26" s="3" t="s">
        <v>447</v>
      </c>
      <c r="F26" s="33" t="s">
        <v>62</v>
      </c>
      <c r="G26" s="153" t="s">
        <v>447</v>
      </c>
      <c r="H26" s="34" t="s">
        <v>63</v>
      </c>
      <c r="I26" s="35" t="s">
        <v>447</v>
      </c>
      <c r="K26" s="122" t="s">
        <v>109</v>
      </c>
      <c r="L26" s="154" t="s">
        <v>447</v>
      </c>
      <c r="M26" s="115">
        <v>0.0</v>
      </c>
      <c r="N26" s="98" t="str">
        <f t="shared" si="1"/>
        <v>NaN</v>
      </c>
      <c r="P26" s="122" t="s">
        <v>109</v>
      </c>
      <c r="Q26" s="154" t="s">
        <v>447</v>
      </c>
      <c r="R26" s="115">
        <v>0.0</v>
      </c>
      <c r="S26" s="98" t="str">
        <f t="shared" si="2"/>
        <v>NaN</v>
      </c>
    </row>
    <row r="27" ht="15.75" customHeight="1">
      <c r="A27" s="33" t="s">
        <v>66</v>
      </c>
      <c r="B27" s="153" t="s">
        <v>876</v>
      </c>
      <c r="C27" s="34" t="s">
        <v>55</v>
      </c>
      <c r="D27" s="35" t="s">
        <v>885</v>
      </c>
      <c r="F27" s="33" t="s">
        <v>66</v>
      </c>
      <c r="G27" s="153" t="s">
        <v>876</v>
      </c>
      <c r="H27" s="34" t="s">
        <v>55</v>
      </c>
      <c r="I27" s="35" t="s">
        <v>885</v>
      </c>
      <c r="K27" s="122" t="s">
        <v>795</v>
      </c>
      <c r="L27" s="154" t="s">
        <v>447</v>
      </c>
      <c r="M27" s="123">
        <v>0.0</v>
      </c>
      <c r="N27" s="98" t="str">
        <f t="shared" si="1"/>
        <v>NaN</v>
      </c>
      <c r="P27" s="122" t="s">
        <v>795</v>
      </c>
      <c r="Q27" s="154" t="s">
        <v>447</v>
      </c>
      <c r="R27" s="123">
        <v>0.0</v>
      </c>
      <c r="S27" s="98" t="str">
        <f t="shared" si="2"/>
        <v>NaN</v>
      </c>
    </row>
    <row r="28" ht="15.75" customHeight="1">
      <c r="A28" s="33" t="s">
        <v>69</v>
      </c>
      <c r="B28" s="153" t="s">
        <v>447</v>
      </c>
      <c r="C28" s="34" t="s">
        <v>63</v>
      </c>
      <c r="D28" s="3" t="s">
        <v>447</v>
      </c>
      <c r="F28" s="33" t="s">
        <v>69</v>
      </c>
      <c r="G28" s="153" t="s">
        <v>447</v>
      </c>
      <c r="H28" s="34" t="s">
        <v>63</v>
      </c>
      <c r="I28" s="35" t="s">
        <v>447</v>
      </c>
      <c r="K28" s="122" t="s">
        <v>798</v>
      </c>
      <c r="L28" s="154"/>
      <c r="M28" s="115">
        <v>0.0</v>
      </c>
      <c r="N28" s="98" t="str">
        <f t="shared" si="1"/>
        <v>NaN</v>
      </c>
      <c r="P28" s="122" t="s">
        <v>798</v>
      </c>
      <c r="Q28" s="154"/>
      <c r="R28" s="115">
        <v>0.0</v>
      </c>
      <c r="S28" s="98" t="str">
        <f t="shared" si="2"/>
        <v>NaN</v>
      </c>
    </row>
    <row r="29" ht="15.75" customHeight="1">
      <c r="A29" s="1" t="s">
        <v>73</v>
      </c>
      <c r="B29" s="153" t="s">
        <v>876</v>
      </c>
      <c r="C29" s="41" t="s">
        <v>74</v>
      </c>
      <c r="D29" s="42">
        <v>50.0</v>
      </c>
      <c r="F29" s="1" t="s">
        <v>73</v>
      </c>
      <c r="G29" s="153" t="s">
        <v>876</v>
      </c>
      <c r="H29" s="41" t="s">
        <v>74</v>
      </c>
      <c r="I29" s="42">
        <v>50.0</v>
      </c>
      <c r="K29" s="124" t="s">
        <v>801</v>
      </c>
      <c r="L29" s="154"/>
      <c r="M29" s="123">
        <v>0.0</v>
      </c>
      <c r="N29" s="98" t="str">
        <f t="shared" si="1"/>
        <v>NaN</v>
      </c>
      <c r="P29" s="124" t="s">
        <v>801</v>
      </c>
      <c r="Q29" s="154"/>
      <c r="R29" s="123">
        <v>0.0</v>
      </c>
      <c r="S29" s="98" t="str">
        <f t="shared" si="2"/>
        <v>NaN</v>
      </c>
    </row>
    <row r="30" ht="15.75" customHeight="1">
      <c r="A30" s="33" t="s">
        <v>77</v>
      </c>
      <c r="B30" s="153" t="s">
        <v>876</v>
      </c>
      <c r="C30" s="34" t="s">
        <v>55</v>
      </c>
      <c r="D30" s="42">
        <v>50.0</v>
      </c>
      <c r="F30" s="33" t="s">
        <v>77</v>
      </c>
      <c r="G30" s="153" t="s">
        <v>876</v>
      </c>
      <c r="H30" s="34" t="s">
        <v>55</v>
      </c>
      <c r="I30" s="35">
        <v>50.0</v>
      </c>
      <c r="K30" s="122" t="s">
        <v>803</v>
      </c>
      <c r="L30" s="154"/>
      <c r="M30" s="123">
        <v>1.0</v>
      </c>
      <c r="N30" s="98" t="str">
        <f t="shared" si="1"/>
        <v>&amp;quot;wavy&amp;quot;</v>
      </c>
      <c r="P30" s="122" t="s">
        <v>803</v>
      </c>
      <c r="Q30" s="154"/>
      <c r="R30" s="123">
        <v>1.0</v>
      </c>
      <c r="S30" s="98" t="str">
        <f t="shared" si="2"/>
        <v>&amp;quot;wavy&amp;quot;</v>
      </c>
    </row>
    <row r="31" ht="15.75" customHeight="1">
      <c r="A31" s="1" t="s">
        <v>80</v>
      </c>
      <c r="B31" s="153" t="s">
        <v>876</v>
      </c>
      <c r="C31" s="41" t="s">
        <v>81</v>
      </c>
      <c r="D31" s="42">
        <v>20.0</v>
      </c>
      <c r="F31" s="1" t="s">
        <v>80</v>
      </c>
      <c r="G31" s="153" t="s">
        <v>876</v>
      </c>
      <c r="H31" s="41" t="s">
        <v>81</v>
      </c>
      <c r="I31" s="42">
        <v>20.0</v>
      </c>
      <c r="K31" s="122" t="s">
        <v>806</v>
      </c>
      <c r="L31" s="154" t="s">
        <v>447</v>
      </c>
      <c r="M31" s="123">
        <v>0.0</v>
      </c>
      <c r="N31" s="98" t="str">
        <f t="shared" si="1"/>
        <v>NaN</v>
      </c>
      <c r="P31" s="122" t="s">
        <v>806</v>
      </c>
      <c r="Q31" s="154" t="s">
        <v>447</v>
      </c>
      <c r="R31" s="123">
        <v>0.0</v>
      </c>
      <c r="S31" s="98" t="str">
        <f t="shared" si="2"/>
        <v>NaN</v>
      </c>
    </row>
    <row r="32" ht="15.75" customHeight="1">
      <c r="A32" s="1" t="s">
        <v>84</v>
      </c>
      <c r="B32" s="153" t="s">
        <v>876</v>
      </c>
      <c r="C32" s="41" t="s">
        <v>85</v>
      </c>
      <c r="D32" s="42">
        <v>300.0</v>
      </c>
      <c r="F32" s="1" t="s">
        <v>84</v>
      </c>
      <c r="G32" s="153" t="s">
        <v>876</v>
      </c>
      <c r="H32" s="41" t="s">
        <v>85</v>
      </c>
      <c r="I32" s="42">
        <v>300.0</v>
      </c>
      <c r="K32" s="122" t="s">
        <v>809</v>
      </c>
      <c r="L32" s="154" t="s">
        <v>447</v>
      </c>
      <c r="M32" s="115">
        <v>0.0</v>
      </c>
      <c r="N32" s="98" t="str">
        <f t="shared" si="1"/>
        <v>NaN</v>
      </c>
      <c r="P32" s="122" t="s">
        <v>809</v>
      </c>
      <c r="Q32" s="154" t="s">
        <v>447</v>
      </c>
      <c r="R32" s="115">
        <v>0.0</v>
      </c>
      <c r="S32" s="98" t="str">
        <f t="shared" si="2"/>
        <v>NaN</v>
      </c>
    </row>
    <row r="33" ht="15.75" customHeight="1">
      <c r="A33" s="1" t="s">
        <v>88</v>
      </c>
      <c r="B33" s="153" t="s">
        <v>876</v>
      </c>
      <c r="C33" s="41" t="s">
        <v>89</v>
      </c>
      <c r="D33" s="42">
        <v>0.0</v>
      </c>
      <c r="F33" s="1" t="s">
        <v>88</v>
      </c>
      <c r="G33" s="153" t="s">
        <v>447</v>
      </c>
      <c r="H33" s="41" t="s">
        <v>89</v>
      </c>
      <c r="I33" s="42" t="s">
        <v>447</v>
      </c>
      <c r="K33" s="122" t="s">
        <v>812</v>
      </c>
      <c r="L33" s="154" t="s">
        <v>447</v>
      </c>
      <c r="M33" s="115">
        <v>0.0</v>
      </c>
      <c r="N33" s="98" t="str">
        <f t="shared" si="1"/>
        <v>NaN</v>
      </c>
      <c r="P33" s="122" t="s">
        <v>812</v>
      </c>
      <c r="Q33" s="154" t="s">
        <v>447</v>
      </c>
      <c r="R33" s="115">
        <v>0.0</v>
      </c>
      <c r="S33" s="98" t="str">
        <f t="shared" si="2"/>
        <v>NaN</v>
      </c>
    </row>
    <row r="34" ht="15.75" customHeight="1">
      <c r="A34" s="1" t="s">
        <v>92</v>
      </c>
      <c r="B34" s="153" t="s">
        <v>447</v>
      </c>
      <c r="C34" s="41" t="s">
        <v>89</v>
      </c>
      <c r="D34" s="42" t="s">
        <v>447</v>
      </c>
      <c r="F34" s="1" t="s">
        <v>92</v>
      </c>
      <c r="G34" s="153" t="s">
        <v>876</v>
      </c>
      <c r="H34" s="41" t="s">
        <v>89</v>
      </c>
      <c r="I34" s="42">
        <v>0.0</v>
      </c>
      <c r="K34" s="122" t="s">
        <v>815</v>
      </c>
      <c r="L34" s="154" t="s">
        <v>447</v>
      </c>
      <c r="M34" s="115">
        <v>0.0</v>
      </c>
      <c r="N34" s="98" t="str">
        <f t="shared" si="1"/>
        <v>NaN</v>
      </c>
      <c r="P34" s="122" t="s">
        <v>815</v>
      </c>
      <c r="Q34" s="154" t="s">
        <v>447</v>
      </c>
      <c r="R34" s="115">
        <v>0.0</v>
      </c>
      <c r="S34" s="98" t="str">
        <f t="shared" si="2"/>
        <v>NaN</v>
      </c>
    </row>
    <row r="35" ht="15.75" customHeight="1">
      <c r="A35" s="1" t="s">
        <v>95</v>
      </c>
      <c r="B35" s="153" t="s">
        <v>876</v>
      </c>
      <c r="C35" s="41" t="s">
        <v>96</v>
      </c>
      <c r="D35" s="3" t="s">
        <v>886</v>
      </c>
      <c r="F35" s="1" t="s">
        <v>95</v>
      </c>
      <c r="G35" s="153" t="s">
        <v>876</v>
      </c>
      <c r="H35" s="41" t="s">
        <v>96</v>
      </c>
      <c r="I35" s="3" t="s">
        <v>886</v>
      </c>
      <c r="K35" s="117" t="s">
        <v>207</v>
      </c>
      <c r="L35" s="154"/>
      <c r="M35" s="117" t="s">
        <v>818</v>
      </c>
      <c r="N35" s="119" t="str">
        <f>IFERROR(RIGHT(M35, LEN(M35)*2-LENB(M35))*1,RIGHT(M35, LEN(M35)*2-LENB(M35)))</f>
        <v>[&amp;quot;mirrorhair&amp;quot;]</v>
      </c>
      <c r="P35" s="117" t="s">
        <v>207</v>
      </c>
      <c r="Q35" s="154"/>
      <c r="R35" s="117" t="s">
        <v>818</v>
      </c>
      <c r="S35" s="119" t="str">
        <f>IFERROR(RIGHT(R35, LEN(R35)*2-LENB(R35))*1,RIGHT(R35, LEN(R35)*2-LENB(R35)))</f>
        <v>[&amp;quot;mirrorhair&amp;quot;]</v>
      </c>
    </row>
    <row r="36" ht="15.75" customHeight="1">
      <c r="A36" s="1" t="s">
        <v>99</v>
      </c>
      <c r="B36" s="153" t="s">
        <v>876</v>
      </c>
      <c r="C36" s="41" t="s">
        <v>104</v>
      </c>
      <c r="D36" s="42">
        <v>0.0</v>
      </c>
      <c r="F36" s="1" t="s">
        <v>99</v>
      </c>
      <c r="G36" s="153" t="s">
        <v>876</v>
      </c>
      <c r="H36" s="41" t="s">
        <v>104</v>
      </c>
      <c r="I36" s="42">
        <v>0.0</v>
      </c>
      <c r="K36" s="96"/>
      <c r="L36" s="154"/>
      <c r="M36" s="98"/>
      <c r="N36" s="98"/>
      <c r="P36" s="96"/>
      <c r="Q36" s="154"/>
      <c r="R36" s="98"/>
      <c r="S36" s="98"/>
    </row>
    <row r="37" ht="15.75" customHeight="1">
      <c r="A37" s="1" t="s">
        <v>103</v>
      </c>
      <c r="B37" s="153" t="s">
        <v>447</v>
      </c>
      <c r="C37" s="41" t="s">
        <v>104</v>
      </c>
      <c r="D37" s="42" t="s">
        <v>447</v>
      </c>
      <c r="F37" s="1" t="s">
        <v>103</v>
      </c>
      <c r="G37" s="153" t="s">
        <v>876</v>
      </c>
      <c r="H37" s="41" t="s">
        <v>104</v>
      </c>
      <c r="I37" s="42">
        <v>0.0</v>
      </c>
      <c r="K37" s="96"/>
      <c r="L37" s="154"/>
      <c r="M37" s="98"/>
      <c r="N37" s="98"/>
      <c r="P37" s="96"/>
      <c r="Q37" s="154"/>
      <c r="R37" s="98"/>
      <c r="S37" s="98"/>
    </row>
    <row r="38" ht="15.75" customHeight="1">
      <c r="A38" s="33" t="s">
        <v>107</v>
      </c>
      <c r="B38" s="153" t="s">
        <v>447</v>
      </c>
      <c r="C38" s="34" t="s">
        <v>55</v>
      </c>
      <c r="D38" s="35" t="s">
        <v>447</v>
      </c>
      <c r="F38" s="33" t="s">
        <v>107</v>
      </c>
      <c r="G38" s="153" t="s">
        <v>876</v>
      </c>
      <c r="H38" s="34" t="s">
        <v>55</v>
      </c>
      <c r="I38" s="35">
        <v>0.0</v>
      </c>
      <c r="K38" s="96"/>
      <c r="L38" s="154"/>
      <c r="M38" s="98"/>
      <c r="N38" s="98"/>
      <c r="P38" s="96"/>
      <c r="Q38" s="154"/>
      <c r="R38" s="98"/>
      <c r="S38" s="98"/>
    </row>
    <row r="39" ht="15.75" customHeight="1">
      <c r="A39" s="1" t="s">
        <v>109</v>
      </c>
      <c r="B39" s="153" t="s">
        <v>447</v>
      </c>
      <c r="C39" s="41" t="s">
        <v>110</v>
      </c>
      <c r="D39" s="42" t="s">
        <v>447</v>
      </c>
      <c r="F39" s="1" t="s">
        <v>109</v>
      </c>
      <c r="G39" s="153" t="s">
        <v>876</v>
      </c>
      <c r="H39" s="41" t="s">
        <v>110</v>
      </c>
      <c r="I39" s="42">
        <v>0.0</v>
      </c>
      <c r="K39" s="96"/>
      <c r="L39" s="154"/>
      <c r="M39" s="98"/>
      <c r="N39" s="98"/>
      <c r="P39" s="96"/>
      <c r="Q39" s="154"/>
      <c r="R39" s="98"/>
      <c r="S39" s="98"/>
    </row>
    <row r="40" ht="15.75" customHeight="1">
      <c r="A40" s="1" t="s">
        <v>113</v>
      </c>
      <c r="B40" s="153" t="s">
        <v>876</v>
      </c>
      <c r="C40" s="41" t="s">
        <v>110</v>
      </c>
      <c r="D40" s="42">
        <v>0.0</v>
      </c>
      <c r="F40" s="1" t="s">
        <v>113</v>
      </c>
      <c r="G40" s="153" t="s">
        <v>447</v>
      </c>
      <c r="H40" s="41" t="s">
        <v>110</v>
      </c>
      <c r="I40" s="42" t="s">
        <v>447</v>
      </c>
      <c r="K40" s="96"/>
      <c r="L40" s="154"/>
      <c r="M40" s="98"/>
      <c r="N40" s="98"/>
      <c r="P40" s="96"/>
      <c r="Q40" s="154"/>
      <c r="S40" s="98"/>
    </row>
    <row r="41" ht="15.75" customHeight="1">
      <c r="A41" s="1" t="s">
        <v>116</v>
      </c>
      <c r="B41" s="153" t="s">
        <v>876</v>
      </c>
      <c r="C41" s="41" t="s">
        <v>104</v>
      </c>
      <c r="D41" s="42">
        <v>0.0</v>
      </c>
      <c r="F41" s="1" t="s">
        <v>116</v>
      </c>
      <c r="G41" s="153" t="s">
        <v>447</v>
      </c>
      <c r="H41" s="41" t="s">
        <v>104</v>
      </c>
      <c r="I41" s="42" t="s">
        <v>447</v>
      </c>
      <c r="K41" s="96"/>
      <c r="L41" s="154"/>
      <c r="M41" s="98"/>
      <c r="N41" s="98"/>
      <c r="P41" s="96"/>
      <c r="Q41" s="154"/>
      <c r="R41" s="158"/>
      <c r="S41" s="98"/>
    </row>
    <row r="42" ht="15.75" customHeight="1">
      <c r="A42" s="33" t="s">
        <v>119</v>
      </c>
      <c r="B42" s="153" t="s">
        <v>447</v>
      </c>
      <c r="C42" s="34" t="s">
        <v>55</v>
      </c>
      <c r="D42" s="35" t="s">
        <v>447</v>
      </c>
      <c r="F42" s="33" t="s">
        <v>119</v>
      </c>
      <c r="G42" s="153" t="s">
        <v>447</v>
      </c>
      <c r="H42" s="34" t="s">
        <v>55</v>
      </c>
      <c r="I42" s="35" t="s">
        <v>447</v>
      </c>
      <c r="K42" s="96"/>
      <c r="L42" s="154"/>
      <c r="M42" s="98"/>
      <c r="N42" s="98"/>
      <c r="P42" s="96"/>
      <c r="Q42" s="154"/>
      <c r="R42" s="98"/>
      <c r="S42" s="98"/>
    </row>
    <row r="43" ht="15.75" customHeight="1">
      <c r="A43" s="1" t="s">
        <v>121</v>
      </c>
      <c r="B43" s="153" t="s">
        <v>447</v>
      </c>
      <c r="C43" s="41" t="s">
        <v>122</v>
      </c>
      <c r="D43" s="3" t="s">
        <v>447</v>
      </c>
      <c r="F43" s="1" t="s">
        <v>121</v>
      </c>
      <c r="G43" s="153" t="s">
        <v>447</v>
      </c>
      <c r="H43" s="41" t="s">
        <v>122</v>
      </c>
      <c r="I43" s="3" t="s">
        <v>447</v>
      </c>
      <c r="K43" s="96"/>
      <c r="L43" s="154"/>
      <c r="M43" s="98"/>
      <c r="N43" s="98"/>
      <c r="P43" s="96"/>
      <c r="Q43" s="154"/>
      <c r="R43" s="98"/>
      <c r="S43" s="98"/>
    </row>
    <row r="44" ht="15.75" customHeight="1">
      <c r="A44" s="1" t="s">
        <v>125</v>
      </c>
      <c r="B44" s="153" t="s">
        <v>447</v>
      </c>
      <c r="C44" s="41" t="s">
        <v>122</v>
      </c>
      <c r="D44" s="3" t="s">
        <v>447</v>
      </c>
      <c r="F44" s="1" t="s">
        <v>125</v>
      </c>
      <c r="G44" s="153" t="s">
        <v>447</v>
      </c>
      <c r="H44" s="41" t="s">
        <v>122</v>
      </c>
      <c r="I44" s="3" t="s">
        <v>447</v>
      </c>
      <c r="K44" s="96"/>
      <c r="L44" s="154"/>
      <c r="M44" s="98"/>
      <c r="N44" s="98"/>
      <c r="P44" s="96"/>
      <c r="Q44" s="154"/>
      <c r="R44" s="98"/>
      <c r="S44" s="98"/>
    </row>
    <row r="45" ht="15.75" customHeight="1">
      <c r="A45" s="33" t="s">
        <v>128</v>
      </c>
      <c r="B45" s="153" t="s">
        <v>876</v>
      </c>
      <c r="C45" s="34" t="s">
        <v>55</v>
      </c>
      <c r="D45" s="35" t="s">
        <v>447</v>
      </c>
      <c r="F45" s="33" t="s">
        <v>128</v>
      </c>
      <c r="G45" s="153" t="s">
        <v>447</v>
      </c>
      <c r="H45" s="34" t="s">
        <v>55</v>
      </c>
      <c r="I45" s="35" t="s">
        <v>447</v>
      </c>
      <c r="K45" s="96"/>
      <c r="L45" s="154"/>
      <c r="M45" s="98"/>
      <c r="N45" s="98"/>
      <c r="P45" s="96"/>
      <c r="Q45" s="154"/>
      <c r="R45" s="98"/>
      <c r="S45" s="98"/>
    </row>
    <row r="46" ht="15.75" customHeight="1">
      <c r="A46" s="33" t="s">
        <v>130</v>
      </c>
      <c r="B46" s="153" t="s">
        <v>876</v>
      </c>
      <c r="C46" s="34" t="s">
        <v>55</v>
      </c>
      <c r="D46" s="35" t="s">
        <v>447</v>
      </c>
      <c r="F46" s="33" t="s">
        <v>130</v>
      </c>
      <c r="G46" s="153" t="s">
        <v>876</v>
      </c>
      <c r="H46" s="34" t="s">
        <v>55</v>
      </c>
      <c r="I46" s="35" t="s">
        <v>447</v>
      </c>
      <c r="K46" s="96"/>
      <c r="L46" s="154"/>
      <c r="M46" s="98"/>
      <c r="N46" s="98"/>
      <c r="P46" s="96"/>
      <c r="Q46" s="154"/>
      <c r="R46" s="98"/>
      <c r="S46" s="98"/>
    </row>
    <row r="47" ht="15.75" customHeight="1">
      <c r="A47" s="1" t="s">
        <v>132</v>
      </c>
      <c r="B47" s="153" t="s">
        <v>876</v>
      </c>
      <c r="C47" s="41" t="s">
        <v>133</v>
      </c>
      <c r="D47" s="42">
        <v>0.0</v>
      </c>
      <c r="F47" s="1" t="s">
        <v>132</v>
      </c>
      <c r="G47" s="153" t="s">
        <v>876</v>
      </c>
      <c r="H47" s="41" t="s">
        <v>133</v>
      </c>
      <c r="I47" s="42">
        <v>0.0</v>
      </c>
      <c r="K47" s="96"/>
      <c r="L47" s="154"/>
      <c r="M47" s="98"/>
      <c r="N47" s="98"/>
      <c r="P47" s="96"/>
      <c r="Q47" s="154"/>
      <c r="R47" s="98"/>
      <c r="S47" s="98"/>
    </row>
    <row r="48" ht="15.75" customHeight="1">
      <c r="A48" s="1" t="s">
        <v>136</v>
      </c>
      <c r="B48" s="153" t="s">
        <v>447</v>
      </c>
      <c r="C48" s="41" t="s">
        <v>137</v>
      </c>
      <c r="D48" s="42" t="s">
        <v>447</v>
      </c>
      <c r="F48" s="1" t="s">
        <v>136</v>
      </c>
      <c r="G48" s="153" t="s">
        <v>447</v>
      </c>
      <c r="H48" s="41" t="s">
        <v>137</v>
      </c>
      <c r="I48" s="42" t="s">
        <v>447</v>
      </c>
      <c r="K48" s="96"/>
      <c r="L48" s="154"/>
      <c r="M48" s="98"/>
      <c r="N48" s="98"/>
      <c r="P48" s="96"/>
      <c r="Q48" s="154"/>
      <c r="R48" s="98"/>
      <c r="S48" s="98"/>
    </row>
    <row r="49" ht="15.75" customHeight="1">
      <c r="A49" s="1" t="s">
        <v>140</v>
      </c>
      <c r="B49" s="153" t="s">
        <v>447</v>
      </c>
      <c r="C49" s="41" t="s">
        <v>233</v>
      </c>
      <c r="D49" s="42" t="s">
        <v>447</v>
      </c>
      <c r="F49" s="1" t="s">
        <v>140</v>
      </c>
      <c r="G49" s="153" t="s">
        <v>447</v>
      </c>
      <c r="H49" s="41" t="s">
        <v>233</v>
      </c>
      <c r="I49" s="42" t="s">
        <v>447</v>
      </c>
      <c r="K49" s="96"/>
      <c r="L49" s="154"/>
      <c r="M49" s="98"/>
      <c r="N49" s="98"/>
      <c r="P49" s="96"/>
      <c r="Q49" s="154"/>
      <c r="R49" s="98"/>
      <c r="S49" s="98"/>
    </row>
    <row r="50" ht="15.75" customHeight="1">
      <c r="A50" s="1" t="s">
        <v>143</v>
      </c>
      <c r="B50" s="153" t="s">
        <v>447</v>
      </c>
      <c r="C50" s="41" t="s">
        <v>137</v>
      </c>
      <c r="D50" s="42" t="s">
        <v>447</v>
      </c>
      <c r="F50" s="1" t="s">
        <v>143</v>
      </c>
      <c r="G50" s="153" t="s">
        <v>447</v>
      </c>
      <c r="H50" s="41" t="s">
        <v>137</v>
      </c>
      <c r="I50" s="42" t="s">
        <v>447</v>
      </c>
      <c r="K50" s="96"/>
      <c r="L50" s="154"/>
      <c r="M50" s="98"/>
      <c r="N50" s="98"/>
      <c r="P50" s="96"/>
      <c r="Q50" s="154"/>
      <c r="R50" s="98"/>
      <c r="S50" s="98"/>
    </row>
    <row r="51" ht="15.75" customHeight="1">
      <c r="A51" s="33" t="s">
        <v>146</v>
      </c>
      <c r="B51" s="153" t="s">
        <v>876</v>
      </c>
      <c r="C51" s="34" t="s">
        <v>147</v>
      </c>
      <c r="D51" s="42">
        <v>0.0</v>
      </c>
      <c r="F51" s="33" t="s">
        <v>146</v>
      </c>
      <c r="G51" s="153" t="s">
        <v>876</v>
      </c>
      <c r="H51" s="34" t="s">
        <v>147</v>
      </c>
      <c r="I51" s="42">
        <v>0.0</v>
      </c>
      <c r="K51" s="96"/>
      <c r="L51" s="154"/>
      <c r="M51" s="98"/>
      <c r="N51" s="98"/>
      <c r="P51" s="96"/>
      <c r="Q51" s="154"/>
      <c r="R51" s="98"/>
      <c r="S51" s="98"/>
    </row>
    <row r="52" ht="15.75" customHeight="1">
      <c r="A52" s="1" t="s">
        <v>150</v>
      </c>
      <c r="B52" s="153" t="s">
        <v>876</v>
      </c>
      <c r="C52" s="9" t="s">
        <v>151</v>
      </c>
      <c r="D52" s="3" t="s">
        <v>887</v>
      </c>
      <c r="F52" s="1" t="s">
        <v>150</v>
      </c>
      <c r="G52" s="153" t="s">
        <v>876</v>
      </c>
      <c r="H52" s="9" t="s">
        <v>151</v>
      </c>
      <c r="I52" s="3" t="s">
        <v>887</v>
      </c>
      <c r="K52" s="96"/>
      <c r="L52" s="154"/>
      <c r="M52" s="98"/>
      <c r="N52" s="98"/>
      <c r="P52" s="96"/>
      <c r="Q52" s="154"/>
      <c r="R52" s="98"/>
      <c r="S52" s="98"/>
    </row>
    <row r="53" ht="15.75" customHeight="1">
      <c r="A53" s="1" t="s">
        <v>154</v>
      </c>
      <c r="B53" s="153" t="s">
        <v>876</v>
      </c>
      <c r="C53" s="41" t="s">
        <v>100</v>
      </c>
      <c r="D53" s="42">
        <v>1.0</v>
      </c>
      <c r="F53" s="1" t="s">
        <v>154</v>
      </c>
      <c r="G53" s="153" t="s">
        <v>876</v>
      </c>
      <c r="H53" s="41" t="s">
        <v>100</v>
      </c>
      <c r="I53" s="42">
        <v>1.0</v>
      </c>
      <c r="K53" s="96"/>
      <c r="L53" s="154"/>
      <c r="M53" s="98"/>
      <c r="N53" s="98"/>
      <c r="P53" s="96"/>
      <c r="Q53" s="154"/>
      <c r="R53" s="98"/>
      <c r="S53" s="98"/>
    </row>
    <row r="54" ht="15.75" customHeight="1">
      <c r="A54" s="1" t="s">
        <v>157</v>
      </c>
      <c r="B54" s="153" t="s">
        <v>876</v>
      </c>
      <c r="C54" s="34" t="s">
        <v>147</v>
      </c>
      <c r="D54" s="35">
        <v>0.0</v>
      </c>
      <c r="F54" s="1" t="s">
        <v>157</v>
      </c>
      <c r="G54" s="153" t="s">
        <v>876</v>
      </c>
      <c r="H54" s="34" t="s">
        <v>147</v>
      </c>
      <c r="I54" s="35">
        <v>0.0</v>
      </c>
      <c r="K54" s="96"/>
      <c r="L54" s="154"/>
      <c r="M54" s="98"/>
      <c r="N54" s="98"/>
      <c r="P54" s="96"/>
      <c r="Q54" s="154"/>
      <c r="R54" s="98"/>
      <c r="S54" s="98"/>
    </row>
    <row r="55" ht="15.75" customHeight="1">
      <c r="A55" s="1" t="s">
        <v>160</v>
      </c>
      <c r="B55" s="153" t="s">
        <v>876</v>
      </c>
      <c r="C55" s="44" t="s">
        <v>161</v>
      </c>
      <c r="D55" s="42">
        <v>0.0</v>
      </c>
      <c r="F55" s="1" t="s">
        <v>160</v>
      </c>
      <c r="G55" s="153" t="s">
        <v>876</v>
      </c>
      <c r="H55" s="44" t="s">
        <v>161</v>
      </c>
      <c r="I55" s="42">
        <v>0.0</v>
      </c>
      <c r="K55" s="96"/>
      <c r="L55" s="154"/>
      <c r="M55" s="98"/>
      <c r="N55" s="98"/>
      <c r="P55" s="96"/>
      <c r="Q55" s="154"/>
      <c r="R55" s="98"/>
      <c r="S55" s="98"/>
    </row>
    <row r="56" ht="15.75" customHeight="1">
      <c r="A56" s="33" t="s">
        <v>164</v>
      </c>
      <c r="B56" s="153" t="s">
        <v>876</v>
      </c>
      <c r="C56" s="34" t="s">
        <v>55</v>
      </c>
      <c r="D56" s="35">
        <v>0.0</v>
      </c>
      <c r="F56" s="33" t="s">
        <v>164</v>
      </c>
      <c r="G56" s="153" t="s">
        <v>876</v>
      </c>
      <c r="H56" s="34" t="s">
        <v>55</v>
      </c>
      <c r="I56" s="35">
        <v>0.0</v>
      </c>
      <c r="K56" s="96"/>
      <c r="L56" s="154"/>
      <c r="M56" s="98"/>
      <c r="N56" s="98"/>
      <c r="P56" s="96"/>
      <c r="Q56" s="154"/>
      <c r="R56" s="98"/>
      <c r="S56" s="98"/>
    </row>
    <row r="57" ht="15.75" customHeight="1">
      <c r="A57" s="1" t="s">
        <v>166</v>
      </c>
      <c r="B57" s="153" t="s">
        <v>447</v>
      </c>
      <c r="C57" s="44" t="s">
        <v>161</v>
      </c>
      <c r="D57" s="42" t="s">
        <v>447</v>
      </c>
      <c r="F57" s="1" t="s">
        <v>166</v>
      </c>
      <c r="G57" s="153" t="s">
        <v>876</v>
      </c>
      <c r="H57" s="44" t="s">
        <v>161</v>
      </c>
      <c r="I57" s="42">
        <v>0.0</v>
      </c>
      <c r="K57" s="96"/>
      <c r="L57" s="154"/>
      <c r="M57" s="98"/>
      <c r="N57" s="98"/>
      <c r="P57" s="96"/>
      <c r="Q57" s="154"/>
      <c r="R57" s="98"/>
      <c r="S57" s="98"/>
    </row>
    <row r="58" ht="15.75" customHeight="1">
      <c r="A58" s="33" t="s">
        <v>169</v>
      </c>
      <c r="B58" s="153" t="s">
        <v>447</v>
      </c>
      <c r="C58" s="34" t="s">
        <v>55</v>
      </c>
      <c r="D58" s="35" t="s">
        <v>447</v>
      </c>
      <c r="F58" s="33" t="s">
        <v>169</v>
      </c>
      <c r="G58" s="153" t="s">
        <v>876</v>
      </c>
      <c r="H58" s="34" t="s">
        <v>55</v>
      </c>
      <c r="I58" s="35">
        <v>0.0</v>
      </c>
      <c r="K58" s="96"/>
      <c r="L58" s="154"/>
      <c r="M58" s="98"/>
      <c r="N58" s="98"/>
      <c r="P58" s="96"/>
      <c r="Q58" s="154"/>
      <c r="R58" s="98"/>
      <c r="S58" s="98"/>
    </row>
    <row r="59" ht="15.75" customHeight="1">
      <c r="A59" s="1" t="s">
        <v>171</v>
      </c>
      <c r="B59" s="153" t="s">
        <v>447</v>
      </c>
      <c r="C59" s="44" t="s">
        <v>161</v>
      </c>
      <c r="D59" s="42" t="s">
        <v>447</v>
      </c>
      <c r="F59" s="1" t="s">
        <v>171</v>
      </c>
      <c r="G59" s="153" t="s">
        <v>876</v>
      </c>
      <c r="H59" s="44" t="s">
        <v>161</v>
      </c>
      <c r="I59" s="42">
        <v>0.0</v>
      </c>
      <c r="K59" s="96"/>
      <c r="L59" s="154"/>
      <c r="M59" s="98"/>
      <c r="N59" s="98"/>
      <c r="P59" s="96"/>
      <c r="Q59" s="154"/>
      <c r="R59" s="98"/>
      <c r="S59" s="98"/>
    </row>
    <row r="60" ht="15.75" customHeight="1">
      <c r="A60" s="33" t="s">
        <v>174</v>
      </c>
      <c r="B60" s="153" t="s">
        <v>447</v>
      </c>
      <c r="C60" s="34" t="s">
        <v>55</v>
      </c>
      <c r="D60" s="35" t="s">
        <v>447</v>
      </c>
      <c r="F60" s="33" t="s">
        <v>174</v>
      </c>
      <c r="G60" s="153" t="s">
        <v>876</v>
      </c>
      <c r="H60" s="34" t="s">
        <v>55</v>
      </c>
      <c r="I60" s="35">
        <v>0.0</v>
      </c>
      <c r="K60" s="96"/>
      <c r="L60" s="154"/>
      <c r="M60" s="98"/>
      <c r="N60" s="98"/>
      <c r="P60" s="96"/>
      <c r="Q60" s="154"/>
      <c r="R60" s="98"/>
      <c r="S60" s="98"/>
    </row>
    <row r="61" ht="15.75" customHeight="1">
      <c r="A61" s="1" t="s">
        <v>176</v>
      </c>
      <c r="B61" s="153" t="s">
        <v>447</v>
      </c>
      <c r="C61" s="41" t="s">
        <v>104</v>
      </c>
      <c r="D61" s="42" t="s">
        <v>447</v>
      </c>
      <c r="F61" s="1" t="s">
        <v>176</v>
      </c>
      <c r="G61" s="153" t="s">
        <v>447</v>
      </c>
      <c r="H61" s="41" t="s">
        <v>104</v>
      </c>
      <c r="I61" s="42" t="s">
        <v>447</v>
      </c>
      <c r="K61" s="96"/>
      <c r="L61" s="154"/>
      <c r="M61" s="98"/>
      <c r="N61" s="98"/>
      <c r="P61" s="96"/>
      <c r="Q61" s="154"/>
      <c r="R61" s="98"/>
      <c r="S61" s="98"/>
    </row>
    <row r="62" ht="15.75" customHeight="1">
      <c r="A62" s="1" t="s">
        <v>179</v>
      </c>
      <c r="B62" s="153" t="s">
        <v>876</v>
      </c>
      <c r="C62" s="9" t="s">
        <v>180</v>
      </c>
      <c r="D62" s="3" t="s">
        <v>888</v>
      </c>
      <c r="F62" s="1" t="s">
        <v>179</v>
      </c>
      <c r="G62" s="153" t="s">
        <v>876</v>
      </c>
      <c r="H62" s="9" t="s">
        <v>180</v>
      </c>
      <c r="I62" s="3" t="s">
        <v>888</v>
      </c>
      <c r="K62" s="96"/>
      <c r="L62" s="154"/>
      <c r="M62" s="98"/>
      <c r="N62" s="98"/>
      <c r="P62" s="96"/>
      <c r="Q62" s="154"/>
      <c r="R62" s="98"/>
      <c r="S62" s="98"/>
    </row>
    <row r="63" ht="15.75" customHeight="1">
      <c r="A63" s="1" t="s">
        <v>183</v>
      </c>
      <c r="B63" s="153" t="s">
        <v>447</v>
      </c>
      <c r="C63" s="41" t="s">
        <v>122</v>
      </c>
      <c r="D63" s="3" t="s">
        <v>447</v>
      </c>
      <c r="F63" s="1" t="s">
        <v>183</v>
      </c>
      <c r="G63" s="153" t="s">
        <v>447</v>
      </c>
      <c r="H63" s="41" t="s">
        <v>122</v>
      </c>
      <c r="I63" s="3" t="s">
        <v>447</v>
      </c>
      <c r="K63" s="96"/>
      <c r="L63" s="154"/>
      <c r="M63" s="98"/>
      <c r="N63" s="98"/>
      <c r="P63" s="96"/>
      <c r="Q63" s="154"/>
      <c r="R63" s="98"/>
      <c r="S63" s="98"/>
    </row>
    <row r="64" ht="15.75" customHeight="1">
      <c r="A64" s="1" t="s">
        <v>185</v>
      </c>
      <c r="B64" s="153" t="s">
        <v>876</v>
      </c>
      <c r="C64" s="34" t="s">
        <v>55</v>
      </c>
      <c r="D64" s="3" t="s">
        <v>42</v>
      </c>
      <c r="F64" s="1" t="s">
        <v>185</v>
      </c>
      <c r="G64" s="153" t="s">
        <v>876</v>
      </c>
      <c r="H64" s="34" t="s">
        <v>55</v>
      </c>
      <c r="I64" s="3" t="s">
        <v>35</v>
      </c>
      <c r="K64" s="96"/>
      <c r="L64" s="154"/>
      <c r="M64" s="98"/>
      <c r="N64" s="98"/>
      <c r="P64" s="96"/>
      <c r="Q64" s="154"/>
      <c r="R64" s="98"/>
      <c r="S64" s="98"/>
    </row>
    <row r="65" ht="15.75" customHeight="1">
      <c r="A65" s="1" t="s">
        <v>188</v>
      </c>
      <c r="B65" s="153" t="s">
        <v>876</v>
      </c>
      <c r="C65" s="41" t="s">
        <v>189</v>
      </c>
      <c r="D65" s="3" t="s">
        <v>889</v>
      </c>
      <c r="F65" s="1" t="s">
        <v>188</v>
      </c>
      <c r="G65" s="153" t="s">
        <v>876</v>
      </c>
      <c r="H65" s="41" t="s">
        <v>189</v>
      </c>
      <c r="I65" s="3" t="s">
        <v>889</v>
      </c>
      <c r="K65" s="96"/>
      <c r="L65" s="154"/>
      <c r="M65" s="98"/>
      <c r="N65" s="98"/>
      <c r="P65" s="96"/>
      <c r="Q65" s="154"/>
      <c r="R65" s="98"/>
      <c r="S65" s="98"/>
    </row>
    <row r="66" ht="15.75" customHeight="1">
      <c r="A66" s="1" t="s">
        <v>192</v>
      </c>
      <c r="B66" s="153" t="s">
        <v>876</v>
      </c>
      <c r="C66" s="41" t="s">
        <v>193</v>
      </c>
      <c r="D66" s="3">
        <v>0.0</v>
      </c>
      <c r="F66" s="1" t="s">
        <v>192</v>
      </c>
      <c r="G66" s="153" t="s">
        <v>876</v>
      </c>
      <c r="H66" s="41" t="s">
        <v>193</v>
      </c>
      <c r="I66" s="3">
        <v>0.0</v>
      </c>
      <c r="K66" s="96"/>
      <c r="L66" s="154"/>
      <c r="M66" s="98"/>
      <c r="N66" s="98"/>
      <c r="P66" s="96"/>
      <c r="Q66" s="154"/>
      <c r="R66" s="98"/>
      <c r="S66" s="98"/>
    </row>
    <row r="67" ht="15.75" customHeight="1">
      <c r="A67" s="1" t="s">
        <v>196</v>
      </c>
      <c r="B67" s="153" t="s">
        <v>876</v>
      </c>
      <c r="C67" s="41" t="s">
        <v>197</v>
      </c>
      <c r="D67" s="3">
        <v>1.0</v>
      </c>
      <c r="F67" s="1" t="s">
        <v>196</v>
      </c>
      <c r="G67" s="153" t="s">
        <v>876</v>
      </c>
      <c r="H67" s="41" t="s">
        <v>197</v>
      </c>
      <c r="I67" s="3">
        <v>1.0</v>
      </c>
      <c r="K67" s="96"/>
      <c r="L67" s="154"/>
      <c r="M67" s="98"/>
      <c r="N67" s="98"/>
      <c r="P67" s="96"/>
      <c r="Q67" s="154"/>
      <c r="R67" s="98"/>
      <c r="S67" s="98"/>
    </row>
    <row r="68" ht="15.75" customHeight="1">
      <c r="A68" s="1" t="s">
        <v>200</v>
      </c>
      <c r="B68" s="153" t="s">
        <v>876</v>
      </c>
      <c r="C68" s="23" t="s">
        <v>45</v>
      </c>
      <c r="D68" s="3">
        <v>3050.0</v>
      </c>
      <c r="F68" s="1" t="s">
        <v>200</v>
      </c>
      <c r="G68" s="153" t="s">
        <v>876</v>
      </c>
      <c r="H68" s="23" t="s">
        <v>45</v>
      </c>
      <c r="I68" s="3">
        <v>3050.0</v>
      </c>
      <c r="K68" s="96"/>
      <c r="L68" s="154"/>
      <c r="M68" s="98"/>
      <c r="N68" s="98"/>
      <c r="P68" s="96"/>
      <c r="Q68" s="154"/>
      <c r="R68" s="98"/>
      <c r="S68" s="98"/>
    </row>
    <row r="69" ht="15.75" customHeight="1">
      <c r="A69" s="1"/>
      <c r="B69" s="153"/>
      <c r="C69" s="32">
        <v>3050.0</v>
      </c>
      <c r="D69" s="159"/>
      <c r="F69" s="1"/>
      <c r="G69" s="153"/>
      <c r="H69" s="32">
        <v>3050.0</v>
      </c>
      <c r="I69" s="159"/>
      <c r="K69" s="96"/>
      <c r="L69" s="154"/>
      <c r="M69" s="98"/>
      <c r="N69" s="98"/>
      <c r="P69" s="96"/>
      <c r="Q69" s="154"/>
      <c r="R69" s="98"/>
      <c r="S69" s="98"/>
    </row>
    <row r="70" ht="15.75" customHeight="1">
      <c r="A70" s="1" t="s">
        <v>203</v>
      </c>
      <c r="B70" s="153" t="s">
        <v>876</v>
      </c>
      <c r="C70" s="23" t="s">
        <v>45</v>
      </c>
      <c r="D70" s="3" t="s">
        <v>890</v>
      </c>
      <c r="F70" s="1" t="s">
        <v>203</v>
      </c>
      <c r="G70" s="153" t="s">
        <v>876</v>
      </c>
      <c r="H70" s="23" t="s">
        <v>45</v>
      </c>
      <c r="I70" s="3" t="s">
        <v>890</v>
      </c>
      <c r="K70" s="96"/>
      <c r="L70" s="154"/>
      <c r="M70" s="98"/>
      <c r="N70" s="98"/>
      <c r="P70" s="96"/>
      <c r="Q70" s="154"/>
      <c r="R70" s="98"/>
      <c r="S70" s="98"/>
    </row>
    <row r="71" ht="15.75" customHeight="1">
      <c r="A71" s="1"/>
      <c r="B71" s="153" t="s">
        <v>876</v>
      </c>
      <c r="C71" s="47" t="s">
        <v>890</v>
      </c>
      <c r="D71" s="3" t="s">
        <v>447</v>
      </c>
      <c r="F71" s="1"/>
      <c r="G71" s="153" t="s">
        <v>876</v>
      </c>
      <c r="H71" s="47" t="s">
        <v>890</v>
      </c>
      <c r="I71" s="3" t="s">
        <v>447</v>
      </c>
      <c r="K71" s="96"/>
      <c r="L71" s="154"/>
      <c r="M71" s="98"/>
      <c r="N71" s="98"/>
      <c r="P71" s="96"/>
      <c r="Q71" s="154"/>
      <c r="R71" s="98"/>
      <c r="S71" s="98"/>
    </row>
    <row r="72" ht="15.75" customHeight="1">
      <c r="A72" s="1" t="s">
        <v>207</v>
      </c>
      <c r="B72" s="153" t="s">
        <v>876</v>
      </c>
      <c r="C72" s="41" t="s">
        <v>208</v>
      </c>
      <c r="D72" s="3" t="s">
        <v>891</v>
      </c>
      <c r="F72" s="1" t="s">
        <v>207</v>
      </c>
      <c r="G72" s="153" t="s">
        <v>876</v>
      </c>
      <c r="H72" s="41" t="s">
        <v>208</v>
      </c>
      <c r="I72" s="3" t="s">
        <v>891</v>
      </c>
      <c r="K72" s="96"/>
      <c r="L72" s="154"/>
      <c r="M72" s="98"/>
      <c r="N72" s="98"/>
      <c r="P72" s="96"/>
      <c r="Q72" s="154"/>
      <c r="R72" s="98"/>
      <c r="S72" s="98"/>
    </row>
    <row r="73" ht="15.75" customHeight="1">
      <c r="A73" s="48" t="s">
        <v>211</v>
      </c>
      <c r="B73" s="153" t="s">
        <v>447</v>
      </c>
      <c r="C73" s="41" t="s">
        <v>212</v>
      </c>
      <c r="D73" s="3" t="s">
        <v>447</v>
      </c>
      <c r="F73" s="48" t="s">
        <v>211</v>
      </c>
      <c r="G73" s="153" t="s">
        <v>447</v>
      </c>
      <c r="H73" s="41" t="s">
        <v>212</v>
      </c>
      <c r="I73" s="3" t="s">
        <v>447</v>
      </c>
      <c r="K73" s="96"/>
      <c r="L73" s="154"/>
      <c r="M73" s="98"/>
      <c r="N73" s="98"/>
      <c r="P73" s="96"/>
      <c r="Q73" s="154"/>
      <c r="R73" s="98"/>
      <c r="S73" s="98"/>
    </row>
    <row r="74" ht="15.75" customHeight="1">
      <c r="A74" s="48" t="s">
        <v>215</v>
      </c>
      <c r="B74" s="153" t="s">
        <v>447</v>
      </c>
      <c r="C74" s="41" t="s">
        <v>212</v>
      </c>
      <c r="D74" s="3" t="s">
        <v>447</v>
      </c>
      <c r="F74" s="48" t="s">
        <v>215</v>
      </c>
      <c r="G74" s="153" t="s">
        <v>447</v>
      </c>
      <c r="H74" s="41" t="s">
        <v>212</v>
      </c>
      <c r="I74" s="3" t="s">
        <v>447</v>
      </c>
      <c r="K74" s="96"/>
      <c r="L74" s="154"/>
      <c r="M74" s="98"/>
      <c r="N74" s="98"/>
      <c r="P74" s="96"/>
      <c r="Q74" s="154"/>
      <c r="R74" s="98"/>
      <c r="S74" s="98"/>
    </row>
    <row r="75" ht="15.75" customHeight="1">
      <c r="A75" s="48" t="s">
        <v>218</v>
      </c>
      <c r="B75" s="153" t="s">
        <v>447</v>
      </c>
      <c r="C75" s="41" t="s">
        <v>212</v>
      </c>
      <c r="D75" s="3" t="s">
        <v>447</v>
      </c>
      <c r="F75" s="48" t="s">
        <v>218</v>
      </c>
      <c r="G75" s="153" t="s">
        <v>447</v>
      </c>
      <c r="H75" s="41" t="s">
        <v>212</v>
      </c>
      <c r="I75" s="3" t="s">
        <v>447</v>
      </c>
      <c r="K75" s="96"/>
      <c r="L75" s="154"/>
      <c r="M75" s="98"/>
      <c r="N75" s="98"/>
      <c r="P75" s="96"/>
      <c r="Q75" s="154"/>
      <c r="R75" s="98"/>
      <c r="S75" s="98"/>
    </row>
    <row r="76" ht="15.75" customHeight="1">
      <c r="A76" s="48" t="s">
        <v>221</v>
      </c>
      <c r="B76" s="153" t="s">
        <v>447</v>
      </c>
      <c r="C76" s="41" t="s">
        <v>222</v>
      </c>
      <c r="D76" s="3" t="s">
        <v>447</v>
      </c>
      <c r="F76" s="48" t="s">
        <v>221</v>
      </c>
      <c r="G76" s="153" t="s">
        <v>447</v>
      </c>
      <c r="H76" s="41" t="s">
        <v>222</v>
      </c>
      <c r="I76" s="3" t="s">
        <v>447</v>
      </c>
      <c r="K76" s="96"/>
      <c r="L76" s="154"/>
      <c r="M76" s="98"/>
      <c r="N76" s="98"/>
      <c r="P76" s="96"/>
      <c r="Q76" s="154"/>
      <c r="R76" s="98"/>
      <c r="S76" s="98"/>
    </row>
    <row r="77" ht="15.75" customHeight="1">
      <c r="A77" s="1" t="s">
        <v>225</v>
      </c>
      <c r="B77" s="153" t="s">
        <v>876</v>
      </c>
      <c r="C77" s="41" t="s">
        <v>45</v>
      </c>
      <c r="D77" s="3" t="s">
        <v>892</v>
      </c>
      <c r="F77" s="1" t="s">
        <v>225</v>
      </c>
      <c r="G77" s="153" t="s">
        <v>876</v>
      </c>
      <c r="H77" s="41" t="s">
        <v>45</v>
      </c>
      <c r="I77" s="3" t="s">
        <v>892</v>
      </c>
      <c r="K77" s="96"/>
      <c r="L77" s="154"/>
      <c r="M77" s="98"/>
      <c r="N77" s="98"/>
      <c r="P77" s="96"/>
      <c r="Q77" s="154"/>
      <c r="R77" s="98"/>
      <c r="S77" s="98"/>
    </row>
    <row r="78" ht="15.75" customHeight="1">
      <c r="A78" s="1"/>
      <c r="B78" s="153" t="s">
        <v>447</v>
      </c>
      <c r="C78" s="49" t="s">
        <v>893</v>
      </c>
      <c r="D78" s="3" t="s">
        <v>447</v>
      </c>
      <c r="F78" s="1"/>
      <c r="G78" s="153" t="s">
        <v>447</v>
      </c>
      <c r="H78" s="49" t="s">
        <v>893</v>
      </c>
      <c r="I78" s="3" t="s">
        <v>447</v>
      </c>
      <c r="K78" s="96"/>
      <c r="L78" s="154"/>
      <c r="M78" s="98"/>
      <c r="N78" s="98"/>
      <c r="P78" s="96"/>
      <c r="Q78" s="154"/>
      <c r="R78" s="98"/>
      <c r="S78" s="98"/>
    </row>
    <row r="79" ht="15.75" customHeight="1">
      <c r="A79" s="1" t="s">
        <v>229</v>
      </c>
      <c r="B79" s="153" t="s">
        <v>447</v>
      </c>
      <c r="C79" s="41" t="s">
        <v>104</v>
      </c>
      <c r="D79" s="42" t="s">
        <v>447</v>
      </c>
      <c r="F79" s="1" t="s">
        <v>229</v>
      </c>
      <c r="G79" s="153" t="s">
        <v>447</v>
      </c>
      <c r="H79" s="41" t="s">
        <v>104</v>
      </c>
      <c r="I79" s="42" t="s">
        <v>447</v>
      </c>
      <c r="K79" s="96"/>
      <c r="L79" s="154"/>
      <c r="M79" s="98"/>
      <c r="N79" s="98"/>
      <c r="P79" s="96"/>
      <c r="Q79" s="154"/>
      <c r="R79" s="98"/>
      <c r="S79" s="98"/>
    </row>
    <row r="80" ht="15.75" customHeight="1">
      <c r="A80" s="1" t="s">
        <v>232</v>
      </c>
      <c r="B80" s="153" t="s">
        <v>876</v>
      </c>
      <c r="C80" s="41" t="s">
        <v>233</v>
      </c>
      <c r="D80" s="42">
        <v>1.0</v>
      </c>
      <c r="F80" s="1" t="s">
        <v>232</v>
      </c>
      <c r="G80" s="153" t="s">
        <v>876</v>
      </c>
      <c r="H80" s="41" t="s">
        <v>233</v>
      </c>
      <c r="I80" s="42">
        <v>1.0</v>
      </c>
      <c r="K80" s="96"/>
      <c r="L80" s="154"/>
      <c r="M80" s="98"/>
      <c r="N80" s="98"/>
      <c r="P80" s="96"/>
      <c r="Q80" s="154"/>
      <c r="R80" s="98"/>
      <c r="S80" s="98"/>
    </row>
    <row r="81" ht="15.75" customHeight="1">
      <c r="A81" s="1" t="s">
        <v>236</v>
      </c>
      <c r="B81" s="153" t="s">
        <v>876</v>
      </c>
      <c r="C81" s="41" t="s">
        <v>137</v>
      </c>
      <c r="D81" s="42">
        <v>0.0</v>
      </c>
      <c r="F81" s="1" t="s">
        <v>236</v>
      </c>
      <c r="G81" s="153" t="s">
        <v>876</v>
      </c>
      <c r="H81" s="41" t="s">
        <v>137</v>
      </c>
      <c r="I81" s="42">
        <v>0.0</v>
      </c>
      <c r="K81" s="96"/>
      <c r="L81" s="154"/>
      <c r="M81" s="98"/>
      <c r="N81" s="98"/>
      <c r="P81" s="96"/>
      <c r="Q81" s="154"/>
      <c r="R81" s="98"/>
      <c r="S81" s="98"/>
    </row>
    <row r="82" ht="15.75" customHeight="1">
      <c r="A82" s="1" t="s">
        <v>239</v>
      </c>
      <c r="B82" s="153" t="s">
        <v>876</v>
      </c>
      <c r="C82" s="41" t="s">
        <v>100</v>
      </c>
      <c r="D82" s="42">
        <v>1.0</v>
      </c>
      <c r="F82" s="1" t="s">
        <v>239</v>
      </c>
      <c r="G82" s="153" t="s">
        <v>876</v>
      </c>
      <c r="H82" s="41" t="s">
        <v>100</v>
      </c>
      <c r="I82" s="42">
        <v>1.0</v>
      </c>
      <c r="K82" s="96"/>
      <c r="L82" s="154"/>
      <c r="M82" s="98"/>
      <c r="N82" s="98"/>
      <c r="P82" s="96"/>
      <c r="Q82" s="154"/>
      <c r="R82" s="98"/>
      <c r="S82" s="98"/>
    </row>
    <row r="83" ht="15.75" customHeight="1">
      <c r="A83" s="1" t="s">
        <v>242</v>
      </c>
      <c r="B83" s="153" t="s">
        <v>876</v>
      </c>
      <c r="C83" s="9" t="s">
        <v>151</v>
      </c>
      <c r="D83" s="3" t="s">
        <v>894</v>
      </c>
      <c r="F83" s="1" t="s">
        <v>242</v>
      </c>
      <c r="G83" s="153" t="s">
        <v>876</v>
      </c>
      <c r="H83" s="9" t="s">
        <v>151</v>
      </c>
      <c r="I83" s="3" t="s">
        <v>894</v>
      </c>
      <c r="K83" s="96"/>
      <c r="L83" s="154"/>
      <c r="M83" s="98"/>
      <c r="N83" s="98"/>
      <c r="P83" s="96"/>
      <c r="Q83" s="154"/>
      <c r="R83" s="98"/>
      <c r="S83" s="98"/>
    </row>
    <row r="84" ht="15.75" customHeight="1">
      <c r="A84" s="1" t="s">
        <v>245</v>
      </c>
      <c r="B84" s="153" t="s">
        <v>876</v>
      </c>
      <c r="C84" s="41" t="s">
        <v>233</v>
      </c>
      <c r="D84" s="42">
        <v>1.0</v>
      </c>
      <c r="F84" s="1" t="s">
        <v>245</v>
      </c>
      <c r="G84" s="153" t="s">
        <v>876</v>
      </c>
      <c r="H84" s="41" t="s">
        <v>233</v>
      </c>
      <c r="I84" s="42">
        <v>1.0</v>
      </c>
      <c r="K84" s="96"/>
      <c r="L84" s="154"/>
      <c r="M84" s="98"/>
      <c r="N84" s="98"/>
      <c r="P84" s="96"/>
      <c r="Q84" s="154"/>
      <c r="R84" s="98"/>
      <c r="S84" s="98"/>
    </row>
    <row r="85" ht="15.75" customHeight="1">
      <c r="A85" s="33" t="s">
        <v>248</v>
      </c>
      <c r="B85" s="153" t="s">
        <v>876</v>
      </c>
      <c r="C85" s="34" t="s">
        <v>147</v>
      </c>
      <c r="D85" s="42">
        <v>0.0</v>
      </c>
      <c r="F85" s="33" t="s">
        <v>248</v>
      </c>
      <c r="G85" s="153" t="s">
        <v>876</v>
      </c>
      <c r="H85" s="34" t="s">
        <v>147</v>
      </c>
      <c r="I85" s="42">
        <v>0.0</v>
      </c>
      <c r="K85" s="96"/>
      <c r="L85" s="154"/>
      <c r="M85" s="98"/>
      <c r="N85" s="98"/>
      <c r="P85" s="96"/>
      <c r="Q85" s="154"/>
      <c r="R85" s="98"/>
      <c r="S85" s="98"/>
    </row>
    <row r="86" ht="15.75" customHeight="1">
      <c r="A86" s="1" t="s">
        <v>250</v>
      </c>
      <c r="B86" s="153" t="s">
        <v>876</v>
      </c>
      <c r="C86" s="34" t="s">
        <v>147</v>
      </c>
      <c r="D86" s="54">
        <v>0.0</v>
      </c>
      <c r="F86" s="1" t="s">
        <v>250</v>
      </c>
      <c r="G86" s="153" t="s">
        <v>876</v>
      </c>
      <c r="H86" s="34" t="s">
        <v>147</v>
      </c>
      <c r="I86" s="54">
        <v>0.0</v>
      </c>
      <c r="K86" s="96"/>
      <c r="L86" s="154"/>
      <c r="M86" s="98"/>
      <c r="N86" s="98"/>
      <c r="P86" s="96"/>
      <c r="Q86" s="154"/>
      <c r="R86" s="98"/>
      <c r="S86" s="98"/>
    </row>
    <row r="87" ht="15.75" customHeight="1">
      <c r="A87" s="56" t="s">
        <v>252</v>
      </c>
      <c r="B87" s="153" t="s">
        <v>876</v>
      </c>
      <c r="C87" s="9" t="s">
        <v>253</v>
      </c>
      <c r="D87" s="3" t="s">
        <v>895</v>
      </c>
      <c r="F87" s="56" t="s">
        <v>252</v>
      </c>
      <c r="G87" s="153" t="s">
        <v>876</v>
      </c>
      <c r="H87" s="9" t="s">
        <v>253</v>
      </c>
      <c r="I87" s="3" t="s">
        <v>895</v>
      </c>
      <c r="K87" s="96"/>
      <c r="L87" s="154"/>
      <c r="M87" s="98"/>
      <c r="N87" s="98"/>
      <c r="P87" s="96"/>
      <c r="Q87" s="154"/>
      <c r="R87" s="98"/>
      <c r="S87" s="98"/>
    </row>
    <row r="88" ht="15.75" customHeight="1">
      <c r="A88" s="56" t="s">
        <v>255</v>
      </c>
      <c r="B88" s="153" t="s">
        <v>876</v>
      </c>
      <c r="C88" s="41" t="s">
        <v>63</v>
      </c>
      <c r="D88" s="54" t="s">
        <v>447</v>
      </c>
      <c r="F88" s="56" t="s">
        <v>255</v>
      </c>
      <c r="G88" s="153" t="s">
        <v>876</v>
      </c>
      <c r="H88" s="41" t="s">
        <v>63</v>
      </c>
      <c r="I88" s="54" t="s">
        <v>447</v>
      </c>
      <c r="K88" s="96"/>
      <c r="L88" s="154"/>
      <c r="M88" s="98"/>
      <c r="N88" s="98"/>
      <c r="P88" s="96"/>
      <c r="Q88" s="154"/>
      <c r="R88" s="98"/>
      <c r="S88" s="98"/>
    </row>
    <row r="89" ht="15.75" customHeight="1">
      <c r="A89" s="1" t="s">
        <v>257</v>
      </c>
      <c r="B89" s="153" t="s">
        <v>876</v>
      </c>
      <c r="C89" s="41" t="s">
        <v>137</v>
      </c>
      <c r="D89" s="42">
        <v>0.0</v>
      </c>
      <c r="F89" s="1" t="s">
        <v>257</v>
      </c>
      <c r="G89" s="153" t="s">
        <v>447</v>
      </c>
      <c r="H89" s="41" t="s">
        <v>137</v>
      </c>
      <c r="I89" s="42" t="s">
        <v>447</v>
      </c>
      <c r="K89" s="96"/>
      <c r="L89" s="154"/>
      <c r="M89" s="98"/>
      <c r="N89" s="98"/>
      <c r="P89" s="96"/>
      <c r="Q89" s="154"/>
      <c r="R89" s="98"/>
      <c r="S89" s="98"/>
    </row>
    <row r="90" ht="15.75" customHeight="1">
      <c r="A90" s="1" t="s">
        <v>260</v>
      </c>
      <c r="B90" s="153" t="s">
        <v>876</v>
      </c>
      <c r="C90" s="41" t="s">
        <v>137</v>
      </c>
      <c r="D90" s="42">
        <v>0.0</v>
      </c>
      <c r="F90" s="1" t="s">
        <v>260</v>
      </c>
      <c r="G90" s="153" t="s">
        <v>447</v>
      </c>
      <c r="H90" s="41" t="s">
        <v>137</v>
      </c>
      <c r="I90" s="42" t="s">
        <v>447</v>
      </c>
      <c r="K90" s="96"/>
      <c r="L90" s="154"/>
      <c r="M90" s="98"/>
      <c r="N90" s="98"/>
      <c r="P90" s="96"/>
      <c r="Q90" s="154"/>
      <c r="R90" s="98"/>
      <c r="S90" s="98"/>
    </row>
    <row r="91" ht="15.75" customHeight="1">
      <c r="A91" s="33" t="s">
        <v>263</v>
      </c>
      <c r="B91" s="153" t="s">
        <v>876</v>
      </c>
      <c r="C91" s="34" t="s">
        <v>63</v>
      </c>
      <c r="D91" s="35" t="s">
        <v>447</v>
      </c>
      <c r="F91" s="33" t="s">
        <v>263</v>
      </c>
      <c r="G91" s="153" t="s">
        <v>447</v>
      </c>
      <c r="H91" s="34" t="s">
        <v>63</v>
      </c>
      <c r="I91" s="35" t="s">
        <v>447</v>
      </c>
      <c r="K91" s="96"/>
      <c r="L91" s="154"/>
      <c r="M91" s="98"/>
      <c r="N91" s="98"/>
      <c r="P91" s="96"/>
      <c r="Q91" s="154"/>
      <c r="R91" s="98"/>
      <c r="S91" s="98"/>
    </row>
    <row r="92" ht="15.75" customHeight="1">
      <c r="A92" s="1" t="s">
        <v>265</v>
      </c>
      <c r="B92" s="153" t="s">
        <v>876</v>
      </c>
      <c r="C92" s="41" t="s">
        <v>137</v>
      </c>
      <c r="D92" s="42">
        <v>0.0</v>
      </c>
      <c r="F92" s="1" t="s">
        <v>265</v>
      </c>
      <c r="G92" s="153" t="s">
        <v>447</v>
      </c>
      <c r="H92" s="41" t="s">
        <v>137</v>
      </c>
      <c r="I92" s="42" t="s">
        <v>447</v>
      </c>
      <c r="K92" s="96"/>
      <c r="L92" s="154"/>
      <c r="M92" s="98"/>
      <c r="N92" s="98"/>
      <c r="P92" s="96"/>
      <c r="Q92" s="154"/>
      <c r="R92" s="98"/>
      <c r="S92" s="98"/>
    </row>
    <row r="93" ht="15.75" customHeight="1">
      <c r="A93" s="1" t="s">
        <v>268</v>
      </c>
      <c r="B93" s="153" t="s">
        <v>876</v>
      </c>
      <c r="C93" s="41" t="s">
        <v>137</v>
      </c>
      <c r="D93" s="42">
        <v>0.0</v>
      </c>
      <c r="F93" s="1" t="s">
        <v>268</v>
      </c>
      <c r="G93" s="153" t="s">
        <v>447</v>
      </c>
      <c r="H93" s="41" t="s">
        <v>137</v>
      </c>
      <c r="I93" s="42" t="s">
        <v>447</v>
      </c>
      <c r="K93" s="96"/>
      <c r="L93" s="154"/>
      <c r="M93" s="98"/>
      <c r="N93" s="98"/>
      <c r="P93" s="96"/>
      <c r="Q93" s="154"/>
      <c r="R93" s="98"/>
      <c r="S93" s="98"/>
    </row>
    <row r="94" ht="15.75" customHeight="1">
      <c r="A94" s="1" t="s">
        <v>271</v>
      </c>
      <c r="B94" s="153" t="s">
        <v>447</v>
      </c>
      <c r="C94" s="41" t="s">
        <v>137</v>
      </c>
      <c r="D94" s="42" t="s">
        <v>447</v>
      </c>
      <c r="F94" s="1" t="s">
        <v>271</v>
      </c>
      <c r="G94" s="153" t="s">
        <v>447</v>
      </c>
      <c r="H94" s="41" t="s">
        <v>137</v>
      </c>
      <c r="I94" s="42" t="s">
        <v>447</v>
      </c>
      <c r="K94" s="96"/>
      <c r="L94" s="154"/>
      <c r="M94" s="98"/>
      <c r="N94" s="98"/>
      <c r="P94" s="96"/>
      <c r="Q94" s="154"/>
      <c r="R94" s="98"/>
      <c r="S94" s="98"/>
    </row>
    <row r="95" ht="15.75" customHeight="1">
      <c r="A95" s="33" t="s">
        <v>274</v>
      </c>
      <c r="B95" s="153" t="s">
        <v>447</v>
      </c>
      <c r="C95" s="34" t="s">
        <v>275</v>
      </c>
      <c r="D95" s="35" t="s">
        <v>447</v>
      </c>
      <c r="F95" s="33" t="s">
        <v>274</v>
      </c>
      <c r="G95" s="153" t="s">
        <v>447</v>
      </c>
      <c r="H95" s="34" t="s">
        <v>275</v>
      </c>
      <c r="I95" s="35" t="s">
        <v>447</v>
      </c>
      <c r="K95" s="96"/>
      <c r="L95" s="154"/>
      <c r="M95" s="98"/>
      <c r="N95" s="98"/>
      <c r="P95" s="96"/>
      <c r="Q95" s="154"/>
      <c r="R95" s="98"/>
      <c r="S95" s="98"/>
    </row>
    <row r="96" ht="15.75" customHeight="1">
      <c r="A96" s="1" t="s">
        <v>277</v>
      </c>
      <c r="B96" s="153" t="s">
        <v>447</v>
      </c>
      <c r="C96" s="41" t="s">
        <v>137</v>
      </c>
      <c r="D96" s="42" t="s">
        <v>447</v>
      </c>
      <c r="F96" s="1" t="s">
        <v>277</v>
      </c>
      <c r="G96" s="153" t="s">
        <v>876</v>
      </c>
      <c r="H96" s="41" t="s">
        <v>137</v>
      </c>
      <c r="I96" s="42">
        <v>0.0</v>
      </c>
      <c r="K96" s="96"/>
      <c r="L96" s="154"/>
      <c r="M96" s="98"/>
      <c r="N96" s="98"/>
      <c r="P96" s="96"/>
      <c r="Q96" s="154"/>
      <c r="R96" s="98"/>
      <c r="S96" s="98"/>
    </row>
    <row r="97" ht="15.75" customHeight="1">
      <c r="A97" s="33" t="s">
        <v>280</v>
      </c>
      <c r="B97" s="153" t="s">
        <v>447</v>
      </c>
      <c r="C97" s="34" t="s">
        <v>281</v>
      </c>
      <c r="D97" s="35" t="s">
        <v>447</v>
      </c>
      <c r="F97" s="33" t="s">
        <v>280</v>
      </c>
      <c r="G97" s="153" t="s">
        <v>447</v>
      </c>
      <c r="H97" s="34" t="s">
        <v>281</v>
      </c>
      <c r="I97" s="35" t="s">
        <v>447</v>
      </c>
      <c r="K97" s="96"/>
      <c r="L97" s="154"/>
      <c r="M97" s="98"/>
      <c r="N97" s="98"/>
      <c r="P97" s="96"/>
      <c r="Q97" s="154"/>
      <c r="R97" s="98"/>
      <c r="S97" s="98"/>
    </row>
    <row r="98" ht="15.75" customHeight="1">
      <c r="A98" s="1" t="s">
        <v>286</v>
      </c>
      <c r="B98" s="153" t="s">
        <v>876</v>
      </c>
      <c r="C98" s="41" t="s">
        <v>137</v>
      </c>
      <c r="D98" s="42">
        <v>0.0</v>
      </c>
      <c r="F98" s="1" t="s">
        <v>286</v>
      </c>
      <c r="G98" s="153" t="s">
        <v>447</v>
      </c>
      <c r="H98" s="41" t="s">
        <v>137</v>
      </c>
      <c r="I98" s="42" t="s">
        <v>447</v>
      </c>
      <c r="K98" s="96"/>
      <c r="L98" s="154"/>
      <c r="M98" s="98"/>
      <c r="N98" s="98"/>
      <c r="P98" s="96"/>
      <c r="Q98" s="154"/>
      <c r="R98" s="98"/>
      <c r="S98" s="98"/>
    </row>
    <row r="99" ht="15.75" customHeight="1">
      <c r="A99" s="1" t="s">
        <v>289</v>
      </c>
      <c r="B99" s="153" t="s">
        <v>876</v>
      </c>
      <c r="C99" s="41" t="s">
        <v>100</v>
      </c>
      <c r="D99" s="42">
        <v>1.0</v>
      </c>
      <c r="F99" s="1" t="s">
        <v>289</v>
      </c>
      <c r="G99" s="153" t="s">
        <v>876</v>
      </c>
      <c r="H99" s="41" t="s">
        <v>100</v>
      </c>
      <c r="I99" s="42">
        <v>1.0</v>
      </c>
      <c r="K99" s="96"/>
      <c r="L99" s="154"/>
      <c r="M99" s="98"/>
      <c r="N99" s="98"/>
      <c r="P99" s="96"/>
      <c r="Q99" s="154"/>
      <c r="R99" s="98"/>
      <c r="S99" s="98"/>
    </row>
    <row r="100" ht="15.75" customHeight="1">
      <c r="A100" s="33" t="s">
        <v>292</v>
      </c>
      <c r="B100" s="153" t="s">
        <v>447</v>
      </c>
      <c r="C100" s="34" t="s">
        <v>293</v>
      </c>
      <c r="D100" s="3">
        <v>0.0</v>
      </c>
      <c r="F100" s="33" t="s">
        <v>292</v>
      </c>
      <c r="G100" s="153" t="s">
        <v>447</v>
      </c>
      <c r="H100" s="34" t="s">
        <v>293</v>
      </c>
      <c r="I100" s="3">
        <v>0.0</v>
      </c>
      <c r="K100" s="96"/>
      <c r="L100" s="154"/>
      <c r="M100" s="98"/>
      <c r="N100" s="98"/>
      <c r="P100" s="96"/>
      <c r="Q100" s="154"/>
      <c r="R100" s="98"/>
      <c r="S100" s="98"/>
    </row>
    <row r="101" ht="15.75" customHeight="1">
      <c r="A101" s="1" t="s">
        <v>295</v>
      </c>
      <c r="B101" s="153" t="s">
        <v>447</v>
      </c>
      <c r="C101" s="41" t="s">
        <v>63</v>
      </c>
      <c r="D101" s="54" t="s">
        <v>447</v>
      </c>
      <c r="F101" s="1" t="s">
        <v>295</v>
      </c>
      <c r="G101" s="153" t="s">
        <v>447</v>
      </c>
      <c r="H101" s="41" t="s">
        <v>63</v>
      </c>
      <c r="I101" s="54" t="s">
        <v>447</v>
      </c>
      <c r="K101" s="96"/>
      <c r="L101" s="154"/>
      <c r="M101" s="98"/>
      <c r="N101" s="98"/>
      <c r="P101" s="96"/>
      <c r="Q101" s="154"/>
      <c r="R101" s="98"/>
      <c r="S101" s="98"/>
    </row>
    <row r="102" ht="15.75" customHeight="1">
      <c r="A102" s="1" t="s">
        <v>297</v>
      </c>
      <c r="B102" s="153" t="s">
        <v>447</v>
      </c>
      <c r="C102" s="41" t="s">
        <v>275</v>
      </c>
      <c r="D102" s="54" t="s">
        <v>447</v>
      </c>
      <c r="F102" s="1" t="s">
        <v>297</v>
      </c>
      <c r="G102" s="153" t="s">
        <v>447</v>
      </c>
      <c r="H102" s="41" t="s">
        <v>275</v>
      </c>
      <c r="I102" s="54" t="s">
        <v>447</v>
      </c>
      <c r="K102" s="96"/>
      <c r="L102" s="154"/>
      <c r="M102" s="98"/>
      <c r="N102" s="98"/>
      <c r="P102" s="96"/>
      <c r="Q102" s="154"/>
      <c r="R102" s="98"/>
      <c r="S102" s="98"/>
    </row>
    <row r="103" ht="15.75" customHeight="1">
      <c r="A103" s="1" t="s">
        <v>299</v>
      </c>
      <c r="B103" s="153" t="s">
        <v>447</v>
      </c>
      <c r="C103" s="41" t="s">
        <v>300</v>
      </c>
      <c r="D103" s="3" t="s">
        <v>896</v>
      </c>
      <c r="F103" s="1" t="s">
        <v>299</v>
      </c>
      <c r="G103" s="153" t="s">
        <v>447</v>
      </c>
      <c r="H103" s="41" t="s">
        <v>300</v>
      </c>
      <c r="I103" s="3" t="s">
        <v>897</v>
      </c>
      <c r="K103" s="96"/>
      <c r="L103" s="154"/>
      <c r="M103" s="98"/>
      <c r="N103" s="98"/>
      <c r="P103" s="96"/>
      <c r="Q103" s="154"/>
      <c r="R103" s="98"/>
      <c r="S103" s="98"/>
    </row>
    <row r="104" ht="15.75" customHeight="1">
      <c r="A104" s="1" t="s">
        <v>303</v>
      </c>
      <c r="B104" s="153" t="s">
        <v>876</v>
      </c>
      <c r="C104" s="41" t="s">
        <v>137</v>
      </c>
      <c r="D104" s="42">
        <v>0.0</v>
      </c>
      <c r="F104" s="1" t="s">
        <v>303</v>
      </c>
      <c r="G104" s="153" t="s">
        <v>876</v>
      </c>
      <c r="H104" s="41" t="s">
        <v>137</v>
      </c>
      <c r="I104" s="42">
        <v>0.0</v>
      </c>
      <c r="K104" s="96"/>
      <c r="L104" s="154"/>
      <c r="M104" s="98"/>
      <c r="N104" s="98"/>
      <c r="P104" s="96"/>
      <c r="Q104" s="154"/>
      <c r="R104" s="98"/>
      <c r="S104" s="98"/>
    </row>
    <row r="105" ht="15.75" customHeight="1">
      <c r="A105" s="1" t="s">
        <v>306</v>
      </c>
      <c r="B105" s="153" t="s">
        <v>876</v>
      </c>
      <c r="C105" s="41" t="s">
        <v>233</v>
      </c>
      <c r="D105" s="42">
        <v>1.0</v>
      </c>
      <c r="F105" s="1" t="s">
        <v>306</v>
      </c>
      <c r="G105" s="153" t="s">
        <v>876</v>
      </c>
      <c r="H105" s="41" t="s">
        <v>233</v>
      </c>
      <c r="I105" s="42">
        <v>1.0</v>
      </c>
      <c r="K105" s="96"/>
      <c r="L105" s="154"/>
      <c r="M105" s="98"/>
      <c r="N105" s="98"/>
      <c r="P105" s="96"/>
      <c r="Q105" s="154"/>
      <c r="R105" s="98"/>
      <c r="S105" s="98"/>
    </row>
    <row r="106" ht="15.75" customHeight="1">
      <c r="A106" s="1" t="s">
        <v>309</v>
      </c>
      <c r="B106" s="160" t="s">
        <v>447</v>
      </c>
      <c r="C106" s="41" t="s">
        <v>137</v>
      </c>
      <c r="D106" s="42" t="s">
        <v>447</v>
      </c>
      <c r="F106" s="1" t="s">
        <v>309</v>
      </c>
      <c r="G106" s="153" t="s">
        <v>447</v>
      </c>
      <c r="H106" s="41" t="s">
        <v>137</v>
      </c>
      <c r="I106" s="42" t="s">
        <v>447</v>
      </c>
      <c r="K106" s="96"/>
      <c r="L106" s="154"/>
      <c r="M106" s="98"/>
      <c r="N106" s="98"/>
      <c r="P106" s="96"/>
      <c r="Q106" s="154"/>
      <c r="R106" s="98"/>
      <c r="S106" s="98"/>
    </row>
    <row r="107" ht="15.75" customHeight="1">
      <c r="A107" s="1" t="s">
        <v>312</v>
      </c>
      <c r="B107" s="160" t="s">
        <v>447</v>
      </c>
      <c r="C107" s="41" t="s">
        <v>137</v>
      </c>
      <c r="D107" s="42" t="s">
        <v>447</v>
      </c>
      <c r="F107" s="1" t="s">
        <v>312</v>
      </c>
      <c r="G107" s="153" t="s">
        <v>447</v>
      </c>
      <c r="H107" s="41" t="s">
        <v>137</v>
      </c>
      <c r="I107" s="42" t="s">
        <v>447</v>
      </c>
      <c r="K107" s="96"/>
      <c r="L107" s="154"/>
      <c r="M107" s="98"/>
      <c r="N107" s="98"/>
      <c r="P107" s="96"/>
      <c r="Q107" s="154"/>
      <c r="R107" s="98"/>
      <c r="S107" s="98"/>
    </row>
    <row r="108" ht="15.75" customHeight="1">
      <c r="A108" s="1" t="s">
        <v>315</v>
      </c>
      <c r="B108" s="153" t="s">
        <v>447</v>
      </c>
      <c r="C108" s="41" t="s">
        <v>316</v>
      </c>
      <c r="D108" s="42" t="s">
        <v>447</v>
      </c>
      <c r="F108" s="1" t="s">
        <v>315</v>
      </c>
      <c r="G108" s="153" t="s">
        <v>447</v>
      </c>
      <c r="H108" s="41" t="s">
        <v>316</v>
      </c>
      <c r="I108" s="42" t="s">
        <v>447</v>
      </c>
      <c r="K108" s="96"/>
      <c r="L108" s="154"/>
      <c r="M108" s="98"/>
      <c r="N108" s="98"/>
      <c r="P108" s="96"/>
      <c r="Q108" s="154"/>
      <c r="R108" s="98"/>
      <c r="S108" s="98"/>
    </row>
    <row r="109" ht="15.75" customHeight="1">
      <c r="A109" s="1" t="s">
        <v>319</v>
      </c>
      <c r="B109" s="153" t="s">
        <v>876</v>
      </c>
      <c r="C109" s="41" t="s">
        <v>898</v>
      </c>
      <c r="D109" s="3" t="s">
        <v>447</v>
      </c>
      <c r="F109" s="1" t="s">
        <v>319</v>
      </c>
      <c r="G109" s="153" t="s">
        <v>447</v>
      </c>
      <c r="H109" s="41" t="s">
        <v>898</v>
      </c>
      <c r="I109" s="3" t="s">
        <v>447</v>
      </c>
      <c r="K109" s="96"/>
      <c r="L109" s="154"/>
      <c r="M109" s="98"/>
      <c r="N109" s="98"/>
      <c r="P109" s="96"/>
      <c r="Q109" s="154"/>
      <c r="R109" s="98"/>
      <c r="S109" s="98"/>
    </row>
    <row r="110" ht="15.75" customHeight="1">
      <c r="A110" s="1" t="s">
        <v>323</v>
      </c>
      <c r="B110" s="153" t="s">
        <v>447</v>
      </c>
      <c r="C110" s="41" t="s">
        <v>324</v>
      </c>
      <c r="D110" s="3" t="s">
        <v>447</v>
      </c>
      <c r="F110" s="1" t="s">
        <v>323</v>
      </c>
      <c r="G110" s="153" t="s">
        <v>876</v>
      </c>
      <c r="H110" s="41" t="s">
        <v>324</v>
      </c>
      <c r="I110" s="3" t="s">
        <v>447</v>
      </c>
      <c r="K110" s="96"/>
      <c r="L110" s="154"/>
      <c r="M110" s="98"/>
      <c r="N110" s="98"/>
      <c r="P110" s="96"/>
      <c r="Q110" s="154"/>
      <c r="R110" s="98"/>
      <c r="S110" s="98"/>
    </row>
    <row r="111" ht="15.75" customHeight="1">
      <c r="A111" s="1" t="s">
        <v>327</v>
      </c>
      <c r="B111" s="153" t="s">
        <v>876</v>
      </c>
      <c r="C111" s="41" t="s">
        <v>328</v>
      </c>
      <c r="D111" s="42">
        <v>1.0</v>
      </c>
      <c r="F111" s="1" t="s">
        <v>327</v>
      </c>
      <c r="G111" s="153" t="s">
        <v>447</v>
      </c>
      <c r="H111" s="41" t="s">
        <v>328</v>
      </c>
      <c r="I111" s="42" t="s">
        <v>447</v>
      </c>
      <c r="K111" s="96"/>
      <c r="L111" s="154"/>
      <c r="M111" s="98"/>
      <c r="N111" s="98"/>
      <c r="P111" s="96"/>
      <c r="Q111" s="154"/>
      <c r="R111" s="98"/>
      <c r="S111" s="98"/>
    </row>
    <row r="112" ht="15.75" customHeight="1">
      <c r="A112" s="1" t="s">
        <v>331</v>
      </c>
      <c r="B112" s="153" t="s">
        <v>876</v>
      </c>
      <c r="C112" s="41" t="s">
        <v>332</v>
      </c>
      <c r="D112" s="54" t="s">
        <v>447</v>
      </c>
      <c r="F112" s="1" t="s">
        <v>331</v>
      </c>
      <c r="G112" s="153" t="s">
        <v>447</v>
      </c>
      <c r="H112" s="41" t="s">
        <v>332</v>
      </c>
      <c r="I112" s="54" t="s">
        <v>447</v>
      </c>
      <c r="K112" s="96"/>
      <c r="L112" s="154"/>
      <c r="M112" s="98"/>
      <c r="N112" s="98"/>
      <c r="P112" s="96"/>
      <c r="Q112" s="154"/>
      <c r="R112" s="98"/>
      <c r="S112" s="98"/>
    </row>
    <row r="113" ht="15.75" customHeight="1">
      <c r="A113" s="33" t="s">
        <v>335</v>
      </c>
      <c r="B113" s="153" t="s">
        <v>876</v>
      </c>
      <c r="C113" s="34" t="s">
        <v>147</v>
      </c>
      <c r="D113" s="35">
        <v>0.0</v>
      </c>
      <c r="F113" s="33" t="s">
        <v>335</v>
      </c>
      <c r="G113" s="153" t="s">
        <v>447</v>
      </c>
      <c r="H113" s="34" t="s">
        <v>147</v>
      </c>
      <c r="I113" s="35" t="s">
        <v>447</v>
      </c>
      <c r="K113" s="96"/>
      <c r="L113" s="154"/>
      <c r="M113" s="98"/>
      <c r="N113" s="98"/>
      <c r="P113" s="96"/>
      <c r="Q113" s="154"/>
      <c r="R113" s="98"/>
      <c r="S113" s="98"/>
    </row>
    <row r="114" ht="15.75" customHeight="1">
      <c r="A114" s="1" t="s">
        <v>337</v>
      </c>
      <c r="B114" s="153" t="s">
        <v>876</v>
      </c>
      <c r="C114" s="23" t="s">
        <v>45</v>
      </c>
      <c r="D114" s="3" t="s">
        <v>339</v>
      </c>
      <c r="F114" s="1" t="s">
        <v>337</v>
      </c>
      <c r="G114" s="153" t="s">
        <v>876</v>
      </c>
      <c r="H114" s="23" t="s">
        <v>45</v>
      </c>
      <c r="I114" s="3" t="s">
        <v>339</v>
      </c>
      <c r="K114" s="96"/>
      <c r="L114" s="154"/>
      <c r="M114" s="98"/>
      <c r="N114" s="98"/>
      <c r="P114" s="96"/>
      <c r="Q114" s="154"/>
      <c r="R114" s="98"/>
      <c r="S114" s="98"/>
    </row>
    <row r="115" ht="15.75" customHeight="1">
      <c r="A115" s="1"/>
      <c r="B115" s="153"/>
      <c r="C115" s="32" t="s">
        <v>339</v>
      </c>
      <c r="D115" s="98"/>
      <c r="F115" s="1"/>
      <c r="G115" s="153"/>
      <c r="H115" s="32" t="s">
        <v>339</v>
      </c>
      <c r="I115" s="98"/>
      <c r="K115" s="96"/>
      <c r="L115" s="154"/>
      <c r="M115" s="98"/>
      <c r="N115" s="98"/>
      <c r="P115" s="96"/>
      <c r="Q115" s="154"/>
      <c r="R115" s="98"/>
      <c r="S115" s="98"/>
    </row>
    <row r="116" ht="15.75" customHeight="1">
      <c r="A116" s="96"/>
      <c r="B116" s="153"/>
      <c r="C116" s="98"/>
      <c r="D116" s="98"/>
      <c r="F116" s="96"/>
      <c r="G116" s="153"/>
      <c r="H116" s="98"/>
      <c r="I116" s="98"/>
      <c r="K116" s="96"/>
      <c r="L116" s="154"/>
      <c r="M116" s="98"/>
      <c r="N116" s="98"/>
      <c r="P116" s="96"/>
      <c r="Q116" s="154"/>
      <c r="R116" s="98"/>
      <c r="S116" s="98"/>
    </row>
    <row r="117" ht="15.75" customHeight="1">
      <c r="A117" s="96"/>
      <c r="B117" s="153"/>
      <c r="C117" s="98"/>
      <c r="D117" s="98"/>
      <c r="F117" s="96"/>
      <c r="G117" s="153"/>
      <c r="H117" s="98"/>
      <c r="I117" s="98"/>
      <c r="K117" s="96"/>
      <c r="L117" s="154"/>
      <c r="M117" s="98"/>
      <c r="N117" s="98"/>
      <c r="P117" s="96"/>
      <c r="Q117" s="154"/>
      <c r="R117" s="98"/>
      <c r="S117" s="98"/>
    </row>
  </sheetData>
  <mergeCells count="13">
    <mergeCell ref="R2:S2"/>
    <mergeCell ref="P3:P11"/>
    <mergeCell ref="R10:S10"/>
    <mergeCell ref="C10:D10"/>
    <mergeCell ref="H10:I10"/>
    <mergeCell ref="A1:T1"/>
    <mergeCell ref="C2:D2"/>
    <mergeCell ref="H2:I2"/>
    <mergeCell ref="M2:N2"/>
    <mergeCell ref="A3:A11"/>
    <mergeCell ref="F3:F11"/>
    <mergeCell ref="K3:K11"/>
    <mergeCell ref="M10:N10"/>
  </mergeCells>
  <dataValidations>
    <dataValidation type="list" allowBlank="1" showErrorMessage="1" sqref="A3 F3 K3 P3">
      <formula1>"使用说明：,Instructions for use: "</formula1>
    </dataValidation>
    <dataValidation type="list" allowBlank="1" showErrorMessage="1" sqref="A2">
      <formula1>"示例：上衣,Example: upper"</formula1>
    </dataValidation>
    <dataValidation type="list" allowBlank="1" showErrorMessage="1" sqref="K2">
      <formula1>"示例：刘海,Example: fringe"</formula1>
    </dataValidation>
    <dataValidation type="list" allowBlank="1" showErrorMessage="1" sqref="C67 H67">
      <formula1>"非常温暖 Very warm - 75,温暖又舒适 Warm and snug - 50,应该有助于防寒 Should help keep the chill off - 25,应该有助于防寒 Should help keep the chill off - 10,轻盈且凉爽 Light and cool - 1,起不到保暖作用 No effect on warmth - 0"</formula1>
    </dataValidation>
    <dataValidation type="list" allowBlank="1" showErrorMessage="1" sqref="C112 H112">
      <formula1>"拉上兜帽 up,拉下兜帽 down,无兜帽 no hood NaN"</formula1>
    </dataValidation>
    <dataValidation type="list" allowBlank="1" showErrorMessage="1" sqref="C109 H109">
      <formula1>"选择生成-对应套装内裤 under_lower,选择生成-对应套装下装 lower,选择生成-对应外套下部 over_lower"</formula1>
    </dataValidation>
    <dataValidation type="list" allowBlank="1" showErrorMessage="1" sqref="C66 H66">
      <formula1>"穿戴式性用品  Wearable sex toys - 500,暴露的情趣服饰  Revealing erotic clothing - 300,普通情趣服饰  Ordinary erotic clothing - 200,普通女装  Ordinary women's clothing - 100,无性别倾向 No impact - 0,普通男装或轻微遮挡性征  Ordinary men's - -100,工装男装或遮挡性征 Masc work clothing - -200,强倾向男装或遮挡性征 Ver"&amp;"y masculine - -300"</formula1>
    </dataValidation>
    <dataValidation type="list" allowBlank="1" showErrorMessage="1" sqref="M19 R19">
      <formula1>"请在左边输入名称,Input below"</formula1>
    </dataValidation>
    <dataValidation type="list" allowBlank="1" showErrorMessage="1" sqref="C29 H29">
      <formula1>"坚固 Tough - 900,结实 Sturdy - 500,牢固 Firm - 200,精美 Fine - 100,精致 Delicate - 50,脆弱 Fragile - 20,轻薄 Flimsy - 10"</formula1>
    </dataValidation>
    <dataValidation type="list" allowBlank="1" showErrorMessage="1" sqref="C73:C76 H73:H76">
      <formula1>"有售 yes 1,无售 no 0"</formula1>
    </dataValidation>
    <dataValidation type="list" allowBlank="1" showErrorMessage="1" sqref="C24 H24">
      <formula1>"请在下方输入中文名称,Enter below"</formula1>
    </dataValidation>
    <dataValidation type="list" allowBlank="1" showErrorMessage="1" sqref="M24 R24">
      <formula1>"Select or input below,请在下方逐项选择"</formula1>
    </dataValidation>
    <dataValidation type="list" allowBlank="1" showErrorMessage="1" sqref="C52 H52 C83 H83">
      <formula1>"默认选项卡 Classic [&amp;quot;black&amp;quot;, &amp;quot;blue&amp;quot;, &amp;quot;brown&amp;quot;, &amp;quot;green&amp;quot;, &amp;quot;pink&amp;quot;, &amp;quot;purple&amp;quot;, &amp;quot;red&amp;quot;, &amp;quot;tangerine&amp;quot;, &amp;quot;teal&amp;quot;, &amp;quot;white&amp;quot;, &amp;quot;yellow&amp;quot;, &amp;quot;custom&amp;quot;],默认选项卡 Cust"&amp;"om only [&amp;quot;custom&amp;quot;],无颜色选项卡 None [],Check color list below"</formula1>
    </dataValidation>
    <dataValidation type="list" allowBlank="1" showErrorMessage="1" sqref="C31 H31">
      <formula1>"不可名状 Unspeakable - 1000,剧情服饰 Plot costumes - 500,特殊服饰 Special costumes - 200,神圣服饰 Sacred costumes - 100,专业服装 Professional clothing - 50,劳作服装 Labor clothing - 40,耐穿服装 Durable clothing - 30,普通服装 Ordinary clothing - 20,几片布 A few pieces of cloth - 15,几根绳 A fe"&amp;"w ropes - 1"</formula1>
    </dataValidation>
    <dataValidation type="list" allowBlank="1" showErrorMessage="1" sqref="C26 H26 C28 H28 C91 H91 C95 H95 C101 H101">
      <formula1>"不适用 NaN,Not applicable NaN"</formula1>
    </dataValidation>
    <dataValidation type="list" allowBlank="1" showErrorMessage="1" sqref="C23 H23 C27 H27 C30 H30 C38 H38 C42 H42 C45:C46 H45:H46 C56 H56 C58 H58 C60 H60 C64 H64">
      <formula1>"自动生成,Generated automatically"</formula1>
    </dataValidation>
    <dataValidation type="list" allowBlank="1" showErrorMessage="1" sqref="C70 H70">
      <formula1>"请在左边输入文字描述,Enter below"</formula1>
    </dataValidation>
    <dataValidation type="list" allowBlank="1" showErrorMessage="1" sqref="M21 R21">
      <formula1>"请在下方输入显示名称,Input below"</formula1>
    </dataValidation>
    <dataValidation type="list" allowBlank="1" showErrorMessage="1" sqref="C111 H111">
      <formula1>"不可 No Tuck 1,可掖 Tuck 0"</formula1>
    </dataValidation>
    <dataValidation type="list" allowBlank="1" showErrorMessage="1" sqref="C55 H55 C57 H57 C59 H59">
      <formula1>"完全裸露 Completely exposed - 2,半遮半露 Half exposed - 1,不露 Not exposed - 0"</formula1>
    </dataValidation>
    <dataValidation type="list" allowBlank="1" showErrorMessage="1" sqref="C97 H97">
      <formula1>"默认为 primary"</formula1>
    </dataValidation>
    <dataValidation type="list" allowBlank="1" showErrorMessage="1" sqref="M35 R35">
      <formula1>"默认为[&amp;quot;mirrorhair&amp;quot;]"</formula1>
    </dataValidation>
    <dataValidation type="list" allowBlank="1" showErrorMessage="1" sqref="C77 H77">
      <formula1>"Enter below"</formula1>
    </dataValidation>
    <dataValidation type="list" allowBlank="1" showErrorMessage="1" sqref="C36:C37 H36:H37 C41 H41 C53 H53 C61 H61 C79 H79 C82 H82 C99 H99">
      <formula1>"是 yes 1,否 no 0"</formula1>
    </dataValidation>
    <dataValidation type="list" allowBlank="1" showErrorMessage="1" sqref="A16 F16">
      <formula1>"脸部face,脚部feet,性器genitals,手部hands,头部head,腿部legs,下装lower,颈部neck,外套头部over_head,外套下装over_lower,外套上衣over_upper,内裤、外套下装under_lower,内衣under_upper,上衣upper"</formula1>
    </dataValidation>
    <dataValidation type="list" allowBlank="1" showErrorMessage="1" sqref="C39:C40 H39:H40">
      <formula1>"包含 yes 1,不含 no 0"</formula1>
    </dataValidation>
    <dataValidation type="list" allowBlank="1" showErrorMessage="1" sqref="C51 H51 C54 H54 C85:C86 H85:H86 C100 H100 C113 H113">
      <formula1>"默认为 0,By default - 0"</formula1>
    </dataValidation>
    <dataValidation type="list" allowBlank="1" showErrorMessage="1" sqref="C110 H110">
      <formula1>"选择生成-对应套装内衣 under_upper,选择生成-对应套装上衣 upper,选择生成-对应外套上部 over_upper"</formula1>
    </dataValidation>
    <dataValidation type="list" allowBlank="1" showErrorMessage="1" sqref="M25:M34 R25:R34">
      <formula1>"1,0"</formula1>
    </dataValidation>
    <dataValidation type="list" allowBlank="1" showErrorMessage="1" sqref="C32 H32">
      <formula1>"色情 Lewd - 900,有伤风化 Risqué - 700,诱人 Seductive - 500,令人舒适 Comfy - 300,有品位 Tasteful - 200,时髦 Smart - 100,朴素 Unassuming - 50"</formula1>
    </dataValidation>
    <dataValidation type="list" allowBlank="1" showErrorMessage="1" sqref="C21 H21 C114 H114">
      <formula1>"请在左边输入名称,Enter below"</formula1>
    </dataValidation>
    <dataValidation type="list" allowBlank="1" showErrorMessage="1" sqref="C65 H65">
      <formula1>"女性 Female - f,男性 Male - m,无规定 Neutral - n"</formula1>
    </dataValidation>
    <dataValidation type="list" allowBlank="1" showErrorMessage="1" sqref="P2">
      <formula1>"示例：边发,Example: sides"</formula1>
    </dataValidation>
    <dataValidation type="list" allowBlank="1" showErrorMessage="1" sqref="F2">
      <formula1>"示例：下裙,Example: lower"</formula1>
    </dataValidation>
    <dataValidation type="list" allowBlank="1" showErrorMessage="1" sqref="C48:C50 H48:H50 C80:C81 H80:H81 C84 H84 C89:C90 H89:H90 C92:C94 H92:H94 C96 H96 C98 H98 C104:C107 H104:H107">
      <formula1>"有 yes 1,无 no 0"</formula1>
    </dataValidation>
    <dataValidation type="list" allowBlank="1" showErrorMessage="1" sqref="C88 H88">
      <formula1>"默认为 primary,secondary,tertiary,Not applicable NaN"</formula1>
    </dataValidation>
    <dataValidation type="list" allowBlank="1" showErrorMessage="1" sqref="C87 H87">
      <formula1>"无颜色选项卡 None [],Check pattern list below"</formula1>
    </dataValidation>
    <dataValidation type="list" allowBlank="1" showErrorMessage="1" sqref="C19 H19 C68 H68">
      <formula1>"请在左边输入序号,Enter below"</formula1>
    </dataValidation>
    <dataValidation type="list" allowBlank="1" showErrorMessage="1" sqref="C102 H102">
      <formula1>"塑料 plastic,金属 metal,不适用 NaN"</formula1>
    </dataValidation>
    <dataValidation type="list" allowBlank="1" showErrorMessage="1" sqref="K16 P16">
      <formula1>"刘海fringe,边发sides"</formula1>
    </dataValidation>
    <dataValidation type="list" allowBlank="1" showErrorMessage="1" sqref="I20 I22 I25 D71 I71 D78 I78">
      <formula1>"NaN"</formula1>
    </dataValidation>
    <dataValidation type="list" allowBlank="1" showErrorMessage="1" sqref="C103 H103">
      <formula1>"有并自动生成文件名 Generated automatically,无 no 0"</formula1>
    </dataValidation>
    <dataValidation type="list" allowBlank="1" showErrorMessage="1" sqref="C108 H108">
      <formula1>"不可描述 5,巨大 4,较大 3,普通 2,娇小 1,Not applicable 0"</formula1>
    </dataValidation>
    <dataValidation type="list" allowBlank="1" showErrorMessage="1" sqref="C63 H63">
      <formula1>"可安装 Can install 0,不可安装 Can't install null,不适用 Not applicable NaN"</formula1>
    </dataValidation>
    <dataValidation type="list" allowBlank="1" showErrorMessage="1" sqref="C43:C44 H43:H44">
      <formula1>"颈部 neck,胸部 chest,上腹 midriff,腰部 waist,大腿 thighs,膝盖 knees,脚踝 ankles,不适用 Not applicable NaN"</formula1>
    </dataValidation>
    <dataValidation type="list" allowBlank="1" showErrorMessage="1" sqref="C33:C34 H33:H34">
      <formula1>"丰胸 Increase by 5,丰胸 Increase by 4,丰胸 Increase by 3,丰胸 Increase by 2,丰胸 Increase by 1,不变 No change 0,缩胸 Decrease by -1,缩胸 Decrease by -2,缩胸 Decrease by -3,缩胸 Decrease by -4,缩胸 Decrease by -5"</formula1>
    </dataValidation>
    <dataValidation type="list" allowBlank="1" showErrorMessage="1" sqref="C62 H62">
      <formula1>"请下列表type选择,Check type list below"</formula1>
    </dataValidation>
    <dataValidation type="list" allowBlank="1" showErrorMessage="1" sqref="C35 H35">
      <formula1>"一个 a,一个 an,不适用 (none) n"</formula1>
    </dataValidation>
    <dataValidation type="list" allowBlank="1" showErrorMessage="1" sqref="C72 H72">
      <formula1>"请在下方逐项选择,Select items below"</formula1>
    </dataValidation>
    <dataValidation type="list" allowBlank="1" showErrorMessage="1" sqref="C47 H47">
      <formula1>"复数 yes 1,单数 no 0"</formula1>
    </dataValidation>
    <dataValidation type="list" allowBlank="1" showErrorMessage="1" sqref="M23 R23">
      <formula1>"自动生成 Generated automatically "</formula1>
    </dataValidation>
  </dataValidation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60.86"/>
    <col customWidth="1" min="3" max="3" width="18.14"/>
    <col customWidth="1" min="4" max="4" width="19.71"/>
  </cols>
  <sheetData>
    <row r="1" ht="13.5" customHeight="1"/>
    <row r="2" ht="13.5" customHeight="1">
      <c r="A2" s="83" t="s">
        <v>899</v>
      </c>
    </row>
    <row r="3" ht="13.5" customHeight="1"/>
    <row r="4" ht="15.75" customHeight="1">
      <c r="A4" s="68" t="s">
        <v>342</v>
      </c>
      <c r="B4" s="69" t="str">
        <f t="array" ref="B4">"[" &amp; TEXTJOIN(", ", TRUE,IF( LEN(D6:D51),D6:D51,"" ),
  IF( LEN(#REF!),
                   CHAR(34)&amp;#REF!&amp;CHAR(34),
                   "" )
) &amp; "]"
</f>
        <v>#REF!</v>
      </c>
      <c r="C4" s="5" t="s">
        <v>150</v>
      </c>
      <c r="D4" s="60"/>
    </row>
    <row r="5" ht="15.75" customHeight="1">
      <c r="A5" s="70" t="s">
        <v>594</v>
      </c>
      <c r="B5" s="84" t="s">
        <v>595</v>
      </c>
      <c r="C5" s="70" t="s">
        <v>344</v>
      </c>
      <c r="D5" s="70" t="s">
        <v>24</v>
      </c>
    </row>
    <row r="6" ht="15.75" customHeight="1">
      <c r="A6" s="83" t="s">
        <v>596</v>
      </c>
      <c r="B6" s="83" t="s">
        <v>597</v>
      </c>
      <c r="C6" s="77">
        <v>0.0</v>
      </c>
      <c r="D6" s="60" t="str">
        <f t="shared" ref="D6:D51" si="1">IF(C6=0,"",CONCATENATE("&amp;quot;",A6,"&amp;quot;"))</f>
        <v/>
      </c>
    </row>
    <row r="7" ht="15.75" customHeight="1">
      <c r="A7" s="83" t="s">
        <v>598</v>
      </c>
      <c r="B7" s="83" t="s">
        <v>599</v>
      </c>
      <c r="C7" s="77">
        <v>0.0</v>
      </c>
      <c r="D7" s="60" t="str">
        <f t="shared" si="1"/>
        <v/>
      </c>
    </row>
    <row r="8" ht="15.75" customHeight="1">
      <c r="A8" s="83" t="s">
        <v>600</v>
      </c>
      <c r="B8" s="83" t="s">
        <v>601</v>
      </c>
      <c r="C8" s="77">
        <v>0.0</v>
      </c>
      <c r="D8" s="60" t="str">
        <f t="shared" si="1"/>
        <v/>
      </c>
    </row>
    <row r="9" ht="15.75" customHeight="1">
      <c r="A9" s="83" t="s">
        <v>602</v>
      </c>
      <c r="B9" s="83" t="s">
        <v>603</v>
      </c>
      <c r="C9" s="77">
        <v>0.0</v>
      </c>
      <c r="D9" s="60" t="str">
        <f t="shared" si="1"/>
        <v/>
      </c>
    </row>
    <row r="10" ht="15.75" customHeight="1">
      <c r="A10" s="83" t="s">
        <v>604</v>
      </c>
      <c r="B10" s="83" t="s">
        <v>605</v>
      </c>
      <c r="C10" s="77">
        <v>0.0</v>
      </c>
      <c r="D10" s="60" t="str">
        <f t="shared" si="1"/>
        <v/>
      </c>
    </row>
    <row r="11" ht="15.75" customHeight="1">
      <c r="A11" s="83" t="s">
        <v>606</v>
      </c>
      <c r="B11" s="83" t="s">
        <v>607</v>
      </c>
      <c r="C11" s="9">
        <v>0.0</v>
      </c>
      <c r="D11" s="60" t="str">
        <f t="shared" si="1"/>
        <v/>
      </c>
    </row>
    <row r="12" ht="15.75" customHeight="1">
      <c r="A12" s="83" t="s">
        <v>608</v>
      </c>
      <c r="B12" s="83" t="s">
        <v>609</v>
      </c>
      <c r="C12" s="77">
        <v>0.0</v>
      </c>
      <c r="D12" s="60" t="str">
        <f t="shared" si="1"/>
        <v/>
      </c>
    </row>
    <row r="13" ht="15.75" customHeight="1">
      <c r="A13" s="83" t="s">
        <v>610</v>
      </c>
      <c r="B13" s="83" t="s">
        <v>611</v>
      </c>
      <c r="C13" s="77">
        <v>0.0</v>
      </c>
      <c r="D13" s="60" t="str">
        <f t="shared" si="1"/>
        <v/>
      </c>
    </row>
    <row r="14" ht="15.75" customHeight="1">
      <c r="A14" s="83" t="s">
        <v>612</v>
      </c>
      <c r="B14" s="83" t="s">
        <v>613</v>
      </c>
      <c r="C14" s="77">
        <v>0.0</v>
      </c>
      <c r="D14" s="60" t="str">
        <f t="shared" si="1"/>
        <v/>
      </c>
    </row>
    <row r="15" ht="15.75" customHeight="1">
      <c r="A15" s="83" t="s">
        <v>614</v>
      </c>
      <c r="B15" s="83" t="s">
        <v>615</v>
      </c>
      <c r="C15" s="77">
        <v>0.0</v>
      </c>
      <c r="D15" s="60" t="str">
        <f t="shared" si="1"/>
        <v/>
      </c>
    </row>
    <row r="16" ht="15.75" customHeight="1">
      <c r="A16" s="83" t="s">
        <v>616</v>
      </c>
      <c r="B16" s="83" t="s">
        <v>617</v>
      </c>
      <c r="C16" s="77">
        <v>0.0</v>
      </c>
      <c r="D16" s="60" t="str">
        <f t="shared" si="1"/>
        <v/>
      </c>
    </row>
    <row r="17" ht="15.75" customHeight="1">
      <c r="A17" s="83" t="s">
        <v>618</v>
      </c>
      <c r="B17" s="83" t="s">
        <v>619</v>
      </c>
      <c r="C17" s="77">
        <v>0.0</v>
      </c>
      <c r="D17" s="60" t="str">
        <f t="shared" si="1"/>
        <v/>
      </c>
    </row>
    <row r="18" ht="15.75" customHeight="1">
      <c r="A18" s="83" t="s">
        <v>620</v>
      </c>
      <c r="B18" s="83" t="s">
        <v>621</v>
      </c>
      <c r="C18" s="77">
        <v>0.0</v>
      </c>
      <c r="D18" s="60" t="str">
        <f t="shared" si="1"/>
        <v/>
      </c>
    </row>
    <row r="19" ht="15.75" customHeight="1">
      <c r="A19" s="83" t="s">
        <v>622</v>
      </c>
      <c r="B19" s="83" t="s">
        <v>623</v>
      </c>
      <c r="C19" s="77">
        <v>0.0</v>
      </c>
      <c r="D19" s="60" t="str">
        <f t="shared" si="1"/>
        <v/>
      </c>
    </row>
    <row r="20" ht="15.75" customHeight="1">
      <c r="A20" s="83" t="s">
        <v>624</v>
      </c>
      <c r="B20" s="83" t="s">
        <v>625</v>
      </c>
      <c r="C20" s="77">
        <v>0.0</v>
      </c>
      <c r="D20" s="60" t="str">
        <f t="shared" si="1"/>
        <v/>
      </c>
    </row>
    <row r="21" ht="15.75" customHeight="1">
      <c r="A21" s="83" t="s">
        <v>626</v>
      </c>
      <c r="B21" s="83" t="s">
        <v>627</v>
      </c>
      <c r="C21" s="77">
        <v>0.0</v>
      </c>
      <c r="D21" s="60" t="str">
        <f t="shared" si="1"/>
        <v/>
      </c>
    </row>
    <row r="22" ht="15.75" customHeight="1">
      <c r="A22" s="83" t="s">
        <v>628</v>
      </c>
      <c r="B22" s="83" t="s">
        <v>629</v>
      </c>
      <c r="C22" s="77">
        <v>0.0</v>
      </c>
      <c r="D22" s="60" t="str">
        <f t="shared" si="1"/>
        <v/>
      </c>
    </row>
    <row r="23" ht="15.75" customHeight="1">
      <c r="A23" s="83" t="s">
        <v>630</v>
      </c>
      <c r="B23" s="83" t="s">
        <v>631</v>
      </c>
      <c r="C23" s="77">
        <v>0.0</v>
      </c>
      <c r="D23" s="60" t="str">
        <f t="shared" si="1"/>
        <v/>
      </c>
    </row>
    <row r="24" ht="15.75" customHeight="1">
      <c r="A24" s="83" t="s">
        <v>632</v>
      </c>
      <c r="B24" s="83" t="s">
        <v>633</v>
      </c>
      <c r="C24" s="77">
        <v>0.0</v>
      </c>
      <c r="D24" s="60" t="str">
        <f t="shared" si="1"/>
        <v/>
      </c>
    </row>
    <row r="25" ht="15.75" customHeight="1">
      <c r="A25" s="83" t="s">
        <v>634</v>
      </c>
      <c r="B25" s="83" t="s">
        <v>635</v>
      </c>
      <c r="C25" s="9">
        <v>1.0</v>
      </c>
      <c r="D25" s="60" t="str">
        <f t="shared" si="1"/>
        <v>&amp;quot;teal&amp;quot;</v>
      </c>
    </row>
    <row r="26" ht="15.75" customHeight="1">
      <c r="A26" s="83" t="s">
        <v>636</v>
      </c>
      <c r="B26" s="83" t="s">
        <v>637</v>
      </c>
      <c r="C26" s="9">
        <v>1.0</v>
      </c>
      <c r="D26" s="60" t="str">
        <f t="shared" si="1"/>
        <v>&amp;quot;yellow&amp;quot;</v>
      </c>
    </row>
    <row r="27" ht="15.75" customHeight="1">
      <c r="A27" s="83" t="s">
        <v>638</v>
      </c>
      <c r="B27" s="83" t="s">
        <v>639</v>
      </c>
      <c r="C27" s="77">
        <v>0.0</v>
      </c>
      <c r="D27" s="60" t="str">
        <f t="shared" si="1"/>
        <v/>
      </c>
    </row>
    <row r="28" ht="15.75" customHeight="1">
      <c r="A28" s="83" t="s">
        <v>640</v>
      </c>
      <c r="B28" s="83" t="s">
        <v>641</v>
      </c>
      <c r="C28" s="77">
        <v>0.0</v>
      </c>
      <c r="D28" s="60" t="str">
        <f t="shared" si="1"/>
        <v/>
      </c>
    </row>
    <row r="29" ht="15.75" customHeight="1">
      <c r="A29" s="83" t="s">
        <v>642</v>
      </c>
      <c r="B29" s="83" t="s">
        <v>643</v>
      </c>
      <c r="C29" s="77">
        <v>0.0</v>
      </c>
      <c r="D29" s="60" t="str">
        <f t="shared" si="1"/>
        <v/>
      </c>
    </row>
    <row r="30" ht="15.75" customHeight="1">
      <c r="A30" s="83" t="s">
        <v>644</v>
      </c>
      <c r="B30" s="83" t="s">
        <v>645</v>
      </c>
      <c r="C30" s="77">
        <v>0.0</v>
      </c>
      <c r="D30" s="60" t="str">
        <f t="shared" si="1"/>
        <v/>
      </c>
    </row>
    <row r="31" ht="13.5" customHeight="1">
      <c r="A31" s="83" t="s">
        <v>646</v>
      </c>
      <c r="B31" s="83" t="s">
        <v>647</v>
      </c>
      <c r="C31" s="77">
        <v>0.0</v>
      </c>
      <c r="D31" s="60" t="str">
        <f t="shared" si="1"/>
        <v/>
      </c>
    </row>
    <row r="32" ht="13.5" customHeight="1">
      <c r="A32" s="83" t="s">
        <v>648</v>
      </c>
      <c r="B32" s="83" t="s">
        <v>649</v>
      </c>
      <c r="C32" s="77">
        <v>0.0</v>
      </c>
      <c r="D32" s="60" t="str">
        <f t="shared" si="1"/>
        <v/>
      </c>
    </row>
    <row r="33" ht="13.5" customHeight="1">
      <c r="A33" s="83" t="s">
        <v>650</v>
      </c>
      <c r="B33" s="83" t="s">
        <v>651</v>
      </c>
      <c r="C33" s="77">
        <v>0.0</v>
      </c>
      <c r="D33" s="60" t="str">
        <f t="shared" si="1"/>
        <v/>
      </c>
    </row>
    <row r="34" ht="13.5" customHeight="1">
      <c r="A34" s="83" t="s">
        <v>652</v>
      </c>
      <c r="B34" s="83" t="s">
        <v>653</v>
      </c>
      <c r="C34" s="77">
        <v>0.0</v>
      </c>
      <c r="D34" s="60" t="str">
        <f t="shared" si="1"/>
        <v/>
      </c>
    </row>
    <row r="35" ht="13.5" customHeight="1">
      <c r="A35" s="83" t="s">
        <v>654</v>
      </c>
      <c r="B35" s="83" t="s">
        <v>655</v>
      </c>
      <c r="C35" s="77">
        <v>0.0</v>
      </c>
      <c r="D35" s="60" t="str">
        <f t="shared" si="1"/>
        <v/>
      </c>
    </row>
    <row r="36" ht="13.5" customHeight="1">
      <c r="A36" s="83" t="s">
        <v>656</v>
      </c>
      <c r="B36" s="83" t="s">
        <v>657</v>
      </c>
      <c r="C36" s="77">
        <v>0.0</v>
      </c>
      <c r="D36" s="60" t="str">
        <f t="shared" si="1"/>
        <v/>
      </c>
    </row>
    <row r="37" ht="13.5" customHeight="1">
      <c r="A37" s="83" t="s">
        <v>658</v>
      </c>
      <c r="B37" s="83" t="s">
        <v>659</v>
      </c>
      <c r="C37" s="77">
        <v>0.0</v>
      </c>
      <c r="D37" s="60" t="str">
        <f t="shared" si="1"/>
        <v/>
      </c>
    </row>
    <row r="38" ht="13.5" customHeight="1">
      <c r="A38" s="83" t="s">
        <v>660</v>
      </c>
      <c r="B38" s="83" t="s">
        <v>661</v>
      </c>
      <c r="C38" s="77">
        <v>0.0</v>
      </c>
      <c r="D38" s="60" t="str">
        <f t="shared" si="1"/>
        <v/>
      </c>
    </row>
    <row r="39" ht="13.5" customHeight="1">
      <c r="A39" s="83" t="s">
        <v>662</v>
      </c>
      <c r="B39" s="83" t="s">
        <v>663</v>
      </c>
      <c r="C39" s="77">
        <v>0.0</v>
      </c>
      <c r="D39" s="60" t="str">
        <f t="shared" si="1"/>
        <v/>
      </c>
    </row>
    <row r="40" ht="13.5" customHeight="1">
      <c r="A40" s="83" t="s">
        <v>664</v>
      </c>
      <c r="B40" s="83" t="s">
        <v>665</v>
      </c>
      <c r="C40" s="77">
        <v>0.0</v>
      </c>
      <c r="D40" s="60" t="str">
        <f t="shared" si="1"/>
        <v/>
      </c>
    </row>
    <row r="41" ht="13.5" customHeight="1">
      <c r="A41" s="83" t="s">
        <v>666</v>
      </c>
      <c r="B41" s="83" t="s">
        <v>667</v>
      </c>
      <c r="C41" s="77">
        <v>0.0</v>
      </c>
      <c r="D41" s="60" t="str">
        <f t="shared" si="1"/>
        <v/>
      </c>
    </row>
    <row r="42" ht="13.5" customHeight="1">
      <c r="A42" s="83" t="s">
        <v>668</v>
      </c>
      <c r="B42" s="83" t="s">
        <v>669</v>
      </c>
      <c r="C42" s="77">
        <v>0.0</v>
      </c>
      <c r="D42" s="60" t="str">
        <f t="shared" si="1"/>
        <v/>
      </c>
    </row>
    <row r="43" ht="13.5" customHeight="1">
      <c r="A43" s="83" t="s">
        <v>670</v>
      </c>
      <c r="B43" s="83" t="s">
        <v>671</v>
      </c>
      <c r="C43" s="77">
        <v>0.0</v>
      </c>
      <c r="D43" s="60" t="str">
        <f t="shared" si="1"/>
        <v/>
      </c>
    </row>
    <row r="44" ht="13.5" customHeight="1">
      <c r="A44" s="83" t="s">
        <v>672</v>
      </c>
      <c r="B44" s="83" t="s">
        <v>673</v>
      </c>
      <c r="C44" s="77">
        <v>0.0</v>
      </c>
      <c r="D44" s="60" t="str">
        <f t="shared" si="1"/>
        <v/>
      </c>
    </row>
    <row r="45" ht="13.5" customHeight="1">
      <c r="A45" s="83" t="s">
        <v>674</v>
      </c>
      <c r="B45" s="83" t="s">
        <v>675</v>
      </c>
      <c r="C45" s="77">
        <v>0.0</v>
      </c>
      <c r="D45" s="60" t="str">
        <f t="shared" si="1"/>
        <v/>
      </c>
    </row>
    <row r="46" ht="13.5" customHeight="1">
      <c r="A46" s="83" t="s">
        <v>676</v>
      </c>
      <c r="B46" s="83" t="s">
        <v>677</v>
      </c>
      <c r="C46" s="77">
        <v>0.0</v>
      </c>
      <c r="D46" s="60" t="str">
        <f t="shared" si="1"/>
        <v/>
      </c>
    </row>
    <row r="47" ht="13.5" customHeight="1">
      <c r="A47" s="83" t="s">
        <v>678</v>
      </c>
      <c r="B47" s="83" t="s">
        <v>679</v>
      </c>
      <c r="C47" s="77">
        <v>0.0</v>
      </c>
      <c r="D47" s="60" t="str">
        <f t="shared" si="1"/>
        <v/>
      </c>
    </row>
    <row r="48" ht="13.5" customHeight="1">
      <c r="A48" s="83" t="s">
        <v>680</v>
      </c>
      <c r="B48" s="83" t="s">
        <v>681</v>
      </c>
      <c r="C48" s="77">
        <v>0.0</v>
      </c>
      <c r="D48" s="60" t="str">
        <f t="shared" si="1"/>
        <v/>
      </c>
    </row>
    <row r="49" ht="13.5" customHeight="1">
      <c r="A49" s="83" t="s">
        <v>682</v>
      </c>
      <c r="B49" s="83" t="s">
        <v>683</v>
      </c>
      <c r="C49" s="77">
        <v>0.0</v>
      </c>
      <c r="D49" s="60" t="str">
        <f t="shared" si="1"/>
        <v/>
      </c>
    </row>
    <row r="50" ht="13.5" customHeight="1">
      <c r="A50" s="83" t="s">
        <v>684</v>
      </c>
      <c r="B50" s="83" t="s">
        <v>685</v>
      </c>
      <c r="C50" s="77">
        <v>0.0</v>
      </c>
      <c r="D50" s="60" t="str">
        <f t="shared" si="1"/>
        <v/>
      </c>
    </row>
    <row r="51" ht="13.5" customHeight="1">
      <c r="A51" s="83" t="s">
        <v>686</v>
      </c>
      <c r="C51" s="77">
        <v>0.0</v>
      </c>
      <c r="D51" s="60" t="str">
        <f t="shared" si="1"/>
        <v/>
      </c>
    </row>
    <row r="52" ht="13.5" customHeight="1"/>
  </sheetData>
  <conditionalFormatting sqref="B6">
    <cfRule type="notContainsBlanks" dxfId="0" priority="1">
      <formula>LEN(TRIM(B6))&gt;0</formula>
    </cfRule>
  </conditionalFormatting>
  <conditionalFormatting sqref="B7">
    <cfRule type="notContainsBlanks" dxfId="1" priority="2">
      <formula>LEN(TRIM(B7))&gt;0</formula>
    </cfRule>
  </conditionalFormatting>
  <conditionalFormatting sqref="B8">
    <cfRule type="notContainsBlanks" dxfId="2" priority="3">
      <formula>LEN(TRIM(B8))&gt;0</formula>
    </cfRule>
  </conditionalFormatting>
  <conditionalFormatting sqref="B10">
    <cfRule type="notContainsBlanks" dxfId="3" priority="4">
      <formula>LEN(TRIM(B10))&gt;0</formula>
    </cfRule>
  </conditionalFormatting>
  <conditionalFormatting sqref="B11">
    <cfRule type="notContainsBlanks" dxfId="4" priority="5">
      <formula>LEN(TRIM(B11))&gt;0</formula>
    </cfRule>
  </conditionalFormatting>
  <conditionalFormatting sqref="B12">
    <cfRule type="notContainsBlanks" dxfId="5" priority="6">
      <formula>LEN(TRIM(B12))&gt;0</formula>
    </cfRule>
  </conditionalFormatting>
  <conditionalFormatting sqref="B13">
    <cfRule type="notContainsBlanks" dxfId="6" priority="7">
      <formula>LEN(TRIM(B13))&gt;0</formula>
    </cfRule>
  </conditionalFormatting>
  <conditionalFormatting sqref="B14">
    <cfRule type="notContainsBlanks" dxfId="7" priority="8">
      <formula>LEN(TRIM(B14))&gt;0</formula>
    </cfRule>
  </conditionalFormatting>
  <conditionalFormatting sqref="B15">
    <cfRule type="notContainsBlanks" dxfId="8" priority="9">
      <formula>LEN(TRIM(B15))&gt;0</formula>
    </cfRule>
  </conditionalFormatting>
  <conditionalFormatting sqref="B16">
    <cfRule type="notContainsBlanks" dxfId="9" priority="10">
      <formula>LEN(TRIM(B16))&gt;0</formula>
    </cfRule>
  </conditionalFormatting>
  <conditionalFormatting sqref="B17">
    <cfRule type="notContainsBlanks" dxfId="10" priority="11">
      <formula>LEN(TRIM(B17))&gt;0</formula>
    </cfRule>
  </conditionalFormatting>
  <conditionalFormatting sqref="B18">
    <cfRule type="notContainsBlanks" dxfId="11" priority="12">
      <formula>LEN(TRIM(B18))&gt;0</formula>
    </cfRule>
  </conditionalFormatting>
  <conditionalFormatting sqref="B19">
    <cfRule type="notContainsBlanks" dxfId="12" priority="13">
      <formula>LEN(TRIM(B19))&gt;0</formula>
    </cfRule>
  </conditionalFormatting>
  <conditionalFormatting sqref="B20">
    <cfRule type="notContainsBlanks" dxfId="13" priority="14">
      <formula>LEN(TRIM(B20))&gt;0</formula>
    </cfRule>
  </conditionalFormatting>
  <conditionalFormatting sqref="B21">
    <cfRule type="notContainsBlanks" dxfId="14" priority="15">
      <formula>LEN(TRIM(B21))&gt;0</formula>
    </cfRule>
  </conditionalFormatting>
  <conditionalFormatting sqref="B22">
    <cfRule type="notContainsBlanks" dxfId="15" priority="16">
      <formula>LEN(TRIM(B22))&gt;0</formula>
    </cfRule>
  </conditionalFormatting>
  <conditionalFormatting sqref="B23">
    <cfRule type="notContainsBlanks" dxfId="16" priority="17">
      <formula>LEN(TRIM(B23))&gt;0</formula>
    </cfRule>
  </conditionalFormatting>
  <conditionalFormatting sqref="B24">
    <cfRule type="notContainsBlanks" dxfId="17" priority="18">
      <formula>LEN(TRIM(B24))&gt;0</formula>
    </cfRule>
  </conditionalFormatting>
  <conditionalFormatting sqref="B25">
    <cfRule type="notContainsBlanks" dxfId="18" priority="19">
      <formula>LEN(TRIM(B25))&gt;0</formula>
    </cfRule>
  </conditionalFormatting>
  <conditionalFormatting sqref="B26">
    <cfRule type="notContainsBlanks" dxfId="19" priority="20">
      <formula>LEN(TRIM(B26))&gt;0</formula>
    </cfRule>
  </conditionalFormatting>
  <conditionalFormatting sqref="B27">
    <cfRule type="notContainsBlanks" dxfId="20" priority="21">
      <formula>LEN(TRIM(B27))&gt;0</formula>
    </cfRule>
  </conditionalFormatting>
  <conditionalFormatting sqref="B28">
    <cfRule type="notContainsBlanks" dxfId="21" priority="22">
      <formula>LEN(TRIM(B28))&gt;0</formula>
    </cfRule>
  </conditionalFormatting>
  <conditionalFormatting sqref="B29">
    <cfRule type="notContainsBlanks" dxfId="22" priority="23">
      <formula>LEN(TRIM(B29))&gt;0</formula>
    </cfRule>
  </conditionalFormatting>
  <conditionalFormatting sqref="B30">
    <cfRule type="notContainsBlanks" dxfId="23" priority="24">
      <formula>LEN(TRIM(B30))&gt;0</formula>
    </cfRule>
  </conditionalFormatting>
  <conditionalFormatting sqref="B31">
    <cfRule type="notContainsBlanks" dxfId="24" priority="25">
      <formula>LEN(TRIM(B31))&gt;0</formula>
    </cfRule>
  </conditionalFormatting>
  <conditionalFormatting sqref="B32">
    <cfRule type="notContainsBlanks" dxfId="25" priority="26">
      <formula>LEN(TRIM(B32))&gt;0</formula>
    </cfRule>
  </conditionalFormatting>
  <conditionalFormatting sqref="B33">
    <cfRule type="notContainsBlanks" dxfId="26" priority="27">
      <formula>LEN(TRIM(B33))&gt;0</formula>
    </cfRule>
  </conditionalFormatting>
  <conditionalFormatting sqref="B34">
    <cfRule type="notContainsBlanks" dxfId="27" priority="28">
      <formula>LEN(TRIM(B34))&gt;0</formula>
    </cfRule>
  </conditionalFormatting>
  <conditionalFormatting sqref="B35">
    <cfRule type="notContainsBlanks" dxfId="28" priority="29">
      <formula>LEN(TRIM(B35))&gt;0</formula>
    </cfRule>
  </conditionalFormatting>
  <conditionalFormatting sqref="B36">
    <cfRule type="notContainsBlanks" dxfId="29" priority="30">
      <formula>LEN(TRIM(B36))&gt;0</formula>
    </cfRule>
  </conditionalFormatting>
  <conditionalFormatting sqref="B37">
    <cfRule type="notContainsBlanks" dxfId="30" priority="31">
      <formula>LEN(TRIM(B37))&gt;0</formula>
    </cfRule>
  </conditionalFormatting>
  <conditionalFormatting sqref="B38">
    <cfRule type="notContainsBlanks" dxfId="31" priority="32">
      <formula>LEN(TRIM(B38))&gt;0</formula>
    </cfRule>
  </conditionalFormatting>
  <conditionalFormatting sqref="B39">
    <cfRule type="notContainsBlanks" dxfId="32" priority="33">
      <formula>LEN(TRIM(B39))&gt;0</formula>
    </cfRule>
  </conditionalFormatting>
  <conditionalFormatting sqref="B40">
    <cfRule type="notContainsBlanks" dxfId="33" priority="34">
      <formula>LEN(TRIM(B40))&gt;0</formula>
    </cfRule>
  </conditionalFormatting>
  <conditionalFormatting sqref="B41">
    <cfRule type="notContainsBlanks" dxfId="34" priority="35">
      <formula>LEN(TRIM(B41))&gt;0</formula>
    </cfRule>
  </conditionalFormatting>
  <conditionalFormatting sqref="B42">
    <cfRule type="notContainsBlanks" dxfId="35" priority="36">
      <formula>LEN(TRIM(B42))&gt;0</formula>
    </cfRule>
  </conditionalFormatting>
  <conditionalFormatting sqref="B43">
    <cfRule type="notContainsBlanks" dxfId="36" priority="37">
      <formula>LEN(TRIM(B43))&gt;0</formula>
    </cfRule>
  </conditionalFormatting>
  <conditionalFormatting sqref="B44">
    <cfRule type="notContainsBlanks" dxfId="37" priority="38">
      <formula>LEN(TRIM(B44))&gt;0</formula>
    </cfRule>
  </conditionalFormatting>
  <conditionalFormatting sqref="B45">
    <cfRule type="notContainsBlanks" dxfId="38" priority="39">
      <formula>LEN(TRIM(B45))&gt;0</formula>
    </cfRule>
  </conditionalFormatting>
  <conditionalFormatting sqref="B46">
    <cfRule type="notContainsBlanks" dxfId="39" priority="40">
      <formula>LEN(TRIM(B46))&gt;0</formula>
    </cfRule>
  </conditionalFormatting>
  <conditionalFormatting sqref="B47">
    <cfRule type="notContainsBlanks" dxfId="40" priority="41">
      <formula>LEN(TRIM(B47))&gt;0</formula>
    </cfRule>
  </conditionalFormatting>
  <conditionalFormatting sqref="B48">
    <cfRule type="notContainsBlanks" dxfId="41" priority="42">
      <formula>LEN(TRIM(B48))&gt;0</formula>
    </cfRule>
  </conditionalFormatting>
  <conditionalFormatting sqref="B49">
    <cfRule type="notContainsBlanks" dxfId="42" priority="43">
      <formula>LEN(TRIM(B49))&gt;0</formula>
    </cfRule>
  </conditionalFormatting>
  <conditionalFormatting sqref="B50">
    <cfRule type="notContainsBlanks" dxfId="43" priority="44">
      <formula>LEN(TRIM(B50))&gt;0</formula>
    </cfRule>
  </conditionalFormatting>
  <dataValidations>
    <dataValidation type="list" allowBlank="1" showErrorMessage="1" sqref="C6:C51">
      <formula1>"1,0"</formula1>
    </dataValidation>
  </dataValidation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46.0"/>
    <col customWidth="1" min="3" max="3" width="20.43"/>
    <col customWidth="1" min="4" max="4" width="19.71"/>
    <col customWidth="1" min="5" max="5" width="39.71"/>
    <col customWidth="1" min="6" max="6" width="15.57"/>
  </cols>
  <sheetData>
    <row r="1" ht="13.5" customHeight="1"/>
    <row r="2" ht="13.5" customHeight="1">
      <c r="A2" s="83" t="s">
        <v>900</v>
      </c>
    </row>
    <row r="3" ht="13.5" customHeight="1">
      <c r="A3" s="83" t="s">
        <v>899</v>
      </c>
    </row>
    <row r="4" ht="13.5" customHeight="1">
      <c r="A4" s="1"/>
      <c r="B4" s="2"/>
      <c r="C4" s="85" t="s">
        <v>252</v>
      </c>
      <c r="D4" s="3"/>
      <c r="E4" s="86" t="s">
        <v>687</v>
      </c>
      <c r="F4" s="4"/>
    </row>
    <row r="5" ht="13.5" customHeight="1">
      <c r="A5" s="68" t="s">
        <v>342</v>
      </c>
      <c r="B5" s="69" t="str">
        <f t="array" ref="B5">"[" &amp; TEXTJOIN(", ", TRUE,IF( LEN(D7:D18),D7:D18,"" ),
  IF( LEN(#REF!),
                   CHAR(34)&amp;#REF!&amp;CHAR(34),
                   "" )
) &amp; "]"
</f>
        <v>#REF!</v>
      </c>
      <c r="C5" s="87" t="s">
        <v>688</v>
      </c>
      <c r="D5" s="3"/>
      <c r="E5" s="88" t="s">
        <v>689</v>
      </c>
      <c r="F5" s="4"/>
    </row>
    <row r="6" ht="13.5" customHeight="1">
      <c r="A6" s="84" t="s">
        <v>250</v>
      </c>
      <c r="B6" s="70" t="s">
        <v>344</v>
      </c>
      <c r="C6" s="41" t="s">
        <v>690</v>
      </c>
      <c r="D6" s="70" t="s">
        <v>24</v>
      </c>
      <c r="E6" s="41">
        <v>2.0</v>
      </c>
      <c r="F6" s="4"/>
    </row>
    <row r="7" ht="13.5" customHeight="1">
      <c r="A7" s="83" t="s">
        <v>691</v>
      </c>
      <c r="B7" s="9">
        <v>1.0</v>
      </c>
      <c r="C7" s="89" t="str">
        <f>IF(C6="colorable", "acc_"&amp;A7&amp;".png", "acc_"&amp;A7&amp;"_gray.png")
</f>
        <v>acc_ombre_gray.png</v>
      </c>
      <c r="D7" s="60" t="str">
        <f t="shared" ref="D7:D17" si="1">IF(B7=0,"",CONCATENATE("&amp;quot;",A7,"&amp;quot;"))</f>
        <v>&amp;quot;ombre&amp;quot;</v>
      </c>
      <c r="E7" s="4" t="str">
        <f>E6&amp;"_"&amp;C7</f>
        <v>2_acc_ombre_gray.png</v>
      </c>
      <c r="F7" s="4"/>
    </row>
    <row r="8" ht="13.5" customHeight="1">
      <c r="A8" s="83" t="s">
        <v>692</v>
      </c>
      <c r="B8" s="9">
        <v>0.0</v>
      </c>
      <c r="C8" s="89" t="str">
        <f>IF(C6="colorable", "acc_"&amp;A8&amp;".png", "acc_"&amp;A8&amp;"_gray.png")
</f>
        <v>acc_gradient_gray.png</v>
      </c>
      <c r="D8" s="60" t="str">
        <f t="shared" si="1"/>
        <v/>
      </c>
      <c r="E8" s="4" t="str">
        <f>E6&amp;"_"&amp;C8</f>
        <v>2_acc_gradient_gray.png</v>
      </c>
      <c r="F8" s="4"/>
    </row>
    <row r="9" ht="13.5" customHeight="1">
      <c r="A9" s="83" t="s">
        <v>693</v>
      </c>
      <c r="B9" s="9">
        <v>1.0</v>
      </c>
      <c r="C9" s="89" t="str">
        <f>IF(C6="colorable", "acc_"&amp;A9&amp;".png", "acc_"&amp;A9&amp;"_gray.png")
</f>
        <v>acc_sparcles_gray.png</v>
      </c>
      <c r="D9" s="60" t="str">
        <f t="shared" si="1"/>
        <v>&amp;quot;sparcles&amp;quot;</v>
      </c>
      <c r="E9" s="4" t="str">
        <f>E6&amp;"_"&amp;C9</f>
        <v>2_acc_sparcles_gray.png</v>
      </c>
      <c r="F9" s="4"/>
    </row>
    <row r="10" ht="13.5" customHeight="1">
      <c r="A10" s="83" t="s">
        <v>694</v>
      </c>
      <c r="B10" s="77">
        <v>0.0</v>
      </c>
      <c r="C10" s="89" t="str">
        <f>IF(C6="colorable", "acc_"&amp;A10&amp;".png", "acc_"&amp;A10&amp;"_gray.png")
</f>
        <v>acc_stars_gray.png</v>
      </c>
      <c r="D10" s="60" t="str">
        <f t="shared" si="1"/>
        <v/>
      </c>
      <c r="E10" s="4" t="str">
        <f>E6&amp;"_"&amp;C10</f>
        <v>2_acc_stars_gray.png</v>
      </c>
      <c r="F10" s="4"/>
    </row>
    <row r="11" ht="13.5" customHeight="1">
      <c r="A11" s="83" t="s">
        <v>695</v>
      </c>
      <c r="B11" s="77">
        <v>0.0</v>
      </c>
      <c r="C11" s="89" t="str">
        <f>IF(C6="colorable", "acc_"&amp;A11&amp;".png", "acc_"&amp;A11&amp;"_gray.png")
</f>
        <v>acc_hearts_gray.png</v>
      </c>
      <c r="D11" s="60" t="str">
        <f t="shared" si="1"/>
        <v/>
      </c>
      <c r="E11" s="4" t="str">
        <f>E6&amp;"_"&amp;C11</f>
        <v>2_acc_hearts_gray.png</v>
      </c>
      <c r="F11" s="4"/>
    </row>
    <row r="12" ht="13.5" customHeight="1">
      <c r="A12" s="83" t="s">
        <v>696</v>
      </c>
      <c r="B12" s="77">
        <v>0.0</v>
      </c>
      <c r="C12" s="89" t="str">
        <f>IF(C6="colorable", "acc_"&amp;A12&amp;".png", "acc_"&amp;A12&amp;"_gray.png")
</f>
        <v>acc_gingham_gray.png</v>
      </c>
      <c r="D12" s="60" t="str">
        <f t="shared" si="1"/>
        <v/>
      </c>
      <c r="E12" s="4" t="str">
        <f>E6&amp;"_"&amp;C12</f>
        <v>2_acc_gingham_gray.png</v>
      </c>
      <c r="F12" s="4"/>
    </row>
    <row r="13" ht="13.5" customHeight="1">
      <c r="A13" s="90" t="s">
        <v>697</v>
      </c>
      <c r="B13" s="91">
        <v>0.0</v>
      </c>
      <c r="C13" s="89" t="str">
        <f>IF(C6="colorable", "acc_"&amp;A13&amp;".png", "acc_"&amp;A13&amp;"_gray.png")
</f>
        <v>acc_flowers_gray.png</v>
      </c>
      <c r="D13" s="92" t="str">
        <f t="shared" si="1"/>
        <v/>
      </c>
      <c r="E13" s="4" t="str">
        <f>E6&amp;"_"&amp;C13</f>
        <v>2_acc_flowers_gray.png</v>
      </c>
      <c r="F13" s="4"/>
    </row>
    <row r="14" ht="13.5" customHeight="1">
      <c r="A14" s="93" t="s">
        <v>698</v>
      </c>
      <c r="B14" s="9">
        <v>0.0</v>
      </c>
      <c r="C14" s="94" t="str">
        <f t="shared" ref="C14:C17" si="2">IF(C3="colorable", "acc_"&amp;A14&amp;".png", "acc_"&amp;A14&amp;"_gray.png")
</f>
        <v>acc_yourname1_gray.png</v>
      </c>
      <c r="D14" s="95" t="str">
        <f t="shared" si="1"/>
        <v/>
      </c>
      <c r="E14" s="12" t="str">
        <f>E6&amp;"_"&amp;C14</f>
        <v>2_acc_yourname1_gray.png</v>
      </c>
      <c r="F14" s="12"/>
    </row>
    <row r="15" ht="13.5" customHeight="1">
      <c r="A15" s="93" t="s">
        <v>699</v>
      </c>
      <c r="B15" s="9">
        <v>0.0</v>
      </c>
      <c r="C15" s="94" t="str">
        <f t="shared" si="2"/>
        <v>acc_yourname2_gray.png</v>
      </c>
      <c r="D15" s="95" t="str">
        <f t="shared" si="1"/>
        <v/>
      </c>
      <c r="E15" s="12" t="str">
        <f>E6&amp;"_"&amp;C15</f>
        <v>2_acc_yourname2_gray.png</v>
      </c>
      <c r="F15" s="12"/>
    </row>
    <row r="16" ht="13.5" customHeight="1">
      <c r="A16" s="93" t="s">
        <v>700</v>
      </c>
      <c r="B16" s="9">
        <v>0.0</v>
      </c>
      <c r="C16" s="94" t="str">
        <f t="shared" si="2"/>
        <v>acc_yourname3_gray.png</v>
      </c>
      <c r="D16" s="95" t="str">
        <f t="shared" si="1"/>
        <v/>
      </c>
      <c r="E16" s="12" t="str">
        <f>E6&amp;"_"&amp;C16</f>
        <v>2_acc_yourname3_gray.png</v>
      </c>
      <c r="F16" s="12"/>
    </row>
    <row r="17" ht="13.5" customHeight="1">
      <c r="A17" s="93" t="s">
        <v>701</v>
      </c>
      <c r="B17" s="9">
        <v>0.0</v>
      </c>
      <c r="C17" s="94" t="str">
        <f t="shared" si="2"/>
        <v>acc_yourname4_gray.png</v>
      </c>
      <c r="D17" s="95" t="str">
        <f t="shared" si="1"/>
        <v/>
      </c>
      <c r="E17" s="12" t="str">
        <f>E6&amp;"_"&amp;C17</f>
        <v>2_acc_yourname4_gray.png</v>
      </c>
      <c r="F17" s="12"/>
    </row>
    <row r="18" ht="13.5" customHeight="1"/>
  </sheetData>
  <dataValidations>
    <dataValidation type="list" allowBlank="1" showErrorMessage="1" sqref="C6">
      <formula1>"colorable,uncolorable"</formula1>
    </dataValidation>
    <dataValidation type="list" allowBlank="1" showErrorMessage="1" sqref="E6">
      <formula1>"2,3,4,5,6"</formula1>
    </dataValidation>
    <dataValidation type="list" allowBlank="1" showErrorMessage="1" sqref="B7:B17">
      <formula1>"1,0"</formula1>
    </dataValidation>
  </dataValidation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hidden="1" min="4" max="4" width="8.71"/>
    <col customWidth="1" min="5" max="5" width="70.0"/>
    <col customWidth="1" min="6" max="6" width="82.86"/>
    <col customWidth="1" min="7" max="7" width="255.14"/>
  </cols>
  <sheetData>
    <row r="1" ht="13.5" customHeight="1">
      <c r="A1" s="161" t="s">
        <v>901</v>
      </c>
      <c r="B1" s="161"/>
      <c r="C1" s="161"/>
      <c r="D1" s="161"/>
      <c r="E1" s="161"/>
      <c r="F1" s="161"/>
      <c r="G1" s="161"/>
    </row>
    <row r="2" ht="13.5" customHeight="1">
      <c r="A2" s="161" t="s">
        <v>902</v>
      </c>
      <c r="B2" s="161"/>
      <c r="C2" s="161"/>
      <c r="D2" s="161"/>
      <c r="E2" s="161"/>
      <c r="F2" s="161"/>
      <c r="G2" s="161"/>
    </row>
    <row r="3" ht="13.5" customHeight="1">
      <c r="A3" s="162"/>
      <c r="B3" s="161"/>
      <c r="C3" s="161"/>
      <c r="D3" s="161"/>
      <c r="E3" s="161"/>
      <c r="F3" s="161"/>
      <c r="G3" s="161"/>
    </row>
    <row r="4" ht="13.5" customHeight="1">
      <c r="A4" s="163" t="s">
        <v>342</v>
      </c>
      <c r="B4" s="164" t="str">
        <f>SUBSTITUTE(CONCATENATE("[",D7,D8,D9,D10,D11,D12,D13,D14,D15,D16,D17,D18,D19,D20,D21,D22,D23,D24,D25,D26,D27,D28,D29,D30,D31,D32,D33,D34,D35,D36,D37,D38,D39,D40,D41,D42,D43,D44,D45,D46,D47,D48,D49,D50,D51,D52,D53,D54,D55,D56,D57,"]"),"&amp;quot;&amp;quot;","&amp;quot;, &amp;quot;")</f>
        <v>[]</v>
      </c>
      <c r="C4" s="162"/>
      <c r="D4" s="162"/>
      <c r="E4" s="162"/>
      <c r="F4" s="162"/>
      <c r="G4" s="162"/>
    </row>
    <row r="5" ht="13.5" customHeight="1">
      <c r="A5" s="161"/>
      <c r="B5" s="161"/>
      <c r="C5" s="162"/>
      <c r="D5" s="161"/>
      <c r="E5" s="161"/>
      <c r="F5" s="161"/>
      <c r="G5" s="161"/>
    </row>
    <row r="6" ht="13.5" customHeight="1">
      <c r="A6" s="165" t="s">
        <v>179</v>
      </c>
      <c r="B6" s="165" t="s">
        <v>343</v>
      </c>
      <c r="C6" s="163" t="s">
        <v>344</v>
      </c>
      <c r="D6" s="165" t="s">
        <v>24</v>
      </c>
      <c r="E6" s="165" t="s">
        <v>26</v>
      </c>
      <c r="F6" s="165" t="s">
        <v>27</v>
      </c>
      <c r="G6" s="165" t="s">
        <v>903</v>
      </c>
    </row>
    <row r="7" ht="13.5" customHeight="1">
      <c r="A7" s="166" t="s">
        <v>345</v>
      </c>
      <c r="B7" s="167" t="s">
        <v>346</v>
      </c>
      <c r="C7" s="168">
        <v>0.0</v>
      </c>
      <c r="D7" s="161" t="str">
        <f t="shared" ref="D7:D53" si="1">IF(C7=0,"",CONCATENATE("&amp;quot;",A7,"&amp;quot;"))</f>
        <v/>
      </c>
      <c r="E7" s="161" t="s">
        <v>347</v>
      </c>
      <c r="F7" s="167" t="s">
        <v>348</v>
      </c>
      <c r="G7" s="161" t="s">
        <v>282</v>
      </c>
    </row>
    <row r="8" ht="13.5" customHeight="1">
      <c r="A8" s="166" t="s">
        <v>366</v>
      </c>
      <c r="B8" s="167" t="s">
        <v>367</v>
      </c>
      <c r="C8" s="168">
        <v>0.0</v>
      </c>
      <c r="D8" s="161" t="str">
        <f t="shared" si="1"/>
        <v/>
      </c>
      <c r="E8" s="161" t="s">
        <v>368</v>
      </c>
      <c r="F8" s="167" t="s">
        <v>369</v>
      </c>
      <c r="G8" s="161" t="s">
        <v>904</v>
      </c>
    </row>
    <row r="9" ht="13.5" customHeight="1">
      <c r="A9" s="166" t="s">
        <v>215</v>
      </c>
      <c r="B9" s="167" t="s">
        <v>370</v>
      </c>
      <c r="C9" s="168">
        <v>0.0</v>
      </c>
      <c r="D9" s="161" t="str">
        <f t="shared" si="1"/>
        <v/>
      </c>
      <c r="E9" s="161" t="s">
        <v>371</v>
      </c>
      <c r="F9" s="167" t="s">
        <v>372</v>
      </c>
      <c r="G9" s="161" t="s">
        <v>905</v>
      </c>
    </row>
    <row r="10" ht="13.5" customHeight="1">
      <c r="A10" s="166" t="s">
        <v>373</v>
      </c>
      <c r="B10" s="167" t="s">
        <v>374</v>
      </c>
      <c r="C10" s="168">
        <v>0.0</v>
      </c>
      <c r="D10" s="161" t="str">
        <f t="shared" si="1"/>
        <v/>
      </c>
      <c r="E10" s="161" t="s">
        <v>375</v>
      </c>
      <c r="F10" s="167" t="s">
        <v>376</v>
      </c>
      <c r="G10" s="161" t="s">
        <v>906</v>
      </c>
    </row>
    <row r="11" ht="13.5" customHeight="1">
      <c r="A11" s="166" t="s">
        <v>378</v>
      </c>
      <c r="B11" s="167" t="s">
        <v>379</v>
      </c>
      <c r="C11" s="168">
        <v>0.0</v>
      </c>
      <c r="D11" s="161" t="str">
        <f t="shared" si="1"/>
        <v/>
      </c>
      <c r="E11" s="161" t="s">
        <v>380</v>
      </c>
      <c r="F11" s="167" t="s">
        <v>381</v>
      </c>
      <c r="G11" s="161" t="s">
        <v>907</v>
      </c>
    </row>
    <row r="12" ht="13.5" customHeight="1">
      <c r="A12" s="166" t="s">
        <v>388</v>
      </c>
      <c r="B12" s="167" t="s">
        <v>389</v>
      </c>
      <c r="C12" s="168">
        <v>0.0</v>
      </c>
      <c r="D12" s="161" t="str">
        <f t="shared" si="1"/>
        <v/>
      </c>
      <c r="E12" s="161" t="s">
        <v>390</v>
      </c>
      <c r="F12" s="167" t="s">
        <v>391</v>
      </c>
      <c r="G12" s="161" t="s">
        <v>908</v>
      </c>
    </row>
    <row r="13" ht="13.5" customHeight="1">
      <c r="A13" s="166" t="s">
        <v>395</v>
      </c>
      <c r="B13" s="167" t="s">
        <v>396</v>
      </c>
      <c r="C13" s="168">
        <v>0.0</v>
      </c>
      <c r="D13" s="161" t="str">
        <f t="shared" si="1"/>
        <v/>
      </c>
      <c r="E13" s="161" t="s">
        <v>397</v>
      </c>
      <c r="F13" s="167" t="s">
        <v>398</v>
      </c>
      <c r="G13" s="161" t="s">
        <v>909</v>
      </c>
    </row>
    <row r="14" ht="13.5" customHeight="1">
      <c r="A14" s="166" t="s">
        <v>402</v>
      </c>
      <c r="B14" s="167" t="s">
        <v>403</v>
      </c>
      <c r="C14" s="168">
        <v>0.0</v>
      </c>
      <c r="D14" s="161" t="str">
        <f t="shared" si="1"/>
        <v/>
      </c>
      <c r="E14" s="161" t="s">
        <v>404</v>
      </c>
      <c r="F14" s="167" t="s">
        <v>405</v>
      </c>
      <c r="G14" s="161" t="s">
        <v>910</v>
      </c>
    </row>
    <row r="15" ht="13.5" customHeight="1">
      <c r="A15" s="166" t="s">
        <v>409</v>
      </c>
      <c r="B15" s="167" t="s">
        <v>410</v>
      </c>
      <c r="C15" s="168">
        <v>0.0</v>
      </c>
      <c r="D15" s="161" t="str">
        <f t="shared" si="1"/>
        <v/>
      </c>
      <c r="E15" s="161" t="s">
        <v>411</v>
      </c>
      <c r="F15" s="167" t="s">
        <v>412</v>
      </c>
      <c r="G15" s="161" t="s">
        <v>911</v>
      </c>
    </row>
    <row r="16" ht="13.5" customHeight="1">
      <c r="A16" s="166" t="s">
        <v>414</v>
      </c>
      <c r="B16" s="167" t="s">
        <v>415</v>
      </c>
      <c r="C16" s="168">
        <v>0.0</v>
      </c>
      <c r="D16" s="161" t="str">
        <f t="shared" si="1"/>
        <v/>
      </c>
      <c r="E16" s="161" t="s">
        <v>416</v>
      </c>
      <c r="F16" s="167" t="s">
        <v>417</v>
      </c>
      <c r="G16" s="161" t="s">
        <v>912</v>
      </c>
    </row>
    <row r="17" ht="13.5" customHeight="1">
      <c r="A17" s="166" t="s">
        <v>419</v>
      </c>
      <c r="B17" s="167" t="s">
        <v>420</v>
      </c>
      <c r="C17" s="168">
        <v>0.0</v>
      </c>
      <c r="D17" s="161" t="str">
        <f t="shared" si="1"/>
        <v/>
      </c>
      <c r="E17" s="161" t="s">
        <v>421</v>
      </c>
      <c r="F17" s="167" t="s">
        <v>422</v>
      </c>
      <c r="G17" s="161" t="s">
        <v>913</v>
      </c>
    </row>
    <row r="18" ht="13.5" customHeight="1">
      <c r="A18" s="166" t="s">
        <v>424</v>
      </c>
      <c r="B18" s="167" t="s">
        <v>425</v>
      </c>
      <c r="C18" s="168">
        <v>0.0</v>
      </c>
      <c r="D18" s="161" t="str">
        <f t="shared" si="1"/>
        <v/>
      </c>
      <c r="E18" s="161" t="s">
        <v>426</v>
      </c>
      <c r="F18" s="167" t="s">
        <v>427</v>
      </c>
      <c r="G18" s="161" t="s">
        <v>914</v>
      </c>
    </row>
    <row r="19" ht="13.5" customHeight="1">
      <c r="A19" s="166" t="s">
        <v>428</v>
      </c>
      <c r="B19" s="167" t="s">
        <v>429</v>
      </c>
      <c r="C19" s="168">
        <v>0.0</v>
      </c>
      <c r="D19" s="161" t="str">
        <f t="shared" si="1"/>
        <v/>
      </c>
      <c r="E19" s="161" t="s">
        <v>430</v>
      </c>
      <c r="F19" s="167" t="s">
        <v>431</v>
      </c>
      <c r="G19" s="161" t="s">
        <v>915</v>
      </c>
    </row>
    <row r="20" ht="13.5" customHeight="1">
      <c r="A20" s="166" t="s">
        <v>433</v>
      </c>
      <c r="B20" s="167" t="s">
        <v>434</v>
      </c>
      <c r="C20" s="168">
        <v>0.0</v>
      </c>
      <c r="D20" s="161" t="str">
        <f t="shared" si="1"/>
        <v/>
      </c>
      <c r="E20" s="161" t="s">
        <v>435</v>
      </c>
      <c r="F20" s="167" t="s">
        <v>436</v>
      </c>
      <c r="G20" s="161" t="s">
        <v>916</v>
      </c>
    </row>
    <row r="21" ht="13.5" customHeight="1">
      <c r="A21" s="166" t="s">
        <v>438</v>
      </c>
      <c r="B21" s="167" t="s">
        <v>439</v>
      </c>
      <c r="C21" s="168">
        <v>0.0</v>
      </c>
      <c r="D21" s="161" t="str">
        <f t="shared" si="1"/>
        <v/>
      </c>
      <c r="E21" s="161" t="s">
        <v>440</v>
      </c>
      <c r="F21" s="167" t="s">
        <v>441</v>
      </c>
      <c r="G21" s="161" t="s">
        <v>917</v>
      </c>
    </row>
    <row r="22" ht="13.5" customHeight="1">
      <c r="A22" s="166" t="s">
        <v>443</v>
      </c>
      <c r="B22" s="167" t="s">
        <v>444</v>
      </c>
      <c r="C22" s="168">
        <v>0.0</v>
      </c>
      <c r="D22" s="161" t="str">
        <f t="shared" si="1"/>
        <v/>
      </c>
      <c r="E22" s="161" t="s">
        <v>445</v>
      </c>
      <c r="F22" s="167" t="s">
        <v>446</v>
      </c>
      <c r="G22" s="161" t="s">
        <v>918</v>
      </c>
    </row>
    <row r="23" ht="13.5" customHeight="1">
      <c r="A23" s="166" t="s">
        <v>454</v>
      </c>
      <c r="B23" s="167" t="s">
        <v>455</v>
      </c>
      <c r="C23" s="168">
        <v>0.0</v>
      </c>
      <c r="D23" s="161" t="str">
        <f t="shared" si="1"/>
        <v/>
      </c>
      <c r="E23" s="161" t="s">
        <v>456</v>
      </c>
      <c r="F23" s="167" t="s">
        <v>457</v>
      </c>
      <c r="G23" s="161" t="s">
        <v>919</v>
      </c>
    </row>
    <row r="24" ht="13.5" customHeight="1">
      <c r="A24" s="166" t="s">
        <v>461</v>
      </c>
      <c r="B24" s="167" t="s">
        <v>462</v>
      </c>
      <c r="C24" s="168">
        <v>0.0</v>
      </c>
      <c r="D24" s="161" t="str">
        <f t="shared" si="1"/>
        <v/>
      </c>
      <c r="E24" s="161" t="s">
        <v>463</v>
      </c>
      <c r="F24" s="167" t="s">
        <v>464</v>
      </c>
      <c r="G24" s="161" t="s">
        <v>920</v>
      </c>
    </row>
    <row r="25" ht="13.5" customHeight="1">
      <c r="A25" s="166" t="s">
        <v>468</v>
      </c>
      <c r="B25" s="167" t="s">
        <v>469</v>
      </c>
      <c r="C25" s="168">
        <v>0.0</v>
      </c>
      <c r="D25" s="161" t="str">
        <f t="shared" si="1"/>
        <v/>
      </c>
      <c r="E25" s="161" t="s">
        <v>470</v>
      </c>
      <c r="F25" s="167" t="s">
        <v>471</v>
      </c>
      <c r="G25" s="161" t="s">
        <v>921</v>
      </c>
    </row>
    <row r="26" ht="13.5" customHeight="1">
      <c r="A26" s="169" t="s">
        <v>475</v>
      </c>
      <c r="B26" s="167" t="s">
        <v>476</v>
      </c>
      <c r="C26" s="170"/>
      <c r="D26" s="161" t="str">
        <f t="shared" si="1"/>
        <v/>
      </c>
      <c r="E26" s="171" t="s">
        <v>922</v>
      </c>
      <c r="F26" s="167" t="s">
        <v>478</v>
      </c>
      <c r="G26" s="161" t="s">
        <v>282</v>
      </c>
    </row>
    <row r="27" ht="13.5" customHeight="1">
      <c r="A27" s="166" t="s">
        <v>480</v>
      </c>
      <c r="B27" s="167" t="s">
        <v>481</v>
      </c>
      <c r="C27" s="168">
        <v>0.0</v>
      </c>
      <c r="D27" s="161" t="str">
        <f t="shared" si="1"/>
        <v/>
      </c>
      <c r="E27" s="161" t="s">
        <v>482</v>
      </c>
      <c r="F27" s="167" t="s">
        <v>483</v>
      </c>
      <c r="G27" s="161" t="s">
        <v>923</v>
      </c>
    </row>
    <row r="28" ht="13.5" customHeight="1">
      <c r="A28" s="166" t="s">
        <v>485</v>
      </c>
      <c r="B28" s="167" t="s">
        <v>282</v>
      </c>
      <c r="C28" s="168">
        <v>0.0</v>
      </c>
      <c r="D28" s="161" t="str">
        <f t="shared" si="1"/>
        <v/>
      </c>
      <c r="E28" s="161" t="s">
        <v>482</v>
      </c>
      <c r="F28" s="167" t="s">
        <v>282</v>
      </c>
      <c r="G28" s="161" t="s">
        <v>924</v>
      </c>
    </row>
    <row r="29" ht="13.5" customHeight="1">
      <c r="A29" s="166" t="s">
        <v>487</v>
      </c>
      <c r="B29" s="167" t="s">
        <v>488</v>
      </c>
      <c r="C29" s="168">
        <v>0.0</v>
      </c>
      <c r="D29" s="161" t="str">
        <f t="shared" si="1"/>
        <v/>
      </c>
      <c r="E29" s="161" t="s">
        <v>489</v>
      </c>
      <c r="F29" s="167" t="s">
        <v>490</v>
      </c>
      <c r="G29" s="161" t="s">
        <v>925</v>
      </c>
    </row>
    <row r="30" ht="13.5" customHeight="1">
      <c r="A30" s="166" t="s">
        <v>491</v>
      </c>
      <c r="B30" s="167" t="s">
        <v>492</v>
      </c>
      <c r="C30" s="168">
        <v>0.0</v>
      </c>
      <c r="D30" s="161" t="str">
        <f t="shared" si="1"/>
        <v/>
      </c>
      <c r="E30" s="161" t="s">
        <v>493</v>
      </c>
      <c r="F30" s="167" t="s">
        <v>494</v>
      </c>
      <c r="G30" s="161" t="s">
        <v>926</v>
      </c>
    </row>
    <row r="31" ht="13.5" customHeight="1">
      <c r="A31" s="166" t="s">
        <v>495</v>
      </c>
      <c r="B31" s="167" t="s">
        <v>496</v>
      </c>
      <c r="C31" s="168">
        <v>0.0</v>
      </c>
      <c r="D31" s="161" t="str">
        <f t="shared" si="1"/>
        <v/>
      </c>
      <c r="E31" s="161" t="s">
        <v>497</v>
      </c>
      <c r="F31" s="167" t="s">
        <v>498</v>
      </c>
      <c r="G31" s="161" t="s">
        <v>927</v>
      </c>
    </row>
    <row r="32" ht="13.5" customHeight="1">
      <c r="A32" s="166" t="s">
        <v>499</v>
      </c>
      <c r="B32" s="167" t="s">
        <v>500</v>
      </c>
      <c r="C32" s="168">
        <v>0.0</v>
      </c>
      <c r="D32" s="161" t="str">
        <f t="shared" si="1"/>
        <v/>
      </c>
      <c r="E32" s="161" t="s">
        <v>501</v>
      </c>
      <c r="F32" s="167" t="s">
        <v>502</v>
      </c>
      <c r="G32" s="161" t="s">
        <v>928</v>
      </c>
    </row>
    <row r="33" ht="13.5" customHeight="1">
      <c r="A33" s="166" t="s">
        <v>503</v>
      </c>
      <c r="B33" s="167" t="s">
        <v>504</v>
      </c>
      <c r="C33" s="168">
        <v>0.0</v>
      </c>
      <c r="D33" s="161" t="str">
        <f t="shared" si="1"/>
        <v/>
      </c>
      <c r="E33" s="161" t="s">
        <v>505</v>
      </c>
      <c r="F33" s="167" t="s">
        <v>506</v>
      </c>
      <c r="G33" s="161" t="s">
        <v>929</v>
      </c>
    </row>
    <row r="34" ht="13.5" customHeight="1">
      <c r="A34" s="166" t="s">
        <v>507</v>
      </c>
      <c r="B34" s="167" t="s">
        <v>508</v>
      </c>
      <c r="C34" s="168">
        <v>0.0</v>
      </c>
      <c r="D34" s="161" t="str">
        <f t="shared" si="1"/>
        <v/>
      </c>
      <c r="E34" s="161" t="s">
        <v>509</v>
      </c>
      <c r="F34" s="167" t="s">
        <v>510</v>
      </c>
      <c r="G34" s="161" t="s">
        <v>282</v>
      </c>
    </row>
    <row r="35" ht="13.5" customHeight="1">
      <c r="A35" s="166" t="s">
        <v>511</v>
      </c>
      <c r="B35" s="167" t="s">
        <v>512</v>
      </c>
      <c r="C35" s="168">
        <v>0.0</v>
      </c>
      <c r="D35" s="161" t="str">
        <f t="shared" si="1"/>
        <v/>
      </c>
      <c r="E35" s="161" t="s">
        <v>513</v>
      </c>
      <c r="F35" s="167" t="s">
        <v>514</v>
      </c>
      <c r="G35" s="161" t="s">
        <v>282</v>
      </c>
    </row>
    <row r="36" ht="13.5" customHeight="1">
      <c r="A36" s="166" t="s">
        <v>515</v>
      </c>
      <c r="B36" s="167" t="s">
        <v>516</v>
      </c>
      <c r="C36" s="168">
        <v>0.0</v>
      </c>
      <c r="D36" s="161" t="str">
        <f t="shared" si="1"/>
        <v/>
      </c>
      <c r="E36" s="161" t="s">
        <v>517</v>
      </c>
      <c r="F36" s="167" t="s">
        <v>518</v>
      </c>
      <c r="G36" s="161" t="s">
        <v>930</v>
      </c>
    </row>
    <row r="37" ht="13.5" customHeight="1">
      <c r="A37" s="166" t="s">
        <v>519</v>
      </c>
      <c r="B37" s="167" t="s">
        <v>520</v>
      </c>
      <c r="C37" s="168">
        <v>0.0</v>
      </c>
      <c r="D37" s="161" t="str">
        <f t="shared" si="1"/>
        <v/>
      </c>
      <c r="E37" s="161" t="s">
        <v>521</v>
      </c>
      <c r="F37" s="167" t="s">
        <v>522</v>
      </c>
      <c r="G37" s="161" t="s">
        <v>931</v>
      </c>
    </row>
    <row r="38" ht="13.5" customHeight="1">
      <c r="A38" s="166" t="s">
        <v>523</v>
      </c>
      <c r="B38" s="167" t="s">
        <v>524</v>
      </c>
      <c r="C38" s="168">
        <v>0.0</v>
      </c>
      <c r="D38" s="161" t="str">
        <f t="shared" si="1"/>
        <v/>
      </c>
      <c r="E38" s="161" t="s">
        <v>525</v>
      </c>
      <c r="F38" s="167" t="s">
        <v>526</v>
      </c>
      <c r="G38" s="161" t="s">
        <v>932</v>
      </c>
    </row>
    <row r="39" ht="13.5" customHeight="1">
      <c r="A39" s="166" t="s">
        <v>527</v>
      </c>
      <c r="B39" s="167" t="s">
        <v>528</v>
      </c>
      <c r="C39" s="168">
        <v>0.0</v>
      </c>
      <c r="D39" s="161" t="str">
        <f t="shared" si="1"/>
        <v/>
      </c>
      <c r="E39" s="161" t="s">
        <v>529</v>
      </c>
      <c r="F39" s="167" t="s">
        <v>530</v>
      </c>
      <c r="G39" s="161" t="s">
        <v>933</v>
      </c>
    </row>
    <row r="40" ht="13.5" customHeight="1">
      <c r="A40" s="166" t="s">
        <v>531</v>
      </c>
      <c r="B40" s="167" t="s">
        <v>532</v>
      </c>
      <c r="C40" s="168">
        <v>0.0</v>
      </c>
      <c r="D40" s="161" t="str">
        <f t="shared" si="1"/>
        <v/>
      </c>
      <c r="E40" s="161" t="s">
        <v>533</v>
      </c>
      <c r="F40" s="167" t="s">
        <v>534</v>
      </c>
      <c r="G40" s="161" t="s">
        <v>934</v>
      </c>
    </row>
    <row r="41" ht="13.5" customHeight="1">
      <c r="A41" s="166" t="s">
        <v>535</v>
      </c>
      <c r="B41" s="167" t="s">
        <v>536</v>
      </c>
      <c r="C41" s="168">
        <v>0.0</v>
      </c>
      <c r="D41" s="161" t="str">
        <f t="shared" si="1"/>
        <v/>
      </c>
      <c r="E41" s="161" t="s">
        <v>537</v>
      </c>
      <c r="F41" s="167" t="s">
        <v>538</v>
      </c>
      <c r="G41" s="161" t="s">
        <v>935</v>
      </c>
    </row>
    <row r="42" ht="13.5" customHeight="1">
      <c r="A42" s="166" t="s">
        <v>539</v>
      </c>
      <c r="B42" s="167" t="s">
        <v>540</v>
      </c>
      <c r="C42" s="168">
        <v>0.0</v>
      </c>
      <c r="D42" s="161" t="str">
        <f t="shared" si="1"/>
        <v/>
      </c>
      <c r="E42" s="161" t="s">
        <v>541</v>
      </c>
      <c r="F42" s="167" t="s">
        <v>542</v>
      </c>
      <c r="G42" s="161" t="s">
        <v>936</v>
      </c>
    </row>
    <row r="43" ht="13.5" customHeight="1">
      <c r="A43" s="166" t="s">
        <v>543</v>
      </c>
      <c r="B43" s="167" t="s">
        <v>544</v>
      </c>
      <c r="C43" s="168">
        <v>0.0</v>
      </c>
      <c r="D43" s="161" t="str">
        <f t="shared" si="1"/>
        <v/>
      </c>
      <c r="E43" s="161" t="s">
        <v>545</v>
      </c>
      <c r="F43" s="167" t="s">
        <v>546</v>
      </c>
      <c r="G43" s="161" t="s">
        <v>937</v>
      </c>
    </row>
    <row r="44" ht="13.5" customHeight="1">
      <c r="A44" s="166" t="s">
        <v>547</v>
      </c>
      <c r="B44" s="167"/>
      <c r="C44" s="168">
        <v>0.0</v>
      </c>
      <c r="D44" s="161" t="str">
        <f t="shared" si="1"/>
        <v/>
      </c>
      <c r="E44" s="161" t="s">
        <v>545</v>
      </c>
      <c r="F44" s="167" t="s">
        <v>282</v>
      </c>
      <c r="G44" s="161" t="s">
        <v>937</v>
      </c>
    </row>
    <row r="45" ht="13.5" customHeight="1">
      <c r="A45" s="166" t="s">
        <v>548</v>
      </c>
      <c r="B45" s="167" t="s">
        <v>549</v>
      </c>
      <c r="C45" s="168">
        <v>0.0</v>
      </c>
      <c r="D45" s="161" t="str">
        <f t="shared" si="1"/>
        <v/>
      </c>
      <c r="E45" s="161" t="s">
        <v>550</v>
      </c>
      <c r="F45" s="167" t="s">
        <v>551</v>
      </c>
      <c r="G45" s="161" t="s">
        <v>938</v>
      </c>
    </row>
    <row r="46" ht="13.5" customHeight="1">
      <c r="A46" s="166" t="s">
        <v>552</v>
      </c>
      <c r="B46" s="167" t="s">
        <v>553</v>
      </c>
      <c r="C46" s="168">
        <v>0.0</v>
      </c>
      <c r="D46" s="161" t="str">
        <f t="shared" si="1"/>
        <v/>
      </c>
      <c r="E46" s="161" t="s">
        <v>554</v>
      </c>
      <c r="F46" s="167" t="s">
        <v>555</v>
      </c>
      <c r="G46" s="161" t="s">
        <v>939</v>
      </c>
    </row>
    <row r="47" ht="13.5" customHeight="1">
      <c r="A47" s="166" t="s">
        <v>556</v>
      </c>
      <c r="B47" s="167" t="s">
        <v>557</v>
      </c>
      <c r="C47" s="168">
        <v>0.0</v>
      </c>
      <c r="D47" s="161" t="str">
        <f t="shared" si="1"/>
        <v/>
      </c>
      <c r="E47" s="161" t="s">
        <v>558</v>
      </c>
      <c r="F47" s="167" t="s">
        <v>559</v>
      </c>
      <c r="G47" s="161" t="s">
        <v>940</v>
      </c>
    </row>
    <row r="48" ht="13.5" customHeight="1">
      <c r="A48" s="169" t="s">
        <v>560</v>
      </c>
      <c r="B48" s="167" t="s">
        <v>561</v>
      </c>
      <c r="C48" s="170"/>
      <c r="D48" s="161" t="str">
        <f t="shared" si="1"/>
        <v/>
      </c>
      <c r="E48" s="171" t="s">
        <v>922</v>
      </c>
      <c r="F48" s="167" t="s">
        <v>562</v>
      </c>
      <c r="G48" s="161" t="s">
        <v>282</v>
      </c>
    </row>
    <row r="49" ht="13.5" customHeight="1">
      <c r="A49" s="166" t="s">
        <v>563</v>
      </c>
      <c r="B49" s="167" t="s">
        <v>564</v>
      </c>
      <c r="C49" s="168">
        <v>0.0</v>
      </c>
      <c r="D49" s="161" t="str">
        <f t="shared" si="1"/>
        <v/>
      </c>
      <c r="E49" s="161" t="s">
        <v>565</v>
      </c>
      <c r="F49" s="167" t="s">
        <v>566</v>
      </c>
      <c r="G49" s="161" t="s">
        <v>941</v>
      </c>
    </row>
    <row r="50" ht="13.5" customHeight="1">
      <c r="A50" s="166" t="s">
        <v>567</v>
      </c>
      <c r="B50" s="167" t="s">
        <v>568</v>
      </c>
      <c r="C50" s="168">
        <v>0.0</v>
      </c>
      <c r="D50" s="161" t="str">
        <f t="shared" si="1"/>
        <v/>
      </c>
      <c r="E50" s="161" t="s">
        <v>569</v>
      </c>
      <c r="F50" s="167" t="s">
        <v>570</v>
      </c>
      <c r="G50" s="161" t="s">
        <v>282</v>
      </c>
    </row>
    <row r="51" ht="13.5" customHeight="1">
      <c r="A51" s="166" t="s">
        <v>571</v>
      </c>
      <c r="B51" s="167" t="s">
        <v>572</v>
      </c>
      <c r="C51" s="172">
        <v>0.0</v>
      </c>
      <c r="D51" s="161" t="str">
        <f t="shared" si="1"/>
        <v/>
      </c>
      <c r="E51" s="161" t="s">
        <v>573</v>
      </c>
      <c r="F51" s="167" t="s">
        <v>574</v>
      </c>
      <c r="G51" s="161" t="s">
        <v>282</v>
      </c>
    </row>
    <row r="52" ht="13.5" customHeight="1">
      <c r="A52" s="166" t="s">
        <v>575</v>
      </c>
      <c r="B52" s="167" t="s">
        <v>576</v>
      </c>
      <c r="C52" s="172">
        <v>0.0</v>
      </c>
      <c r="D52" s="161" t="str">
        <f t="shared" si="1"/>
        <v/>
      </c>
      <c r="E52" s="161" t="s">
        <v>577</v>
      </c>
      <c r="F52" s="167" t="s">
        <v>578</v>
      </c>
      <c r="G52" s="161" t="s">
        <v>282</v>
      </c>
    </row>
    <row r="53" ht="13.5" customHeight="1">
      <c r="A53" s="166" t="s">
        <v>579</v>
      </c>
      <c r="B53" s="167" t="s">
        <v>282</v>
      </c>
      <c r="C53" s="172">
        <v>0.0</v>
      </c>
      <c r="D53" s="161" t="str">
        <f t="shared" si="1"/>
        <v/>
      </c>
      <c r="E53" s="161" t="s">
        <v>580</v>
      </c>
      <c r="F53" s="167" t="s">
        <v>282</v>
      </c>
      <c r="G53" s="161" t="s">
        <v>942</v>
      </c>
    </row>
    <row r="54" ht="13.5" customHeight="1">
      <c r="A54" s="166" t="s">
        <v>581</v>
      </c>
      <c r="B54" s="167" t="s">
        <v>282</v>
      </c>
      <c r="C54" s="172">
        <v>0.0</v>
      </c>
      <c r="D54" s="161"/>
      <c r="E54" s="161" t="s">
        <v>582</v>
      </c>
      <c r="F54" s="167" t="s">
        <v>282</v>
      </c>
      <c r="G54" s="161" t="s">
        <v>943</v>
      </c>
    </row>
    <row r="55" ht="13.5" customHeight="1">
      <c r="A55" s="166" t="s">
        <v>583</v>
      </c>
      <c r="B55" s="167" t="s">
        <v>584</v>
      </c>
      <c r="C55" s="172">
        <v>0.0</v>
      </c>
      <c r="D55" s="161" t="str">
        <f t="shared" ref="D55:D57" si="2">IF(C55=0,"",CONCATENATE("&amp;quot;",A55,"&amp;quot;"))</f>
        <v/>
      </c>
      <c r="E55" s="161" t="s">
        <v>585</v>
      </c>
      <c r="F55" s="167" t="s">
        <v>586</v>
      </c>
      <c r="G55" s="161" t="s">
        <v>944</v>
      </c>
    </row>
    <row r="56" ht="13.5" customHeight="1">
      <c r="A56" s="166" t="s">
        <v>587</v>
      </c>
      <c r="B56" s="167" t="s">
        <v>588</v>
      </c>
      <c r="C56" s="172">
        <v>0.0</v>
      </c>
      <c r="D56" s="161" t="str">
        <f t="shared" si="2"/>
        <v/>
      </c>
      <c r="E56" s="161" t="s">
        <v>589</v>
      </c>
      <c r="F56" s="167" t="s">
        <v>590</v>
      </c>
      <c r="G56" s="161" t="s">
        <v>945</v>
      </c>
    </row>
    <row r="57" ht="13.5" customHeight="1">
      <c r="A57" s="166" t="s">
        <v>591</v>
      </c>
      <c r="B57" s="167" t="s">
        <v>282</v>
      </c>
      <c r="C57" s="172">
        <v>0.0</v>
      </c>
      <c r="D57" s="161" t="str">
        <f t="shared" si="2"/>
        <v/>
      </c>
      <c r="E57" s="161" t="s">
        <v>592</v>
      </c>
      <c r="F57" s="167" t="s">
        <v>282</v>
      </c>
      <c r="G57" s="161" t="s">
        <v>946</v>
      </c>
    </row>
    <row r="58" ht="13.5" customHeight="1"/>
    <row r="59" ht="13.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9" width="13.29"/>
  </cols>
  <sheetData>
    <row r="1" ht="13.5" customHeight="1">
      <c r="A1" s="173" t="s">
        <v>49</v>
      </c>
      <c r="B1" s="173" t="s">
        <v>54</v>
      </c>
      <c r="C1" s="173" t="s">
        <v>62</v>
      </c>
      <c r="D1" s="173" t="s">
        <v>66</v>
      </c>
      <c r="E1" s="173" t="s">
        <v>69</v>
      </c>
      <c r="F1" s="173" t="s">
        <v>77</v>
      </c>
      <c r="G1" s="173" t="s">
        <v>73</v>
      </c>
      <c r="H1" s="173" t="s">
        <v>80</v>
      </c>
      <c r="I1" s="173" t="s">
        <v>84</v>
      </c>
      <c r="J1" s="173" t="s">
        <v>88</v>
      </c>
      <c r="K1" s="173" t="s">
        <v>92</v>
      </c>
      <c r="L1" s="173" t="s">
        <v>95</v>
      </c>
      <c r="M1" s="173" t="s">
        <v>99</v>
      </c>
      <c r="N1" s="173" t="s">
        <v>103</v>
      </c>
      <c r="O1" s="173" t="s">
        <v>107</v>
      </c>
      <c r="P1" s="173" t="s">
        <v>109</v>
      </c>
      <c r="Q1" s="173" t="s">
        <v>113</v>
      </c>
      <c r="R1" s="173" t="s">
        <v>116</v>
      </c>
      <c r="S1" s="173" t="s">
        <v>119</v>
      </c>
      <c r="T1" s="173" t="s">
        <v>121</v>
      </c>
      <c r="U1" s="173" t="s">
        <v>125</v>
      </c>
      <c r="V1" s="173" t="s">
        <v>128</v>
      </c>
      <c r="W1" s="173" t="s">
        <v>130</v>
      </c>
      <c r="X1" s="173" t="s">
        <v>132</v>
      </c>
      <c r="Y1" s="173" t="s">
        <v>136</v>
      </c>
      <c r="Z1" s="173" t="s">
        <v>140</v>
      </c>
      <c r="AA1" s="173" t="s">
        <v>143</v>
      </c>
      <c r="AB1" s="173" t="s">
        <v>146</v>
      </c>
      <c r="AC1" s="173" t="s">
        <v>150</v>
      </c>
      <c r="AD1" s="173" t="s">
        <v>154</v>
      </c>
      <c r="AE1" s="173" t="s">
        <v>157</v>
      </c>
      <c r="AF1" s="173" t="s">
        <v>164</v>
      </c>
      <c r="AG1" s="173" t="s">
        <v>160</v>
      </c>
      <c r="AH1" s="173" t="s">
        <v>169</v>
      </c>
      <c r="AI1" s="173" t="s">
        <v>166</v>
      </c>
      <c r="AJ1" s="173" t="s">
        <v>174</v>
      </c>
      <c r="AK1" s="173" t="s">
        <v>171</v>
      </c>
      <c r="AL1" s="173" t="s">
        <v>176</v>
      </c>
      <c r="AM1" s="173" t="s">
        <v>179</v>
      </c>
      <c r="AN1" s="173" t="s">
        <v>183</v>
      </c>
      <c r="AO1" s="173" t="s">
        <v>185</v>
      </c>
      <c r="AP1" s="173" t="s">
        <v>188</v>
      </c>
      <c r="AQ1" s="173" t="s">
        <v>192</v>
      </c>
      <c r="AR1" s="173" t="s">
        <v>196</v>
      </c>
      <c r="AS1" s="173" t="s">
        <v>200</v>
      </c>
      <c r="AT1" s="173" t="s">
        <v>203</v>
      </c>
      <c r="AU1" s="173" t="s">
        <v>207</v>
      </c>
      <c r="AV1" s="173" t="s">
        <v>229</v>
      </c>
      <c r="AW1" s="173" t="s">
        <v>232</v>
      </c>
      <c r="AX1" s="173" t="s">
        <v>236</v>
      </c>
      <c r="AY1" s="173" t="s">
        <v>239</v>
      </c>
      <c r="AZ1" s="173" t="s">
        <v>242</v>
      </c>
      <c r="BA1" s="173" t="s">
        <v>245</v>
      </c>
      <c r="BB1" s="173" t="s">
        <v>248</v>
      </c>
      <c r="BC1" s="173" t="s">
        <v>257</v>
      </c>
      <c r="BD1" s="173" t="s">
        <v>260</v>
      </c>
      <c r="BE1" s="173" t="s">
        <v>263</v>
      </c>
      <c r="BF1" s="173" t="s">
        <v>265</v>
      </c>
      <c r="BG1" s="173" t="s">
        <v>268</v>
      </c>
      <c r="BH1" s="173" t="s">
        <v>271</v>
      </c>
      <c r="BI1" s="173" t="s">
        <v>274</v>
      </c>
      <c r="BJ1" s="173" t="s">
        <v>277</v>
      </c>
      <c r="BK1" s="173" t="s">
        <v>280</v>
      </c>
      <c r="BL1" s="173" t="s">
        <v>286</v>
      </c>
      <c r="BM1" s="173" t="s">
        <v>289</v>
      </c>
      <c r="BN1" s="173" t="s">
        <v>292</v>
      </c>
      <c r="BO1" s="173" t="s">
        <v>295</v>
      </c>
      <c r="BP1" s="173" t="s">
        <v>297</v>
      </c>
      <c r="BQ1" s="173" t="s">
        <v>299</v>
      </c>
      <c r="BR1" s="173" t="s">
        <v>303</v>
      </c>
      <c r="BS1" s="173" t="s">
        <v>306</v>
      </c>
      <c r="BT1" s="173" t="s">
        <v>309</v>
      </c>
      <c r="BU1" s="173" t="s">
        <v>312</v>
      </c>
      <c r="BV1" s="173" t="s">
        <v>315</v>
      </c>
      <c r="BW1" s="173" t="s">
        <v>319</v>
      </c>
      <c r="BX1" s="173" t="s">
        <v>323</v>
      </c>
      <c r="BY1" s="173" t="s">
        <v>327</v>
      </c>
      <c r="BZ1" s="173" t="s">
        <v>331</v>
      </c>
      <c r="CA1" s="173" t="s">
        <v>335</v>
      </c>
    </row>
    <row r="2" ht="13.5" hidden="1" customHeight="1">
      <c r="A2" s="89" t="s">
        <v>527</v>
      </c>
      <c r="B2" s="89" t="s">
        <v>947</v>
      </c>
      <c r="D2" s="89" t="s">
        <v>527</v>
      </c>
      <c r="F2" s="89" t="s">
        <v>948</v>
      </c>
      <c r="G2" s="89" t="s">
        <v>948</v>
      </c>
      <c r="H2" s="89" t="s">
        <v>948</v>
      </c>
      <c r="I2" s="89" t="s">
        <v>876</v>
      </c>
      <c r="L2" s="89" t="s">
        <v>889</v>
      </c>
      <c r="X2" s="89" t="s">
        <v>948</v>
      </c>
      <c r="AB2" s="89" t="s">
        <v>948</v>
      </c>
      <c r="AC2" s="89" t="s">
        <v>949</v>
      </c>
      <c r="AF2" s="89" t="s">
        <v>876</v>
      </c>
      <c r="AG2" s="89" t="s">
        <v>876</v>
      </c>
      <c r="AH2" s="89" t="s">
        <v>876</v>
      </c>
      <c r="AI2" s="89" t="s">
        <v>876</v>
      </c>
      <c r="AJ2" s="89" t="s">
        <v>876</v>
      </c>
      <c r="AK2" s="89" t="s">
        <v>876</v>
      </c>
      <c r="AM2" s="89" t="s">
        <v>950</v>
      </c>
      <c r="AP2" s="89" t="s">
        <v>889</v>
      </c>
      <c r="AS2" s="89" t="s">
        <v>948</v>
      </c>
      <c r="AT2" s="89" t="s">
        <v>527</v>
      </c>
      <c r="AU2" s="89" t="s">
        <v>949</v>
      </c>
      <c r="AW2" s="89" t="s">
        <v>948</v>
      </c>
      <c r="AY2" s="89" t="s">
        <v>948</v>
      </c>
      <c r="AZ2" s="89" t="s">
        <v>949</v>
      </c>
      <c r="BJ2" s="89" t="s">
        <v>948</v>
      </c>
      <c r="BM2" s="89" t="s">
        <v>948</v>
      </c>
      <c r="BN2" s="89" t="s">
        <v>948</v>
      </c>
      <c r="BO2" s="89" t="s">
        <v>949</v>
      </c>
      <c r="BQ2" s="89" t="s">
        <v>948</v>
      </c>
      <c r="BR2" s="89" t="s">
        <v>948</v>
      </c>
    </row>
    <row r="3" ht="13.5" hidden="1" customHeight="1">
      <c r="A3" s="89" t="s">
        <v>527</v>
      </c>
      <c r="B3" s="89" t="s">
        <v>947</v>
      </c>
      <c r="D3" s="89" t="s">
        <v>527</v>
      </c>
      <c r="F3" s="89" t="s">
        <v>948</v>
      </c>
      <c r="G3" s="89" t="s">
        <v>948</v>
      </c>
      <c r="H3" s="89" t="s">
        <v>948</v>
      </c>
      <c r="I3" s="89" t="s">
        <v>876</v>
      </c>
      <c r="L3" s="89" t="s">
        <v>889</v>
      </c>
      <c r="X3" s="89" t="s">
        <v>948</v>
      </c>
      <c r="AB3" s="89" t="s">
        <v>948</v>
      </c>
      <c r="AC3" s="89" t="s">
        <v>949</v>
      </c>
      <c r="AM3" s="89" t="s">
        <v>950</v>
      </c>
      <c r="AP3" s="89" t="s">
        <v>889</v>
      </c>
      <c r="AR3" s="89" t="s">
        <v>948</v>
      </c>
      <c r="AS3" s="89" t="s">
        <v>948</v>
      </c>
      <c r="AT3" s="89" t="s">
        <v>527</v>
      </c>
      <c r="AU3" s="89" t="s">
        <v>949</v>
      </c>
      <c r="AW3" s="89" t="s">
        <v>948</v>
      </c>
      <c r="AY3" s="89" t="s">
        <v>948</v>
      </c>
      <c r="AZ3" s="89" t="s">
        <v>949</v>
      </c>
      <c r="BJ3" s="89" t="s">
        <v>948</v>
      </c>
      <c r="BM3" s="89" t="s">
        <v>948</v>
      </c>
      <c r="BN3" s="89" t="s">
        <v>948</v>
      </c>
      <c r="BQ3" s="89" t="s">
        <v>948</v>
      </c>
      <c r="BR3" s="89" t="s">
        <v>948</v>
      </c>
    </row>
    <row r="4" ht="13.5" hidden="1" customHeight="1">
      <c r="A4" s="89" t="s">
        <v>527</v>
      </c>
      <c r="B4" s="89" t="s">
        <v>947</v>
      </c>
      <c r="D4" s="89" t="s">
        <v>527</v>
      </c>
      <c r="F4" s="89" t="s">
        <v>948</v>
      </c>
      <c r="G4" s="89" t="s">
        <v>948</v>
      </c>
      <c r="H4" s="89" t="s">
        <v>948</v>
      </c>
      <c r="I4" s="89" t="s">
        <v>876</v>
      </c>
      <c r="L4" s="89" t="s">
        <v>889</v>
      </c>
      <c r="X4" s="89" t="s">
        <v>948</v>
      </c>
      <c r="AB4" s="89" t="s">
        <v>948</v>
      </c>
      <c r="AC4" s="89" t="s">
        <v>949</v>
      </c>
      <c r="AM4" s="89" t="s">
        <v>950</v>
      </c>
      <c r="AP4" s="89" t="s">
        <v>889</v>
      </c>
      <c r="AR4" s="89" t="s">
        <v>948</v>
      </c>
      <c r="AS4" s="89" t="s">
        <v>948</v>
      </c>
      <c r="AT4" s="89" t="s">
        <v>527</v>
      </c>
      <c r="AU4" s="89" t="s">
        <v>949</v>
      </c>
      <c r="AW4" s="89" t="s">
        <v>948</v>
      </c>
      <c r="AY4" s="89" t="s">
        <v>948</v>
      </c>
      <c r="AZ4" s="89" t="s">
        <v>949</v>
      </c>
      <c r="BJ4" s="89" t="s">
        <v>948</v>
      </c>
      <c r="BM4" s="89" t="s">
        <v>948</v>
      </c>
      <c r="BN4" s="89" t="s">
        <v>948</v>
      </c>
      <c r="BQ4" s="89" t="s">
        <v>948</v>
      </c>
      <c r="BR4" s="89" t="s">
        <v>948</v>
      </c>
    </row>
    <row r="5" ht="13.5" hidden="1" customHeight="1">
      <c r="A5" s="89" t="s">
        <v>951</v>
      </c>
      <c r="B5" s="89" t="s">
        <v>952</v>
      </c>
      <c r="D5" s="89" t="s">
        <v>953</v>
      </c>
      <c r="F5" s="89" t="s">
        <v>954</v>
      </c>
      <c r="G5" s="89" t="s">
        <v>954</v>
      </c>
      <c r="H5" s="89" t="s">
        <v>955</v>
      </c>
      <c r="I5" s="89" t="s">
        <v>956</v>
      </c>
      <c r="J5" s="89" t="s">
        <v>948</v>
      </c>
      <c r="L5" s="89" t="s">
        <v>957</v>
      </c>
      <c r="M5" s="89" t="s">
        <v>948</v>
      </c>
      <c r="Q5" s="89" t="s">
        <v>948</v>
      </c>
      <c r="R5" s="89" t="s">
        <v>948</v>
      </c>
      <c r="T5" s="89" t="s">
        <v>18</v>
      </c>
      <c r="U5" s="89" t="s">
        <v>958</v>
      </c>
      <c r="V5" s="89" t="s">
        <v>959</v>
      </c>
      <c r="W5" s="89" t="s">
        <v>958</v>
      </c>
      <c r="X5" s="89" t="s">
        <v>948</v>
      </c>
      <c r="AB5" s="89" t="s">
        <v>948</v>
      </c>
      <c r="AC5" s="89" t="s">
        <v>960</v>
      </c>
      <c r="AD5" s="89" t="s">
        <v>876</v>
      </c>
      <c r="AF5" s="89" t="s">
        <v>948</v>
      </c>
      <c r="AG5" s="89" t="s">
        <v>948</v>
      </c>
      <c r="AM5" s="89" t="s">
        <v>961</v>
      </c>
      <c r="AO5" s="89" t="s">
        <v>42</v>
      </c>
      <c r="AP5" s="89" t="s">
        <v>889</v>
      </c>
      <c r="AR5" s="89" t="s">
        <v>962</v>
      </c>
      <c r="AS5" s="89" t="s">
        <v>963</v>
      </c>
      <c r="AT5" s="89" t="s">
        <v>964</v>
      </c>
      <c r="AU5" s="89" t="s">
        <v>965</v>
      </c>
      <c r="AW5" s="89" t="s">
        <v>948</v>
      </c>
      <c r="AY5" s="89" t="s">
        <v>948</v>
      </c>
      <c r="AZ5" s="89" t="s">
        <v>949</v>
      </c>
      <c r="BC5" s="89" t="s">
        <v>948</v>
      </c>
      <c r="BF5" s="89" t="s">
        <v>948</v>
      </c>
      <c r="BM5" s="89" t="s">
        <v>948</v>
      </c>
      <c r="BN5" s="89" t="s">
        <v>948</v>
      </c>
      <c r="BQ5" s="89" t="s">
        <v>966</v>
      </c>
      <c r="BR5" s="89" t="s">
        <v>948</v>
      </c>
      <c r="BY5" s="89" t="s">
        <v>948</v>
      </c>
      <c r="CA5" s="89" t="s">
        <v>948</v>
      </c>
    </row>
    <row r="6" ht="13.5" hidden="1" customHeight="1">
      <c r="A6" s="89" t="s">
        <v>527</v>
      </c>
      <c r="B6" s="89" t="s">
        <v>947</v>
      </c>
      <c r="D6" s="89" t="s">
        <v>527</v>
      </c>
      <c r="F6" s="89" t="s">
        <v>948</v>
      </c>
      <c r="G6" s="89" t="s">
        <v>948</v>
      </c>
      <c r="H6" s="89" t="s">
        <v>948</v>
      </c>
      <c r="I6" s="89" t="s">
        <v>876</v>
      </c>
      <c r="L6" s="89" t="s">
        <v>889</v>
      </c>
      <c r="X6" s="89" t="s">
        <v>948</v>
      </c>
      <c r="AB6" s="89" t="s">
        <v>948</v>
      </c>
      <c r="AC6" s="89" t="s">
        <v>949</v>
      </c>
      <c r="AM6" s="89" t="s">
        <v>950</v>
      </c>
      <c r="AP6" s="89" t="s">
        <v>889</v>
      </c>
      <c r="AR6" s="89" t="s">
        <v>948</v>
      </c>
      <c r="AS6" s="89" t="s">
        <v>948</v>
      </c>
      <c r="AT6" s="89" t="s">
        <v>527</v>
      </c>
      <c r="AU6" s="89" t="s">
        <v>949</v>
      </c>
      <c r="AW6" s="89" t="s">
        <v>948</v>
      </c>
      <c r="AY6" s="89" t="s">
        <v>948</v>
      </c>
      <c r="AZ6" s="89" t="s">
        <v>949</v>
      </c>
      <c r="BJ6" s="89" t="s">
        <v>948</v>
      </c>
      <c r="BM6" s="89" t="s">
        <v>948</v>
      </c>
      <c r="BN6" s="89" t="s">
        <v>948</v>
      </c>
      <c r="BQ6" s="89" t="s">
        <v>948</v>
      </c>
      <c r="BR6" s="89" t="s">
        <v>948</v>
      </c>
    </row>
    <row r="7" ht="13.5" hidden="1" customHeight="1">
      <c r="A7" s="89" t="s">
        <v>527</v>
      </c>
      <c r="B7" s="89" t="s">
        <v>947</v>
      </c>
      <c r="D7" s="89" t="s">
        <v>527</v>
      </c>
      <c r="F7" s="89" t="s">
        <v>948</v>
      </c>
      <c r="G7" s="89" t="s">
        <v>948</v>
      </c>
      <c r="H7" s="89" t="s">
        <v>948</v>
      </c>
      <c r="I7" s="89" t="s">
        <v>967</v>
      </c>
      <c r="K7" s="89" t="s">
        <v>948</v>
      </c>
      <c r="L7" s="89" t="s">
        <v>889</v>
      </c>
      <c r="N7" s="89" t="s">
        <v>948</v>
      </c>
      <c r="O7" s="89" t="s">
        <v>948</v>
      </c>
      <c r="U7" s="89" t="s">
        <v>948</v>
      </c>
      <c r="W7" s="89" t="s">
        <v>948</v>
      </c>
      <c r="X7" s="89" t="s">
        <v>948</v>
      </c>
      <c r="AB7" s="89" t="s">
        <v>948</v>
      </c>
      <c r="AC7" s="89" t="s">
        <v>949</v>
      </c>
      <c r="AF7" s="89" t="s">
        <v>968</v>
      </c>
      <c r="AG7" s="89" t="s">
        <v>968</v>
      </c>
      <c r="AH7" s="89" t="s">
        <v>876</v>
      </c>
      <c r="AI7" s="89" t="s">
        <v>876</v>
      </c>
      <c r="AJ7" s="89" t="s">
        <v>876</v>
      </c>
      <c r="AK7" s="89" t="s">
        <v>876</v>
      </c>
      <c r="AM7" s="89" t="s">
        <v>950</v>
      </c>
      <c r="AP7" s="89" t="s">
        <v>889</v>
      </c>
      <c r="AR7" s="89" t="s">
        <v>948</v>
      </c>
      <c r="AS7" s="89" t="s">
        <v>948</v>
      </c>
      <c r="AT7" s="89" t="s">
        <v>527</v>
      </c>
      <c r="AU7" s="89" t="s">
        <v>949</v>
      </c>
      <c r="AW7" s="89" t="s">
        <v>948</v>
      </c>
      <c r="AY7" s="89" t="s">
        <v>948</v>
      </c>
      <c r="AZ7" s="89" t="s">
        <v>949</v>
      </c>
      <c r="BI7" s="89" t="s">
        <v>948</v>
      </c>
      <c r="BJ7" s="89" t="s">
        <v>948</v>
      </c>
      <c r="BM7" s="89" t="s">
        <v>948</v>
      </c>
      <c r="BN7" s="89" t="s">
        <v>948</v>
      </c>
      <c r="BQ7" s="89" t="s">
        <v>948</v>
      </c>
      <c r="BR7" s="89" t="s">
        <v>948</v>
      </c>
    </row>
    <row r="8" ht="13.5" hidden="1" customHeight="1">
      <c r="A8" s="89" t="s">
        <v>527</v>
      </c>
      <c r="B8" s="89" t="s">
        <v>947</v>
      </c>
      <c r="D8" s="89" t="s">
        <v>527</v>
      </c>
      <c r="F8" s="89" t="s">
        <v>948</v>
      </c>
      <c r="G8" s="89" t="s">
        <v>948</v>
      </c>
      <c r="H8" s="89" t="s">
        <v>948</v>
      </c>
      <c r="I8" s="89" t="s">
        <v>967</v>
      </c>
      <c r="J8" s="89" t="s">
        <v>948</v>
      </c>
      <c r="L8" s="89" t="s">
        <v>889</v>
      </c>
      <c r="Q8" s="89" t="s">
        <v>948</v>
      </c>
      <c r="R8" s="89" t="s">
        <v>948</v>
      </c>
      <c r="S8" s="89" t="s">
        <v>948</v>
      </c>
      <c r="T8" s="89" t="s">
        <v>948</v>
      </c>
      <c r="U8" s="89" t="s">
        <v>948</v>
      </c>
      <c r="V8" s="89" t="s">
        <v>948</v>
      </c>
      <c r="W8" s="89" t="s">
        <v>948</v>
      </c>
      <c r="X8" s="89" t="s">
        <v>948</v>
      </c>
      <c r="AB8" s="89" t="s">
        <v>948</v>
      </c>
      <c r="AC8" s="89" t="s">
        <v>949</v>
      </c>
      <c r="AF8" s="89" t="s">
        <v>968</v>
      </c>
      <c r="AG8" s="89" t="s">
        <v>968</v>
      </c>
      <c r="AM8" s="89" t="s">
        <v>950</v>
      </c>
      <c r="AP8" s="89" t="s">
        <v>889</v>
      </c>
      <c r="AR8" s="89" t="s">
        <v>948</v>
      </c>
      <c r="AS8" s="89" t="s">
        <v>948</v>
      </c>
      <c r="AT8" s="89" t="s">
        <v>527</v>
      </c>
      <c r="AU8" s="89" t="s">
        <v>949</v>
      </c>
      <c r="AW8" s="89" t="s">
        <v>948</v>
      </c>
      <c r="AY8" s="89" t="s">
        <v>948</v>
      </c>
      <c r="AZ8" s="89" t="s">
        <v>949</v>
      </c>
      <c r="BC8" s="89" t="s">
        <v>948</v>
      </c>
      <c r="BF8" s="89" t="s">
        <v>948</v>
      </c>
      <c r="BM8" s="89" t="s">
        <v>948</v>
      </c>
      <c r="BN8" s="89" t="s">
        <v>948</v>
      </c>
      <c r="BQ8" s="89" t="s">
        <v>948</v>
      </c>
      <c r="BR8" s="89" t="s">
        <v>948</v>
      </c>
    </row>
    <row r="9" ht="13.5" hidden="1" customHeight="1">
      <c r="A9" s="89" t="s">
        <v>969</v>
      </c>
      <c r="B9" s="89" t="s">
        <v>970</v>
      </c>
      <c r="D9" s="89" t="s">
        <v>971</v>
      </c>
      <c r="F9" s="89" t="s">
        <v>972</v>
      </c>
      <c r="G9" s="89" t="s">
        <v>972</v>
      </c>
      <c r="H9" s="89" t="s">
        <v>973</v>
      </c>
      <c r="I9" s="89" t="s">
        <v>967</v>
      </c>
      <c r="J9" s="89" t="s">
        <v>948</v>
      </c>
      <c r="L9" s="89" t="s">
        <v>889</v>
      </c>
      <c r="M9" s="89" t="s">
        <v>948</v>
      </c>
      <c r="Q9" s="89" t="s">
        <v>948</v>
      </c>
      <c r="R9" s="89" t="s">
        <v>876</v>
      </c>
      <c r="T9" s="89" t="s">
        <v>36</v>
      </c>
      <c r="U9" s="89" t="s">
        <v>959</v>
      </c>
      <c r="V9" s="89" t="s">
        <v>36</v>
      </c>
      <c r="W9" s="89" t="s">
        <v>959</v>
      </c>
      <c r="X9" s="89" t="s">
        <v>876</v>
      </c>
      <c r="AB9" s="89" t="s">
        <v>948</v>
      </c>
      <c r="AC9" s="89" t="s">
        <v>960</v>
      </c>
      <c r="AD9" s="89" t="s">
        <v>876</v>
      </c>
      <c r="AF9" s="89" t="s">
        <v>876</v>
      </c>
      <c r="AG9" s="89" t="s">
        <v>876</v>
      </c>
      <c r="AM9" s="89" t="s">
        <v>950</v>
      </c>
      <c r="AP9" s="89" t="s">
        <v>889</v>
      </c>
      <c r="AQ9" s="89" t="s">
        <v>948</v>
      </c>
      <c r="AR9" s="89" t="s">
        <v>974</v>
      </c>
      <c r="AS9" s="89" t="s">
        <v>975</v>
      </c>
      <c r="AT9" s="89" t="s">
        <v>976</v>
      </c>
      <c r="AU9" s="89" t="s">
        <v>965</v>
      </c>
      <c r="AW9" s="89" t="s">
        <v>948</v>
      </c>
      <c r="AY9" s="89" t="s">
        <v>948</v>
      </c>
      <c r="AZ9" s="89" t="s">
        <v>949</v>
      </c>
      <c r="BC9" s="89" t="s">
        <v>876</v>
      </c>
      <c r="BF9" s="89" t="s">
        <v>948</v>
      </c>
      <c r="BM9" s="89" t="s">
        <v>948</v>
      </c>
      <c r="BN9" s="89" t="s">
        <v>948</v>
      </c>
      <c r="BQ9" s="89" t="s">
        <v>977</v>
      </c>
      <c r="BR9" s="89" t="s">
        <v>948</v>
      </c>
    </row>
    <row r="10" ht="13.5" customHeight="1">
      <c r="A10" s="89" t="s">
        <v>978</v>
      </c>
      <c r="B10" s="89" t="s">
        <v>979</v>
      </c>
      <c r="D10" s="89" t="s">
        <v>978</v>
      </c>
      <c r="F10" s="89" t="s">
        <v>980</v>
      </c>
      <c r="G10" s="89" t="s">
        <v>980</v>
      </c>
      <c r="H10" s="89" t="s">
        <v>955</v>
      </c>
      <c r="I10" s="89" t="s">
        <v>981</v>
      </c>
      <c r="J10" s="89" t="s">
        <v>948</v>
      </c>
      <c r="L10" s="89" t="s">
        <v>957</v>
      </c>
      <c r="M10" s="89" t="s">
        <v>948</v>
      </c>
      <c r="Q10" s="89" t="s">
        <v>876</v>
      </c>
      <c r="R10" s="89" t="s">
        <v>876</v>
      </c>
      <c r="T10" s="89" t="s">
        <v>959</v>
      </c>
      <c r="U10" s="89" t="s">
        <v>958</v>
      </c>
      <c r="V10" s="89" t="s">
        <v>959</v>
      </c>
      <c r="W10" s="89" t="s">
        <v>958</v>
      </c>
      <c r="X10" s="89" t="s">
        <v>948</v>
      </c>
      <c r="AB10" s="89" t="s">
        <v>948</v>
      </c>
      <c r="AC10" s="89" t="s">
        <v>960</v>
      </c>
      <c r="AD10" s="89" t="s">
        <v>876</v>
      </c>
      <c r="AF10" s="89" t="s">
        <v>948</v>
      </c>
      <c r="AG10" s="89" t="s">
        <v>948</v>
      </c>
      <c r="AM10" s="89" t="s">
        <v>982</v>
      </c>
      <c r="AO10" s="89" t="s">
        <v>42</v>
      </c>
      <c r="AP10" s="89" t="s">
        <v>983</v>
      </c>
      <c r="AQ10" s="89" t="s">
        <v>984</v>
      </c>
      <c r="AR10" s="89" t="s">
        <v>974</v>
      </c>
      <c r="AS10" s="89" t="s">
        <v>975</v>
      </c>
      <c r="AT10" s="89" t="s">
        <v>985</v>
      </c>
      <c r="AU10" s="89" t="s">
        <v>986</v>
      </c>
      <c r="AW10" s="89" t="s">
        <v>948</v>
      </c>
      <c r="AY10" s="89" t="s">
        <v>948</v>
      </c>
      <c r="AZ10" s="89" t="s">
        <v>949</v>
      </c>
      <c r="BC10" s="89" t="s">
        <v>948</v>
      </c>
      <c r="BF10" s="89" t="s">
        <v>876</v>
      </c>
      <c r="BM10" s="89" t="s">
        <v>948</v>
      </c>
      <c r="BN10" s="89" t="s">
        <v>948</v>
      </c>
      <c r="BQ10" s="89" t="s">
        <v>987</v>
      </c>
      <c r="BR10" s="89" t="s">
        <v>948</v>
      </c>
      <c r="BY10" s="89" t="s">
        <v>948</v>
      </c>
      <c r="CA10" s="89" t="s">
        <v>988</v>
      </c>
    </row>
    <row r="11" ht="13.5" customHeight="1">
      <c r="A11" s="89" t="s">
        <v>989</v>
      </c>
      <c r="B11" s="89" t="s">
        <v>990</v>
      </c>
      <c r="D11" s="89" t="s">
        <v>991</v>
      </c>
      <c r="F11" s="89" t="s">
        <v>992</v>
      </c>
      <c r="G11" s="89" t="s">
        <v>992</v>
      </c>
      <c r="H11" s="89" t="s">
        <v>955</v>
      </c>
      <c r="I11" s="89" t="s">
        <v>993</v>
      </c>
      <c r="J11" s="89" t="s">
        <v>948</v>
      </c>
      <c r="L11" s="89" t="s">
        <v>957</v>
      </c>
      <c r="M11" s="89" t="s">
        <v>948</v>
      </c>
      <c r="Q11" s="89" t="s">
        <v>876</v>
      </c>
      <c r="R11" s="89" t="s">
        <v>876</v>
      </c>
      <c r="T11" s="89" t="s">
        <v>959</v>
      </c>
      <c r="U11" s="89" t="s">
        <v>958</v>
      </c>
      <c r="V11" s="89" t="s">
        <v>959</v>
      </c>
      <c r="W11" s="89" t="s">
        <v>958</v>
      </c>
      <c r="X11" s="89" t="s">
        <v>948</v>
      </c>
      <c r="AB11" s="89" t="s">
        <v>948</v>
      </c>
      <c r="AC11" s="89" t="s">
        <v>960</v>
      </c>
      <c r="AD11" s="89" t="s">
        <v>876</v>
      </c>
      <c r="AF11" s="89" t="s">
        <v>876</v>
      </c>
      <c r="AG11" s="89" t="s">
        <v>876</v>
      </c>
      <c r="AM11" s="89" t="s">
        <v>994</v>
      </c>
      <c r="AO11" s="89" t="s">
        <v>42</v>
      </c>
      <c r="AP11" s="89" t="s">
        <v>983</v>
      </c>
      <c r="AQ11" s="89" t="s">
        <v>956</v>
      </c>
      <c r="AR11" s="89" t="s">
        <v>974</v>
      </c>
      <c r="AS11" s="89" t="s">
        <v>975</v>
      </c>
      <c r="AT11" s="89" t="s">
        <v>995</v>
      </c>
      <c r="AU11" s="89" t="s">
        <v>986</v>
      </c>
      <c r="AW11" s="89" t="s">
        <v>948</v>
      </c>
      <c r="AY11" s="89" t="s">
        <v>948</v>
      </c>
      <c r="AZ11" s="89" t="s">
        <v>949</v>
      </c>
      <c r="BC11" s="89" t="s">
        <v>948</v>
      </c>
      <c r="BF11" s="89" t="s">
        <v>876</v>
      </c>
      <c r="BM11" s="89" t="s">
        <v>948</v>
      </c>
      <c r="BN11" s="89" t="s">
        <v>948</v>
      </c>
      <c r="BQ11" s="89" t="s">
        <v>996</v>
      </c>
      <c r="BR11" s="89" t="s">
        <v>948</v>
      </c>
      <c r="BY11" s="89" t="s">
        <v>948</v>
      </c>
      <c r="CA11" s="89" t="s">
        <v>988</v>
      </c>
    </row>
    <row r="12" ht="13.5" hidden="1" customHeight="1">
      <c r="A12" s="89" t="s">
        <v>997</v>
      </c>
      <c r="B12" s="89" t="s">
        <v>998</v>
      </c>
      <c r="D12" s="89" t="s">
        <v>999</v>
      </c>
      <c r="F12" s="89" t="s">
        <v>974</v>
      </c>
      <c r="G12" s="89" t="s">
        <v>974</v>
      </c>
      <c r="H12" s="89" t="s">
        <v>876</v>
      </c>
      <c r="I12" s="89" t="s">
        <v>876</v>
      </c>
      <c r="L12" s="89" t="s">
        <v>957</v>
      </c>
      <c r="X12" s="89" t="s">
        <v>948</v>
      </c>
      <c r="AB12" s="89" t="s">
        <v>948</v>
      </c>
      <c r="AC12" s="89" t="s">
        <v>949</v>
      </c>
      <c r="AM12" s="89" t="s">
        <v>1000</v>
      </c>
      <c r="AP12" s="89" t="s">
        <v>889</v>
      </c>
      <c r="AR12" s="89" t="s">
        <v>974</v>
      </c>
      <c r="AS12" s="89" t="s">
        <v>1001</v>
      </c>
      <c r="AT12" s="89" t="s">
        <v>1002</v>
      </c>
      <c r="AU12" s="89" t="s">
        <v>1003</v>
      </c>
      <c r="AW12" s="89" t="s">
        <v>948</v>
      </c>
      <c r="AY12" s="89" t="s">
        <v>948</v>
      </c>
      <c r="AZ12" s="89" t="s">
        <v>949</v>
      </c>
      <c r="BM12" s="89" t="s">
        <v>948</v>
      </c>
      <c r="BN12" s="89" t="s">
        <v>948</v>
      </c>
      <c r="BQ12" s="89" t="s">
        <v>1004</v>
      </c>
      <c r="BR12" s="89" t="s">
        <v>948</v>
      </c>
    </row>
    <row r="13" ht="13.5" customHeight="1">
      <c r="A13" s="89" t="s">
        <v>1005</v>
      </c>
      <c r="B13" s="89" t="s">
        <v>1006</v>
      </c>
      <c r="D13" s="89" t="s">
        <v>1005</v>
      </c>
      <c r="F13" s="89" t="s">
        <v>972</v>
      </c>
      <c r="G13" s="89" t="s">
        <v>972</v>
      </c>
      <c r="H13" s="89" t="s">
        <v>955</v>
      </c>
      <c r="I13" s="89" t="s">
        <v>1007</v>
      </c>
      <c r="J13" s="89" t="s">
        <v>948</v>
      </c>
      <c r="L13" s="89" t="s">
        <v>957</v>
      </c>
      <c r="M13" s="89" t="s">
        <v>876</v>
      </c>
      <c r="Q13" s="89" t="s">
        <v>948</v>
      </c>
      <c r="R13" s="89" t="s">
        <v>876</v>
      </c>
      <c r="T13" s="89" t="s">
        <v>959</v>
      </c>
      <c r="U13" s="89" t="s">
        <v>958</v>
      </c>
      <c r="V13" s="89" t="s">
        <v>959</v>
      </c>
      <c r="W13" s="89" t="s">
        <v>958</v>
      </c>
      <c r="X13" s="89" t="s">
        <v>948</v>
      </c>
      <c r="AB13" s="89" t="s">
        <v>948</v>
      </c>
      <c r="AC13" s="89" t="s">
        <v>960</v>
      </c>
      <c r="AD13" s="89" t="s">
        <v>876</v>
      </c>
      <c r="AF13" s="89" t="s">
        <v>948</v>
      </c>
      <c r="AG13" s="89" t="s">
        <v>948</v>
      </c>
      <c r="AM13" s="89" t="s">
        <v>1008</v>
      </c>
      <c r="AO13" s="89" t="s">
        <v>1005</v>
      </c>
      <c r="AP13" s="89" t="s">
        <v>983</v>
      </c>
      <c r="AQ13" s="89" t="s">
        <v>984</v>
      </c>
      <c r="AR13" s="89" t="s">
        <v>980</v>
      </c>
      <c r="AS13" s="89" t="s">
        <v>1009</v>
      </c>
      <c r="AT13" s="89" t="s">
        <v>1010</v>
      </c>
      <c r="AU13" s="89" t="s">
        <v>965</v>
      </c>
      <c r="AW13" s="89" t="s">
        <v>948</v>
      </c>
      <c r="AY13" s="89" t="s">
        <v>948</v>
      </c>
      <c r="AZ13" s="89" t="s">
        <v>949</v>
      </c>
      <c r="BC13" s="89" t="s">
        <v>948</v>
      </c>
      <c r="BF13" s="89" t="s">
        <v>948</v>
      </c>
      <c r="BM13" s="89" t="s">
        <v>948</v>
      </c>
      <c r="BN13" s="89" t="s">
        <v>948</v>
      </c>
      <c r="BQ13" s="89" t="s">
        <v>1011</v>
      </c>
      <c r="BR13" s="89" t="s">
        <v>948</v>
      </c>
      <c r="BY13" s="89" t="s">
        <v>948</v>
      </c>
      <c r="CA13" s="89" t="s">
        <v>948</v>
      </c>
    </row>
    <row r="14" ht="13.5" hidden="1" customHeight="1">
      <c r="A14" s="89" t="s">
        <v>1012</v>
      </c>
      <c r="B14" s="89" t="s">
        <v>1013</v>
      </c>
      <c r="D14" s="89" t="s">
        <v>1005</v>
      </c>
      <c r="F14" s="89" t="s">
        <v>1014</v>
      </c>
      <c r="G14" s="89" t="s">
        <v>1014</v>
      </c>
      <c r="H14" s="89" t="s">
        <v>992</v>
      </c>
      <c r="I14" s="89" t="s">
        <v>1007</v>
      </c>
      <c r="K14" s="89" t="s">
        <v>1015</v>
      </c>
      <c r="L14" s="89" t="s">
        <v>957</v>
      </c>
      <c r="M14" s="89" t="s">
        <v>876</v>
      </c>
      <c r="N14" s="89" t="s">
        <v>876</v>
      </c>
      <c r="O14" s="89" t="s">
        <v>876</v>
      </c>
      <c r="P14" s="89" t="s">
        <v>948</v>
      </c>
      <c r="U14" s="89" t="s">
        <v>958</v>
      </c>
      <c r="W14" s="89" t="s">
        <v>958</v>
      </c>
      <c r="X14" s="89" t="s">
        <v>948</v>
      </c>
      <c r="AB14" s="89" t="s">
        <v>948</v>
      </c>
      <c r="AC14" s="89" t="s">
        <v>960</v>
      </c>
      <c r="AD14" s="89" t="s">
        <v>876</v>
      </c>
      <c r="AF14" s="89" t="s">
        <v>948</v>
      </c>
      <c r="AG14" s="89" t="s">
        <v>948</v>
      </c>
      <c r="AH14" s="89" t="s">
        <v>948</v>
      </c>
      <c r="AI14" s="89" t="s">
        <v>948</v>
      </c>
      <c r="AJ14" s="89" t="s">
        <v>948</v>
      </c>
      <c r="AK14" s="89" t="s">
        <v>948</v>
      </c>
      <c r="AM14" s="89" t="s">
        <v>1008</v>
      </c>
      <c r="AO14" s="89" t="s">
        <v>1005</v>
      </c>
      <c r="AP14" s="89" t="s">
        <v>983</v>
      </c>
      <c r="AQ14" s="89" t="s">
        <v>984</v>
      </c>
      <c r="AR14" s="89" t="s">
        <v>962</v>
      </c>
      <c r="AS14" s="89" t="s">
        <v>948</v>
      </c>
      <c r="AT14" s="89" t="s">
        <v>1010</v>
      </c>
      <c r="AU14" s="89" t="s">
        <v>965</v>
      </c>
      <c r="AW14" s="89" t="s">
        <v>948</v>
      </c>
      <c r="AY14" s="89" t="s">
        <v>948</v>
      </c>
      <c r="AZ14" s="89" t="s">
        <v>949</v>
      </c>
      <c r="BI14" s="89" t="s">
        <v>876</v>
      </c>
      <c r="BJ14" s="89" t="s">
        <v>948</v>
      </c>
      <c r="BM14" s="89" t="s">
        <v>948</v>
      </c>
      <c r="BN14" s="89" t="s">
        <v>948</v>
      </c>
      <c r="BQ14" s="89" t="s">
        <v>948</v>
      </c>
      <c r="BR14" s="89" t="s">
        <v>948</v>
      </c>
      <c r="BX14" s="89" t="s">
        <v>1016</v>
      </c>
    </row>
    <row r="15" ht="13.5" customHeight="1">
      <c r="A15" s="89" t="s">
        <v>1017</v>
      </c>
      <c r="B15" s="89" t="s">
        <v>1018</v>
      </c>
      <c r="D15" s="89" t="s">
        <v>1019</v>
      </c>
      <c r="F15" s="89" t="s">
        <v>1020</v>
      </c>
      <c r="G15" s="89" t="s">
        <v>1020</v>
      </c>
      <c r="H15" s="89" t="s">
        <v>955</v>
      </c>
      <c r="I15" s="89" t="s">
        <v>1021</v>
      </c>
      <c r="J15" s="89" t="s">
        <v>948</v>
      </c>
      <c r="L15" s="89" t="s">
        <v>957</v>
      </c>
      <c r="M15" s="89" t="s">
        <v>948</v>
      </c>
      <c r="Q15" s="89" t="s">
        <v>948</v>
      </c>
      <c r="R15" s="89" t="s">
        <v>948</v>
      </c>
      <c r="T15" s="89" t="s">
        <v>959</v>
      </c>
      <c r="U15" s="89" t="s">
        <v>958</v>
      </c>
      <c r="V15" s="89" t="s">
        <v>959</v>
      </c>
      <c r="W15" s="89" t="s">
        <v>958</v>
      </c>
      <c r="X15" s="89" t="s">
        <v>948</v>
      </c>
      <c r="AB15" s="89" t="s">
        <v>948</v>
      </c>
      <c r="AC15" s="89" t="s">
        <v>960</v>
      </c>
      <c r="AD15" s="89" t="s">
        <v>876</v>
      </c>
      <c r="AF15" s="89" t="s">
        <v>948</v>
      </c>
      <c r="AG15" s="89" t="s">
        <v>948</v>
      </c>
      <c r="AM15" s="89" t="s">
        <v>1022</v>
      </c>
      <c r="AO15" s="89" t="s">
        <v>42</v>
      </c>
      <c r="AP15" s="89" t="s">
        <v>889</v>
      </c>
      <c r="AR15" s="89" t="s">
        <v>980</v>
      </c>
      <c r="AS15" s="89" t="s">
        <v>963</v>
      </c>
      <c r="AT15" s="89" t="s">
        <v>1023</v>
      </c>
      <c r="AU15" s="89" t="s">
        <v>965</v>
      </c>
      <c r="AW15" s="89" t="s">
        <v>876</v>
      </c>
      <c r="AY15" s="89" t="s">
        <v>948</v>
      </c>
      <c r="AZ15" s="89" t="s">
        <v>960</v>
      </c>
      <c r="BA15" s="89" t="s">
        <v>876</v>
      </c>
      <c r="BC15" s="89" t="s">
        <v>876</v>
      </c>
      <c r="BF15" s="89" t="s">
        <v>948</v>
      </c>
      <c r="BM15" s="89" t="s">
        <v>948</v>
      </c>
      <c r="BN15" s="89" t="s">
        <v>948</v>
      </c>
      <c r="BQ15" s="89" t="s">
        <v>1024</v>
      </c>
      <c r="BR15" s="89" t="s">
        <v>1025</v>
      </c>
      <c r="BY15" s="89" t="s">
        <v>948</v>
      </c>
    </row>
    <row r="16" ht="13.5" hidden="1" customHeight="1">
      <c r="A16" s="89" t="s">
        <v>1026</v>
      </c>
      <c r="B16" s="89" t="s">
        <v>1027</v>
      </c>
      <c r="D16" s="89" t="s">
        <v>1019</v>
      </c>
      <c r="F16" s="89" t="s">
        <v>1014</v>
      </c>
      <c r="G16" s="89" t="s">
        <v>1014</v>
      </c>
      <c r="H16" s="89" t="s">
        <v>955</v>
      </c>
      <c r="I16" s="89" t="s">
        <v>1021</v>
      </c>
      <c r="K16" s="89" t="s">
        <v>948</v>
      </c>
      <c r="L16" s="89" t="s">
        <v>889</v>
      </c>
      <c r="M16" s="89" t="s">
        <v>948</v>
      </c>
      <c r="N16" s="89" t="s">
        <v>948</v>
      </c>
      <c r="O16" s="89" t="s">
        <v>876</v>
      </c>
      <c r="P16" s="89" t="s">
        <v>876</v>
      </c>
      <c r="U16" s="89" t="s">
        <v>958</v>
      </c>
      <c r="W16" s="89" t="s">
        <v>958</v>
      </c>
      <c r="X16" s="89" t="s">
        <v>876</v>
      </c>
      <c r="AB16" s="89" t="s">
        <v>948</v>
      </c>
      <c r="AC16" s="89" t="s">
        <v>960</v>
      </c>
      <c r="AD16" s="89" t="s">
        <v>876</v>
      </c>
      <c r="AF16" s="89" t="s">
        <v>948</v>
      </c>
      <c r="AG16" s="89" t="s">
        <v>948</v>
      </c>
      <c r="AH16" s="89" t="s">
        <v>948</v>
      </c>
      <c r="AI16" s="89" t="s">
        <v>948</v>
      </c>
      <c r="AJ16" s="89" t="s">
        <v>948</v>
      </c>
      <c r="AK16" s="89" t="s">
        <v>948</v>
      </c>
      <c r="AM16" s="89" t="s">
        <v>1022</v>
      </c>
      <c r="AO16" s="89" t="s">
        <v>35</v>
      </c>
      <c r="AP16" s="89" t="s">
        <v>889</v>
      </c>
      <c r="AR16" s="89" t="s">
        <v>955</v>
      </c>
      <c r="AS16" s="89" t="s">
        <v>963</v>
      </c>
      <c r="AT16" s="89" t="s">
        <v>1028</v>
      </c>
      <c r="AU16" s="89" t="s">
        <v>965</v>
      </c>
      <c r="AW16" s="89" t="s">
        <v>876</v>
      </c>
      <c r="AY16" s="89" t="s">
        <v>948</v>
      </c>
      <c r="AZ16" s="89" t="s">
        <v>960</v>
      </c>
      <c r="BA16" s="89" t="s">
        <v>876</v>
      </c>
      <c r="BI16" s="89" t="s">
        <v>948</v>
      </c>
      <c r="BJ16" s="89" t="s">
        <v>948</v>
      </c>
      <c r="BM16" s="89" t="s">
        <v>948</v>
      </c>
      <c r="BN16" s="89" t="s">
        <v>948</v>
      </c>
      <c r="BQ16" s="89" t="s">
        <v>1029</v>
      </c>
      <c r="BR16" s="89" t="s">
        <v>1030</v>
      </c>
    </row>
    <row r="17" ht="13.5" customHeight="1">
      <c r="A17" s="89" t="s">
        <v>1031</v>
      </c>
      <c r="B17" s="89" t="s">
        <v>1032</v>
      </c>
      <c r="D17" s="89" t="s">
        <v>1031</v>
      </c>
      <c r="F17" s="89" t="s">
        <v>1020</v>
      </c>
      <c r="G17" s="89" t="s">
        <v>1020</v>
      </c>
      <c r="H17" s="89" t="s">
        <v>955</v>
      </c>
      <c r="I17" s="89" t="s">
        <v>1001</v>
      </c>
      <c r="J17" s="89" t="s">
        <v>948</v>
      </c>
      <c r="L17" s="89" t="s">
        <v>957</v>
      </c>
      <c r="M17" s="89" t="s">
        <v>876</v>
      </c>
      <c r="Q17" s="89" t="s">
        <v>948</v>
      </c>
      <c r="R17" s="89" t="s">
        <v>948</v>
      </c>
      <c r="T17" s="89" t="s">
        <v>959</v>
      </c>
      <c r="U17" s="89" t="s">
        <v>958</v>
      </c>
      <c r="V17" s="89" t="s">
        <v>959</v>
      </c>
      <c r="W17" s="89" t="s">
        <v>958</v>
      </c>
      <c r="X17" s="89" t="s">
        <v>948</v>
      </c>
      <c r="AB17" s="89" t="s">
        <v>948</v>
      </c>
      <c r="AC17" s="89" t="s">
        <v>949</v>
      </c>
      <c r="AD17" s="89" t="s">
        <v>948</v>
      </c>
      <c r="AE17" s="89" t="s">
        <v>602</v>
      </c>
      <c r="AF17" s="89" t="s">
        <v>948</v>
      </c>
      <c r="AG17" s="89" t="s">
        <v>948</v>
      </c>
      <c r="AM17" s="89" t="s">
        <v>1033</v>
      </c>
      <c r="AO17" s="89" t="s">
        <v>1031</v>
      </c>
      <c r="AP17" s="89" t="s">
        <v>889</v>
      </c>
      <c r="AQ17" s="89" t="s">
        <v>948</v>
      </c>
      <c r="AR17" s="89" t="s">
        <v>980</v>
      </c>
      <c r="AS17" s="89" t="s">
        <v>1034</v>
      </c>
      <c r="AT17" s="89" t="s">
        <v>1035</v>
      </c>
      <c r="AU17" s="89" t="s">
        <v>1036</v>
      </c>
      <c r="AW17" s="89" t="s">
        <v>948</v>
      </c>
      <c r="AY17" s="89" t="s">
        <v>948</v>
      </c>
      <c r="AZ17" s="89" t="s">
        <v>949</v>
      </c>
      <c r="BC17" s="89" t="s">
        <v>876</v>
      </c>
      <c r="BF17" s="89" t="s">
        <v>876</v>
      </c>
      <c r="BM17" s="89" t="s">
        <v>948</v>
      </c>
      <c r="BN17" s="89" t="s">
        <v>948</v>
      </c>
      <c r="BQ17" s="89" t="s">
        <v>1037</v>
      </c>
      <c r="BR17" s="89" t="s">
        <v>948</v>
      </c>
      <c r="BY17" s="89" t="s">
        <v>948</v>
      </c>
      <c r="CA17" s="89" t="s">
        <v>988</v>
      </c>
    </row>
    <row r="18" ht="13.5" hidden="1" customHeight="1">
      <c r="A18" s="89" t="s">
        <v>1038</v>
      </c>
      <c r="B18" s="89" t="s">
        <v>1039</v>
      </c>
      <c r="D18" s="89" t="s">
        <v>1031</v>
      </c>
      <c r="F18" s="89" t="s">
        <v>1020</v>
      </c>
      <c r="G18" s="89" t="s">
        <v>1020</v>
      </c>
      <c r="H18" s="89" t="s">
        <v>955</v>
      </c>
      <c r="I18" s="89" t="s">
        <v>1001</v>
      </c>
      <c r="K18" s="89" t="s">
        <v>948</v>
      </c>
      <c r="L18" s="89" t="s">
        <v>957</v>
      </c>
      <c r="M18" s="89" t="s">
        <v>876</v>
      </c>
      <c r="N18" s="89" t="s">
        <v>876</v>
      </c>
      <c r="O18" s="89" t="s">
        <v>876</v>
      </c>
      <c r="P18" s="89" t="s">
        <v>948</v>
      </c>
      <c r="U18" s="89" t="s">
        <v>958</v>
      </c>
      <c r="W18" s="89" t="s">
        <v>958</v>
      </c>
      <c r="X18" s="89" t="s">
        <v>948</v>
      </c>
      <c r="AB18" s="89" t="s">
        <v>948</v>
      </c>
      <c r="AC18" s="89" t="s">
        <v>949</v>
      </c>
      <c r="AD18" s="89" t="s">
        <v>948</v>
      </c>
      <c r="AE18" s="89" t="s">
        <v>602</v>
      </c>
      <c r="AF18" s="89" t="s">
        <v>948</v>
      </c>
      <c r="AG18" s="89" t="s">
        <v>948</v>
      </c>
      <c r="AH18" s="89" t="s">
        <v>948</v>
      </c>
      <c r="AI18" s="89" t="s">
        <v>948</v>
      </c>
      <c r="AJ18" s="89" t="s">
        <v>948</v>
      </c>
      <c r="AK18" s="89" t="s">
        <v>948</v>
      </c>
      <c r="AM18" s="89" t="s">
        <v>961</v>
      </c>
      <c r="AO18" s="89" t="s">
        <v>1031</v>
      </c>
      <c r="AP18" s="89" t="s">
        <v>889</v>
      </c>
      <c r="AR18" s="89" t="s">
        <v>980</v>
      </c>
      <c r="AS18" s="89" t="s">
        <v>948</v>
      </c>
      <c r="AT18" s="89" t="s">
        <v>1040</v>
      </c>
      <c r="AU18" s="89" t="s">
        <v>965</v>
      </c>
      <c r="AW18" s="89" t="s">
        <v>948</v>
      </c>
      <c r="AY18" s="89" t="s">
        <v>948</v>
      </c>
      <c r="AZ18" s="89" t="s">
        <v>949</v>
      </c>
      <c r="BI18" s="89" t="s">
        <v>948</v>
      </c>
      <c r="BJ18" s="89" t="s">
        <v>948</v>
      </c>
      <c r="BM18" s="89" t="s">
        <v>948</v>
      </c>
      <c r="BN18" s="89" t="s">
        <v>948</v>
      </c>
      <c r="BQ18" s="89" t="s">
        <v>948</v>
      </c>
      <c r="BR18" s="89" t="s">
        <v>948</v>
      </c>
      <c r="BX18" s="89" t="s">
        <v>1041</v>
      </c>
    </row>
    <row r="19" ht="13.5" customHeight="1">
      <c r="A19" s="89" t="s">
        <v>1042</v>
      </c>
      <c r="B19" s="89" t="s">
        <v>1043</v>
      </c>
      <c r="D19" s="89" t="s">
        <v>1044</v>
      </c>
      <c r="F19" s="89" t="s">
        <v>1014</v>
      </c>
      <c r="G19" s="89" t="s">
        <v>1014</v>
      </c>
      <c r="H19" s="89" t="s">
        <v>955</v>
      </c>
      <c r="I19" s="89" t="s">
        <v>1021</v>
      </c>
      <c r="J19" s="89" t="s">
        <v>948</v>
      </c>
      <c r="L19" s="89" t="s">
        <v>957</v>
      </c>
      <c r="M19" s="89" t="s">
        <v>948</v>
      </c>
      <c r="Q19" s="89" t="s">
        <v>948</v>
      </c>
      <c r="R19" s="89" t="s">
        <v>948</v>
      </c>
      <c r="T19" s="89" t="s">
        <v>959</v>
      </c>
      <c r="U19" s="89" t="s">
        <v>958</v>
      </c>
      <c r="V19" s="89" t="s">
        <v>959</v>
      </c>
      <c r="W19" s="89" t="s">
        <v>958</v>
      </c>
      <c r="X19" s="89" t="s">
        <v>948</v>
      </c>
      <c r="AB19" s="89" t="s">
        <v>948</v>
      </c>
      <c r="AC19" s="89" t="s">
        <v>949</v>
      </c>
      <c r="AF19" s="89" t="s">
        <v>948</v>
      </c>
      <c r="AG19" s="89" t="s">
        <v>948</v>
      </c>
      <c r="AM19" s="89" t="s">
        <v>1045</v>
      </c>
      <c r="AO19" s="89" t="s">
        <v>42</v>
      </c>
      <c r="AP19" s="89" t="s">
        <v>889</v>
      </c>
      <c r="AR19" s="89" t="s">
        <v>980</v>
      </c>
      <c r="AS19" s="89" t="s">
        <v>1046</v>
      </c>
      <c r="AT19" s="89" t="s">
        <v>1047</v>
      </c>
      <c r="AU19" s="89" t="s">
        <v>965</v>
      </c>
      <c r="AW19" s="89" t="s">
        <v>948</v>
      </c>
      <c r="AY19" s="89" t="s">
        <v>948</v>
      </c>
      <c r="AZ19" s="89" t="s">
        <v>949</v>
      </c>
      <c r="BC19" s="89" t="s">
        <v>876</v>
      </c>
      <c r="BF19" s="89" t="s">
        <v>948</v>
      </c>
      <c r="BM19" s="89" t="s">
        <v>948</v>
      </c>
      <c r="BN19" s="89" t="s">
        <v>948</v>
      </c>
      <c r="BQ19" s="89" t="s">
        <v>1048</v>
      </c>
      <c r="BR19" s="89" t="s">
        <v>948</v>
      </c>
      <c r="BY19" s="89" t="s">
        <v>948</v>
      </c>
      <c r="CA19" s="89" t="s">
        <v>948</v>
      </c>
    </row>
    <row r="20" ht="13.5" hidden="1" customHeight="1">
      <c r="A20" s="89" t="s">
        <v>1049</v>
      </c>
      <c r="B20" s="89" t="s">
        <v>1050</v>
      </c>
      <c r="D20" s="89" t="s">
        <v>1051</v>
      </c>
      <c r="F20" s="89" t="s">
        <v>1052</v>
      </c>
      <c r="G20" s="89" t="s">
        <v>1052</v>
      </c>
      <c r="H20" s="89" t="s">
        <v>992</v>
      </c>
      <c r="I20" s="89" t="s">
        <v>981</v>
      </c>
      <c r="K20" s="89" t="s">
        <v>948</v>
      </c>
      <c r="L20" s="89" t="s">
        <v>889</v>
      </c>
      <c r="M20" s="89" t="s">
        <v>948</v>
      </c>
      <c r="N20" s="89" t="s">
        <v>948</v>
      </c>
      <c r="O20" s="89" t="s">
        <v>948</v>
      </c>
      <c r="P20" s="89" t="s">
        <v>876</v>
      </c>
      <c r="U20" s="89" t="s">
        <v>958</v>
      </c>
      <c r="W20" s="89" t="s">
        <v>958</v>
      </c>
      <c r="X20" s="89" t="s">
        <v>948</v>
      </c>
      <c r="AB20" s="89" t="s">
        <v>948</v>
      </c>
      <c r="AC20" s="89" t="s">
        <v>960</v>
      </c>
      <c r="AD20" s="89" t="s">
        <v>876</v>
      </c>
      <c r="AF20" s="89" t="s">
        <v>876</v>
      </c>
      <c r="AG20" s="89" t="s">
        <v>876</v>
      </c>
      <c r="AH20" s="89" t="s">
        <v>948</v>
      </c>
      <c r="AI20" s="89" t="s">
        <v>948</v>
      </c>
      <c r="AJ20" s="89" t="s">
        <v>948</v>
      </c>
      <c r="AK20" s="89" t="s">
        <v>948</v>
      </c>
      <c r="AM20" s="89" t="s">
        <v>1053</v>
      </c>
      <c r="AO20" s="89" t="s">
        <v>35</v>
      </c>
      <c r="AP20" s="89" t="s">
        <v>983</v>
      </c>
      <c r="AQ20" s="89" t="s">
        <v>984</v>
      </c>
      <c r="AR20" s="89" t="s">
        <v>974</v>
      </c>
      <c r="AS20" s="89" t="s">
        <v>1054</v>
      </c>
      <c r="AT20" s="89" t="s">
        <v>1055</v>
      </c>
      <c r="AU20" s="89" t="s">
        <v>1003</v>
      </c>
      <c r="AW20" s="89" t="s">
        <v>876</v>
      </c>
      <c r="AY20" s="89" t="s">
        <v>948</v>
      </c>
      <c r="AZ20" s="89" t="s">
        <v>949</v>
      </c>
      <c r="BI20" s="89" t="s">
        <v>948</v>
      </c>
      <c r="BJ20" s="89" t="s">
        <v>948</v>
      </c>
      <c r="BM20" s="89" t="s">
        <v>948</v>
      </c>
      <c r="BN20" s="89" t="s">
        <v>948</v>
      </c>
      <c r="BQ20" s="89" t="s">
        <v>1056</v>
      </c>
      <c r="BR20" s="89" t="s">
        <v>1057</v>
      </c>
    </row>
    <row r="21" ht="13.5" customHeight="1">
      <c r="A21" s="89" t="s">
        <v>1058</v>
      </c>
      <c r="B21" s="89" t="s">
        <v>1059</v>
      </c>
      <c r="D21" s="89" t="s">
        <v>1051</v>
      </c>
      <c r="F21" s="89" t="s">
        <v>1052</v>
      </c>
      <c r="G21" s="89" t="s">
        <v>1052</v>
      </c>
      <c r="H21" s="89" t="s">
        <v>955</v>
      </c>
      <c r="I21" s="89" t="s">
        <v>981</v>
      </c>
      <c r="J21" s="89" t="s">
        <v>948</v>
      </c>
      <c r="L21" s="89" t="s">
        <v>957</v>
      </c>
      <c r="M21" s="89" t="s">
        <v>948</v>
      </c>
      <c r="Q21" s="89" t="s">
        <v>948</v>
      </c>
      <c r="R21" s="89" t="s">
        <v>948</v>
      </c>
      <c r="T21" s="89" t="s">
        <v>959</v>
      </c>
      <c r="U21" s="89" t="s">
        <v>958</v>
      </c>
      <c r="V21" s="89" t="s">
        <v>959</v>
      </c>
      <c r="W21" s="89" t="s">
        <v>958</v>
      </c>
      <c r="X21" s="89" t="s">
        <v>948</v>
      </c>
      <c r="AB21" s="89" t="s">
        <v>948</v>
      </c>
      <c r="AC21" s="89" t="s">
        <v>960</v>
      </c>
      <c r="AD21" s="89" t="s">
        <v>876</v>
      </c>
      <c r="AF21" s="89" t="s">
        <v>876</v>
      </c>
      <c r="AG21" s="89" t="s">
        <v>876</v>
      </c>
      <c r="AM21" s="89" t="s">
        <v>1060</v>
      </c>
      <c r="AO21" s="89" t="s">
        <v>42</v>
      </c>
      <c r="AP21" s="89" t="s">
        <v>983</v>
      </c>
      <c r="AQ21" s="89" t="s">
        <v>956</v>
      </c>
      <c r="AR21" s="89" t="s">
        <v>974</v>
      </c>
      <c r="AS21" s="89" t="s">
        <v>1054</v>
      </c>
      <c r="AT21" s="89" t="s">
        <v>1055</v>
      </c>
      <c r="AU21" s="89" t="s">
        <v>1003</v>
      </c>
      <c r="AW21" s="89" t="s">
        <v>876</v>
      </c>
      <c r="AY21" s="89" t="s">
        <v>948</v>
      </c>
      <c r="AZ21" s="89" t="s">
        <v>949</v>
      </c>
      <c r="BC21" s="89" t="s">
        <v>876</v>
      </c>
      <c r="BF21" s="89" t="s">
        <v>948</v>
      </c>
      <c r="BM21" s="89" t="s">
        <v>948</v>
      </c>
      <c r="BN21" s="89" t="s">
        <v>948</v>
      </c>
      <c r="BQ21" s="89" t="s">
        <v>1061</v>
      </c>
      <c r="BR21" s="89" t="s">
        <v>1062</v>
      </c>
      <c r="BY21" s="89" t="s">
        <v>876</v>
      </c>
      <c r="CA21" s="89" t="s">
        <v>948</v>
      </c>
    </row>
    <row r="22" ht="13.5" hidden="1" customHeight="1">
      <c r="A22" s="89" t="s">
        <v>1063</v>
      </c>
      <c r="B22" s="89" t="s">
        <v>1064</v>
      </c>
      <c r="C22" s="89" t="s">
        <v>1063</v>
      </c>
      <c r="D22" s="89" t="s">
        <v>1065</v>
      </c>
      <c r="F22" s="89" t="s">
        <v>955</v>
      </c>
      <c r="G22" s="89" t="s">
        <v>955</v>
      </c>
      <c r="H22" s="89" t="s">
        <v>955</v>
      </c>
      <c r="I22" s="89" t="s">
        <v>981</v>
      </c>
      <c r="K22" s="89" t="s">
        <v>948</v>
      </c>
      <c r="L22" s="89" t="s">
        <v>889</v>
      </c>
      <c r="M22" s="89" t="s">
        <v>948</v>
      </c>
      <c r="U22" s="89" t="s">
        <v>958</v>
      </c>
      <c r="W22" s="89" t="s">
        <v>958</v>
      </c>
      <c r="X22" s="89" t="s">
        <v>876</v>
      </c>
      <c r="AB22" s="89" t="s">
        <v>948</v>
      </c>
      <c r="AC22" s="89" t="s">
        <v>960</v>
      </c>
      <c r="AD22" s="89" t="s">
        <v>876</v>
      </c>
      <c r="AF22" s="89" t="s">
        <v>948</v>
      </c>
      <c r="AG22" s="89" t="s">
        <v>948</v>
      </c>
      <c r="AH22" s="89" t="s">
        <v>948</v>
      </c>
      <c r="AI22" s="89" t="s">
        <v>948</v>
      </c>
      <c r="AJ22" s="89" t="s">
        <v>948</v>
      </c>
      <c r="AK22" s="89" t="s">
        <v>948</v>
      </c>
      <c r="AM22" s="89" t="s">
        <v>1066</v>
      </c>
      <c r="AN22" s="89" t="s">
        <v>948</v>
      </c>
      <c r="AO22" s="89" t="s">
        <v>40</v>
      </c>
      <c r="AP22" s="89" t="s">
        <v>983</v>
      </c>
      <c r="AQ22" s="89" t="s">
        <v>956</v>
      </c>
      <c r="AR22" s="89" t="s">
        <v>1067</v>
      </c>
      <c r="AS22" s="89" t="s">
        <v>1034</v>
      </c>
      <c r="AT22" s="89" t="s">
        <v>1068</v>
      </c>
      <c r="AU22" s="89" t="s">
        <v>965</v>
      </c>
      <c r="AW22" s="89" t="s">
        <v>948</v>
      </c>
      <c r="AY22" s="89" t="s">
        <v>948</v>
      </c>
      <c r="AZ22" s="89" t="s">
        <v>949</v>
      </c>
      <c r="BH22" s="89" t="s">
        <v>876</v>
      </c>
      <c r="BI22" s="89" t="s">
        <v>948</v>
      </c>
      <c r="BM22" s="89" t="s">
        <v>948</v>
      </c>
      <c r="BN22" s="89" t="s">
        <v>948</v>
      </c>
      <c r="BQ22" s="89" t="s">
        <v>1069</v>
      </c>
      <c r="BR22" s="89" t="s">
        <v>948</v>
      </c>
    </row>
    <row r="23" ht="13.5" hidden="1" customHeight="1">
      <c r="A23" s="89" t="s">
        <v>1070</v>
      </c>
      <c r="B23" s="89" t="s">
        <v>1071</v>
      </c>
      <c r="D23" s="89" t="s">
        <v>1072</v>
      </c>
      <c r="F23" s="89" t="s">
        <v>1014</v>
      </c>
      <c r="G23" s="89" t="s">
        <v>1014</v>
      </c>
      <c r="H23" s="89" t="s">
        <v>974</v>
      </c>
      <c r="I23" s="89" t="s">
        <v>1020</v>
      </c>
      <c r="L23" s="89" t="s">
        <v>957</v>
      </c>
      <c r="X23" s="89" t="s">
        <v>948</v>
      </c>
      <c r="Z23" s="89" t="s">
        <v>876</v>
      </c>
      <c r="AB23" s="89" t="s">
        <v>948</v>
      </c>
      <c r="AC23" s="89" t="s">
        <v>949</v>
      </c>
      <c r="AE23" s="89" t="s">
        <v>948</v>
      </c>
      <c r="AM23" s="89" t="s">
        <v>1073</v>
      </c>
      <c r="AP23" s="89" t="s">
        <v>889</v>
      </c>
      <c r="AQ23" s="89" t="s">
        <v>948</v>
      </c>
      <c r="AR23" s="89" t="s">
        <v>948</v>
      </c>
      <c r="AS23" s="89" t="s">
        <v>975</v>
      </c>
      <c r="AT23" s="89" t="s">
        <v>1074</v>
      </c>
      <c r="AU23" s="89" t="s">
        <v>965</v>
      </c>
      <c r="AW23" s="89" t="s">
        <v>948</v>
      </c>
      <c r="AY23" s="89" t="s">
        <v>948</v>
      </c>
      <c r="AZ23" s="89" t="s">
        <v>949</v>
      </c>
      <c r="BJ23" s="89" t="s">
        <v>876</v>
      </c>
      <c r="BK23" s="89" t="s">
        <v>1075</v>
      </c>
      <c r="BM23" s="89" t="s">
        <v>948</v>
      </c>
      <c r="BN23" s="89" t="s">
        <v>948</v>
      </c>
      <c r="BQ23" s="89" t="s">
        <v>1076</v>
      </c>
      <c r="BR23" s="89" t="s">
        <v>948</v>
      </c>
    </row>
    <row r="24" ht="13.5" customHeight="1">
      <c r="A24" s="89" t="s">
        <v>1077</v>
      </c>
      <c r="B24" s="89" t="s">
        <v>1078</v>
      </c>
      <c r="D24" s="89" t="s">
        <v>1065</v>
      </c>
      <c r="F24" s="89" t="s">
        <v>955</v>
      </c>
      <c r="G24" s="89" t="s">
        <v>955</v>
      </c>
      <c r="H24" s="89" t="s">
        <v>955</v>
      </c>
      <c r="I24" s="89" t="s">
        <v>993</v>
      </c>
      <c r="J24" s="89" t="s">
        <v>948</v>
      </c>
      <c r="L24" s="89" t="s">
        <v>889</v>
      </c>
      <c r="M24" s="89" t="s">
        <v>948</v>
      </c>
      <c r="Q24" s="89" t="s">
        <v>876</v>
      </c>
      <c r="R24" s="89" t="s">
        <v>876</v>
      </c>
      <c r="T24" s="89" t="s">
        <v>959</v>
      </c>
      <c r="U24" s="89" t="s">
        <v>1079</v>
      </c>
      <c r="V24" s="89" t="s">
        <v>959</v>
      </c>
      <c r="W24" s="89" t="s">
        <v>1079</v>
      </c>
      <c r="X24" s="89" t="s">
        <v>948</v>
      </c>
      <c r="AB24" s="89" t="s">
        <v>948</v>
      </c>
      <c r="AC24" s="89" t="s">
        <v>960</v>
      </c>
      <c r="AD24" s="89" t="s">
        <v>876</v>
      </c>
      <c r="AF24" s="89" t="s">
        <v>948</v>
      </c>
      <c r="AG24" s="89" t="s">
        <v>948</v>
      </c>
      <c r="AM24" s="89" t="s">
        <v>1066</v>
      </c>
      <c r="AO24" s="89" t="s">
        <v>41</v>
      </c>
      <c r="AP24" s="89" t="s">
        <v>983</v>
      </c>
      <c r="AQ24" s="89" t="s">
        <v>956</v>
      </c>
      <c r="AR24" s="89" t="s">
        <v>974</v>
      </c>
      <c r="AS24" s="89" t="s">
        <v>1034</v>
      </c>
      <c r="AT24" s="89" t="s">
        <v>1068</v>
      </c>
      <c r="AU24" s="89" t="s">
        <v>965</v>
      </c>
      <c r="AW24" s="89" t="s">
        <v>948</v>
      </c>
      <c r="AY24" s="89" t="s">
        <v>948</v>
      </c>
      <c r="AZ24" s="89" t="s">
        <v>949</v>
      </c>
      <c r="BC24" s="89" t="s">
        <v>948</v>
      </c>
      <c r="BF24" s="89" t="s">
        <v>876</v>
      </c>
      <c r="BM24" s="89" t="s">
        <v>948</v>
      </c>
      <c r="BN24" s="89" t="s">
        <v>948</v>
      </c>
      <c r="BQ24" s="89" t="s">
        <v>1080</v>
      </c>
      <c r="BR24" s="89" t="s">
        <v>948</v>
      </c>
    </row>
    <row r="25" ht="13.5" customHeight="1">
      <c r="A25" s="89" t="s">
        <v>1081</v>
      </c>
      <c r="B25" s="89" t="s">
        <v>1082</v>
      </c>
      <c r="D25" s="89" t="s">
        <v>1083</v>
      </c>
      <c r="F25" s="89" t="s">
        <v>1084</v>
      </c>
      <c r="G25" s="89" t="s">
        <v>1084</v>
      </c>
      <c r="H25" s="89" t="s">
        <v>955</v>
      </c>
      <c r="I25" s="89" t="s">
        <v>1001</v>
      </c>
      <c r="J25" s="89" t="s">
        <v>948</v>
      </c>
      <c r="L25" s="89" t="s">
        <v>957</v>
      </c>
      <c r="M25" s="89" t="s">
        <v>948</v>
      </c>
      <c r="Q25" s="89" t="s">
        <v>948</v>
      </c>
      <c r="R25" s="89" t="s">
        <v>948</v>
      </c>
      <c r="T25" s="89" t="s">
        <v>959</v>
      </c>
      <c r="U25" s="89" t="s">
        <v>958</v>
      </c>
      <c r="V25" s="89" t="s">
        <v>959</v>
      </c>
      <c r="W25" s="89" t="s">
        <v>958</v>
      </c>
      <c r="X25" s="89" t="s">
        <v>948</v>
      </c>
      <c r="AB25" s="89" t="s">
        <v>948</v>
      </c>
      <c r="AC25" s="89" t="s">
        <v>949</v>
      </c>
      <c r="AF25" s="89" t="s">
        <v>948</v>
      </c>
      <c r="AG25" s="89" t="s">
        <v>948</v>
      </c>
      <c r="AM25" s="89" t="s">
        <v>1085</v>
      </c>
      <c r="AO25" s="89" t="s">
        <v>42</v>
      </c>
      <c r="AP25" s="89" t="s">
        <v>1086</v>
      </c>
      <c r="AQ25" s="89" t="s">
        <v>1087</v>
      </c>
      <c r="AR25" s="89" t="s">
        <v>980</v>
      </c>
      <c r="AS25" s="89" t="s">
        <v>1046</v>
      </c>
      <c r="AT25" s="89" t="s">
        <v>1088</v>
      </c>
      <c r="AU25" s="89" t="s">
        <v>965</v>
      </c>
      <c r="AW25" s="89" t="s">
        <v>948</v>
      </c>
      <c r="AY25" s="89" t="s">
        <v>948</v>
      </c>
      <c r="AZ25" s="89" t="s">
        <v>949</v>
      </c>
      <c r="BC25" s="89" t="s">
        <v>876</v>
      </c>
      <c r="BF25" s="89" t="s">
        <v>948</v>
      </c>
      <c r="BM25" s="89" t="s">
        <v>948</v>
      </c>
      <c r="BN25" s="89" t="s">
        <v>948</v>
      </c>
      <c r="BQ25" s="89" t="s">
        <v>1089</v>
      </c>
      <c r="BR25" s="89" t="s">
        <v>948</v>
      </c>
      <c r="BY25" s="89" t="s">
        <v>876</v>
      </c>
      <c r="CA25" s="89" t="s">
        <v>1090</v>
      </c>
    </row>
    <row r="26" ht="13.5" hidden="1" customHeight="1">
      <c r="A26" s="89" t="s">
        <v>1091</v>
      </c>
      <c r="B26" s="89" t="s">
        <v>1092</v>
      </c>
      <c r="D26" s="89" t="s">
        <v>1093</v>
      </c>
      <c r="F26" s="89" t="s">
        <v>992</v>
      </c>
      <c r="G26" s="89" t="s">
        <v>992</v>
      </c>
      <c r="H26" s="89" t="s">
        <v>973</v>
      </c>
      <c r="I26" s="89" t="s">
        <v>1001</v>
      </c>
      <c r="L26" s="89" t="s">
        <v>889</v>
      </c>
      <c r="X26" s="89" t="s">
        <v>876</v>
      </c>
      <c r="AB26" s="89" t="s">
        <v>948</v>
      </c>
      <c r="AC26" s="89" t="s">
        <v>1094</v>
      </c>
      <c r="AD26" s="89" t="s">
        <v>876</v>
      </c>
      <c r="AM26" s="89" t="s">
        <v>1008</v>
      </c>
      <c r="AP26" s="89" t="s">
        <v>983</v>
      </c>
      <c r="AR26" s="89" t="s">
        <v>1067</v>
      </c>
      <c r="AS26" s="89" t="s">
        <v>1095</v>
      </c>
      <c r="AT26" s="89" t="s">
        <v>1096</v>
      </c>
      <c r="AU26" s="89" t="s">
        <v>965</v>
      </c>
      <c r="AW26" s="89" t="s">
        <v>948</v>
      </c>
      <c r="AY26" s="89" t="s">
        <v>948</v>
      </c>
      <c r="AZ26" s="89" t="s">
        <v>949</v>
      </c>
      <c r="BJ26" s="89" t="s">
        <v>948</v>
      </c>
      <c r="BM26" s="89" t="s">
        <v>948</v>
      </c>
      <c r="BN26" s="89" t="s">
        <v>948</v>
      </c>
      <c r="BQ26" s="89" t="s">
        <v>1097</v>
      </c>
      <c r="BR26" s="89" t="s">
        <v>948</v>
      </c>
    </row>
    <row r="27" ht="13.5" customHeight="1">
      <c r="A27" s="89" t="s">
        <v>1098</v>
      </c>
      <c r="B27" s="89" t="s">
        <v>1099</v>
      </c>
      <c r="D27" s="89" t="s">
        <v>1098</v>
      </c>
      <c r="F27" s="89" t="s">
        <v>972</v>
      </c>
      <c r="G27" s="89" t="s">
        <v>972</v>
      </c>
      <c r="H27" s="89" t="s">
        <v>955</v>
      </c>
      <c r="I27" s="89" t="s">
        <v>1001</v>
      </c>
      <c r="J27" s="89" t="s">
        <v>948</v>
      </c>
      <c r="L27" s="89" t="s">
        <v>957</v>
      </c>
      <c r="M27" s="89" t="s">
        <v>948</v>
      </c>
      <c r="Q27" s="89" t="s">
        <v>948</v>
      </c>
      <c r="R27" s="89" t="s">
        <v>876</v>
      </c>
      <c r="T27" s="89" t="s">
        <v>959</v>
      </c>
      <c r="U27" s="89" t="s">
        <v>958</v>
      </c>
      <c r="V27" s="89" t="s">
        <v>959</v>
      </c>
      <c r="W27" s="89" t="s">
        <v>958</v>
      </c>
      <c r="X27" s="89" t="s">
        <v>948</v>
      </c>
      <c r="AB27" s="89" t="s">
        <v>948</v>
      </c>
      <c r="AC27" s="89" t="s">
        <v>960</v>
      </c>
      <c r="AD27" s="89" t="s">
        <v>876</v>
      </c>
      <c r="AF27" s="89" t="s">
        <v>948</v>
      </c>
      <c r="AG27" s="89" t="s">
        <v>948</v>
      </c>
      <c r="AM27" s="89" t="s">
        <v>961</v>
      </c>
      <c r="AO27" s="89" t="s">
        <v>42</v>
      </c>
      <c r="AP27" s="89" t="s">
        <v>983</v>
      </c>
      <c r="AQ27" s="89" t="s">
        <v>984</v>
      </c>
      <c r="AR27" s="89" t="s">
        <v>992</v>
      </c>
      <c r="AS27" s="89" t="s">
        <v>967</v>
      </c>
      <c r="AT27" s="89" t="s">
        <v>985</v>
      </c>
      <c r="AU27" s="89" t="s">
        <v>965</v>
      </c>
      <c r="AW27" s="89" t="s">
        <v>948</v>
      </c>
      <c r="AY27" s="89" t="s">
        <v>948</v>
      </c>
      <c r="AZ27" s="89" t="s">
        <v>949</v>
      </c>
      <c r="BC27" s="89" t="s">
        <v>948</v>
      </c>
      <c r="BF27" s="89" t="s">
        <v>876</v>
      </c>
      <c r="BM27" s="89" t="s">
        <v>948</v>
      </c>
      <c r="BN27" s="89" t="s">
        <v>948</v>
      </c>
      <c r="BQ27" s="89" t="s">
        <v>1100</v>
      </c>
      <c r="BR27" s="89" t="s">
        <v>948</v>
      </c>
      <c r="BY27" s="89" t="s">
        <v>948</v>
      </c>
      <c r="CA27" s="89" t="s">
        <v>948</v>
      </c>
    </row>
    <row r="28" ht="13.5" hidden="1" customHeight="1">
      <c r="A28" s="89" t="s">
        <v>1101</v>
      </c>
      <c r="B28" s="89" t="s">
        <v>1102</v>
      </c>
      <c r="D28" s="89" t="s">
        <v>1103</v>
      </c>
      <c r="F28" s="89" t="s">
        <v>1014</v>
      </c>
      <c r="G28" s="89" t="s">
        <v>1014</v>
      </c>
      <c r="H28" s="89" t="s">
        <v>992</v>
      </c>
      <c r="I28" s="89" t="s">
        <v>1001</v>
      </c>
      <c r="K28" s="89" t="s">
        <v>948</v>
      </c>
      <c r="L28" s="89" t="s">
        <v>889</v>
      </c>
      <c r="M28" s="89" t="s">
        <v>948</v>
      </c>
      <c r="N28" s="89" t="s">
        <v>948</v>
      </c>
      <c r="O28" s="89" t="s">
        <v>948</v>
      </c>
      <c r="P28" s="89" t="s">
        <v>876</v>
      </c>
      <c r="U28" s="89" t="s">
        <v>958</v>
      </c>
      <c r="W28" s="89" t="s">
        <v>958</v>
      </c>
      <c r="X28" s="89" t="s">
        <v>876</v>
      </c>
      <c r="AB28" s="89" t="s">
        <v>948</v>
      </c>
      <c r="AC28" s="89" t="s">
        <v>960</v>
      </c>
      <c r="AD28" s="89" t="s">
        <v>876</v>
      </c>
      <c r="AF28" s="89" t="s">
        <v>948</v>
      </c>
      <c r="AG28" s="89" t="s">
        <v>948</v>
      </c>
      <c r="AH28" s="89" t="s">
        <v>948</v>
      </c>
      <c r="AI28" s="89" t="s">
        <v>948</v>
      </c>
      <c r="AJ28" s="89" t="s">
        <v>948</v>
      </c>
      <c r="AK28" s="89" t="s">
        <v>948</v>
      </c>
      <c r="AM28" s="89" t="s">
        <v>1104</v>
      </c>
      <c r="AO28" s="89" t="s">
        <v>35</v>
      </c>
      <c r="AP28" s="89" t="s">
        <v>889</v>
      </c>
      <c r="AR28" s="89" t="s">
        <v>973</v>
      </c>
      <c r="AS28" s="89" t="s">
        <v>1105</v>
      </c>
      <c r="AT28" s="89" t="s">
        <v>1106</v>
      </c>
      <c r="AU28" s="89" t="s">
        <v>965</v>
      </c>
      <c r="AW28" s="89" t="s">
        <v>948</v>
      </c>
      <c r="AY28" s="89" t="s">
        <v>948</v>
      </c>
      <c r="AZ28" s="89" t="s">
        <v>949</v>
      </c>
      <c r="BI28" s="89" t="s">
        <v>948</v>
      </c>
      <c r="BJ28" s="89" t="s">
        <v>948</v>
      </c>
      <c r="BM28" s="89" t="s">
        <v>948</v>
      </c>
      <c r="BN28" s="89" t="s">
        <v>948</v>
      </c>
      <c r="BQ28" s="89" t="s">
        <v>1107</v>
      </c>
      <c r="BR28" s="89" t="s">
        <v>948</v>
      </c>
    </row>
    <row r="29" ht="13.5" hidden="1" customHeight="1">
      <c r="A29" s="89" t="s">
        <v>1108</v>
      </c>
      <c r="B29" s="89" t="s">
        <v>1109</v>
      </c>
      <c r="D29" s="89" t="s">
        <v>423</v>
      </c>
      <c r="F29" s="89" t="s">
        <v>1020</v>
      </c>
      <c r="G29" s="89" t="s">
        <v>1020</v>
      </c>
      <c r="H29" s="89" t="s">
        <v>992</v>
      </c>
      <c r="I29" s="89" t="s">
        <v>1110</v>
      </c>
      <c r="K29" s="89" t="s">
        <v>948</v>
      </c>
      <c r="L29" s="89" t="s">
        <v>889</v>
      </c>
      <c r="M29" s="89" t="s">
        <v>948</v>
      </c>
      <c r="N29" s="89" t="s">
        <v>948</v>
      </c>
      <c r="O29" s="89" t="s">
        <v>948</v>
      </c>
      <c r="P29" s="89" t="s">
        <v>876</v>
      </c>
      <c r="U29" s="89" t="s">
        <v>958</v>
      </c>
      <c r="W29" s="89" t="s">
        <v>958</v>
      </c>
      <c r="X29" s="89" t="s">
        <v>876</v>
      </c>
      <c r="AB29" s="89" t="s">
        <v>948</v>
      </c>
      <c r="AC29" s="89" t="s">
        <v>949</v>
      </c>
      <c r="AF29" s="89" t="s">
        <v>948</v>
      </c>
      <c r="AG29" s="89" t="s">
        <v>948</v>
      </c>
      <c r="AH29" s="89" t="s">
        <v>948</v>
      </c>
      <c r="AI29" s="89" t="s">
        <v>948</v>
      </c>
      <c r="AJ29" s="89" t="s">
        <v>948</v>
      </c>
      <c r="AK29" s="89" t="s">
        <v>948</v>
      </c>
      <c r="AM29" s="89" t="s">
        <v>961</v>
      </c>
      <c r="AO29" s="89" t="s">
        <v>35</v>
      </c>
      <c r="AP29" s="89" t="s">
        <v>983</v>
      </c>
      <c r="AQ29" s="89" t="s">
        <v>984</v>
      </c>
      <c r="AR29" s="89" t="s">
        <v>974</v>
      </c>
      <c r="AS29" s="89" t="s">
        <v>1111</v>
      </c>
      <c r="AT29" s="89" t="s">
        <v>1112</v>
      </c>
      <c r="AU29" s="89" t="s">
        <v>986</v>
      </c>
      <c r="AW29" s="89" t="s">
        <v>948</v>
      </c>
      <c r="AY29" s="89" t="s">
        <v>948</v>
      </c>
      <c r="AZ29" s="89" t="s">
        <v>949</v>
      </c>
      <c r="BI29" s="89" t="s">
        <v>948</v>
      </c>
      <c r="BJ29" s="89" t="s">
        <v>948</v>
      </c>
      <c r="BM29" s="89" t="s">
        <v>948</v>
      </c>
      <c r="BN29" s="89" t="s">
        <v>948</v>
      </c>
      <c r="BQ29" s="89" t="s">
        <v>1113</v>
      </c>
      <c r="BR29" s="89" t="s">
        <v>948</v>
      </c>
    </row>
    <row r="30" ht="13.5" hidden="1" customHeight="1">
      <c r="A30" s="89" t="s">
        <v>1114</v>
      </c>
      <c r="B30" s="89" t="s">
        <v>1115</v>
      </c>
      <c r="D30" s="89" t="s">
        <v>1116</v>
      </c>
      <c r="F30" s="89" t="s">
        <v>1052</v>
      </c>
      <c r="G30" s="89" t="s">
        <v>1052</v>
      </c>
      <c r="H30" s="89" t="s">
        <v>992</v>
      </c>
      <c r="I30" s="89" t="s">
        <v>956</v>
      </c>
      <c r="K30" s="89" t="s">
        <v>948</v>
      </c>
      <c r="L30" s="89" t="s">
        <v>889</v>
      </c>
      <c r="M30" s="89" t="s">
        <v>876</v>
      </c>
      <c r="N30" s="89" t="s">
        <v>948</v>
      </c>
      <c r="O30" s="89" t="s">
        <v>948</v>
      </c>
      <c r="P30" s="89" t="s">
        <v>948</v>
      </c>
      <c r="U30" s="89" t="s">
        <v>958</v>
      </c>
      <c r="W30" s="89" t="s">
        <v>958</v>
      </c>
      <c r="X30" s="89" t="s">
        <v>876</v>
      </c>
      <c r="AB30" s="89" t="s">
        <v>948</v>
      </c>
      <c r="AC30" s="89" t="s">
        <v>949</v>
      </c>
      <c r="AF30" s="89" t="s">
        <v>948</v>
      </c>
      <c r="AG30" s="89" t="s">
        <v>948</v>
      </c>
      <c r="AH30" s="89" t="s">
        <v>948</v>
      </c>
      <c r="AI30" s="89" t="s">
        <v>948</v>
      </c>
      <c r="AJ30" s="89" t="s">
        <v>948</v>
      </c>
      <c r="AK30" s="89" t="s">
        <v>948</v>
      </c>
      <c r="AM30" s="89" t="s">
        <v>1117</v>
      </c>
      <c r="AO30" s="89" t="s">
        <v>1116</v>
      </c>
      <c r="AP30" s="89" t="s">
        <v>1086</v>
      </c>
      <c r="AQ30" s="89" t="s">
        <v>1118</v>
      </c>
      <c r="AR30" s="89" t="s">
        <v>980</v>
      </c>
      <c r="AS30" s="89" t="s">
        <v>948</v>
      </c>
      <c r="AT30" s="89" t="s">
        <v>1119</v>
      </c>
      <c r="AU30" s="89" t="s">
        <v>965</v>
      </c>
      <c r="AW30" s="89" t="s">
        <v>948</v>
      </c>
      <c r="AY30" s="89" t="s">
        <v>948</v>
      </c>
      <c r="AZ30" s="89" t="s">
        <v>949</v>
      </c>
      <c r="BI30" s="89" t="s">
        <v>948</v>
      </c>
      <c r="BJ30" s="89" t="s">
        <v>948</v>
      </c>
      <c r="BM30" s="89" t="s">
        <v>948</v>
      </c>
      <c r="BN30" s="89" t="s">
        <v>948</v>
      </c>
      <c r="BQ30" s="89" t="s">
        <v>948</v>
      </c>
      <c r="BR30" s="89" t="s">
        <v>948</v>
      </c>
      <c r="BX30" s="89" t="s">
        <v>1120</v>
      </c>
    </row>
    <row r="31" ht="13.5" hidden="1" customHeight="1">
      <c r="A31" s="89" t="s">
        <v>1121</v>
      </c>
      <c r="B31" s="89" t="s">
        <v>1122</v>
      </c>
      <c r="D31" s="89" t="s">
        <v>1123</v>
      </c>
      <c r="F31" s="89" t="s">
        <v>1020</v>
      </c>
      <c r="G31" s="89" t="s">
        <v>1020</v>
      </c>
      <c r="H31" s="89" t="s">
        <v>973</v>
      </c>
      <c r="I31" s="89" t="s">
        <v>956</v>
      </c>
      <c r="L31" s="89" t="s">
        <v>889</v>
      </c>
      <c r="U31" s="89" t="s">
        <v>1124</v>
      </c>
      <c r="W31" s="89" t="s">
        <v>1124</v>
      </c>
      <c r="X31" s="89" t="s">
        <v>876</v>
      </c>
      <c r="AB31" s="89" t="s">
        <v>948</v>
      </c>
      <c r="AC31" s="89" t="s">
        <v>960</v>
      </c>
      <c r="AD31" s="89" t="s">
        <v>876</v>
      </c>
      <c r="AM31" s="89" t="s">
        <v>961</v>
      </c>
      <c r="AP31" s="89" t="s">
        <v>983</v>
      </c>
      <c r="AQ31" s="89" t="s">
        <v>984</v>
      </c>
      <c r="AR31" s="89" t="s">
        <v>955</v>
      </c>
      <c r="AS31" s="89" t="s">
        <v>963</v>
      </c>
      <c r="AT31" s="89" t="s">
        <v>1125</v>
      </c>
      <c r="AU31" s="89" t="s">
        <v>986</v>
      </c>
      <c r="AW31" s="89" t="s">
        <v>876</v>
      </c>
      <c r="AY31" s="89" t="s">
        <v>948</v>
      </c>
      <c r="AZ31" s="89" t="s">
        <v>960</v>
      </c>
      <c r="BA31" s="89" t="s">
        <v>876</v>
      </c>
      <c r="BM31" s="89" t="s">
        <v>948</v>
      </c>
      <c r="BN31" s="89" t="s">
        <v>948</v>
      </c>
      <c r="BQ31" s="89" t="s">
        <v>1126</v>
      </c>
      <c r="BR31" s="89" t="s">
        <v>1127</v>
      </c>
    </row>
    <row r="32" ht="13.5" hidden="1" customHeight="1">
      <c r="A32" s="89" t="s">
        <v>1128</v>
      </c>
      <c r="B32" s="89" t="s">
        <v>1129</v>
      </c>
      <c r="D32" s="89" t="s">
        <v>1130</v>
      </c>
      <c r="F32" s="89" t="s">
        <v>1020</v>
      </c>
      <c r="G32" s="89" t="s">
        <v>1020</v>
      </c>
      <c r="H32" s="89" t="s">
        <v>973</v>
      </c>
      <c r="I32" s="89" t="s">
        <v>956</v>
      </c>
      <c r="L32" s="89" t="s">
        <v>889</v>
      </c>
      <c r="U32" s="89" t="s">
        <v>1124</v>
      </c>
      <c r="W32" s="89" t="s">
        <v>1124</v>
      </c>
      <c r="X32" s="89" t="s">
        <v>876</v>
      </c>
      <c r="AB32" s="89" t="s">
        <v>948</v>
      </c>
      <c r="AC32" s="89" t="s">
        <v>960</v>
      </c>
      <c r="AD32" s="89" t="s">
        <v>876</v>
      </c>
      <c r="AM32" s="89" t="s">
        <v>961</v>
      </c>
      <c r="AP32" s="89" t="s">
        <v>983</v>
      </c>
      <c r="AQ32" s="89" t="s">
        <v>984</v>
      </c>
      <c r="AR32" s="89" t="s">
        <v>955</v>
      </c>
      <c r="AS32" s="89" t="s">
        <v>1095</v>
      </c>
      <c r="AT32" s="89" t="s">
        <v>1131</v>
      </c>
      <c r="AU32" s="89" t="s">
        <v>986</v>
      </c>
      <c r="AW32" s="89" t="s">
        <v>948</v>
      </c>
      <c r="AY32" s="89" t="s">
        <v>948</v>
      </c>
      <c r="AZ32" s="89" t="s">
        <v>949</v>
      </c>
      <c r="BM32" s="89" t="s">
        <v>948</v>
      </c>
      <c r="BN32" s="89" t="s">
        <v>948</v>
      </c>
      <c r="BQ32" s="89" t="s">
        <v>1126</v>
      </c>
      <c r="BR32" s="89" t="s">
        <v>948</v>
      </c>
    </row>
    <row r="33" ht="13.5" hidden="1" customHeight="1">
      <c r="A33" s="89" t="s">
        <v>1132</v>
      </c>
      <c r="B33" s="89" t="s">
        <v>1133</v>
      </c>
      <c r="C33" s="89" t="s">
        <v>1134</v>
      </c>
      <c r="D33" s="89" t="s">
        <v>1132</v>
      </c>
      <c r="F33" s="89" t="s">
        <v>1014</v>
      </c>
      <c r="G33" s="89" t="s">
        <v>1014</v>
      </c>
      <c r="H33" s="89" t="s">
        <v>955</v>
      </c>
      <c r="I33" s="89" t="s">
        <v>956</v>
      </c>
      <c r="K33" s="89" t="s">
        <v>948</v>
      </c>
      <c r="L33" s="89" t="s">
        <v>889</v>
      </c>
      <c r="M33" s="89" t="s">
        <v>948</v>
      </c>
      <c r="U33" s="89" t="s">
        <v>958</v>
      </c>
      <c r="W33" s="89" t="s">
        <v>958</v>
      </c>
      <c r="X33" s="89" t="s">
        <v>876</v>
      </c>
      <c r="AB33" s="89" t="s">
        <v>948</v>
      </c>
      <c r="AC33" s="89" t="s">
        <v>1094</v>
      </c>
      <c r="AD33" s="89" t="s">
        <v>876</v>
      </c>
      <c r="AF33" s="89" t="s">
        <v>948</v>
      </c>
      <c r="AG33" s="89" t="s">
        <v>948</v>
      </c>
      <c r="AH33" s="89" t="s">
        <v>948</v>
      </c>
      <c r="AI33" s="89" t="s">
        <v>948</v>
      </c>
      <c r="AJ33" s="89" t="s">
        <v>948</v>
      </c>
      <c r="AK33" s="89" t="s">
        <v>948</v>
      </c>
      <c r="AL33" s="89" t="s">
        <v>876</v>
      </c>
      <c r="AM33" s="89" t="s">
        <v>961</v>
      </c>
      <c r="AN33" s="89" t="s">
        <v>948</v>
      </c>
      <c r="AO33" s="89" t="s">
        <v>40</v>
      </c>
      <c r="AP33" s="89" t="s">
        <v>983</v>
      </c>
      <c r="AQ33" s="89" t="s">
        <v>956</v>
      </c>
      <c r="AR33" s="89" t="s">
        <v>955</v>
      </c>
      <c r="AS33" s="89" t="s">
        <v>967</v>
      </c>
      <c r="AT33" s="89" t="s">
        <v>1135</v>
      </c>
      <c r="AU33" s="89" t="s">
        <v>965</v>
      </c>
      <c r="AW33" s="89" t="s">
        <v>948</v>
      </c>
      <c r="AY33" s="89" t="s">
        <v>948</v>
      </c>
      <c r="AZ33" s="89" t="s">
        <v>949</v>
      </c>
      <c r="BH33" s="89" t="s">
        <v>876</v>
      </c>
      <c r="BI33" s="89" t="s">
        <v>948</v>
      </c>
      <c r="BM33" s="89" t="s">
        <v>948</v>
      </c>
      <c r="BN33" s="89" t="s">
        <v>948</v>
      </c>
      <c r="BQ33" s="89" t="s">
        <v>1136</v>
      </c>
      <c r="BR33" s="89" t="s">
        <v>948</v>
      </c>
    </row>
    <row r="34" ht="13.5" hidden="1" customHeight="1">
      <c r="A34" s="89" t="s">
        <v>1137</v>
      </c>
      <c r="B34" s="89" t="s">
        <v>1138</v>
      </c>
      <c r="D34" s="89" t="s">
        <v>1139</v>
      </c>
      <c r="F34" s="89" t="s">
        <v>1020</v>
      </c>
      <c r="G34" s="89" t="s">
        <v>1020</v>
      </c>
      <c r="H34" s="89" t="s">
        <v>992</v>
      </c>
      <c r="I34" s="89" t="s">
        <v>1021</v>
      </c>
      <c r="K34" s="89" t="s">
        <v>948</v>
      </c>
      <c r="L34" s="89" t="s">
        <v>957</v>
      </c>
      <c r="M34" s="89" t="s">
        <v>876</v>
      </c>
      <c r="N34" s="89" t="s">
        <v>876</v>
      </c>
      <c r="O34" s="89" t="s">
        <v>876</v>
      </c>
      <c r="P34" s="89" t="s">
        <v>948</v>
      </c>
      <c r="U34" s="89" t="s">
        <v>958</v>
      </c>
      <c r="W34" s="89" t="s">
        <v>958</v>
      </c>
      <c r="X34" s="89" t="s">
        <v>948</v>
      </c>
      <c r="AB34" s="89" t="s">
        <v>948</v>
      </c>
      <c r="AC34" s="89" t="s">
        <v>949</v>
      </c>
      <c r="AF34" s="89" t="s">
        <v>948</v>
      </c>
      <c r="AG34" s="89" t="s">
        <v>948</v>
      </c>
      <c r="AH34" s="89" t="s">
        <v>948</v>
      </c>
      <c r="AI34" s="89" t="s">
        <v>948</v>
      </c>
      <c r="AJ34" s="89" t="s">
        <v>948</v>
      </c>
      <c r="AK34" s="89" t="s">
        <v>948</v>
      </c>
      <c r="AM34" s="89" t="s">
        <v>1140</v>
      </c>
      <c r="AO34" s="89" t="s">
        <v>1139</v>
      </c>
      <c r="AP34" s="89" t="s">
        <v>1086</v>
      </c>
      <c r="AQ34" s="89" t="s">
        <v>1118</v>
      </c>
      <c r="AR34" s="89" t="s">
        <v>1141</v>
      </c>
      <c r="AS34" s="89" t="s">
        <v>948</v>
      </c>
      <c r="AT34" s="89" t="s">
        <v>1142</v>
      </c>
      <c r="AU34" s="89" t="s">
        <v>986</v>
      </c>
      <c r="AW34" s="89" t="s">
        <v>948</v>
      </c>
      <c r="AY34" s="89" t="s">
        <v>948</v>
      </c>
      <c r="AZ34" s="89" t="s">
        <v>949</v>
      </c>
      <c r="BI34" s="89" t="s">
        <v>948</v>
      </c>
      <c r="BJ34" s="89" t="s">
        <v>876</v>
      </c>
      <c r="BK34" s="89" t="s">
        <v>1075</v>
      </c>
      <c r="BM34" s="89" t="s">
        <v>948</v>
      </c>
      <c r="BN34" s="89" t="s">
        <v>948</v>
      </c>
      <c r="BQ34" s="89" t="s">
        <v>948</v>
      </c>
      <c r="BR34" s="89" t="s">
        <v>948</v>
      </c>
      <c r="BX34" s="89" t="s">
        <v>1143</v>
      </c>
    </row>
    <row r="35" ht="13.5" hidden="1" customHeight="1">
      <c r="A35" s="89" t="s">
        <v>407</v>
      </c>
      <c r="B35" s="89" t="s">
        <v>1144</v>
      </c>
      <c r="C35" s="89" t="s">
        <v>1134</v>
      </c>
      <c r="D35" s="89" t="s">
        <v>407</v>
      </c>
      <c r="F35" s="89" t="s">
        <v>1020</v>
      </c>
      <c r="G35" s="89" t="s">
        <v>1020</v>
      </c>
      <c r="H35" s="89" t="s">
        <v>973</v>
      </c>
      <c r="I35" s="89" t="s">
        <v>1021</v>
      </c>
      <c r="K35" s="89" t="s">
        <v>948</v>
      </c>
      <c r="L35" s="89" t="s">
        <v>889</v>
      </c>
      <c r="M35" s="89" t="s">
        <v>948</v>
      </c>
      <c r="U35" s="89" t="s">
        <v>958</v>
      </c>
      <c r="W35" s="89" t="s">
        <v>958</v>
      </c>
      <c r="X35" s="89" t="s">
        <v>876</v>
      </c>
      <c r="AB35" s="89" t="s">
        <v>948</v>
      </c>
      <c r="AC35" s="89" t="s">
        <v>1094</v>
      </c>
      <c r="AD35" s="89" t="s">
        <v>876</v>
      </c>
      <c r="AF35" s="89" t="s">
        <v>948</v>
      </c>
      <c r="AG35" s="89" t="s">
        <v>948</v>
      </c>
      <c r="AH35" s="89" t="s">
        <v>948</v>
      </c>
      <c r="AI35" s="89" t="s">
        <v>948</v>
      </c>
      <c r="AJ35" s="89" t="s">
        <v>948</v>
      </c>
      <c r="AK35" s="89" t="s">
        <v>948</v>
      </c>
      <c r="AL35" s="89" t="s">
        <v>876</v>
      </c>
      <c r="AM35" s="89" t="s">
        <v>961</v>
      </c>
      <c r="AN35" s="89" t="s">
        <v>948</v>
      </c>
      <c r="AO35" s="89" t="s">
        <v>40</v>
      </c>
      <c r="AP35" s="89" t="s">
        <v>1086</v>
      </c>
      <c r="AQ35" s="89" t="s">
        <v>1145</v>
      </c>
      <c r="AR35" s="89" t="s">
        <v>1067</v>
      </c>
      <c r="AS35" s="89" t="s">
        <v>1001</v>
      </c>
      <c r="AT35" s="89" t="s">
        <v>1146</v>
      </c>
      <c r="AU35" s="89" t="s">
        <v>1147</v>
      </c>
      <c r="AW35" s="89" t="s">
        <v>876</v>
      </c>
      <c r="AY35" s="89" t="s">
        <v>948</v>
      </c>
      <c r="AZ35" s="89" t="s">
        <v>949</v>
      </c>
      <c r="BH35" s="89" t="s">
        <v>948</v>
      </c>
      <c r="BI35" s="89" t="s">
        <v>948</v>
      </c>
      <c r="BM35" s="89" t="s">
        <v>948</v>
      </c>
      <c r="BN35" s="89" t="s">
        <v>948</v>
      </c>
      <c r="BQ35" s="89" t="s">
        <v>1148</v>
      </c>
      <c r="BR35" s="89" t="s">
        <v>948</v>
      </c>
    </row>
    <row r="36" ht="13.5" customHeight="1">
      <c r="A36" s="89" t="s">
        <v>1149</v>
      </c>
      <c r="B36" s="89" t="s">
        <v>1150</v>
      </c>
      <c r="D36" s="89" t="s">
        <v>1151</v>
      </c>
      <c r="F36" s="89" t="s">
        <v>1084</v>
      </c>
      <c r="G36" s="89" t="s">
        <v>1084</v>
      </c>
      <c r="H36" s="89" t="s">
        <v>955</v>
      </c>
      <c r="I36" s="89" t="s">
        <v>1007</v>
      </c>
      <c r="J36" s="89" t="s">
        <v>948</v>
      </c>
      <c r="L36" s="89" t="s">
        <v>957</v>
      </c>
      <c r="M36" s="89" t="s">
        <v>948</v>
      </c>
      <c r="Q36" s="89" t="s">
        <v>948</v>
      </c>
      <c r="R36" s="89" t="s">
        <v>948</v>
      </c>
      <c r="T36" s="89" t="s">
        <v>959</v>
      </c>
      <c r="U36" s="89" t="s">
        <v>958</v>
      </c>
      <c r="V36" s="89" t="s">
        <v>959</v>
      </c>
      <c r="W36" s="89" t="s">
        <v>958</v>
      </c>
      <c r="X36" s="89" t="s">
        <v>948</v>
      </c>
      <c r="AB36" s="89" t="s">
        <v>948</v>
      </c>
      <c r="AC36" s="89" t="s">
        <v>949</v>
      </c>
      <c r="AF36" s="89" t="s">
        <v>948</v>
      </c>
      <c r="AG36" s="89" t="s">
        <v>948</v>
      </c>
      <c r="AM36" s="89" t="s">
        <v>1152</v>
      </c>
      <c r="AO36" s="89" t="s">
        <v>42</v>
      </c>
      <c r="AP36" s="89" t="s">
        <v>1086</v>
      </c>
      <c r="AQ36" s="89" t="s">
        <v>1087</v>
      </c>
      <c r="AR36" s="89" t="s">
        <v>980</v>
      </c>
      <c r="AS36" s="89" t="s">
        <v>1153</v>
      </c>
      <c r="AT36" s="89" t="s">
        <v>1154</v>
      </c>
      <c r="AU36" s="89" t="s">
        <v>965</v>
      </c>
      <c r="AW36" s="89" t="s">
        <v>948</v>
      </c>
      <c r="AY36" s="89" t="s">
        <v>948</v>
      </c>
      <c r="AZ36" s="89" t="s">
        <v>949</v>
      </c>
      <c r="BC36" s="89" t="s">
        <v>876</v>
      </c>
      <c r="BF36" s="89" t="s">
        <v>948</v>
      </c>
      <c r="BM36" s="89" t="s">
        <v>948</v>
      </c>
      <c r="BN36" s="89" t="s">
        <v>948</v>
      </c>
      <c r="BQ36" s="89" t="s">
        <v>1155</v>
      </c>
      <c r="BR36" s="89" t="s">
        <v>948</v>
      </c>
      <c r="BY36" s="89" t="s">
        <v>876</v>
      </c>
      <c r="CA36" s="89" t="s">
        <v>1090</v>
      </c>
    </row>
    <row r="37" ht="13.5" customHeight="1">
      <c r="A37" s="89" t="s">
        <v>1156</v>
      </c>
      <c r="B37" s="89" t="s">
        <v>1157</v>
      </c>
      <c r="D37" s="89" t="s">
        <v>1158</v>
      </c>
      <c r="F37" s="89" t="s">
        <v>1014</v>
      </c>
      <c r="G37" s="89" t="s">
        <v>1014</v>
      </c>
      <c r="H37" s="89" t="s">
        <v>992</v>
      </c>
      <c r="I37" s="89" t="s">
        <v>1159</v>
      </c>
      <c r="J37" s="89" t="s">
        <v>948</v>
      </c>
      <c r="L37" s="89" t="s">
        <v>957</v>
      </c>
      <c r="M37" s="89" t="s">
        <v>876</v>
      </c>
      <c r="Q37" s="89" t="s">
        <v>948</v>
      </c>
      <c r="R37" s="89" t="s">
        <v>876</v>
      </c>
      <c r="T37" s="89" t="s">
        <v>959</v>
      </c>
      <c r="U37" s="89" t="s">
        <v>958</v>
      </c>
      <c r="V37" s="89" t="s">
        <v>959</v>
      </c>
      <c r="W37" s="89" t="s">
        <v>958</v>
      </c>
      <c r="X37" s="89" t="s">
        <v>948</v>
      </c>
      <c r="AB37" s="89" t="s">
        <v>948</v>
      </c>
      <c r="AC37" s="89" t="s">
        <v>949</v>
      </c>
      <c r="AF37" s="89" t="s">
        <v>948</v>
      </c>
      <c r="AG37" s="89" t="s">
        <v>948</v>
      </c>
      <c r="AM37" s="89" t="s">
        <v>1053</v>
      </c>
      <c r="AO37" s="89" t="s">
        <v>1158</v>
      </c>
      <c r="AP37" s="89" t="s">
        <v>983</v>
      </c>
      <c r="AQ37" s="89" t="s">
        <v>956</v>
      </c>
      <c r="AR37" s="89" t="s">
        <v>1160</v>
      </c>
      <c r="AS37" s="89" t="s">
        <v>1161</v>
      </c>
      <c r="AT37" s="89" t="s">
        <v>1162</v>
      </c>
      <c r="AU37" s="89" t="s">
        <v>1163</v>
      </c>
      <c r="AW37" s="89" t="s">
        <v>948</v>
      </c>
      <c r="AY37" s="89" t="s">
        <v>948</v>
      </c>
      <c r="AZ37" s="89" t="s">
        <v>949</v>
      </c>
      <c r="BC37" s="89" t="s">
        <v>948</v>
      </c>
      <c r="BF37" s="89" t="s">
        <v>876</v>
      </c>
      <c r="BM37" s="89" t="s">
        <v>948</v>
      </c>
      <c r="BN37" s="89" t="s">
        <v>948</v>
      </c>
      <c r="BQ37" s="89" t="s">
        <v>1164</v>
      </c>
      <c r="BR37" s="89" t="s">
        <v>948</v>
      </c>
    </row>
    <row r="38" ht="13.5" hidden="1" customHeight="1">
      <c r="A38" s="89" t="s">
        <v>1165</v>
      </c>
      <c r="B38" s="89" t="s">
        <v>1166</v>
      </c>
      <c r="C38" s="89" t="s">
        <v>1167</v>
      </c>
      <c r="D38" s="89" t="s">
        <v>1158</v>
      </c>
      <c r="F38" s="89" t="s">
        <v>1014</v>
      </c>
      <c r="G38" s="89" t="s">
        <v>1014</v>
      </c>
      <c r="H38" s="89" t="s">
        <v>955</v>
      </c>
      <c r="I38" s="89" t="s">
        <v>1159</v>
      </c>
      <c r="K38" s="89" t="s">
        <v>948</v>
      </c>
      <c r="L38" s="89" t="s">
        <v>957</v>
      </c>
      <c r="M38" s="89" t="s">
        <v>876</v>
      </c>
      <c r="U38" s="89" t="s">
        <v>958</v>
      </c>
      <c r="W38" s="89" t="s">
        <v>958</v>
      </c>
      <c r="X38" s="89" t="s">
        <v>948</v>
      </c>
      <c r="AB38" s="89" t="s">
        <v>948</v>
      </c>
      <c r="AC38" s="89" t="s">
        <v>949</v>
      </c>
      <c r="AF38" s="89" t="s">
        <v>948</v>
      </c>
      <c r="AG38" s="89" t="s">
        <v>948</v>
      </c>
      <c r="AH38" s="89" t="s">
        <v>948</v>
      </c>
      <c r="AI38" s="89" t="s">
        <v>948</v>
      </c>
      <c r="AJ38" s="89" t="s">
        <v>948</v>
      </c>
      <c r="AK38" s="89" t="s">
        <v>948</v>
      </c>
      <c r="AM38" s="89" t="s">
        <v>1053</v>
      </c>
      <c r="AN38" s="89" t="s">
        <v>948</v>
      </c>
      <c r="AO38" s="89" t="s">
        <v>1158</v>
      </c>
      <c r="AP38" s="89" t="s">
        <v>983</v>
      </c>
      <c r="AQ38" s="89" t="s">
        <v>956</v>
      </c>
      <c r="AR38" s="89" t="s">
        <v>1067</v>
      </c>
      <c r="AS38" s="89" t="s">
        <v>948</v>
      </c>
      <c r="AT38" s="89" t="s">
        <v>1168</v>
      </c>
      <c r="AU38" s="89" t="s">
        <v>1163</v>
      </c>
      <c r="AW38" s="89" t="s">
        <v>948</v>
      </c>
      <c r="AY38" s="89" t="s">
        <v>948</v>
      </c>
      <c r="AZ38" s="89" t="s">
        <v>949</v>
      </c>
      <c r="BH38" s="89" t="s">
        <v>876</v>
      </c>
      <c r="BI38" s="89" t="s">
        <v>948</v>
      </c>
      <c r="BM38" s="89" t="s">
        <v>948</v>
      </c>
      <c r="BN38" s="89" t="s">
        <v>948</v>
      </c>
      <c r="BQ38" s="89" t="s">
        <v>948</v>
      </c>
      <c r="BR38" s="89" t="s">
        <v>948</v>
      </c>
      <c r="BX38" s="89" t="s">
        <v>1169</v>
      </c>
    </row>
    <row r="39" ht="13.5" customHeight="1">
      <c r="A39" s="89" t="s">
        <v>1170</v>
      </c>
      <c r="B39" s="89" t="s">
        <v>1171</v>
      </c>
      <c r="D39" s="89" t="s">
        <v>1172</v>
      </c>
      <c r="F39" s="89" t="s">
        <v>1052</v>
      </c>
      <c r="G39" s="89" t="s">
        <v>1052</v>
      </c>
      <c r="H39" s="89" t="s">
        <v>955</v>
      </c>
      <c r="I39" s="89" t="s">
        <v>956</v>
      </c>
      <c r="J39" s="89" t="s">
        <v>948</v>
      </c>
      <c r="L39" s="89" t="s">
        <v>957</v>
      </c>
      <c r="M39" s="89" t="s">
        <v>948</v>
      </c>
      <c r="Q39" s="89" t="s">
        <v>948</v>
      </c>
      <c r="R39" s="89" t="s">
        <v>948</v>
      </c>
      <c r="T39" s="89" t="s">
        <v>959</v>
      </c>
      <c r="U39" s="89" t="s">
        <v>958</v>
      </c>
      <c r="V39" s="89" t="s">
        <v>959</v>
      </c>
      <c r="W39" s="89" t="s">
        <v>958</v>
      </c>
      <c r="X39" s="89" t="s">
        <v>948</v>
      </c>
      <c r="AB39" s="89" t="s">
        <v>948</v>
      </c>
      <c r="AC39" s="89" t="s">
        <v>960</v>
      </c>
      <c r="AD39" s="89" t="s">
        <v>876</v>
      </c>
      <c r="AF39" s="89" t="s">
        <v>948</v>
      </c>
      <c r="AG39" s="89" t="s">
        <v>948</v>
      </c>
      <c r="AM39" s="89" t="s">
        <v>1033</v>
      </c>
      <c r="AO39" s="89" t="s">
        <v>42</v>
      </c>
      <c r="AP39" s="89" t="s">
        <v>889</v>
      </c>
      <c r="AR39" s="89" t="s">
        <v>1141</v>
      </c>
      <c r="AS39" s="89" t="s">
        <v>1173</v>
      </c>
      <c r="AT39" s="89" t="s">
        <v>1174</v>
      </c>
      <c r="AU39" s="89" t="s">
        <v>965</v>
      </c>
      <c r="AW39" s="89" t="s">
        <v>948</v>
      </c>
      <c r="AY39" s="89" t="s">
        <v>948</v>
      </c>
      <c r="AZ39" s="89" t="s">
        <v>949</v>
      </c>
      <c r="BC39" s="89" t="s">
        <v>876</v>
      </c>
      <c r="BF39" s="89" t="s">
        <v>948</v>
      </c>
      <c r="BM39" s="89" t="s">
        <v>948</v>
      </c>
      <c r="BN39" s="89" t="s">
        <v>948</v>
      </c>
      <c r="BQ39" s="89" t="s">
        <v>1175</v>
      </c>
      <c r="BR39" s="89" t="s">
        <v>948</v>
      </c>
      <c r="BY39" s="89" t="s">
        <v>876</v>
      </c>
      <c r="CA39" s="89" t="s">
        <v>988</v>
      </c>
    </row>
    <row r="40" ht="13.5" customHeight="1">
      <c r="A40" s="89" t="s">
        <v>1176</v>
      </c>
      <c r="B40" s="89" t="s">
        <v>1177</v>
      </c>
      <c r="D40" s="89" t="s">
        <v>1178</v>
      </c>
      <c r="F40" s="89" t="s">
        <v>1179</v>
      </c>
      <c r="G40" s="89" t="s">
        <v>1179</v>
      </c>
      <c r="H40" s="89" t="s">
        <v>992</v>
      </c>
      <c r="I40" s="89" t="s">
        <v>956</v>
      </c>
      <c r="J40" s="89" t="s">
        <v>948</v>
      </c>
      <c r="L40" s="89" t="s">
        <v>957</v>
      </c>
      <c r="M40" s="89" t="s">
        <v>948</v>
      </c>
      <c r="Q40" s="89" t="s">
        <v>948</v>
      </c>
      <c r="R40" s="89" t="s">
        <v>948</v>
      </c>
      <c r="T40" s="89" t="s">
        <v>959</v>
      </c>
      <c r="U40" s="89" t="s">
        <v>958</v>
      </c>
      <c r="V40" s="89" t="s">
        <v>959</v>
      </c>
      <c r="W40" s="89" t="s">
        <v>958</v>
      </c>
      <c r="X40" s="89" t="s">
        <v>948</v>
      </c>
      <c r="AB40" s="89" t="s">
        <v>948</v>
      </c>
      <c r="AC40" s="89" t="s">
        <v>960</v>
      </c>
      <c r="AD40" s="89" t="s">
        <v>876</v>
      </c>
      <c r="AF40" s="89" t="s">
        <v>948</v>
      </c>
      <c r="AG40" s="89" t="s">
        <v>948</v>
      </c>
      <c r="AM40" s="89" t="s">
        <v>961</v>
      </c>
      <c r="AO40" s="89" t="s">
        <v>42</v>
      </c>
      <c r="AP40" s="89" t="s">
        <v>889</v>
      </c>
      <c r="AQ40" s="89" t="s">
        <v>948</v>
      </c>
      <c r="AR40" s="89" t="s">
        <v>962</v>
      </c>
      <c r="AS40" s="89" t="s">
        <v>1180</v>
      </c>
      <c r="AT40" s="89" t="s">
        <v>1181</v>
      </c>
      <c r="AU40" s="89" t="s">
        <v>965</v>
      </c>
      <c r="AW40" s="89" t="s">
        <v>948</v>
      </c>
      <c r="AY40" s="89" t="s">
        <v>948</v>
      </c>
      <c r="AZ40" s="89" t="s">
        <v>949</v>
      </c>
      <c r="BC40" s="89" t="s">
        <v>876</v>
      </c>
      <c r="BF40" s="89" t="s">
        <v>948</v>
      </c>
      <c r="BM40" s="89" t="s">
        <v>948</v>
      </c>
      <c r="BN40" s="89" t="s">
        <v>948</v>
      </c>
      <c r="BQ40" s="89" t="s">
        <v>1182</v>
      </c>
      <c r="BR40" s="89" t="s">
        <v>948</v>
      </c>
      <c r="BY40" s="89" t="s">
        <v>948</v>
      </c>
      <c r="CA40" s="89" t="s">
        <v>948</v>
      </c>
    </row>
    <row r="41" ht="13.5" customHeight="1">
      <c r="A41" s="89" t="s">
        <v>1183</v>
      </c>
      <c r="B41" s="89" t="s">
        <v>1184</v>
      </c>
      <c r="D41" s="89" t="s">
        <v>1185</v>
      </c>
      <c r="F41" s="89" t="s">
        <v>1020</v>
      </c>
      <c r="G41" s="89" t="s">
        <v>1020</v>
      </c>
      <c r="H41" s="89" t="s">
        <v>992</v>
      </c>
      <c r="I41" s="89" t="s">
        <v>1001</v>
      </c>
      <c r="J41" s="89" t="s">
        <v>948</v>
      </c>
      <c r="L41" s="89" t="s">
        <v>957</v>
      </c>
      <c r="M41" s="89" t="s">
        <v>948</v>
      </c>
      <c r="Q41" s="89" t="s">
        <v>876</v>
      </c>
      <c r="R41" s="89" t="s">
        <v>876</v>
      </c>
      <c r="T41" s="89" t="s">
        <v>959</v>
      </c>
      <c r="U41" s="89" t="s">
        <v>1079</v>
      </c>
      <c r="V41" s="89" t="s">
        <v>959</v>
      </c>
      <c r="W41" s="89" t="s">
        <v>1079</v>
      </c>
      <c r="X41" s="89" t="s">
        <v>948</v>
      </c>
      <c r="AB41" s="89" t="s">
        <v>948</v>
      </c>
      <c r="AC41" s="89" t="s">
        <v>960</v>
      </c>
      <c r="AD41" s="89" t="s">
        <v>876</v>
      </c>
      <c r="AF41" s="89" t="s">
        <v>948</v>
      </c>
      <c r="AG41" s="89" t="s">
        <v>948</v>
      </c>
      <c r="AM41" s="89" t="s">
        <v>1117</v>
      </c>
      <c r="AO41" s="89" t="s">
        <v>41</v>
      </c>
      <c r="AP41" s="89" t="s">
        <v>983</v>
      </c>
      <c r="AQ41" s="89" t="s">
        <v>956</v>
      </c>
      <c r="AR41" s="89" t="s">
        <v>1067</v>
      </c>
      <c r="AS41" s="89" t="s">
        <v>963</v>
      </c>
      <c r="AT41" s="89" t="s">
        <v>1186</v>
      </c>
      <c r="AU41" s="89" t="s">
        <v>986</v>
      </c>
      <c r="AW41" s="89" t="s">
        <v>948</v>
      </c>
      <c r="AY41" s="89" t="s">
        <v>948</v>
      </c>
      <c r="AZ41" s="89" t="s">
        <v>949</v>
      </c>
      <c r="BC41" s="89" t="s">
        <v>948</v>
      </c>
      <c r="BF41" s="89" t="s">
        <v>876</v>
      </c>
      <c r="BM41" s="89" t="s">
        <v>948</v>
      </c>
      <c r="BN41" s="89" t="s">
        <v>948</v>
      </c>
      <c r="BQ41" s="89" t="s">
        <v>1187</v>
      </c>
      <c r="BR41" s="89" t="s">
        <v>948</v>
      </c>
      <c r="BS41" s="89" t="s">
        <v>948</v>
      </c>
    </row>
    <row r="42" ht="13.5" hidden="1" customHeight="1">
      <c r="A42" s="89" t="s">
        <v>1188</v>
      </c>
      <c r="B42" s="89" t="s">
        <v>1189</v>
      </c>
      <c r="C42" s="89" t="s">
        <v>1190</v>
      </c>
      <c r="D42" s="89" t="s">
        <v>1191</v>
      </c>
      <c r="F42" s="89" t="s">
        <v>1020</v>
      </c>
      <c r="G42" s="89" t="s">
        <v>1020</v>
      </c>
      <c r="H42" s="89" t="s">
        <v>955</v>
      </c>
      <c r="I42" s="89" t="s">
        <v>1001</v>
      </c>
      <c r="K42" s="89" t="s">
        <v>948</v>
      </c>
      <c r="L42" s="89" t="s">
        <v>889</v>
      </c>
      <c r="M42" s="89" t="s">
        <v>948</v>
      </c>
      <c r="U42" s="89" t="s">
        <v>958</v>
      </c>
      <c r="W42" s="89" t="s">
        <v>958</v>
      </c>
      <c r="X42" s="89" t="s">
        <v>876</v>
      </c>
      <c r="AB42" s="89" t="s">
        <v>948</v>
      </c>
      <c r="AC42" s="89" t="s">
        <v>960</v>
      </c>
      <c r="AD42" s="89" t="s">
        <v>876</v>
      </c>
      <c r="AF42" s="89" t="s">
        <v>948</v>
      </c>
      <c r="AG42" s="89" t="s">
        <v>948</v>
      </c>
      <c r="AH42" s="89" t="s">
        <v>948</v>
      </c>
      <c r="AI42" s="89" t="s">
        <v>948</v>
      </c>
      <c r="AJ42" s="89" t="s">
        <v>948</v>
      </c>
      <c r="AK42" s="89" t="s">
        <v>948</v>
      </c>
      <c r="AM42" s="89" t="s">
        <v>1117</v>
      </c>
      <c r="AN42" s="89" t="s">
        <v>948</v>
      </c>
      <c r="AO42" s="89" t="s">
        <v>40</v>
      </c>
      <c r="AP42" s="89" t="s">
        <v>983</v>
      </c>
      <c r="AQ42" s="89" t="s">
        <v>956</v>
      </c>
      <c r="AR42" s="89" t="s">
        <v>1067</v>
      </c>
      <c r="AS42" s="89" t="s">
        <v>963</v>
      </c>
      <c r="AT42" s="89" t="s">
        <v>1192</v>
      </c>
      <c r="AU42" s="89" t="s">
        <v>986</v>
      </c>
      <c r="AW42" s="89" t="s">
        <v>948</v>
      </c>
      <c r="AY42" s="89" t="s">
        <v>948</v>
      </c>
      <c r="AZ42" s="89" t="s">
        <v>949</v>
      </c>
      <c r="BH42" s="89" t="s">
        <v>876</v>
      </c>
      <c r="BI42" s="89" t="s">
        <v>948</v>
      </c>
      <c r="BM42" s="89" t="s">
        <v>948</v>
      </c>
      <c r="BN42" s="89" t="s">
        <v>948</v>
      </c>
      <c r="BQ42" s="89" t="s">
        <v>1193</v>
      </c>
      <c r="BR42" s="89" t="s">
        <v>948</v>
      </c>
    </row>
    <row r="43" ht="13.5" customHeight="1">
      <c r="A43" s="89" t="s">
        <v>1194</v>
      </c>
      <c r="B43" s="89" t="s">
        <v>1195</v>
      </c>
      <c r="D43" s="89" t="s">
        <v>1194</v>
      </c>
      <c r="F43" s="89" t="s">
        <v>984</v>
      </c>
      <c r="G43" s="89" t="s">
        <v>984</v>
      </c>
      <c r="H43" s="89" t="s">
        <v>992</v>
      </c>
      <c r="I43" s="89" t="s">
        <v>1021</v>
      </c>
      <c r="L43" s="89" t="s">
        <v>957</v>
      </c>
      <c r="M43" s="89" t="s">
        <v>876</v>
      </c>
      <c r="Q43" s="89" t="s">
        <v>948</v>
      </c>
      <c r="R43" s="89" t="s">
        <v>948</v>
      </c>
      <c r="T43" s="89" t="s">
        <v>959</v>
      </c>
      <c r="U43" s="89" t="s">
        <v>958</v>
      </c>
      <c r="V43" s="89" t="s">
        <v>959</v>
      </c>
      <c r="W43" s="89" t="s">
        <v>958</v>
      </c>
      <c r="X43" s="89" t="s">
        <v>948</v>
      </c>
      <c r="AB43" s="89" t="s">
        <v>948</v>
      </c>
      <c r="AC43" s="89" t="s">
        <v>960</v>
      </c>
      <c r="AD43" s="89" t="s">
        <v>876</v>
      </c>
      <c r="AF43" s="89" t="s">
        <v>948</v>
      </c>
      <c r="AG43" s="89" t="s">
        <v>948</v>
      </c>
      <c r="AM43" s="89" t="s">
        <v>1196</v>
      </c>
      <c r="AO43" s="89" t="s">
        <v>1194</v>
      </c>
      <c r="AP43" s="89" t="s">
        <v>889</v>
      </c>
      <c r="AQ43" s="89" t="s">
        <v>948</v>
      </c>
      <c r="AR43" s="89" t="s">
        <v>1160</v>
      </c>
      <c r="AS43" s="89" t="s">
        <v>1054</v>
      </c>
      <c r="AT43" s="89" t="s">
        <v>1197</v>
      </c>
      <c r="AU43" s="89" t="s">
        <v>1003</v>
      </c>
      <c r="AW43" s="89" t="s">
        <v>948</v>
      </c>
      <c r="AY43" s="89" t="s">
        <v>948</v>
      </c>
      <c r="AZ43" s="89" t="s">
        <v>949</v>
      </c>
      <c r="BC43" s="89" t="s">
        <v>876</v>
      </c>
      <c r="BF43" s="89" t="s">
        <v>876</v>
      </c>
      <c r="BM43" s="89" t="s">
        <v>948</v>
      </c>
      <c r="BN43" s="89" t="s">
        <v>948</v>
      </c>
      <c r="BQ43" s="89" t="s">
        <v>1198</v>
      </c>
      <c r="BR43" s="89" t="s">
        <v>948</v>
      </c>
      <c r="CA43" s="89" t="s">
        <v>948</v>
      </c>
    </row>
    <row r="44" ht="13.5" hidden="1" customHeight="1">
      <c r="A44" s="89" t="s">
        <v>1199</v>
      </c>
      <c r="B44" s="89" t="s">
        <v>1200</v>
      </c>
      <c r="D44" s="89" t="s">
        <v>1194</v>
      </c>
      <c r="F44" s="89" t="s">
        <v>1020</v>
      </c>
      <c r="G44" s="89" t="s">
        <v>1020</v>
      </c>
      <c r="H44" s="89" t="s">
        <v>955</v>
      </c>
      <c r="I44" s="89" t="s">
        <v>1021</v>
      </c>
      <c r="L44" s="89" t="s">
        <v>889</v>
      </c>
      <c r="M44" s="89" t="s">
        <v>876</v>
      </c>
      <c r="N44" s="89" t="s">
        <v>948</v>
      </c>
      <c r="O44" s="89" t="s">
        <v>948</v>
      </c>
      <c r="P44" s="89" t="s">
        <v>948</v>
      </c>
      <c r="U44" s="89" t="s">
        <v>958</v>
      </c>
      <c r="W44" s="89" t="s">
        <v>958</v>
      </c>
      <c r="X44" s="89" t="s">
        <v>876</v>
      </c>
      <c r="AB44" s="89" t="s">
        <v>948</v>
      </c>
      <c r="AC44" s="89" t="s">
        <v>960</v>
      </c>
      <c r="AD44" s="89" t="s">
        <v>876</v>
      </c>
      <c r="AF44" s="89" t="s">
        <v>948</v>
      </c>
      <c r="AG44" s="89" t="s">
        <v>948</v>
      </c>
      <c r="AH44" s="89" t="s">
        <v>948</v>
      </c>
      <c r="AI44" s="89" t="s">
        <v>948</v>
      </c>
      <c r="AJ44" s="89" t="s">
        <v>948</v>
      </c>
      <c r="AK44" s="89" t="s">
        <v>948</v>
      </c>
      <c r="AM44" s="89" t="s">
        <v>1196</v>
      </c>
      <c r="AO44" s="89" t="s">
        <v>1194</v>
      </c>
      <c r="AP44" s="89" t="s">
        <v>889</v>
      </c>
      <c r="AQ44" s="89" t="s">
        <v>948</v>
      </c>
      <c r="AR44" s="89" t="s">
        <v>1160</v>
      </c>
      <c r="AS44" s="89" t="s">
        <v>948</v>
      </c>
      <c r="AT44" s="89" t="s">
        <v>1197</v>
      </c>
      <c r="AU44" s="89" t="s">
        <v>986</v>
      </c>
      <c r="AW44" s="89" t="s">
        <v>948</v>
      </c>
      <c r="AY44" s="89" t="s">
        <v>948</v>
      </c>
      <c r="AZ44" s="89" t="s">
        <v>949</v>
      </c>
      <c r="BI44" s="89" t="s">
        <v>948</v>
      </c>
      <c r="BJ44" s="89" t="s">
        <v>948</v>
      </c>
      <c r="BM44" s="89" t="s">
        <v>948</v>
      </c>
      <c r="BN44" s="89" t="s">
        <v>948</v>
      </c>
      <c r="BR44" s="89" t="s">
        <v>948</v>
      </c>
      <c r="BX44" s="89" t="s">
        <v>1201</v>
      </c>
    </row>
    <row r="45" ht="13.5" hidden="1" customHeight="1">
      <c r="A45" s="89" t="s">
        <v>527</v>
      </c>
      <c r="B45" s="89" t="s">
        <v>947</v>
      </c>
      <c r="D45" s="89" t="s">
        <v>527</v>
      </c>
      <c r="F45" s="89" t="s">
        <v>974</v>
      </c>
      <c r="G45" s="89" t="s">
        <v>974</v>
      </c>
      <c r="H45" s="89" t="s">
        <v>955</v>
      </c>
      <c r="I45" s="89" t="s">
        <v>876</v>
      </c>
      <c r="L45" s="89" t="s">
        <v>957</v>
      </c>
      <c r="X45" s="89" t="s">
        <v>948</v>
      </c>
      <c r="AB45" s="89" t="s">
        <v>948</v>
      </c>
      <c r="AC45" s="89" t="s">
        <v>949</v>
      </c>
      <c r="AM45" s="89" t="s">
        <v>950</v>
      </c>
      <c r="AP45" s="89" t="s">
        <v>889</v>
      </c>
      <c r="AR45" s="89" t="s">
        <v>948</v>
      </c>
      <c r="AS45" s="89" t="s">
        <v>948</v>
      </c>
      <c r="AT45" s="89" t="s">
        <v>527</v>
      </c>
      <c r="AU45" s="89" t="s">
        <v>949</v>
      </c>
      <c r="AW45" s="89" t="s">
        <v>948</v>
      </c>
      <c r="AY45" s="89" t="s">
        <v>948</v>
      </c>
      <c r="AZ45" s="89" t="s">
        <v>949</v>
      </c>
      <c r="BM45" s="89" t="s">
        <v>948</v>
      </c>
      <c r="BN45" s="89" t="s">
        <v>948</v>
      </c>
      <c r="BQ45" s="89" t="s">
        <v>948</v>
      </c>
      <c r="BR45" s="89" t="s">
        <v>948</v>
      </c>
    </row>
    <row r="46" ht="13.5" hidden="1" customHeight="1">
      <c r="A46" s="89" t="s">
        <v>527</v>
      </c>
      <c r="B46" s="89" t="s">
        <v>947</v>
      </c>
      <c r="D46" s="89" t="s">
        <v>527</v>
      </c>
      <c r="F46" s="89" t="s">
        <v>974</v>
      </c>
      <c r="G46" s="89" t="s">
        <v>974</v>
      </c>
      <c r="H46" s="89" t="s">
        <v>955</v>
      </c>
      <c r="I46" s="89" t="s">
        <v>876</v>
      </c>
      <c r="L46" s="89" t="s">
        <v>957</v>
      </c>
      <c r="X46" s="89" t="s">
        <v>948</v>
      </c>
      <c r="AB46" s="89" t="s">
        <v>948</v>
      </c>
      <c r="AC46" s="89" t="s">
        <v>949</v>
      </c>
      <c r="AM46" s="89" t="s">
        <v>950</v>
      </c>
      <c r="AP46" s="89" t="s">
        <v>889</v>
      </c>
      <c r="AR46" s="89" t="s">
        <v>948</v>
      </c>
      <c r="AS46" s="89" t="s">
        <v>948</v>
      </c>
      <c r="AT46" s="89" t="s">
        <v>527</v>
      </c>
      <c r="AU46" s="89" t="s">
        <v>949</v>
      </c>
      <c r="AW46" s="89" t="s">
        <v>948</v>
      </c>
      <c r="AY46" s="89" t="s">
        <v>948</v>
      </c>
      <c r="AZ46" s="89" t="s">
        <v>949</v>
      </c>
      <c r="BM46" s="89" t="s">
        <v>948</v>
      </c>
      <c r="BN46" s="89" t="s">
        <v>948</v>
      </c>
      <c r="BQ46" s="89" t="s">
        <v>948</v>
      </c>
      <c r="BR46" s="89" t="s">
        <v>948</v>
      </c>
    </row>
    <row r="47" ht="13.5" hidden="1" customHeight="1">
      <c r="A47" s="89" t="s">
        <v>527</v>
      </c>
      <c r="B47" s="89" t="s">
        <v>947</v>
      </c>
      <c r="D47" s="89" t="s">
        <v>527</v>
      </c>
      <c r="F47" s="89" t="s">
        <v>974</v>
      </c>
      <c r="G47" s="89" t="s">
        <v>974</v>
      </c>
      <c r="H47" s="89" t="s">
        <v>955</v>
      </c>
      <c r="I47" s="89" t="s">
        <v>876</v>
      </c>
      <c r="L47" s="89" t="s">
        <v>957</v>
      </c>
      <c r="U47" s="89" t="s">
        <v>948</v>
      </c>
      <c r="W47" s="89" t="s">
        <v>948</v>
      </c>
      <c r="X47" s="89" t="s">
        <v>948</v>
      </c>
      <c r="AB47" s="89" t="s">
        <v>948</v>
      </c>
      <c r="AC47" s="89" t="s">
        <v>949</v>
      </c>
      <c r="AM47" s="89" t="s">
        <v>950</v>
      </c>
      <c r="AP47" s="89" t="s">
        <v>889</v>
      </c>
      <c r="AR47" s="89" t="s">
        <v>948</v>
      </c>
      <c r="AS47" s="89" t="s">
        <v>948</v>
      </c>
      <c r="AT47" s="89" t="s">
        <v>527</v>
      </c>
      <c r="AU47" s="89" t="s">
        <v>949</v>
      </c>
      <c r="AW47" s="89" t="s">
        <v>948</v>
      </c>
      <c r="AY47" s="89" t="s">
        <v>948</v>
      </c>
      <c r="AZ47" s="89" t="s">
        <v>949</v>
      </c>
      <c r="BM47" s="89" t="s">
        <v>948</v>
      </c>
      <c r="BN47" s="89" t="s">
        <v>948</v>
      </c>
      <c r="BQ47" s="89" t="s">
        <v>948</v>
      </c>
      <c r="BR47" s="89" t="s">
        <v>948</v>
      </c>
    </row>
    <row r="48" ht="13.5" hidden="1" customHeight="1">
      <c r="A48" s="89" t="s">
        <v>527</v>
      </c>
      <c r="B48" s="89" t="s">
        <v>947</v>
      </c>
      <c r="D48" s="89" t="s">
        <v>527</v>
      </c>
      <c r="F48" s="89" t="s">
        <v>974</v>
      </c>
      <c r="G48" s="89" t="s">
        <v>974</v>
      </c>
      <c r="H48" s="89" t="s">
        <v>955</v>
      </c>
      <c r="I48" s="89" t="s">
        <v>876</v>
      </c>
      <c r="L48" s="89" t="s">
        <v>957</v>
      </c>
      <c r="U48" s="89" t="s">
        <v>948</v>
      </c>
      <c r="W48" s="89" t="s">
        <v>948</v>
      </c>
      <c r="X48" s="89" t="s">
        <v>948</v>
      </c>
      <c r="AB48" s="89" t="s">
        <v>948</v>
      </c>
      <c r="AC48" s="89" t="s">
        <v>949</v>
      </c>
      <c r="AM48" s="89" t="s">
        <v>950</v>
      </c>
      <c r="AP48" s="89" t="s">
        <v>889</v>
      </c>
      <c r="AR48" s="89" t="s">
        <v>948</v>
      </c>
      <c r="AS48" s="89" t="s">
        <v>948</v>
      </c>
      <c r="AT48" s="89" t="s">
        <v>527</v>
      </c>
      <c r="AU48" s="89" t="s">
        <v>949</v>
      </c>
      <c r="AW48" s="89" t="s">
        <v>948</v>
      </c>
      <c r="AY48" s="89" t="s">
        <v>948</v>
      </c>
      <c r="AZ48" s="89" t="s">
        <v>949</v>
      </c>
      <c r="BM48" s="89" t="s">
        <v>948</v>
      </c>
      <c r="BN48" s="89" t="s">
        <v>948</v>
      </c>
      <c r="BQ48" s="89" t="s">
        <v>948</v>
      </c>
      <c r="BR48" s="89" t="s">
        <v>948</v>
      </c>
    </row>
    <row r="49" ht="13.5" hidden="1" customHeight="1">
      <c r="A49" s="89" t="s">
        <v>1202</v>
      </c>
      <c r="B49" s="89" t="s">
        <v>1203</v>
      </c>
      <c r="D49" s="89" t="s">
        <v>1204</v>
      </c>
      <c r="F49" s="89" t="s">
        <v>984</v>
      </c>
      <c r="G49" s="89" t="s">
        <v>984</v>
      </c>
      <c r="H49" s="89" t="s">
        <v>1205</v>
      </c>
      <c r="I49" s="89" t="s">
        <v>956</v>
      </c>
      <c r="K49" s="89" t="s">
        <v>948</v>
      </c>
      <c r="L49" s="89" t="s">
        <v>889</v>
      </c>
      <c r="M49" s="89" t="s">
        <v>948</v>
      </c>
      <c r="N49" s="89" t="s">
        <v>948</v>
      </c>
      <c r="O49" s="89" t="s">
        <v>948</v>
      </c>
      <c r="P49" s="89" t="s">
        <v>948</v>
      </c>
      <c r="U49" s="89" t="s">
        <v>958</v>
      </c>
      <c r="W49" s="89" t="s">
        <v>958</v>
      </c>
      <c r="X49" s="89" t="s">
        <v>876</v>
      </c>
      <c r="AB49" s="89" t="s">
        <v>948</v>
      </c>
      <c r="AC49" s="89" t="s">
        <v>960</v>
      </c>
      <c r="AD49" s="89" t="s">
        <v>876</v>
      </c>
      <c r="AF49" s="89" t="s">
        <v>948</v>
      </c>
      <c r="AG49" s="89" t="s">
        <v>948</v>
      </c>
      <c r="AH49" s="89" t="s">
        <v>948</v>
      </c>
      <c r="AI49" s="89" t="s">
        <v>948</v>
      </c>
      <c r="AJ49" s="89" t="s">
        <v>948</v>
      </c>
      <c r="AK49" s="89" t="s">
        <v>948</v>
      </c>
      <c r="AM49" s="89" t="s">
        <v>1206</v>
      </c>
      <c r="AO49" s="89" t="s">
        <v>35</v>
      </c>
      <c r="AP49" s="89" t="s">
        <v>889</v>
      </c>
      <c r="AQ49" s="89" t="s">
        <v>948</v>
      </c>
      <c r="AR49" s="89" t="s">
        <v>980</v>
      </c>
      <c r="AS49" s="89" t="s">
        <v>1173</v>
      </c>
      <c r="AT49" s="89" t="s">
        <v>1207</v>
      </c>
      <c r="AU49" s="89" t="s">
        <v>965</v>
      </c>
      <c r="AW49" s="89" t="s">
        <v>876</v>
      </c>
      <c r="AY49" s="89" t="s">
        <v>948</v>
      </c>
      <c r="AZ49" s="89" t="s">
        <v>949</v>
      </c>
      <c r="BI49" s="89" t="s">
        <v>948</v>
      </c>
      <c r="BJ49" s="89" t="s">
        <v>948</v>
      </c>
      <c r="BM49" s="89" t="s">
        <v>948</v>
      </c>
      <c r="BN49" s="89" t="s">
        <v>948</v>
      </c>
      <c r="BQ49" s="89" t="s">
        <v>1208</v>
      </c>
      <c r="BR49" s="89" t="s">
        <v>948</v>
      </c>
    </row>
    <row r="50" ht="13.5" hidden="1" customHeight="1">
      <c r="A50" s="89" t="s">
        <v>1209</v>
      </c>
      <c r="B50" s="89" t="s">
        <v>1210</v>
      </c>
      <c r="D50" s="89" t="s">
        <v>1211</v>
      </c>
      <c r="F50" s="89" t="s">
        <v>1034</v>
      </c>
      <c r="G50" s="89" t="s">
        <v>1034</v>
      </c>
      <c r="H50" s="89" t="s">
        <v>973</v>
      </c>
      <c r="I50" s="89" t="s">
        <v>967</v>
      </c>
      <c r="L50" s="89" t="s">
        <v>957</v>
      </c>
      <c r="M50" s="89" t="s">
        <v>948</v>
      </c>
      <c r="U50" s="89" t="s">
        <v>958</v>
      </c>
      <c r="W50" s="89" t="s">
        <v>958</v>
      </c>
      <c r="X50" s="89" t="s">
        <v>876</v>
      </c>
      <c r="AB50" s="89" t="s">
        <v>948</v>
      </c>
      <c r="AC50" s="89" t="s">
        <v>949</v>
      </c>
      <c r="AE50" s="89" t="s">
        <v>948</v>
      </c>
      <c r="AF50" s="89" t="s">
        <v>948</v>
      </c>
      <c r="AG50" s="89" t="s">
        <v>948</v>
      </c>
      <c r="AH50" s="89" t="s">
        <v>948</v>
      </c>
      <c r="AI50" s="89" t="s">
        <v>948</v>
      </c>
      <c r="AJ50" s="89" t="s">
        <v>876</v>
      </c>
      <c r="AK50" s="89" t="s">
        <v>876</v>
      </c>
      <c r="AM50" s="89" t="s">
        <v>1212</v>
      </c>
      <c r="AN50" s="89" t="s">
        <v>948</v>
      </c>
      <c r="AO50" s="89" t="s">
        <v>30</v>
      </c>
      <c r="AP50" s="89" t="s">
        <v>983</v>
      </c>
      <c r="AQ50" s="89" t="s">
        <v>956</v>
      </c>
      <c r="AS50" s="89" t="s">
        <v>948</v>
      </c>
      <c r="AT50" s="89" t="s">
        <v>1213</v>
      </c>
      <c r="AU50" s="89" t="s">
        <v>949</v>
      </c>
      <c r="AW50" s="89" t="s">
        <v>948</v>
      </c>
      <c r="AY50" s="89" t="s">
        <v>948</v>
      </c>
      <c r="AZ50" s="89" t="s">
        <v>949</v>
      </c>
      <c r="BH50" s="89" t="s">
        <v>948</v>
      </c>
      <c r="BI50" s="89" t="s">
        <v>948</v>
      </c>
      <c r="BM50" s="89" t="s">
        <v>876</v>
      </c>
      <c r="BN50" s="89" t="s">
        <v>948</v>
      </c>
      <c r="BO50" s="89" t="s">
        <v>1214</v>
      </c>
      <c r="BP50" s="89" t="s">
        <v>1215</v>
      </c>
      <c r="BQ50" s="89" t="s">
        <v>948</v>
      </c>
      <c r="BR50" s="89" t="s">
        <v>948</v>
      </c>
    </row>
    <row r="51" ht="13.5" hidden="1" customHeight="1">
      <c r="A51" s="89" t="s">
        <v>1209</v>
      </c>
      <c r="B51" s="89" t="s">
        <v>1210</v>
      </c>
      <c r="C51" s="89" t="s">
        <v>1209</v>
      </c>
      <c r="D51" s="89" t="s">
        <v>1211</v>
      </c>
      <c r="F51" s="89" t="s">
        <v>1034</v>
      </c>
      <c r="G51" s="89" t="s">
        <v>1034</v>
      </c>
      <c r="H51" s="89" t="s">
        <v>973</v>
      </c>
      <c r="I51" s="89" t="s">
        <v>967</v>
      </c>
      <c r="K51" s="89" t="s">
        <v>948</v>
      </c>
      <c r="L51" s="89" t="s">
        <v>957</v>
      </c>
      <c r="M51" s="89" t="s">
        <v>948</v>
      </c>
      <c r="U51" s="89" t="s">
        <v>958</v>
      </c>
      <c r="W51" s="89" t="s">
        <v>958</v>
      </c>
      <c r="X51" s="89" t="s">
        <v>876</v>
      </c>
      <c r="AB51" s="89" t="s">
        <v>948</v>
      </c>
      <c r="AC51" s="89" t="s">
        <v>949</v>
      </c>
      <c r="AF51" s="89" t="s">
        <v>948</v>
      </c>
      <c r="AG51" s="89" t="s">
        <v>948</v>
      </c>
      <c r="AH51" s="89" t="s">
        <v>948</v>
      </c>
      <c r="AI51" s="89" t="s">
        <v>948</v>
      </c>
      <c r="AJ51" s="89" t="s">
        <v>876</v>
      </c>
      <c r="AK51" s="89" t="s">
        <v>876</v>
      </c>
      <c r="AM51" s="89" t="s">
        <v>1216</v>
      </c>
      <c r="AN51" s="89" t="s">
        <v>948</v>
      </c>
      <c r="AO51" s="89" t="s">
        <v>40</v>
      </c>
      <c r="AP51" s="89" t="s">
        <v>889</v>
      </c>
      <c r="AQ51" s="89" t="s">
        <v>1001</v>
      </c>
      <c r="AR51" s="89" t="s">
        <v>948</v>
      </c>
      <c r="AS51" s="89" t="s">
        <v>948</v>
      </c>
      <c r="AT51" s="89" t="s">
        <v>1213</v>
      </c>
      <c r="AU51" s="89" t="s">
        <v>949</v>
      </c>
      <c r="AW51" s="89" t="s">
        <v>948</v>
      </c>
      <c r="AY51" s="89" t="s">
        <v>948</v>
      </c>
      <c r="AZ51" s="89" t="s">
        <v>949</v>
      </c>
      <c r="BH51" s="89" t="s">
        <v>948</v>
      </c>
      <c r="BI51" s="89" t="s">
        <v>948</v>
      </c>
      <c r="BM51" s="89" t="s">
        <v>876</v>
      </c>
      <c r="BN51" s="89" t="s">
        <v>948</v>
      </c>
      <c r="BQ51" s="89" t="s">
        <v>948</v>
      </c>
      <c r="BR51" s="89" t="s">
        <v>948</v>
      </c>
    </row>
    <row r="52" ht="13.5" hidden="1" customHeight="1">
      <c r="A52" s="89" t="s">
        <v>527</v>
      </c>
      <c r="B52" s="89" t="s">
        <v>947</v>
      </c>
      <c r="D52" s="89" t="s">
        <v>527</v>
      </c>
      <c r="F52" s="89" t="s">
        <v>974</v>
      </c>
      <c r="G52" s="89" t="s">
        <v>974</v>
      </c>
      <c r="H52" s="89" t="s">
        <v>955</v>
      </c>
      <c r="I52" s="89" t="s">
        <v>876</v>
      </c>
      <c r="L52" s="89" t="s">
        <v>957</v>
      </c>
      <c r="X52" s="89" t="s">
        <v>948</v>
      </c>
      <c r="AB52" s="89" t="s">
        <v>948</v>
      </c>
      <c r="AC52" s="89" t="s">
        <v>949</v>
      </c>
      <c r="AM52" s="89" t="s">
        <v>950</v>
      </c>
      <c r="AP52" s="89" t="s">
        <v>889</v>
      </c>
      <c r="AR52" s="89" t="s">
        <v>948</v>
      </c>
      <c r="AS52" s="89" t="s">
        <v>948</v>
      </c>
      <c r="AT52" s="89" t="s">
        <v>527</v>
      </c>
      <c r="AU52" s="89" t="s">
        <v>949</v>
      </c>
      <c r="AV52" s="89" t="s">
        <v>948</v>
      </c>
      <c r="AW52" s="89" t="s">
        <v>948</v>
      </c>
      <c r="AY52" s="89" t="s">
        <v>948</v>
      </c>
      <c r="AZ52" s="89" t="s">
        <v>949</v>
      </c>
      <c r="BM52" s="89" t="s">
        <v>948</v>
      </c>
      <c r="BN52" s="89" t="s">
        <v>948</v>
      </c>
      <c r="BQ52" s="89" t="s">
        <v>948</v>
      </c>
      <c r="BR52" s="89" t="s">
        <v>948</v>
      </c>
    </row>
    <row r="53" ht="13.5" hidden="1" customHeight="1">
      <c r="A53" s="89" t="s">
        <v>1217</v>
      </c>
      <c r="B53" s="89" t="s">
        <v>1218</v>
      </c>
      <c r="D53" s="89" t="s">
        <v>1219</v>
      </c>
      <c r="F53" s="89" t="s">
        <v>1034</v>
      </c>
      <c r="G53" s="89" t="s">
        <v>1034</v>
      </c>
      <c r="H53" s="89" t="s">
        <v>973</v>
      </c>
      <c r="I53" s="89" t="s">
        <v>967</v>
      </c>
      <c r="L53" s="89" t="s">
        <v>957</v>
      </c>
      <c r="M53" s="89" t="s">
        <v>948</v>
      </c>
      <c r="U53" s="89" t="s">
        <v>958</v>
      </c>
      <c r="W53" s="89" t="s">
        <v>958</v>
      </c>
      <c r="X53" s="89" t="s">
        <v>876</v>
      </c>
      <c r="AB53" s="89" t="s">
        <v>948</v>
      </c>
      <c r="AC53" s="89" t="s">
        <v>949</v>
      </c>
      <c r="AE53" s="89" t="s">
        <v>948</v>
      </c>
      <c r="AF53" s="89" t="s">
        <v>876</v>
      </c>
      <c r="AG53" s="89" t="s">
        <v>876</v>
      </c>
      <c r="AH53" s="89" t="s">
        <v>948</v>
      </c>
      <c r="AI53" s="89" t="s">
        <v>948</v>
      </c>
      <c r="AJ53" s="89" t="s">
        <v>876</v>
      </c>
      <c r="AK53" s="89" t="s">
        <v>876</v>
      </c>
      <c r="AM53" s="89" t="s">
        <v>1220</v>
      </c>
      <c r="AN53" s="89" t="s">
        <v>1221</v>
      </c>
      <c r="AO53" s="89" t="s">
        <v>30</v>
      </c>
      <c r="AP53" s="89" t="s">
        <v>1086</v>
      </c>
      <c r="AS53" s="89" t="s">
        <v>948</v>
      </c>
      <c r="AT53" s="89" t="s">
        <v>1213</v>
      </c>
      <c r="AU53" s="89" t="s">
        <v>949</v>
      </c>
      <c r="AW53" s="89" t="s">
        <v>948</v>
      </c>
      <c r="AY53" s="89" t="s">
        <v>948</v>
      </c>
      <c r="AZ53" s="89" t="s">
        <v>949</v>
      </c>
      <c r="BH53" s="89" t="s">
        <v>948</v>
      </c>
      <c r="BI53" s="89" t="s">
        <v>948</v>
      </c>
      <c r="BM53" s="89" t="s">
        <v>876</v>
      </c>
      <c r="BN53" s="89" t="s">
        <v>948</v>
      </c>
      <c r="BO53" s="89" t="s">
        <v>1222</v>
      </c>
      <c r="BP53" s="89" t="s">
        <v>1215</v>
      </c>
      <c r="BQ53" s="89" t="s">
        <v>948</v>
      </c>
      <c r="BR53" s="89" t="s">
        <v>948</v>
      </c>
    </row>
    <row r="54" ht="13.5" customHeight="1">
      <c r="A54" s="89" t="s">
        <v>1223</v>
      </c>
      <c r="B54" s="89" t="s">
        <v>1224</v>
      </c>
      <c r="D54" s="89" t="s">
        <v>1225</v>
      </c>
      <c r="F54" s="89" t="s">
        <v>984</v>
      </c>
      <c r="G54" s="89" t="s">
        <v>984</v>
      </c>
      <c r="H54" s="89" t="s">
        <v>955</v>
      </c>
      <c r="I54" s="89" t="s">
        <v>984</v>
      </c>
      <c r="J54" s="89" t="s">
        <v>948</v>
      </c>
      <c r="L54" s="89" t="s">
        <v>957</v>
      </c>
      <c r="M54" s="89" t="s">
        <v>948</v>
      </c>
      <c r="Q54" s="89" t="s">
        <v>948</v>
      </c>
      <c r="R54" s="89" t="s">
        <v>948</v>
      </c>
      <c r="T54" s="89" t="s">
        <v>959</v>
      </c>
      <c r="U54" s="89" t="s">
        <v>958</v>
      </c>
      <c r="V54" s="89" t="s">
        <v>959</v>
      </c>
      <c r="W54" s="89" t="s">
        <v>958</v>
      </c>
      <c r="X54" s="89" t="s">
        <v>948</v>
      </c>
      <c r="AB54" s="89" t="s">
        <v>948</v>
      </c>
      <c r="AC54" s="89" t="s">
        <v>949</v>
      </c>
      <c r="AF54" s="89" t="s">
        <v>948</v>
      </c>
      <c r="AG54" s="89" t="s">
        <v>948</v>
      </c>
      <c r="AM54" s="89" t="s">
        <v>961</v>
      </c>
      <c r="AO54" s="89" t="s">
        <v>42</v>
      </c>
      <c r="AP54" s="89" t="s">
        <v>889</v>
      </c>
      <c r="AR54" s="89" t="s">
        <v>980</v>
      </c>
      <c r="AS54" s="89" t="s">
        <v>1111</v>
      </c>
      <c r="AT54" s="89" t="s">
        <v>1226</v>
      </c>
      <c r="AU54" s="89" t="s">
        <v>965</v>
      </c>
      <c r="AW54" s="89" t="s">
        <v>948</v>
      </c>
      <c r="AY54" s="89" t="s">
        <v>948</v>
      </c>
      <c r="AZ54" s="89" t="s">
        <v>949</v>
      </c>
      <c r="BC54" s="89" t="s">
        <v>876</v>
      </c>
      <c r="BF54" s="89" t="s">
        <v>948</v>
      </c>
      <c r="BM54" s="89" t="s">
        <v>948</v>
      </c>
      <c r="BN54" s="89" t="s">
        <v>948</v>
      </c>
      <c r="BQ54" s="89" t="s">
        <v>1227</v>
      </c>
      <c r="BR54" s="89" t="s">
        <v>948</v>
      </c>
      <c r="BY54" s="89" t="s">
        <v>876</v>
      </c>
      <c r="CA54" s="89" t="s">
        <v>948</v>
      </c>
    </row>
    <row r="55" ht="13.5" hidden="1" customHeight="1">
      <c r="A55" s="89" t="s">
        <v>1228</v>
      </c>
      <c r="B55" s="89" t="s">
        <v>1229</v>
      </c>
      <c r="D55" s="89" t="s">
        <v>1230</v>
      </c>
      <c r="F55" s="89" t="s">
        <v>1020</v>
      </c>
      <c r="G55" s="89" t="s">
        <v>1020</v>
      </c>
      <c r="H55" s="89" t="s">
        <v>992</v>
      </c>
      <c r="I55" s="89" t="s">
        <v>1001</v>
      </c>
      <c r="K55" s="89" t="s">
        <v>948</v>
      </c>
      <c r="L55" s="89" t="s">
        <v>957</v>
      </c>
      <c r="M55" s="89" t="s">
        <v>948</v>
      </c>
      <c r="N55" s="89" t="s">
        <v>876</v>
      </c>
      <c r="O55" s="89" t="s">
        <v>876</v>
      </c>
      <c r="P55" s="89" t="s">
        <v>876</v>
      </c>
      <c r="U55" s="89" t="s">
        <v>958</v>
      </c>
      <c r="W55" s="89" t="s">
        <v>958</v>
      </c>
      <c r="X55" s="89" t="s">
        <v>948</v>
      </c>
      <c r="AB55" s="89" t="s">
        <v>948</v>
      </c>
      <c r="AC55" s="89" t="s">
        <v>960</v>
      </c>
      <c r="AD55" s="89" t="s">
        <v>876</v>
      </c>
      <c r="AF55" s="89" t="s">
        <v>948</v>
      </c>
      <c r="AG55" s="89" t="s">
        <v>948</v>
      </c>
      <c r="AH55" s="89" t="s">
        <v>948</v>
      </c>
      <c r="AI55" s="89" t="s">
        <v>948</v>
      </c>
      <c r="AJ55" s="89" t="s">
        <v>948</v>
      </c>
      <c r="AK55" s="89" t="s">
        <v>948</v>
      </c>
      <c r="AM55" s="89" t="s">
        <v>1231</v>
      </c>
      <c r="AO55" s="89" t="s">
        <v>35</v>
      </c>
      <c r="AP55" s="89" t="s">
        <v>983</v>
      </c>
      <c r="AQ55" s="89" t="s">
        <v>984</v>
      </c>
      <c r="AR55" s="89" t="s">
        <v>955</v>
      </c>
      <c r="AS55" s="89" t="s">
        <v>1161</v>
      </c>
      <c r="AT55" s="89" t="s">
        <v>1232</v>
      </c>
      <c r="AU55" s="89" t="s">
        <v>1233</v>
      </c>
      <c r="AW55" s="89" t="s">
        <v>876</v>
      </c>
      <c r="AY55" s="89" t="s">
        <v>948</v>
      </c>
      <c r="AZ55" s="89" t="s">
        <v>949</v>
      </c>
      <c r="BI55" s="89" t="s">
        <v>948</v>
      </c>
      <c r="BJ55" s="89" t="s">
        <v>948</v>
      </c>
      <c r="BM55" s="89" t="s">
        <v>948</v>
      </c>
      <c r="BN55" s="89" t="s">
        <v>948</v>
      </c>
      <c r="BQ55" s="89" t="s">
        <v>1234</v>
      </c>
      <c r="BR55" s="89" t="s">
        <v>948</v>
      </c>
    </row>
    <row r="56" ht="13.5" hidden="1" customHeight="1">
      <c r="A56" s="89" t="s">
        <v>1235</v>
      </c>
      <c r="B56" s="89" t="s">
        <v>1236</v>
      </c>
      <c r="D56" s="89" t="s">
        <v>1237</v>
      </c>
      <c r="F56" s="89" t="s">
        <v>973</v>
      </c>
      <c r="G56" s="89" t="s">
        <v>973</v>
      </c>
      <c r="H56" s="89" t="s">
        <v>955</v>
      </c>
      <c r="I56" s="89" t="s">
        <v>956</v>
      </c>
      <c r="L56" s="89" t="s">
        <v>889</v>
      </c>
      <c r="U56" s="89" t="s">
        <v>1124</v>
      </c>
      <c r="W56" s="89" t="s">
        <v>1124</v>
      </c>
      <c r="X56" s="89" t="s">
        <v>876</v>
      </c>
      <c r="AB56" s="89" t="s">
        <v>948</v>
      </c>
      <c r="AC56" s="89" t="s">
        <v>1238</v>
      </c>
      <c r="AD56" s="89" t="s">
        <v>876</v>
      </c>
      <c r="AM56" s="89" t="s">
        <v>961</v>
      </c>
      <c r="AP56" s="89" t="s">
        <v>983</v>
      </c>
      <c r="AQ56" s="89" t="s">
        <v>956</v>
      </c>
      <c r="AR56" s="89" t="s">
        <v>955</v>
      </c>
      <c r="AS56" s="89" t="s">
        <v>1111</v>
      </c>
      <c r="AT56" s="89" t="s">
        <v>1239</v>
      </c>
      <c r="AU56" s="89" t="s">
        <v>986</v>
      </c>
      <c r="AW56" s="89" t="s">
        <v>948</v>
      </c>
      <c r="AY56" s="89" t="s">
        <v>948</v>
      </c>
      <c r="AZ56" s="89" t="s">
        <v>949</v>
      </c>
      <c r="BM56" s="89" t="s">
        <v>948</v>
      </c>
      <c r="BN56" s="89" t="s">
        <v>948</v>
      </c>
      <c r="BQ56" s="89" t="s">
        <v>1240</v>
      </c>
      <c r="BR56" s="89" t="s">
        <v>948</v>
      </c>
    </row>
    <row r="57" ht="13.5" hidden="1" customHeight="1">
      <c r="A57" s="89" t="s">
        <v>1241</v>
      </c>
      <c r="B57" s="89" t="s">
        <v>1242</v>
      </c>
      <c r="D57" s="89" t="s">
        <v>1243</v>
      </c>
      <c r="F57" s="89" t="s">
        <v>973</v>
      </c>
      <c r="G57" s="89" t="s">
        <v>973</v>
      </c>
      <c r="H57" s="89" t="s">
        <v>955</v>
      </c>
      <c r="I57" s="89" t="s">
        <v>956</v>
      </c>
      <c r="L57" s="89" t="s">
        <v>889</v>
      </c>
      <c r="U57" s="89" t="s">
        <v>1124</v>
      </c>
      <c r="W57" s="89" t="s">
        <v>1124</v>
      </c>
      <c r="X57" s="89" t="s">
        <v>876</v>
      </c>
      <c r="AB57" s="89" t="s">
        <v>948</v>
      </c>
      <c r="AC57" s="89" t="s">
        <v>960</v>
      </c>
      <c r="AD57" s="89" t="s">
        <v>876</v>
      </c>
      <c r="AM57" s="89" t="s">
        <v>961</v>
      </c>
      <c r="AP57" s="89" t="s">
        <v>983</v>
      </c>
      <c r="AQ57" s="89" t="s">
        <v>956</v>
      </c>
      <c r="AR57" s="89" t="s">
        <v>955</v>
      </c>
      <c r="AS57" s="89" t="s">
        <v>1111</v>
      </c>
      <c r="AT57" s="89" t="s">
        <v>1244</v>
      </c>
      <c r="AU57" s="89" t="s">
        <v>986</v>
      </c>
      <c r="AW57" s="89" t="s">
        <v>876</v>
      </c>
      <c r="AY57" s="89" t="s">
        <v>948</v>
      </c>
      <c r="AZ57" s="89" t="s">
        <v>960</v>
      </c>
      <c r="BA57" s="89" t="s">
        <v>876</v>
      </c>
      <c r="BM57" s="89" t="s">
        <v>948</v>
      </c>
      <c r="BN57" s="89" t="s">
        <v>948</v>
      </c>
      <c r="BQ57" s="89" t="s">
        <v>1245</v>
      </c>
      <c r="BR57" s="89" t="s">
        <v>1246</v>
      </c>
    </row>
    <row r="58" ht="13.5" hidden="1" customHeight="1">
      <c r="A58" s="89" t="s">
        <v>373</v>
      </c>
      <c r="B58" s="89" t="s">
        <v>1247</v>
      </c>
      <c r="D58" s="89" t="s">
        <v>373</v>
      </c>
      <c r="F58" s="89" t="s">
        <v>955</v>
      </c>
      <c r="G58" s="89" t="s">
        <v>955</v>
      </c>
      <c r="H58" s="89" t="s">
        <v>955</v>
      </c>
      <c r="I58" s="89" t="s">
        <v>876</v>
      </c>
      <c r="L58" s="89" t="s">
        <v>889</v>
      </c>
      <c r="X58" s="89" t="s">
        <v>876</v>
      </c>
      <c r="AB58" s="89" t="s">
        <v>948</v>
      </c>
      <c r="AC58" s="89" t="s">
        <v>1248</v>
      </c>
      <c r="AD58" s="89" t="s">
        <v>876</v>
      </c>
      <c r="AE58" s="89" t="s">
        <v>948</v>
      </c>
      <c r="AM58" s="89" t="s">
        <v>1249</v>
      </c>
      <c r="AP58" s="89" t="s">
        <v>889</v>
      </c>
      <c r="AR58" s="89" t="s">
        <v>948</v>
      </c>
      <c r="AS58" s="89" t="s">
        <v>1161</v>
      </c>
      <c r="AT58" s="89" t="s">
        <v>1250</v>
      </c>
      <c r="AU58" s="89" t="s">
        <v>1147</v>
      </c>
      <c r="AW58" s="89" t="s">
        <v>948</v>
      </c>
      <c r="AY58" s="89" t="s">
        <v>948</v>
      </c>
      <c r="AZ58" s="89" t="s">
        <v>949</v>
      </c>
      <c r="BM58" s="89" t="s">
        <v>948</v>
      </c>
      <c r="BN58" s="89" t="s">
        <v>948</v>
      </c>
      <c r="BQ58" s="89" t="s">
        <v>1251</v>
      </c>
      <c r="BR58" s="89" t="s">
        <v>948</v>
      </c>
    </row>
    <row r="59" ht="13.5" hidden="1" customHeight="1">
      <c r="A59" s="89" t="s">
        <v>1252</v>
      </c>
      <c r="B59" s="89" t="s">
        <v>1253</v>
      </c>
      <c r="D59" s="89" t="s">
        <v>1254</v>
      </c>
      <c r="F59" s="89" t="s">
        <v>955</v>
      </c>
      <c r="G59" s="89" t="s">
        <v>955</v>
      </c>
      <c r="H59" s="89" t="s">
        <v>955</v>
      </c>
      <c r="I59" s="89" t="s">
        <v>876</v>
      </c>
      <c r="L59" s="89" t="s">
        <v>957</v>
      </c>
      <c r="X59" s="89" t="s">
        <v>948</v>
      </c>
      <c r="AB59" s="89" t="s">
        <v>948</v>
      </c>
      <c r="AC59" s="89" t="s">
        <v>960</v>
      </c>
      <c r="AD59" s="89" t="s">
        <v>876</v>
      </c>
      <c r="AM59" s="89" t="s">
        <v>1255</v>
      </c>
      <c r="AP59" s="89" t="s">
        <v>889</v>
      </c>
      <c r="AR59" s="89" t="s">
        <v>974</v>
      </c>
      <c r="AS59" s="89" t="s">
        <v>1034</v>
      </c>
      <c r="AT59" s="89" t="s">
        <v>1256</v>
      </c>
      <c r="AU59" s="89" t="s">
        <v>986</v>
      </c>
      <c r="AW59" s="89" t="s">
        <v>948</v>
      </c>
      <c r="AY59" s="89" t="s">
        <v>948</v>
      </c>
      <c r="AZ59" s="89" t="s">
        <v>949</v>
      </c>
      <c r="BM59" s="89" t="s">
        <v>948</v>
      </c>
      <c r="BN59" s="89" t="s">
        <v>948</v>
      </c>
      <c r="BQ59" s="89" t="s">
        <v>1257</v>
      </c>
      <c r="BR59" s="89" t="s">
        <v>948</v>
      </c>
    </row>
    <row r="60" ht="13.5" hidden="1" customHeight="1">
      <c r="A60" s="89" t="s">
        <v>552</v>
      </c>
      <c r="B60" s="89" t="s">
        <v>1258</v>
      </c>
      <c r="D60" s="89" t="s">
        <v>552</v>
      </c>
      <c r="F60" s="89" t="s">
        <v>955</v>
      </c>
      <c r="G60" s="89" t="s">
        <v>955</v>
      </c>
      <c r="H60" s="89" t="s">
        <v>955</v>
      </c>
      <c r="I60" s="89" t="s">
        <v>1001</v>
      </c>
      <c r="L60" s="89" t="s">
        <v>957</v>
      </c>
      <c r="X60" s="89" t="s">
        <v>948</v>
      </c>
      <c r="AB60" s="89" t="s">
        <v>948</v>
      </c>
      <c r="AC60" s="89" t="s">
        <v>949</v>
      </c>
      <c r="AE60" s="89" t="s">
        <v>948</v>
      </c>
      <c r="AM60" s="89" t="s">
        <v>1259</v>
      </c>
      <c r="AP60" s="89" t="s">
        <v>889</v>
      </c>
      <c r="AR60" s="89" t="s">
        <v>948</v>
      </c>
      <c r="AS60" s="89" t="s">
        <v>1034</v>
      </c>
      <c r="AT60" s="89" t="s">
        <v>1260</v>
      </c>
      <c r="AU60" s="89" t="s">
        <v>949</v>
      </c>
      <c r="AW60" s="89" t="s">
        <v>948</v>
      </c>
      <c r="AY60" s="89" t="s">
        <v>948</v>
      </c>
      <c r="AZ60" s="89" t="s">
        <v>949</v>
      </c>
      <c r="BM60" s="89" t="s">
        <v>876</v>
      </c>
      <c r="BN60" s="89" t="s">
        <v>948</v>
      </c>
      <c r="BR60" s="89" t="s">
        <v>948</v>
      </c>
    </row>
    <row r="61" ht="13.5" hidden="1" customHeight="1">
      <c r="A61" s="89" t="s">
        <v>1261</v>
      </c>
      <c r="B61" s="89" t="s">
        <v>1262</v>
      </c>
      <c r="D61" s="89" t="s">
        <v>1261</v>
      </c>
      <c r="F61" s="89" t="s">
        <v>955</v>
      </c>
      <c r="G61" s="89" t="s">
        <v>955</v>
      </c>
      <c r="H61" s="89" t="s">
        <v>955</v>
      </c>
      <c r="I61" s="89" t="s">
        <v>1001</v>
      </c>
      <c r="L61" s="89" t="s">
        <v>957</v>
      </c>
      <c r="X61" s="89" t="s">
        <v>948</v>
      </c>
      <c r="AB61" s="89" t="s">
        <v>948</v>
      </c>
      <c r="AC61" s="89" t="s">
        <v>949</v>
      </c>
      <c r="AE61" s="89" t="s">
        <v>948</v>
      </c>
      <c r="AM61" s="89" t="s">
        <v>1263</v>
      </c>
      <c r="AP61" s="89" t="s">
        <v>889</v>
      </c>
      <c r="AR61" s="89" t="s">
        <v>948</v>
      </c>
      <c r="AS61" s="89" t="s">
        <v>1034</v>
      </c>
      <c r="AT61" s="89" t="s">
        <v>1264</v>
      </c>
      <c r="AU61" s="89" t="s">
        <v>949</v>
      </c>
      <c r="AW61" s="89" t="s">
        <v>948</v>
      </c>
      <c r="AY61" s="89" t="s">
        <v>948</v>
      </c>
      <c r="AZ61" s="89" t="s">
        <v>949</v>
      </c>
      <c r="BM61" s="89" t="s">
        <v>876</v>
      </c>
      <c r="BN61" s="89" t="s">
        <v>948</v>
      </c>
      <c r="BR61" s="89" t="s">
        <v>948</v>
      </c>
    </row>
    <row r="62" ht="13.5" hidden="1" customHeight="1">
      <c r="A62" s="89" t="s">
        <v>1265</v>
      </c>
      <c r="B62" s="89" t="s">
        <v>1266</v>
      </c>
      <c r="D62" s="89" t="s">
        <v>1267</v>
      </c>
      <c r="F62" s="89" t="s">
        <v>955</v>
      </c>
      <c r="G62" s="89" t="s">
        <v>955</v>
      </c>
      <c r="H62" s="89" t="s">
        <v>955</v>
      </c>
      <c r="I62" s="89" t="s">
        <v>876</v>
      </c>
      <c r="L62" s="89" t="s">
        <v>889</v>
      </c>
      <c r="X62" s="89" t="s">
        <v>876</v>
      </c>
      <c r="AB62" s="89" t="s">
        <v>948</v>
      </c>
      <c r="AC62" s="89" t="s">
        <v>1268</v>
      </c>
      <c r="AD62" s="89" t="s">
        <v>876</v>
      </c>
      <c r="AM62" s="89" t="s">
        <v>1249</v>
      </c>
      <c r="AP62" s="89" t="s">
        <v>889</v>
      </c>
      <c r="AR62" s="89" t="s">
        <v>948</v>
      </c>
      <c r="AS62" s="89" t="s">
        <v>1161</v>
      </c>
      <c r="AT62" s="89" t="s">
        <v>1250</v>
      </c>
      <c r="AU62" s="89" t="s">
        <v>1147</v>
      </c>
      <c r="AW62" s="89" t="s">
        <v>948</v>
      </c>
      <c r="AY62" s="89" t="s">
        <v>948</v>
      </c>
      <c r="AZ62" s="89" t="s">
        <v>949</v>
      </c>
      <c r="BM62" s="89" t="s">
        <v>948</v>
      </c>
      <c r="BN62" s="89" t="s">
        <v>948</v>
      </c>
      <c r="BQ62" s="89" t="s">
        <v>1269</v>
      </c>
      <c r="BR62" s="89" t="s">
        <v>948</v>
      </c>
    </row>
    <row r="63" ht="13.5" hidden="1" customHeight="1">
      <c r="A63" s="89" t="s">
        <v>1270</v>
      </c>
      <c r="B63" s="89" t="s">
        <v>1271</v>
      </c>
      <c r="D63" s="89" t="s">
        <v>1272</v>
      </c>
      <c r="F63" s="89" t="s">
        <v>955</v>
      </c>
      <c r="G63" s="89" t="s">
        <v>955</v>
      </c>
      <c r="H63" s="89" t="s">
        <v>955</v>
      </c>
      <c r="I63" s="89" t="s">
        <v>876</v>
      </c>
      <c r="L63" s="89" t="s">
        <v>889</v>
      </c>
      <c r="X63" s="89" t="s">
        <v>876</v>
      </c>
      <c r="AB63" s="89" t="s">
        <v>948</v>
      </c>
      <c r="AC63" s="89" t="s">
        <v>1268</v>
      </c>
      <c r="AD63" s="89" t="s">
        <v>876</v>
      </c>
      <c r="AM63" s="89" t="s">
        <v>1249</v>
      </c>
      <c r="AP63" s="89" t="s">
        <v>889</v>
      </c>
      <c r="AR63" s="89" t="s">
        <v>948</v>
      </c>
      <c r="AS63" s="89" t="s">
        <v>1161</v>
      </c>
      <c r="AT63" s="89" t="s">
        <v>1250</v>
      </c>
      <c r="AU63" s="89" t="s">
        <v>1147</v>
      </c>
      <c r="AW63" s="89" t="s">
        <v>948</v>
      </c>
      <c r="AY63" s="89" t="s">
        <v>948</v>
      </c>
      <c r="AZ63" s="89" t="s">
        <v>949</v>
      </c>
      <c r="BM63" s="89" t="s">
        <v>948</v>
      </c>
      <c r="BN63" s="89" t="s">
        <v>948</v>
      </c>
      <c r="BQ63" s="89" t="s">
        <v>1273</v>
      </c>
      <c r="BR63" s="89" t="s">
        <v>948</v>
      </c>
    </row>
    <row r="64" ht="13.5" hidden="1" customHeight="1">
      <c r="A64" s="89" t="s">
        <v>1274</v>
      </c>
      <c r="B64" s="89" t="s">
        <v>1275</v>
      </c>
      <c r="D64" s="89" t="s">
        <v>1276</v>
      </c>
      <c r="F64" s="89" t="s">
        <v>955</v>
      </c>
      <c r="G64" s="89" t="s">
        <v>955</v>
      </c>
      <c r="H64" s="89" t="s">
        <v>955</v>
      </c>
      <c r="I64" s="89" t="s">
        <v>876</v>
      </c>
      <c r="L64" s="89" t="s">
        <v>889</v>
      </c>
      <c r="X64" s="89" t="s">
        <v>876</v>
      </c>
      <c r="AB64" s="89" t="s">
        <v>948</v>
      </c>
      <c r="AC64" s="89" t="s">
        <v>1268</v>
      </c>
      <c r="AD64" s="89" t="s">
        <v>876</v>
      </c>
      <c r="AM64" s="89" t="s">
        <v>1249</v>
      </c>
      <c r="AP64" s="89" t="s">
        <v>889</v>
      </c>
      <c r="AR64" s="89" t="s">
        <v>948</v>
      </c>
      <c r="AS64" s="89" t="s">
        <v>1161</v>
      </c>
      <c r="AT64" s="89" t="s">
        <v>1250</v>
      </c>
      <c r="AU64" s="89" t="s">
        <v>1147</v>
      </c>
      <c r="AW64" s="89" t="s">
        <v>948</v>
      </c>
      <c r="AY64" s="89" t="s">
        <v>948</v>
      </c>
      <c r="AZ64" s="89" t="s">
        <v>949</v>
      </c>
      <c r="BM64" s="89" t="s">
        <v>948</v>
      </c>
      <c r="BN64" s="89" t="s">
        <v>948</v>
      </c>
      <c r="BQ64" s="89" t="s">
        <v>1277</v>
      </c>
      <c r="BR64" s="89" t="s">
        <v>948</v>
      </c>
    </row>
    <row r="65" ht="13.5" hidden="1" customHeight="1">
      <c r="A65" s="89" t="s">
        <v>1278</v>
      </c>
      <c r="B65" s="89" t="s">
        <v>1279</v>
      </c>
      <c r="D65" s="89" t="s">
        <v>1051</v>
      </c>
      <c r="F65" s="89" t="s">
        <v>955</v>
      </c>
      <c r="G65" s="89" t="s">
        <v>955</v>
      </c>
      <c r="H65" s="89" t="s">
        <v>955</v>
      </c>
      <c r="I65" s="89" t="s">
        <v>876</v>
      </c>
      <c r="L65" s="89" t="s">
        <v>957</v>
      </c>
      <c r="X65" s="89" t="s">
        <v>948</v>
      </c>
      <c r="AB65" s="89" t="s">
        <v>948</v>
      </c>
      <c r="AC65" s="89" t="s">
        <v>960</v>
      </c>
      <c r="AD65" s="89" t="s">
        <v>876</v>
      </c>
      <c r="AE65" s="89" t="s">
        <v>948</v>
      </c>
      <c r="AM65" s="89" t="s">
        <v>1280</v>
      </c>
      <c r="AP65" s="89" t="s">
        <v>889</v>
      </c>
      <c r="AR65" s="89" t="s">
        <v>974</v>
      </c>
      <c r="AS65" s="89" t="s">
        <v>1046</v>
      </c>
      <c r="AT65" s="89" t="s">
        <v>1281</v>
      </c>
      <c r="AU65" s="89" t="s">
        <v>1003</v>
      </c>
      <c r="AW65" s="89" t="s">
        <v>876</v>
      </c>
      <c r="AY65" s="89" t="s">
        <v>948</v>
      </c>
      <c r="AZ65" s="89" t="s">
        <v>949</v>
      </c>
      <c r="BM65" s="89" t="s">
        <v>948</v>
      </c>
      <c r="BN65" s="89" t="s">
        <v>948</v>
      </c>
      <c r="BQ65" s="89" t="s">
        <v>1282</v>
      </c>
      <c r="BR65" s="89" t="s">
        <v>1283</v>
      </c>
    </row>
    <row r="66" ht="13.5" hidden="1" customHeight="1">
      <c r="A66" s="89" t="s">
        <v>552</v>
      </c>
      <c r="B66" s="89" t="s">
        <v>1258</v>
      </c>
      <c r="D66" s="89" t="s">
        <v>1284</v>
      </c>
      <c r="F66" s="89" t="s">
        <v>955</v>
      </c>
      <c r="G66" s="89" t="s">
        <v>955</v>
      </c>
      <c r="H66" s="89" t="s">
        <v>955</v>
      </c>
      <c r="I66" s="89" t="s">
        <v>1001</v>
      </c>
      <c r="L66" s="89" t="s">
        <v>957</v>
      </c>
      <c r="X66" s="89" t="s">
        <v>948</v>
      </c>
      <c r="AB66" s="89" t="s">
        <v>948</v>
      </c>
      <c r="AC66" s="89" t="s">
        <v>960</v>
      </c>
      <c r="AD66" s="89" t="s">
        <v>876</v>
      </c>
      <c r="AE66" s="89" t="s">
        <v>948</v>
      </c>
      <c r="AM66" s="89" t="s">
        <v>1285</v>
      </c>
      <c r="AP66" s="89" t="s">
        <v>889</v>
      </c>
      <c r="AR66" s="89" t="s">
        <v>948</v>
      </c>
      <c r="AS66" s="89" t="s">
        <v>1046</v>
      </c>
      <c r="AT66" s="89" t="s">
        <v>1260</v>
      </c>
      <c r="AU66" s="89" t="s">
        <v>1163</v>
      </c>
      <c r="AW66" s="89" t="s">
        <v>948</v>
      </c>
      <c r="AY66" s="89" t="s">
        <v>948</v>
      </c>
      <c r="AZ66" s="89" t="s">
        <v>949</v>
      </c>
      <c r="BM66" s="89" t="s">
        <v>948</v>
      </c>
      <c r="BN66" s="89" t="s">
        <v>948</v>
      </c>
      <c r="BQ66" s="89" t="s">
        <v>1286</v>
      </c>
      <c r="BR66" s="89" t="s">
        <v>948</v>
      </c>
    </row>
    <row r="67" ht="13.5" hidden="1" customHeight="1">
      <c r="A67" s="89" t="s">
        <v>1287</v>
      </c>
      <c r="B67" s="89" t="s">
        <v>1288</v>
      </c>
      <c r="D67" s="89" t="s">
        <v>1289</v>
      </c>
      <c r="F67" s="89" t="s">
        <v>955</v>
      </c>
      <c r="G67" s="89" t="s">
        <v>955</v>
      </c>
      <c r="H67" s="89" t="s">
        <v>955</v>
      </c>
      <c r="I67" s="89" t="s">
        <v>1001</v>
      </c>
      <c r="L67" s="89" t="s">
        <v>957</v>
      </c>
      <c r="X67" s="89" t="s">
        <v>948</v>
      </c>
      <c r="AB67" s="89" t="s">
        <v>948</v>
      </c>
      <c r="AC67" s="89" t="s">
        <v>949</v>
      </c>
      <c r="AE67" s="89" t="s">
        <v>948</v>
      </c>
      <c r="AM67" s="89" t="s">
        <v>1259</v>
      </c>
      <c r="AP67" s="89" t="s">
        <v>889</v>
      </c>
      <c r="AR67" s="89" t="s">
        <v>948</v>
      </c>
      <c r="AS67" s="89" t="s">
        <v>1034</v>
      </c>
      <c r="AT67" s="89" t="s">
        <v>1260</v>
      </c>
      <c r="AU67" s="89" t="s">
        <v>949</v>
      </c>
      <c r="AW67" s="89" t="s">
        <v>948</v>
      </c>
      <c r="AY67" s="89" t="s">
        <v>948</v>
      </c>
      <c r="AZ67" s="89" t="s">
        <v>949</v>
      </c>
      <c r="BM67" s="89" t="s">
        <v>876</v>
      </c>
      <c r="BN67" s="89" t="s">
        <v>948</v>
      </c>
      <c r="BQ67" s="89" t="s">
        <v>1290</v>
      </c>
      <c r="BR67" s="89" t="s">
        <v>948</v>
      </c>
    </row>
    <row r="68" ht="13.5" hidden="1" customHeight="1">
      <c r="A68" s="89" t="s">
        <v>1291</v>
      </c>
      <c r="B68" s="89" t="s">
        <v>1292</v>
      </c>
      <c r="D68" s="89" t="s">
        <v>1293</v>
      </c>
      <c r="F68" s="89" t="s">
        <v>955</v>
      </c>
      <c r="G68" s="89" t="s">
        <v>955</v>
      </c>
      <c r="H68" s="89" t="s">
        <v>955</v>
      </c>
      <c r="I68" s="89" t="s">
        <v>1001</v>
      </c>
      <c r="L68" s="89" t="s">
        <v>957</v>
      </c>
      <c r="X68" s="89" t="s">
        <v>948</v>
      </c>
      <c r="AB68" s="89" t="s">
        <v>948</v>
      </c>
      <c r="AC68" s="89" t="s">
        <v>960</v>
      </c>
      <c r="AD68" s="89" t="s">
        <v>876</v>
      </c>
      <c r="AE68" s="89" t="s">
        <v>948</v>
      </c>
      <c r="AM68" s="89" t="s">
        <v>1285</v>
      </c>
      <c r="AP68" s="89" t="s">
        <v>889</v>
      </c>
      <c r="AR68" s="89" t="s">
        <v>948</v>
      </c>
      <c r="AS68" s="89" t="s">
        <v>1046</v>
      </c>
      <c r="AT68" s="89" t="s">
        <v>1260</v>
      </c>
      <c r="AU68" s="89" t="s">
        <v>949</v>
      </c>
      <c r="AW68" s="89" t="s">
        <v>876</v>
      </c>
      <c r="AY68" s="89" t="s">
        <v>948</v>
      </c>
      <c r="AZ68" s="89" t="s">
        <v>949</v>
      </c>
      <c r="BM68" s="89" t="s">
        <v>876</v>
      </c>
      <c r="BN68" s="89" t="s">
        <v>948</v>
      </c>
      <c r="BQ68" s="89" t="s">
        <v>1294</v>
      </c>
      <c r="BR68" s="89" t="s">
        <v>948</v>
      </c>
    </row>
    <row r="69" ht="13.5" hidden="1" customHeight="1">
      <c r="A69" s="89" t="s">
        <v>1295</v>
      </c>
      <c r="B69" s="89" t="s">
        <v>1296</v>
      </c>
      <c r="D69" s="89" t="s">
        <v>1297</v>
      </c>
      <c r="F69" s="89" t="s">
        <v>955</v>
      </c>
      <c r="G69" s="89" t="s">
        <v>955</v>
      </c>
      <c r="H69" s="89" t="s">
        <v>955</v>
      </c>
      <c r="I69" s="89" t="s">
        <v>1001</v>
      </c>
      <c r="L69" s="89" t="s">
        <v>957</v>
      </c>
      <c r="X69" s="89" t="s">
        <v>948</v>
      </c>
      <c r="AB69" s="89" t="s">
        <v>948</v>
      </c>
      <c r="AC69" s="89" t="s">
        <v>960</v>
      </c>
      <c r="AD69" s="89" t="s">
        <v>876</v>
      </c>
      <c r="AE69" s="89" t="s">
        <v>948</v>
      </c>
      <c r="AM69" s="89" t="s">
        <v>1285</v>
      </c>
      <c r="AP69" s="89" t="s">
        <v>889</v>
      </c>
      <c r="AR69" s="89" t="s">
        <v>948</v>
      </c>
      <c r="AS69" s="89" t="s">
        <v>1046</v>
      </c>
      <c r="AT69" s="89" t="s">
        <v>1260</v>
      </c>
      <c r="AU69" s="89" t="s">
        <v>949</v>
      </c>
      <c r="AW69" s="89" t="s">
        <v>948</v>
      </c>
      <c r="AY69" s="89" t="s">
        <v>948</v>
      </c>
      <c r="AZ69" s="89" t="s">
        <v>949</v>
      </c>
      <c r="BM69" s="89" t="s">
        <v>876</v>
      </c>
      <c r="BN69" s="89" t="s">
        <v>948</v>
      </c>
      <c r="BQ69" s="89" t="s">
        <v>1298</v>
      </c>
      <c r="BR69" s="89" t="s">
        <v>948</v>
      </c>
    </row>
    <row r="70" ht="13.5" hidden="1" customHeight="1">
      <c r="A70" s="89" t="s">
        <v>1299</v>
      </c>
      <c r="B70" s="89" t="s">
        <v>1300</v>
      </c>
      <c r="D70" s="89" t="s">
        <v>1301</v>
      </c>
      <c r="F70" s="89" t="s">
        <v>955</v>
      </c>
      <c r="G70" s="89" t="s">
        <v>955</v>
      </c>
      <c r="H70" s="89" t="s">
        <v>955</v>
      </c>
      <c r="I70" s="89" t="s">
        <v>1001</v>
      </c>
      <c r="L70" s="89" t="s">
        <v>957</v>
      </c>
      <c r="X70" s="89" t="s">
        <v>948</v>
      </c>
      <c r="AB70" s="89" t="s">
        <v>948</v>
      </c>
      <c r="AC70" s="89" t="s">
        <v>960</v>
      </c>
      <c r="AD70" s="89" t="s">
        <v>876</v>
      </c>
      <c r="AE70" s="89" t="s">
        <v>948</v>
      </c>
      <c r="AM70" s="89" t="s">
        <v>1285</v>
      </c>
      <c r="AP70" s="89" t="s">
        <v>889</v>
      </c>
      <c r="AR70" s="89" t="s">
        <v>948</v>
      </c>
      <c r="AS70" s="89" t="s">
        <v>1001</v>
      </c>
      <c r="AT70" s="89" t="s">
        <v>1260</v>
      </c>
      <c r="AU70" s="89" t="s">
        <v>949</v>
      </c>
      <c r="AW70" s="89" t="s">
        <v>948</v>
      </c>
      <c r="AY70" s="89" t="s">
        <v>948</v>
      </c>
      <c r="AZ70" s="89" t="s">
        <v>949</v>
      </c>
      <c r="BM70" s="89" t="s">
        <v>948</v>
      </c>
      <c r="BN70" s="89" t="s">
        <v>948</v>
      </c>
      <c r="BQ70" s="89" t="s">
        <v>1302</v>
      </c>
      <c r="BR70" s="89" t="s">
        <v>948</v>
      </c>
    </row>
    <row r="71" ht="13.5" hidden="1" customHeight="1">
      <c r="A71" s="89" t="s">
        <v>1303</v>
      </c>
      <c r="B71" s="89" t="s">
        <v>1304</v>
      </c>
      <c r="D71" s="89" t="s">
        <v>1305</v>
      </c>
      <c r="F71" s="89" t="s">
        <v>955</v>
      </c>
      <c r="G71" s="89" t="s">
        <v>955</v>
      </c>
      <c r="H71" s="89" t="s">
        <v>955</v>
      </c>
      <c r="I71" s="89" t="s">
        <v>1001</v>
      </c>
      <c r="L71" s="89" t="s">
        <v>957</v>
      </c>
      <c r="X71" s="89" t="s">
        <v>948</v>
      </c>
      <c r="AB71" s="89" t="s">
        <v>948</v>
      </c>
      <c r="AC71" s="89" t="s">
        <v>960</v>
      </c>
      <c r="AD71" s="89" t="s">
        <v>876</v>
      </c>
      <c r="AE71" s="89" t="s">
        <v>948</v>
      </c>
      <c r="AM71" s="89" t="s">
        <v>1285</v>
      </c>
      <c r="AP71" s="89" t="s">
        <v>889</v>
      </c>
      <c r="AR71" s="89" t="s">
        <v>948</v>
      </c>
      <c r="AS71" s="89" t="s">
        <v>1001</v>
      </c>
      <c r="AT71" s="89" t="s">
        <v>1260</v>
      </c>
      <c r="AU71" s="89" t="s">
        <v>949</v>
      </c>
      <c r="AW71" s="89" t="s">
        <v>948</v>
      </c>
      <c r="AY71" s="89" t="s">
        <v>948</v>
      </c>
      <c r="AZ71" s="89" t="s">
        <v>949</v>
      </c>
      <c r="BM71" s="89" t="s">
        <v>948</v>
      </c>
      <c r="BN71" s="89" t="s">
        <v>948</v>
      </c>
      <c r="BQ71" s="89" t="s">
        <v>1306</v>
      </c>
      <c r="BR71" s="89" t="s">
        <v>948</v>
      </c>
    </row>
    <row r="72" ht="13.5" hidden="1" customHeight="1">
      <c r="A72" s="89" t="s">
        <v>1307</v>
      </c>
      <c r="B72" s="89" t="s">
        <v>1308</v>
      </c>
      <c r="D72" s="89" t="s">
        <v>1309</v>
      </c>
      <c r="F72" s="89" t="s">
        <v>955</v>
      </c>
      <c r="G72" s="89" t="s">
        <v>955</v>
      </c>
      <c r="H72" s="89" t="s">
        <v>955</v>
      </c>
      <c r="I72" s="89" t="s">
        <v>1001</v>
      </c>
      <c r="L72" s="89" t="s">
        <v>957</v>
      </c>
      <c r="X72" s="89" t="s">
        <v>948</v>
      </c>
      <c r="AB72" s="89" t="s">
        <v>948</v>
      </c>
      <c r="AC72" s="89" t="s">
        <v>949</v>
      </c>
      <c r="AE72" s="89" t="s">
        <v>948</v>
      </c>
      <c r="AM72" s="89" t="s">
        <v>1285</v>
      </c>
      <c r="AP72" s="89" t="s">
        <v>889</v>
      </c>
      <c r="AR72" s="89" t="s">
        <v>948</v>
      </c>
      <c r="AS72" s="89" t="s">
        <v>1001</v>
      </c>
      <c r="AT72" s="89" t="s">
        <v>1260</v>
      </c>
      <c r="AU72" s="89" t="s">
        <v>949</v>
      </c>
      <c r="AW72" s="89" t="s">
        <v>948</v>
      </c>
      <c r="AY72" s="89" t="s">
        <v>948</v>
      </c>
      <c r="AZ72" s="89" t="s">
        <v>949</v>
      </c>
      <c r="BM72" s="89" t="s">
        <v>948</v>
      </c>
      <c r="BN72" s="89" t="s">
        <v>948</v>
      </c>
      <c r="BQ72" s="89" t="s">
        <v>1310</v>
      </c>
      <c r="BR72" s="89" t="s">
        <v>948</v>
      </c>
    </row>
    <row r="73" ht="13.5" hidden="1" customHeight="1">
      <c r="A73" s="89" t="s">
        <v>1311</v>
      </c>
      <c r="B73" s="89" t="s">
        <v>1312</v>
      </c>
      <c r="D73" s="89" t="s">
        <v>1313</v>
      </c>
      <c r="F73" s="89" t="s">
        <v>955</v>
      </c>
      <c r="G73" s="89" t="s">
        <v>955</v>
      </c>
      <c r="H73" s="89" t="s">
        <v>955</v>
      </c>
      <c r="I73" s="89" t="s">
        <v>1001</v>
      </c>
      <c r="L73" s="89" t="s">
        <v>957</v>
      </c>
      <c r="X73" s="89" t="s">
        <v>948</v>
      </c>
      <c r="AB73" s="89" t="s">
        <v>948</v>
      </c>
      <c r="AC73" s="89" t="s">
        <v>949</v>
      </c>
      <c r="AE73" s="89" t="s">
        <v>948</v>
      </c>
      <c r="AM73" s="89" t="s">
        <v>1285</v>
      </c>
      <c r="AP73" s="89" t="s">
        <v>889</v>
      </c>
      <c r="AR73" s="89" t="s">
        <v>948</v>
      </c>
      <c r="AS73" s="89" t="s">
        <v>1314</v>
      </c>
      <c r="AT73" s="89" t="s">
        <v>1315</v>
      </c>
      <c r="AU73" s="89" t="s">
        <v>949</v>
      </c>
      <c r="AW73" s="89" t="s">
        <v>948</v>
      </c>
      <c r="AY73" s="89" t="s">
        <v>948</v>
      </c>
      <c r="AZ73" s="89" t="s">
        <v>949</v>
      </c>
      <c r="BM73" s="89" t="s">
        <v>876</v>
      </c>
      <c r="BN73" s="89" t="s">
        <v>948</v>
      </c>
      <c r="BQ73" s="89" t="s">
        <v>1316</v>
      </c>
      <c r="BR73" s="89" t="s">
        <v>948</v>
      </c>
    </row>
    <row r="74" ht="13.5" hidden="1" customHeight="1">
      <c r="A74" s="89" t="s">
        <v>1317</v>
      </c>
      <c r="B74" s="89" t="s">
        <v>1318</v>
      </c>
      <c r="D74" s="89" t="s">
        <v>1319</v>
      </c>
      <c r="F74" s="89" t="s">
        <v>955</v>
      </c>
      <c r="G74" s="89" t="s">
        <v>955</v>
      </c>
      <c r="H74" s="89" t="s">
        <v>955</v>
      </c>
      <c r="I74" s="89" t="s">
        <v>876</v>
      </c>
      <c r="L74" s="89" t="s">
        <v>889</v>
      </c>
      <c r="X74" s="89" t="s">
        <v>876</v>
      </c>
      <c r="AB74" s="89" t="s">
        <v>948</v>
      </c>
      <c r="AC74" s="89" t="s">
        <v>949</v>
      </c>
      <c r="AE74" s="89" t="s">
        <v>948</v>
      </c>
      <c r="AM74" s="89" t="s">
        <v>1320</v>
      </c>
      <c r="AP74" s="89" t="s">
        <v>889</v>
      </c>
      <c r="AR74" s="89" t="s">
        <v>948</v>
      </c>
      <c r="AS74" s="89" t="s">
        <v>1095</v>
      </c>
      <c r="AT74" s="89" t="s">
        <v>1321</v>
      </c>
      <c r="AU74" s="89" t="s">
        <v>1003</v>
      </c>
      <c r="AW74" s="89" t="s">
        <v>948</v>
      </c>
      <c r="AY74" s="89" t="s">
        <v>948</v>
      </c>
      <c r="AZ74" s="89" t="s">
        <v>949</v>
      </c>
      <c r="BM74" s="89" t="s">
        <v>948</v>
      </c>
      <c r="BN74" s="89" t="s">
        <v>948</v>
      </c>
      <c r="BQ74" s="89" t="s">
        <v>1322</v>
      </c>
      <c r="BR74" s="89" t="s">
        <v>948</v>
      </c>
    </row>
    <row r="75" ht="13.5" hidden="1" customHeight="1">
      <c r="A75" s="89" t="s">
        <v>1323</v>
      </c>
      <c r="B75" s="89" t="s">
        <v>1324</v>
      </c>
      <c r="D75" s="89" t="s">
        <v>583</v>
      </c>
      <c r="F75" s="89" t="s">
        <v>955</v>
      </c>
      <c r="G75" s="89" t="s">
        <v>955</v>
      </c>
      <c r="H75" s="89" t="s">
        <v>955</v>
      </c>
      <c r="I75" s="89" t="s">
        <v>876</v>
      </c>
      <c r="L75" s="89" t="s">
        <v>889</v>
      </c>
      <c r="X75" s="89" t="s">
        <v>876</v>
      </c>
      <c r="AB75" s="89" t="s">
        <v>948</v>
      </c>
      <c r="AC75" s="89" t="s">
        <v>949</v>
      </c>
      <c r="AM75" s="89" t="s">
        <v>1325</v>
      </c>
      <c r="AP75" s="89" t="s">
        <v>889</v>
      </c>
      <c r="AR75" s="89" t="s">
        <v>948</v>
      </c>
      <c r="AS75" s="89" t="s">
        <v>1326</v>
      </c>
      <c r="AT75" s="89" t="s">
        <v>1327</v>
      </c>
      <c r="AU75" s="89" t="s">
        <v>1003</v>
      </c>
      <c r="AW75" s="89" t="s">
        <v>948</v>
      </c>
      <c r="AY75" s="89" t="s">
        <v>948</v>
      </c>
      <c r="AZ75" s="89" t="s">
        <v>949</v>
      </c>
      <c r="BM75" s="89" t="s">
        <v>948</v>
      </c>
      <c r="BN75" s="89" t="s">
        <v>948</v>
      </c>
      <c r="BQ75" s="89" t="s">
        <v>1251</v>
      </c>
      <c r="BR75" s="89" t="s">
        <v>948</v>
      </c>
    </row>
    <row r="76" ht="13.5" hidden="1" customHeight="1">
      <c r="A76" s="89" t="s">
        <v>1328</v>
      </c>
      <c r="B76" s="89" t="s">
        <v>1329</v>
      </c>
      <c r="D76" s="89" t="s">
        <v>1330</v>
      </c>
      <c r="F76" s="89" t="s">
        <v>955</v>
      </c>
      <c r="G76" s="89" t="s">
        <v>955</v>
      </c>
      <c r="H76" s="89" t="s">
        <v>955</v>
      </c>
      <c r="I76" s="89" t="s">
        <v>984</v>
      </c>
      <c r="L76" s="89" t="s">
        <v>889</v>
      </c>
      <c r="U76" s="89" t="s">
        <v>1124</v>
      </c>
      <c r="W76" s="89" t="s">
        <v>1124</v>
      </c>
      <c r="X76" s="89" t="s">
        <v>876</v>
      </c>
      <c r="AB76" s="89" t="s">
        <v>948</v>
      </c>
      <c r="AC76" s="89" t="s">
        <v>949</v>
      </c>
      <c r="AE76" s="89" t="s">
        <v>948</v>
      </c>
      <c r="AM76" s="89" t="s">
        <v>961</v>
      </c>
      <c r="AP76" s="89" t="s">
        <v>983</v>
      </c>
      <c r="AQ76" s="89" t="s">
        <v>956</v>
      </c>
      <c r="AR76" s="89" t="s">
        <v>1331</v>
      </c>
      <c r="AS76" s="89" t="s">
        <v>975</v>
      </c>
      <c r="AT76" s="89" t="s">
        <v>1332</v>
      </c>
      <c r="AU76" s="89" t="s">
        <v>986</v>
      </c>
      <c r="AW76" s="89" t="s">
        <v>948</v>
      </c>
      <c r="AY76" s="89" t="s">
        <v>948</v>
      </c>
      <c r="AZ76" s="89" t="s">
        <v>949</v>
      </c>
      <c r="BM76" s="89" t="s">
        <v>948</v>
      </c>
      <c r="BN76" s="89" t="s">
        <v>948</v>
      </c>
      <c r="BQ76" s="89" t="s">
        <v>1333</v>
      </c>
      <c r="BR76" s="89" t="s">
        <v>948</v>
      </c>
    </row>
    <row r="77" ht="13.5" customHeight="1">
      <c r="A77" s="89" t="s">
        <v>1334</v>
      </c>
      <c r="B77" s="89" t="s">
        <v>1335</v>
      </c>
      <c r="D77" s="89" t="s">
        <v>1230</v>
      </c>
      <c r="F77" s="89" t="s">
        <v>1014</v>
      </c>
      <c r="G77" s="89" t="s">
        <v>1014</v>
      </c>
      <c r="H77" s="89" t="s">
        <v>955</v>
      </c>
      <c r="I77" s="89" t="s">
        <v>1001</v>
      </c>
      <c r="J77" s="89" t="s">
        <v>948</v>
      </c>
      <c r="L77" s="89" t="s">
        <v>957</v>
      </c>
      <c r="M77" s="89" t="s">
        <v>948</v>
      </c>
      <c r="Q77" s="89" t="s">
        <v>948</v>
      </c>
      <c r="R77" s="89" t="s">
        <v>876</v>
      </c>
      <c r="T77" s="89" t="s">
        <v>959</v>
      </c>
      <c r="U77" s="89" t="s">
        <v>958</v>
      </c>
      <c r="V77" s="89" t="s">
        <v>959</v>
      </c>
      <c r="W77" s="89" t="s">
        <v>958</v>
      </c>
      <c r="X77" s="89" t="s">
        <v>948</v>
      </c>
      <c r="AB77" s="89" t="s">
        <v>948</v>
      </c>
      <c r="AC77" s="89" t="s">
        <v>960</v>
      </c>
      <c r="AD77" s="89" t="s">
        <v>876</v>
      </c>
      <c r="AF77" s="89" t="s">
        <v>948</v>
      </c>
      <c r="AG77" s="89" t="s">
        <v>948</v>
      </c>
      <c r="AM77" s="89" t="s">
        <v>1336</v>
      </c>
      <c r="AO77" s="89" t="s">
        <v>42</v>
      </c>
      <c r="AP77" s="89" t="s">
        <v>983</v>
      </c>
      <c r="AQ77" s="89" t="s">
        <v>984</v>
      </c>
      <c r="AR77" s="89" t="s">
        <v>955</v>
      </c>
      <c r="AS77" s="89" t="s">
        <v>1161</v>
      </c>
      <c r="AT77" s="89" t="s">
        <v>1232</v>
      </c>
      <c r="AU77" s="89" t="s">
        <v>1233</v>
      </c>
      <c r="AW77" s="89" t="s">
        <v>876</v>
      </c>
      <c r="AY77" s="89" t="s">
        <v>948</v>
      </c>
      <c r="AZ77" s="89" t="s">
        <v>949</v>
      </c>
      <c r="BC77" s="89" t="s">
        <v>948</v>
      </c>
      <c r="BF77" s="89" t="s">
        <v>948</v>
      </c>
      <c r="BM77" s="89" t="s">
        <v>948</v>
      </c>
      <c r="BN77" s="89" t="s">
        <v>948</v>
      </c>
      <c r="BQ77" s="89" t="s">
        <v>1337</v>
      </c>
      <c r="BR77" s="89" t="s">
        <v>948</v>
      </c>
      <c r="BY77" s="89" t="s">
        <v>876</v>
      </c>
      <c r="CA77" s="89" t="s">
        <v>948</v>
      </c>
    </row>
    <row r="78" ht="13.5" customHeight="1">
      <c r="A78" s="89" t="s">
        <v>1338</v>
      </c>
      <c r="B78" s="89" t="s">
        <v>1339</v>
      </c>
      <c r="D78" s="89" t="s">
        <v>1338</v>
      </c>
      <c r="F78" s="89" t="s">
        <v>1014</v>
      </c>
      <c r="G78" s="89" t="s">
        <v>1014</v>
      </c>
      <c r="H78" s="89" t="s">
        <v>955</v>
      </c>
      <c r="I78" s="89" t="s">
        <v>1001</v>
      </c>
      <c r="J78" s="89" t="s">
        <v>948</v>
      </c>
      <c r="L78" s="89" t="s">
        <v>957</v>
      </c>
      <c r="M78" s="89" t="s">
        <v>876</v>
      </c>
      <c r="Q78" s="89" t="s">
        <v>948</v>
      </c>
      <c r="R78" s="89" t="s">
        <v>876</v>
      </c>
      <c r="T78" s="89" t="s">
        <v>959</v>
      </c>
      <c r="U78" s="89" t="s">
        <v>958</v>
      </c>
      <c r="V78" s="89" t="s">
        <v>959</v>
      </c>
      <c r="W78" s="89" t="s">
        <v>958</v>
      </c>
      <c r="X78" s="89" t="s">
        <v>948</v>
      </c>
      <c r="AB78" s="89" t="s">
        <v>948</v>
      </c>
      <c r="AC78" s="89" t="s">
        <v>960</v>
      </c>
      <c r="AD78" s="89" t="s">
        <v>876</v>
      </c>
      <c r="AF78" s="89" t="s">
        <v>948</v>
      </c>
      <c r="AG78" s="89" t="s">
        <v>948</v>
      </c>
      <c r="AM78" s="89" t="s">
        <v>1008</v>
      </c>
      <c r="AO78" s="89" t="s">
        <v>1338</v>
      </c>
      <c r="AP78" s="89" t="s">
        <v>983</v>
      </c>
      <c r="AQ78" s="89" t="s">
        <v>984</v>
      </c>
      <c r="AR78" s="89" t="s">
        <v>1205</v>
      </c>
      <c r="AS78" s="89" t="s">
        <v>1340</v>
      </c>
      <c r="AT78" s="89" t="s">
        <v>1341</v>
      </c>
      <c r="AU78" s="89" t="s">
        <v>965</v>
      </c>
      <c r="AW78" s="89" t="s">
        <v>876</v>
      </c>
      <c r="AY78" s="89" t="s">
        <v>948</v>
      </c>
      <c r="AZ78" s="89" t="s">
        <v>949</v>
      </c>
      <c r="BC78" s="89" t="s">
        <v>876</v>
      </c>
      <c r="BF78" s="89" t="s">
        <v>876</v>
      </c>
      <c r="BM78" s="89" t="s">
        <v>948</v>
      </c>
      <c r="BN78" s="89" t="s">
        <v>948</v>
      </c>
      <c r="BQ78" s="89" t="s">
        <v>1342</v>
      </c>
      <c r="BR78" s="89" t="s">
        <v>1343</v>
      </c>
      <c r="BY78" s="89" t="s">
        <v>948</v>
      </c>
      <c r="CA78" s="89" t="s">
        <v>948</v>
      </c>
    </row>
    <row r="79" ht="13.5" hidden="1" customHeight="1">
      <c r="A79" s="89" t="s">
        <v>1344</v>
      </c>
      <c r="B79" s="89" t="s">
        <v>1345</v>
      </c>
      <c r="D79" s="89" t="s">
        <v>1338</v>
      </c>
      <c r="F79" s="89" t="s">
        <v>1014</v>
      </c>
      <c r="G79" s="89" t="s">
        <v>1014</v>
      </c>
      <c r="H79" s="89" t="s">
        <v>992</v>
      </c>
      <c r="I79" s="89" t="s">
        <v>1001</v>
      </c>
      <c r="K79" s="89" t="s">
        <v>948</v>
      </c>
      <c r="L79" s="89" t="s">
        <v>957</v>
      </c>
      <c r="M79" s="89" t="s">
        <v>876</v>
      </c>
      <c r="N79" s="89" t="s">
        <v>876</v>
      </c>
      <c r="O79" s="89" t="s">
        <v>876</v>
      </c>
      <c r="P79" s="89" t="s">
        <v>948</v>
      </c>
      <c r="U79" s="89" t="s">
        <v>958</v>
      </c>
      <c r="W79" s="89" t="s">
        <v>958</v>
      </c>
      <c r="X79" s="89" t="s">
        <v>948</v>
      </c>
      <c r="AB79" s="89" t="s">
        <v>948</v>
      </c>
      <c r="AC79" s="89" t="s">
        <v>960</v>
      </c>
      <c r="AD79" s="89" t="s">
        <v>876</v>
      </c>
      <c r="AF79" s="89" t="s">
        <v>948</v>
      </c>
      <c r="AG79" s="89" t="s">
        <v>948</v>
      </c>
      <c r="AH79" s="89" t="s">
        <v>948</v>
      </c>
      <c r="AI79" s="89" t="s">
        <v>948</v>
      </c>
      <c r="AJ79" s="89" t="s">
        <v>948</v>
      </c>
      <c r="AK79" s="89" t="s">
        <v>948</v>
      </c>
      <c r="AM79" s="89" t="s">
        <v>1008</v>
      </c>
      <c r="AO79" s="89" t="s">
        <v>1338</v>
      </c>
      <c r="AP79" s="89" t="s">
        <v>983</v>
      </c>
      <c r="AQ79" s="89" t="s">
        <v>984</v>
      </c>
      <c r="AR79" s="89" t="s">
        <v>980</v>
      </c>
      <c r="AS79" s="89" t="s">
        <v>948</v>
      </c>
      <c r="AT79" s="89" t="s">
        <v>1341</v>
      </c>
      <c r="AU79" s="89" t="s">
        <v>965</v>
      </c>
      <c r="AW79" s="89" t="s">
        <v>876</v>
      </c>
      <c r="AY79" s="89" t="s">
        <v>948</v>
      </c>
      <c r="AZ79" s="89" t="s">
        <v>949</v>
      </c>
      <c r="BI79" s="89" t="s">
        <v>948</v>
      </c>
      <c r="BJ79" s="89" t="s">
        <v>948</v>
      </c>
      <c r="BM79" s="89" t="s">
        <v>948</v>
      </c>
      <c r="BN79" s="89" t="s">
        <v>948</v>
      </c>
      <c r="BQ79" s="89" t="s">
        <v>948</v>
      </c>
      <c r="BR79" s="89" t="s">
        <v>948</v>
      </c>
      <c r="BX79" s="89" t="s">
        <v>1346</v>
      </c>
    </row>
    <row r="80" ht="13.5" customHeight="1">
      <c r="A80" s="89" t="s">
        <v>1347</v>
      </c>
      <c r="B80" s="89" t="s">
        <v>1348</v>
      </c>
      <c r="D80" s="89" t="s">
        <v>1349</v>
      </c>
      <c r="F80" s="89" t="s">
        <v>984</v>
      </c>
      <c r="G80" s="89" t="s">
        <v>984</v>
      </c>
      <c r="H80" s="89" t="s">
        <v>992</v>
      </c>
      <c r="I80" s="89" t="s">
        <v>1020</v>
      </c>
      <c r="J80" s="89" t="s">
        <v>1350</v>
      </c>
      <c r="L80" s="89" t="s">
        <v>957</v>
      </c>
      <c r="M80" s="89" t="s">
        <v>948</v>
      </c>
      <c r="Q80" s="89" t="s">
        <v>876</v>
      </c>
      <c r="R80" s="89" t="s">
        <v>876</v>
      </c>
      <c r="T80" s="89" t="s">
        <v>959</v>
      </c>
      <c r="U80" s="89" t="s">
        <v>1079</v>
      </c>
      <c r="V80" s="89" t="s">
        <v>959</v>
      </c>
      <c r="W80" s="89" t="s">
        <v>1079</v>
      </c>
      <c r="X80" s="89" t="s">
        <v>948</v>
      </c>
      <c r="AB80" s="89" t="s">
        <v>948</v>
      </c>
      <c r="AC80" s="89" t="s">
        <v>1238</v>
      </c>
      <c r="AD80" s="89" t="s">
        <v>876</v>
      </c>
      <c r="AF80" s="89" t="s">
        <v>948</v>
      </c>
      <c r="AG80" s="89" t="s">
        <v>948</v>
      </c>
      <c r="AM80" s="89" t="s">
        <v>1351</v>
      </c>
      <c r="AO80" s="89" t="s">
        <v>41</v>
      </c>
      <c r="AP80" s="89" t="s">
        <v>889</v>
      </c>
      <c r="AQ80" s="89" t="s">
        <v>948</v>
      </c>
      <c r="AR80" s="89" t="s">
        <v>1205</v>
      </c>
      <c r="AS80" s="89" t="s">
        <v>1153</v>
      </c>
      <c r="AT80" s="89" t="s">
        <v>1352</v>
      </c>
      <c r="AU80" s="89" t="s">
        <v>986</v>
      </c>
      <c r="AW80" s="89" t="s">
        <v>948</v>
      </c>
      <c r="AY80" s="89" t="s">
        <v>948</v>
      </c>
      <c r="AZ80" s="89" t="s">
        <v>949</v>
      </c>
      <c r="BC80" s="89" t="s">
        <v>948</v>
      </c>
      <c r="BF80" s="89" t="s">
        <v>876</v>
      </c>
      <c r="BM80" s="89" t="s">
        <v>948</v>
      </c>
      <c r="BN80" s="89" t="s">
        <v>948</v>
      </c>
      <c r="BQ80" s="89" t="s">
        <v>1353</v>
      </c>
      <c r="BR80" s="89" t="s">
        <v>948</v>
      </c>
    </row>
    <row r="81" ht="13.5" hidden="1" customHeight="1">
      <c r="A81" s="89" t="s">
        <v>1354</v>
      </c>
      <c r="B81" s="89" t="s">
        <v>1355</v>
      </c>
      <c r="D81" s="89" t="s">
        <v>1356</v>
      </c>
      <c r="F81" s="89" t="s">
        <v>1160</v>
      </c>
      <c r="G81" s="89" t="s">
        <v>1160</v>
      </c>
      <c r="H81" s="89" t="s">
        <v>955</v>
      </c>
      <c r="I81" s="89" t="s">
        <v>984</v>
      </c>
      <c r="L81" s="89" t="s">
        <v>889</v>
      </c>
      <c r="U81" s="89" t="s">
        <v>958</v>
      </c>
      <c r="W81" s="89" t="s">
        <v>958</v>
      </c>
      <c r="X81" s="89" t="s">
        <v>876</v>
      </c>
      <c r="AB81" s="89" t="s">
        <v>948</v>
      </c>
      <c r="AC81" s="89" t="s">
        <v>949</v>
      </c>
      <c r="AE81" s="89" t="s">
        <v>948</v>
      </c>
      <c r="AM81" s="89" t="s">
        <v>961</v>
      </c>
      <c r="AP81" s="89" t="s">
        <v>983</v>
      </c>
      <c r="AQ81" s="89" t="s">
        <v>956</v>
      </c>
      <c r="AR81" s="89" t="s">
        <v>1331</v>
      </c>
      <c r="AS81" s="89" t="s">
        <v>1357</v>
      </c>
      <c r="AT81" s="89" t="s">
        <v>1332</v>
      </c>
      <c r="AU81" s="89" t="s">
        <v>986</v>
      </c>
      <c r="AW81" s="89" t="s">
        <v>948</v>
      </c>
      <c r="AY81" s="89" t="s">
        <v>948</v>
      </c>
      <c r="AZ81" s="89" t="s">
        <v>949</v>
      </c>
      <c r="BM81" s="89" t="s">
        <v>948</v>
      </c>
      <c r="BN81" s="89" t="s">
        <v>948</v>
      </c>
      <c r="BQ81" s="89" t="s">
        <v>1358</v>
      </c>
      <c r="BR81" s="89" t="s">
        <v>948</v>
      </c>
    </row>
    <row r="82" ht="13.5" hidden="1" customHeight="1">
      <c r="A82" s="89" t="s">
        <v>1359</v>
      </c>
      <c r="B82" s="89" t="s">
        <v>1360</v>
      </c>
      <c r="D82" s="89" t="s">
        <v>1359</v>
      </c>
      <c r="F82" s="89" t="s">
        <v>1160</v>
      </c>
      <c r="G82" s="89" t="s">
        <v>1160</v>
      </c>
      <c r="H82" s="89" t="s">
        <v>955</v>
      </c>
      <c r="I82" s="89" t="s">
        <v>876</v>
      </c>
      <c r="L82" s="89" t="s">
        <v>889</v>
      </c>
      <c r="U82" s="89" t="s">
        <v>1124</v>
      </c>
      <c r="W82" s="89" t="s">
        <v>1124</v>
      </c>
      <c r="X82" s="89" t="s">
        <v>876</v>
      </c>
      <c r="AB82" s="89" t="s">
        <v>948</v>
      </c>
      <c r="AC82" s="89" t="s">
        <v>960</v>
      </c>
      <c r="AD82" s="89" t="s">
        <v>876</v>
      </c>
      <c r="AM82" s="89" t="s">
        <v>961</v>
      </c>
      <c r="AP82" s="89" t="s">
        <v>889</v>
      </c>
      <c r="AR82" s="89" t="s">
        <v>1361</v>
      </c>
      <c r="AS82" s="89" t="s">
        <v>975</v>
      </c>
      <c r="AT82" s="89" t="s">
        <v>1362</v>
      </c>
      <c r="AU82" s="89" t="s">
        <v>965</v>
      </c>
      <c r="AW82" s="89" t="s">
        <v>948</v>
      </c>
      <c r="AY82" s="89" t="s">
        <v>948</v>
      </c>
      <c r="AZ82" s="89" t="s">
        <v>949</v>
      </c>
      <c r="BM82" s="89" t="s">
        <v>948</v>
      </c>
      <c r="BN82" s="89" t="s">
        <v>948</v>
      </c>
      <c r="BQ82" s="89" t="s">
        <v>1363</v>
      </c>
      <c r="BR82" s="89" t="s">
        <v>948</v>
      </c>
    </row>
    <row r="83" ht="13.5" hidden="1" customHeight="1">
      <c r="A83" s="89" t="s">
        <v>1364</v>
      </c>
      <c r="B83" s="89" t="s">
        <v>1365</v>
      </c>
      <c r="D83" s="89" t="s">
        <v>1366</v>
      </c>
      <c r="F83" s="89" t="s">
        <v>1160</v>
      </c>
      <c r="G83" s="89" t="s">
        <v>1160</v>
      </c>
      <c r="H83" s="89" t="s">
        <v>955</v>
      </c>
      <c r="I83" s="89" t="s">
        <v>876</v>
      </c>
      <c r="L83" s="89" t="s">
        <v>889</v>
      </c>
      <c r="U83" s="89" t="s">
        <v>1124</v>
      </c>
      <c r="W83" s="89" t="s">
        <v>1124</v>
      </c>
      <c r="X83" s="89" t="s">
        <v>876</v>
      </c>
      <c r="AB83" s="89" t="s">
        <v>948</v>
      </c>
      <c r="AC83" s="89" t="s">
        <v>949</v>
      </c>
      <c r="AE83" s="89" t="s">
        <v>948</v>
      </c>
      <c r="AM83" s="89" t="s">
        <v>1000</v>
      </c>
      <c r="AP83" s="89" t="s">
        <v>983</v>
      </c>
      <c r="AQ83" s="89" t="s">
        <v>984</v>
      </c>
      <c r="AR83" s="89" t="s">
        <v>1361</v>
      </c>
      <c r="AS83" s="89" t="s">
        <v>1095</v>
      </c>
      <c r="AT83" s="89" t="s">
        <v>1367</v>
      </c>
      <c r="AU83" s="89" t="s">
        <v>1003</v>
      </c>
      <c r="AW83" s="89" t="s">
        <v>948</v>
      </c>
      <c r="AY83" s="89" t="s">
        <v>948</v>
      </c>
      <c r="AZ83" s="89" t="s">
        <v>949</v>
      </c>
      <c r="BM83" s="89" t="s">
        <v>948</v>
      </c>
      <c r="BN83" s="89" t="s">
        <v>948</v>
      </c>
      <c r="BQ83" s="89" t="s">
        <v>1368</v>
      </c>
    </row>
    <row r="84" ht="13.5" hidden="1" customHeight="1">
      <c r="A84" s="89" t="s">
        <v>1369</v>
      </c>
      <c r="B84" s="89" t="s">
        <v>1370</v>
      </c>
      <c r="D84" s="89" t="s">
        <v>1371</v>
      </c>
      <c r="F84" s="89" t="s">
        <v>992</v>
      </c>
      <c r="G84" s="89" t="s">
        <v>992</v>
      </c>
      <c r="H84" s="89" t="s">
        <v>955</v>
      </c>
      <c r="I84" s="89" t="s">
        <v>876</v>
      </c>
      <c r="L84" s="89" t="s">
        <v>889</v>
      </c>
      <c r="X84" s="89" t="s">
        <v>876</v>
      </c>
      <c r="AB84" s="89" t="s">
        <v>948</v>
      </c>
      <c r="AC84" s="89" t="s">
        <v>1268</v>
      </c>
      <c r="AD84" s="89" t="s">
        <v>876</v>
      </c>
      <c r="AE84" s="89" t="s">
        <v>948</v>
      </c>
      <c r="AM84" s="89" t="s">
        <v>1045</v>
      </c>
      <c r="AP84" s="89" t="s">
        <v>889</v>
      </c>
      <c r="AR84" s="89" t="s">
        <v>948</v>
      </c>
      <c r="AS84" s="89" t="s">
        <v>1173</v>
      </c>
      <c r="AT84" s="89" t="s">
        <v>1372</v>
      </c>
      <c r="AU84" s="89" t="s">
        <v>965</v>
      </c>
      <c r="AW84" s="89" t="s">
        <v>876</v>
      </c>
      <c r="AY84" s="89" t="s">
        <v>948</v>
      </c>
      <c r="AZ84" s="89" t="s">
        <v>949</v>
      </c>
      <c r="BM84" s="89" t="s">
        <v>948</v>
      </c>
      <c r="BN84" s="89" t="s">
        <v>948</v>
      </c>
      <c r="BQ84" s="89" t="s">
        <v>1373</v>
      </c>
      <c r="BR84" s="89" t="s">
        <v>948</v>
      </c>
    </row>
    <row r="85" ht="13.5" hidden="1" customHeight="1">
      <c r="A85" s="89" t="s">
        <v>1374</v>
      </c>
      <c r="B85" s="89" t="s">
        <v>1375</v>
      </c>
      <c r="D85" s="89" t="s">
        <v>1376</v>
      </c>
      <c r="F85" s="89" t="s">
        <v>992</v>
      </c>
      <c r="G85" s="89" t="s">
        <v>992</v>
      </c>
      <c r="H85" s="89" t="s">
        <v>955</v>
      </c>
      <c r="I85" s="89" t="s">
        <v>967</v>
      </c>
      <c r="L85" s="89" t="s">
        <v>957</v>
      </c>
      <c r="X85" s="89" t="s">
        <v>948</v>
      </c>
      <c r="AB85" s="89" t="s">
        <v>948</v>
      </c>
      <c r="AC85" s="89" t="s">
        <v>949</v>
      </c>
      <c r="AE85" s="89" t="s">
        <v>948</v>
      </c>
      <c r="AM85" s="89" t="s">
        <v>1377</v>
      </c>
      <c r="AP85" s="89" t="s">
        <v>889</v>
      </c>
      <c r="AR85" s="89" t="s">
        <v>948</v>
      </c>
      <c r="AS85" s="89" t="s">
        <v>963</v>
      </c>
      <c r="AT85" s="89" t="s">
        <v>1378</v>
      </c>
      <c r="AU85" s="89" t="s">
        <v>949</v>
      </c>
      <c r="AW85" s="89" t="s">
        <v>948</v>
      </c>
      <c r="AY85" s="89" t="s">
        <v>948</v>
      </c>
      <c r="AZ85" s="89" t="s">
        <v>949</v>
      </c>
      <c r="BM85" s="89" t="s">
        <v>876</v>
      </c>
      <c r="BN85" s="89" t="s">
        <v>948</v>
      </c>
      <c r="BR85" s="89" t="s">
        <v>948</v>
      </c>
    </row>
    <row r="86" ht="13.5" hidden="1" customHeight="1">
      <c r="A86" s="89" t="s">
        <v>1379</v>
      </c>
      <c r="B86" s="89" t="s">
        <v>1380</v>
      </c>
      <c r="D86" s="89" t="s">
        <v>1381</v>
      </c>
      <c r="F86" s="89" t="s">
        <v>992</v>
      </c>
      <c r="G86" s="89" t="s">
        <v>992</v>
      </c>
      <c r="H86" s="89" t="s">
        <v>955</v>
      </c>
      <c r="I86" s="89" t="s">
        <v>876</v>
      </c>
      <c r="L86" s="89" t="s">
        <v>957</v>
      </c>
      <c r="X86" s="89" t="s">
        <v>948</v>
      </c>
      <c r="AB86" s="89" t="s">
        <v>948</v>
      </c>
      <c r="AC86" s="89" t="s">
        <v>949</v>
      </c>
      <c r="AE86" s="89" t="s">
        <v>948</v>
      </c>
      <c r="AM86" s="89" t="s">
        <v>1382</v>
      </c>
      <c r="AP86" s="89" t="s">
        <v>889</v>
      </c>
      <c r="AR86" s="89" t="s">
        <v>948</v>
      </c>
      <c r="AS86" s="89" t="s">
        <v>1383</v>
      </c>
      <c r="AT86" s="89" t="s">
        <v>1384</v>
      </c>
      <c r="AU86" s="89" t="s">
        <v>986</v>
      </c>
      <c r="AW86" s="89" t="s">
        <v>948</v>
      </c>
      <c r="AY86" s="89" t="s">
        <v>948</v>
      </c>
      <c r="AZ86" s="89" t="s">
        <v>949</v>
      </c>
      <c r="BM86" s="89" t="s">
        <v>948</v>
      </c>
      <c r="BN86" s="89" t="s">
        <v>948</v>
      </c>
      <c r="BQ86" s="89" t="s">
        <v>1385</v>
      </c>
      <c r="BR86" s="89" t="s">
        <v>948</v>
      </c>
    </row>
    <row r="87" ht="13.5" hidden="1" customHeight="1">
      <c r="A87" s="89" t="s">
        <v>1386</v>
      </c>
      <c r="B87" s="89" t="s">
        <v>1387</v>
      </c>
      <c r="D87" s="89" t="s">
        <v>1388</v>
      </c>
      <c r="F87" s="89" t="s">
        <v>992</v>
      </c>
      <c r="G87" s="89" t="s">
        <v>992</v>
      </c>
      <c r="H87" s="89" t="s">
        <v>955</v>
      </c>
      <c r="I87" s="89" t="s">
        <v>876</v>
      </c>
      <c r="L87" s="89" t="s">
        <v>889</v>
      </c>
      <c r="X87" s="89" t="s">
        <v>876</v>
      </c>
      <c r="AB87" s="89" t="s">
        <v>948</v>
      </c>
      <c r="AC87" s="89" t="s">
        <v>1268</v>
      </c>
      <c r="AD87" s="89" t="s">
        <v>876</v>
      </c>
      <c r="AE87" s="89" t="s">
        <v>948</v>
      </c>
      <c r="AM87" s="89" t="s">
        <v>1045</v>
      </c>
      <c r="AP87" s="89" t="s">
        <v>889</v>
      </c>
      <c r="AR87" s="89" t="s">
        <v>948</v>
      </c>
      <c r="AS87" s="89" t="s">
        <v>1173</v>
      </c>
      <c r="AT87" s="89" t="s">
        <v>1372</v>
      </c>
      <c r="AU87" s="89" t="s">
        <v>965</v>
      </c>
      <c r="AW87" s="89" t="s">
        <v>876</v>
      </c>
      <c r="AY87" s="89" t="s">
        <v>948</v>
      </c>
      <c r="AZ87" s="89" t="s">
        <v>949</v>
      </c>
      <c r="BM87" s="89" t="s">
        <v>948</v>
      </c>
      <c r="BN87" s="89" t="s">
        <v>948</v>
      </c>
      <c r="BQ87" s="89" t="s">
        <v>1389</v>
      </c>
      <c r="BR87" s="89" t="s">
        <v>948</v>
      </c>
    </row>
    <row r="88" ht="13.5" hidden="1" customHeight="1">
      <c r="A88" s="89" t="s">
        <v>1390</v>
      </c>
      <c r="B88" s="89" t="s">
        <v>1391</v>
      </c>
      <c r="D88" s="89" t="s">
        <v>1392</v>
      </c>
      <c r="F88" s="89" t="s">
        <v>992</v>
      </c>
      <c r="G88" s="89" t="s">
        <v>992</v>
      </c>
      <c r="H88" s="89" t="s">
        <v>955</v>
      </c>
      <c r="I88" s="89" t="s">
        <v>876</v>
      </c>
      <c r="L88" s="89" t="s">
        <v>889</v>
      </c>
      <c r="X88" s="89" t="s">
        <v>876</v>
      </c>
      <c r="AB88" s="89" t="s">
        <v>948</v>
      </c>
      <c r="AC88" s="89" t="s">
        <v>1268</v>
      </c>
      <c r="AD88" s="89" t="s">
        <v>876</v>
      </c>
      <c r="AE88" s="89" t="s">
        <v>948</v>
      </c>
      <c r="AM88" s="89" t="s">
        <v>1045</v>
      </c>
      <c r="AP88" s="89" t="s">
        <v>889</v>
      </c>
      <c r="AR88" s="89" t="s">
        <v>948</v>
      </c>
      <c r="AS88" s="89" t="s">
        <v>1173</v>
      </c>
      <c r="AT88" s="89" t="s">
        <v>1372</v>
      </c>
      <c r="AU88" s="89" t="s">
        <v>965</v>
      </c>
      <c r="AW88" s="89" t="s">
        <v>876</v>
      </c>
      <c r="AY88" s="89" t="s">
        <v>948</v>
      </c>
      <c r="AZ88" s="89" t="s">
        <v>949</v>
      </c>
      <c r="BM88" s="89" t="s">
        <v>948</v>
      </c>
      <c r="BN88" s="89" t="s">
        <v>948</v>
      </c>
      <c r="BQ88" s="89" t="s">
        <v>1393</v>
      </c>
      <c r="BR88" s="89" t="s">
        <v>948</v>
      </c>
    </row>
    <row r="89" ht="13.5" hidden="1" customHeight="1">
      <c r="A89" s="89" t="s">
        <v>1394</v>
      </c>
      <c r="B89" s="89" t="s">
        <v>1395</v>
      </c>
      <c r="D89" s="89" t="s">
        <v>1396</v>
      </c>
      <c r="F89" s="89" t="s">
        <v>992</v>
      </c>
      <c r="G89" s="89" t="s">
        <v>992</v>
      </c>
      <c r="H89" s="89" t="s">
        <v>955</v>
      </c>
      <c r="I89" s="89" t="s">
        <v>876</v>
      </c>
      <c r="L89" s="89" t="s">
        <v>889</v>
      </c>
      <c r="X89" s="89" t="s">
        <v>876</v>
      </c>
      <c r="AB89" s="89" t="s">
        <v>948</v>
      </c>
      <c r="AC89" s="89" t="s">
        <v>1268</v>
      </c>
      <c r="AD89" s="89" t="s">
        <v>876</v>
      </c>
      <c r="AE89" s="89" t="s">
        <v>948</v>
      </c>
      <c r="AM89" s="89" t="s">
        <v>1045</v>
      </c>
      <c r="AP89" s="89" t="s">
        <v>889</v>
      </c>
      <c r="AR89" s="89" t="s">
        <v>948</v>
      </c>
      <c r="AS89" s="89" t="s">
        <v>1173</v>
      </c>
      <c r="AT89" s="89" t="s">
        <v>1372</v>
      </c>
      <c r="AU89" s="89" t="s">
        <v>965</v>
      </c>
      <c r="AW89" s="89" t="s">
        <v>948</v>
      </c>
      <c r="AY89" s="89" t="s">
        <v>948</v>
      </c>
      <c r="AZ89" s="89" t="s">
        <v>949</v>
      </c>
      <c r="BM89" s="89" t="s">
        <v>948</v>
      </c>
      <c r="BN89" s="89" t="s">
        <v>948</v>
      </c>
      <c r="BQ89" s="89" t="s">
        <v>1397</v>
      </c>
      <c r="BR89" s="89" t="s">
        <v>948</v>
      </c>
    </row>
    <row r="90" ht="13.5" hidden="1" customHeight="1">
      <c r="A90" s="89" t="s">
        <v>1398</v>
      </c>
      <c r="B90" s="89" t="s">
        <v>1399</v>
      </c>
      <c r="D90" s="89" t="s">
        <v>1400</v>
      </c>
      <c r="F90" s="89" t="s">
        <v>992</v>
      </c>
      <c r="G90" s="89" t="s">
        <v>992</v>
      </c>
      <c r="H90" s="89" t="s">
        <v>955</v>
      </c>
      <c r="I90" s="89" t="s">
        <v>876</v>
      </c>
      <c r="L90" s="89" t="s">
        <v>889</v>
      </c>
      <c r="X90" s="89" t="s">
        <v>876</v>
      </c>
      <c r="AB90" s="89" t="s">
        <v>948</v>
      </c>
      <c r="AC90" s="89" t="s">
        <v>960</v>
      </c>
      <c r="AD90" s="89" t="s">
        <v>876</v>
      </c>
      <c r="AM90" s="89" t="s">
        <v>1045</v>
      </c>
      <c r="AP90" s="89" t="s">
        <v>889</v>
      </c>
      <c r="AR90" s="89" t="s">
        <v>948</v>
      </c>
      <c r="AS90" s="89" t="s">
        <v>1173</v>
      </c>
      <c r="AT90" s="89" t="s">
        <v>1372</v>
      </c>
      <c r="AU90" s="89" t="s">
        <v>986</v>
      </c>
      <c r="AW90" s="89" t="s">
        <v>876</v>
      </c>
      <c r="AY90" s="89" t="s">
        <v>948</v>
      </c>
      <c r="AZ90" s="89" t="s">
        <v>949</v>
      </c>
      <c r="BM90" s="89" t="s">
        <v>948</v>
      </c>
      <c r="BN90" s="89" t="s">
        <v>948</v>
      </c>
      <c r="BQ90" s="89" t="s">
        <v>1401</v>
      </c>
      <c r="BR90" s="89" t="s">
        <v>948</v>
      </c>
    </row>
    <row r="91" ht="13.5" hidden="1" customHeight="1">
      <c r="A91" s="89" t="s">
        <v>1402</v>
      </c>
      <c r="B91" s="89" t="s">
        <v>1403</v>
      </c>
      <c r="D91" s="89" t="s">
        <v>1404</v>
      </c>
      <c r="F91" s="89" t="s">
        <v>992</v>
      </c>
      <c r="G91" s="89" t="s">
        <v>992</v>
      </c>
      <c r="H91" s="89" t="s">
        <v>955</v>
      </c>
      <c r="I91" s="89" t="s">
        <v>876</v>
      </c>
      <c r="L91" s="89" t="s">
        <v>889</v>
      </c>
      <c r="X91" s="89" t="s">
        <v>876</v>
      </c>
      <c r="AB91" s="89" t="s">
        <v>948</v>
      </c>
      <c r="AC91" s="89" t="s">
        <v>1405</v>
      </c>
      <c r="AD91" s="89" t="s">
        <v>876</v>
      </c>
      <c r="AE91" s="89" t="s">
        <v>948</v>
      </c>
      <c r="AM91" s="89" t="s">
        <v>1045</v>
      </c>
      <c r="AP91" s="89" t="s">
        <v>889</v>
      </c>
      <c r="AR91" s="89" t="s">
        <v>948</v>
      </c>
      <c r="AS91" s="89" t="s">
        <v>1173</v>
      </c>
      <c r="AT91" s="89" t="s">
        <v>1372</v>
      </c>
      <c r="AU91" s="89" t="s">
        <v>986</v>
      </c>
      <c r="AW91" s="89" t="s">
        <v>876</v>
      </c>
      <c r="AY91" s="89" t="s">
        <v>948</v>
      </c>
      <c r="AZ91" s="89" t="s">
        <v>949</v>
      </c>
      <c r="BM91" s="89" t="s">
        <v>948</v>
      </c>
      <c r="BN91" s="89" t="s">
        <v>948</v>
      </c>
      <c r="BQ91" s="89" t="s">
        <v>1406</v>
      </c>
      <c r="BR91" s="89" t="s">
        <v>948</v>
      </c>
    </row>
    <row r="92" ht="13.5" hidden="1" customHeight="1">
      <c r="A92" s="89" t="s">
        <v>1407</v>
      </c>
      <c r="B92" s="89" t="s">
        <v>1408</v>
      </c>
      <c r="D92" s="89" t="s">
        <v>1409</v>
      </c>
      <c r="F92" s="89" t="s">
        <v>992</v>
      </c>
      <c r="G92" s="89" t="s">
        <v>992</v>
      </c>
      <c r="H92" s="89" t="s">
        <v>955</v>
      </c>
      <c r="I92" s="89" t="s">
        <v>876</v>
      </c>
      <c r="L92" s="89" t="s">
        <v>889</v>
      </c>
      <c r="X92" s="89" t="s">
        <v>876</v>
      </c>
      <c r="AB92" s="89" t="s">
        <v>948</v>
      </c>
      <c r="AC92" s="89" t="s">
        <v>1268</v>
      </c>
      <c r="AD92" s="89" t="s">
        <v>876</v>
      </c>
      <c r="AE92" s="89" t="s">
        <v>948</v>
      </c>
      <c r="AM92" s="89" t="s">
        <v>1045</v>
      </c>
      <c r="AP92" s="89" t="s">
        <v>889</v>
      </c>
      <c r="AR92" s="89" t="s">
        <v>948</v>
      </c>
      <c r="AS92" s="89" t="s">
        <v>1105</v>
      </c>
      <c r="AT92" s="89" t="s">
        <v>1372</v>
      </c>
      <c r="AU92" s="89" t="s">
        <v>986</v>
      </c>
      <c r="AW92" s="89" t="s">
        <v>876</v>
      </c>
      <c r="AY92" s="89" t="s">
        <v>948</v>
      </c>
      <c r="AZ92" s="89" t="s">
        <v>949</v>
      </c>
      <c r="BM92" s="89" t="s">
        <v>948</v>
      </c>
      <c r="BN92" s="89" t="s">
        <v>948</v>
      </c>
      <c r="BQ92" s="89" t="s">
        <v>1410</v>
      </c>
      <c r="BR92" s="89" t="s">
        <v>948</v>
      </c>
    </row>
    <row r="93" ht="13.5" hidden="1" customHeight="1">
      <c r="A93" s="89" t="s">
        <v>1411</v>
      </c>
      <c r="B93" s="89" t="s">
        <v>1412</v>
      </c>
      <c r="D93" s="89" t="s">
        <v>1411</v>
      </c>
      <c r="F93" s="89" t="s">
        <v>992</v>
      </c>
      <c r="G93" s="89" t="s">
        <v>992</v>
      </c>
      <c r="H93" s="89" t="s">
        <v>955</v>
      </c>
      <c r="I93" s="89" t="s">
        <v>984</v>
      </c>
      <c r="L93" s="89" t="s">
        <v>957</v>
      </c>
      <c r="X93" s="89" t="s">
        <v>948</v>
      </c>
      <c r="AB93" s="89" t="s">
        <v>948</v>
      </c>
      <c r="AC93" s="89" t="s">
        <v>949</v>
      </c>
      <c r="AE93" s="89" t="s">
        <v>948</v>
      </c>
      <c r="AM93" s="89" t="s">
        <v>1413</v>
      </c>
      <c r="AP93" s="89" t="s">
        <v>889</v>
      </c>
      <c r="AR93" s="89" t="s">
        <v>948</v>
      </c>
      <c r="AS93" s="89" t="s">
        <v>948</v>
      </c>
      <c r="AT93" s="89" t="s">
        <v>1414</v>
      </c>
      <c r="AU93" s="89" t="s">
        <v>949</v>
      </c>
      <c r="AW93" s="89" t="s">
        <v>948</v>
      </c>
      <c r="AY93" s="89" t="s">
        <v>948</v>
      </c>
      <c r="AZ93" s="89" t="s">
        <v>949</v>
      </c>
      <c r="BM93" s="89" t="s">
        <v>876</v>
      </c>
      <c r="BN93" s="89" t="s">
        <v>948</v>
      </c>
      <c r="BR93" s="89" t="s">
        <v>948</v>
      </c>
    </row>
    <row r="94" ht="13.5" hidden="1" customHeight="1">
      <c r="A94" s="89" t="s">
        <v>1411</v>
      </c>
      <c r="B94" s="89" t="s">
        <v>1412</v>
      </c>
      <c r="D94" s="89" t="s">
        <v>1415</v>
      </c>
      <c r="F94" s="89" t="s">
        <v>992</v>
      </c>
      <c r="G94" s="89" t="s">
        <v>992</v>
      </c>
      <c r="H94" s="89" t="s">
        <v>955</v>
      </c>
      <c r="I94" s="89" t="s">
        <v>984</v>
      </c>
      <c r="L94" s="89" t="s">
        <v>957</v>
      </c>
      <c r="X94" s="89" t="s">
        <v>948</v>
      </c>
      <c r="AB94" s="89" t="s">
        <v>948</v>
      </c>
      <c r="AC94" s="89" t="s">
        <v>1416</v>
      </c>
      <c r="AD94" s="89" t="s">
        <v>876</v>
      </c>
      <c r="AE94" s="89" t="s">
        <v>948</v>
      </c>
      <c r="AM94" s="89" t="s">
        <v>1417</v>
      </c>
      <c r="AP94" s="89" t="s">
        <v>889</v>
      </c>
      <c r="AR94" s="89" t="s">
        <v>948</v>
      </c>
      <c r="AS94" s="89" t="s">
        <v>1054</v>
      </c>
      <c r="AT94" s="89" t="s">
        <v>1414</v>
      </c>
      <c r="AU94" s="89" t="s">
        <v>1163</v>
      </c>
      <c r="AW94" s="89" t="s">
        <v>948</v>
      </c>
      <c r="AY94" s="89" t="s">
        <v>948</v>
      </c>
      <c r="AZ94" s="89" t="s">
        <v>949</v>
      </c>
      <c r="BM94" s="89" t="s">
        <v>948</v>
      </c>
      <c r="BN94" s="89" t="s">
        <v>948</v>
      </c>
      <c r="BQ94" s="89" t="s">
        <v>1418</v>
      </c>
      <c r="BR94" s="89" t="s">
        <v>948</v>
      </c>
    </row>
    <row r="95" ht="13.5" hidden="1" customHeight="1">
      <c r="A95" s="89" t="s">
        <v>1419</v>
      </c>
      <c r="B95" s="89" t="s">
        <v>1420</v>
      </c>
      <c r="D95" s="89" t="s">
        <v>1419</v>
      </c>
      <c r="F95" s="89" t="s">
        <v>992</v>
      </c>
      <c r="G95" s="89" t="s">
        <v>992</v>
      </c>
      <c r="H95" s="89" t="s">
        <v>955</v>
      </c>
      <c r="I95" s="89" t="s">
        <v>1020</v>
      </c>
      <c r="L95" s="89" t="s">
        <v>889</v>
      </c>
      <c r="U95" s="89" t="s">
        <v>958</v>
      </c>
      <c r="W95" s="89" t="s">
        <v>958</v>
      </c>
      <c r="X95" s="89" t="s">
        <v>876</v>
      </c>
      <c r="AB95" s="89" t="s">
        <v>948</v>
      </c>
      <c r="AC95" s="89" t="s">
        <v>949</v>
      </c>
      <c r="AE95" s="89" t="s">
        <v>948</v>
      </c>
      <c r="AM95" s="89" t="s">
        <v>961</v>
      </c>
      <c r="AP95" s="89" t="s">
        <v>983</v>
      </c>
      <c r="AQ95" s="89" t="s">
        <v>984</v>
      </c>
      <c r="AR95" s="89" t="s">
        <v>1067</v>
      </c>
      <c r="AS95" s="89" t="s">
        <v>967</v>
      </c>
      <c r="AT95" s="89" t="s">
        <v>1421</v>
      </c>
      <c r="AU95" s="89" t="s">
        <v>986</v>
      </c>
      <c r="AW95" s="89" t="s">
        <v>948</v>
      </c>
      <c r="AY95" s="89" t="s">
        <v>948</v>
      </c>
      <c r="AZ95" s="89" t="s">
        <v>949</v>
      </c>
      <c r="BM95" s="89" t="s">
        <v>948</v>
      </c>
      <c r="BN95" s="89" t="s">
        <v>948</v>
      </c>
      <c r="BQ95" s="89" t="s">
        <v>1422</v>
      </c>
      <c r="BR95" s="89" t="s">
        <v>948</v>
      </c>
    </row>
    <row r="96" ht="13.5" customHeight="1">
      <c r="A96" s="89" t="s">
        <v>1423</v>
      </c>
      <c r="B96" s="89" t="s">
        <v>1424</v>
      </c>
      <c r="D96" s="89" t="s">
        <v>1425</v>
      </c>
      <c r="F96" s="89" t="s">
        <v>984</v>
      </c>
      <c r="G96" s="89" t="s">
        <v>984</v>
      </c>
      <c r="H96" s="89" t="s">
        <v>973</v>
      </c>
      <c r="I96" s="89" t="s">
        <v>956</v>
      </c>
      <c r="J96" s="89" t="s">
        <v>1426</v>
      </c>
      <c r="L96" s="89" t="s">
        <v>957</v>
      </c>
      <c r="M96" s="89" t="s">
        <v>948</v>
      </c>
      <c r="Q96" s="89" t="s">
        <v>948</v>
      </c>
      <c r="R96" s="89" t="s">
        <v>876</v>
      </c>
      <c r="T96" s="89" t="s">
        <v>959</v>
      </c>
      <c r="U96" s="89" t="s">
        <v>1079</v>
      </c>
      <c r="V96" s="89" t="s">
        <v>959</v>
      </c>
      <c r="W96" s="89" t="s">
        <v>1079</v>
      </c>
      <c r="X96" s="89" t="s">
        <v>948</v>
      </c>
      <c r="AB96" s="89" t="s">
        <v>948</v>
      </c>
      <c r="AC96" s="89" t="s">
        <v>949</v>
      </c>
      <c r="AE96" s="89" t="s">
        <v>948</v>
      </c>
      <c r="AF96" s="89" t="s">
        <v>948</v>
      </c>
      <c r="AG96" s="89" t="s">
        <v>948</v>
      </c>
      <c r="AM96" s="89" t="s">
        <v>1351</v>
      </c>
      <c r="AO96" s="89" t="s">
        <v>41</v>
      </c>
      <c r="AP96" s="89" t="s">
        <v>889</v>
      </c>
      <c r="AQ96" s="89" t="s">
        <v>948</v>
      </c>
      <c r="AR96" s="89" t="s">
        <v>1205</v>
      </c>
      <c r="AS96" s="89" t="s">
        <v>1007</v>
      </c>
      <c r="AT96" s="89" t="s">
        <v>1352</v>
      </c>
      <c r="AU96" s="89" t="s">
        <v>986</v>
      </c>
      <c r="AW96" s="89" t="s">
        <v>948</v>
      </c>
      <c r="AY96" s="89" t="s">
        <v>948</v>
      </c>
      <c r="AZ96" s="89" t="s">
        <v>949</v>
      </c>
      <c r="BC96" s="89" t="s">
        <v>948</v>
      </c>
      <c r="BF96" s="89" t="s">
        <v>876</v>
      </c>
      <c r="BM96" s="89" t="s">
        <v>948</v>
      </c>
      <c r="BN96" s="89" t="s">
        <v>948</v>
      </c>
      <c r="BQ96" s="89" t="s">
        <v>1427</v>
      </c>
      <c r="BR96" s="89" t="s">
        <v>948</v>
      </c>
    </row>
    <row r="97" ht="13.5" hidden="1" customHeight="1">
      <c r="A97" s="89" t="s">
        <v>1428</v>
      </c>
      <c r="B97" s="89" t="s">
        <v>1429</v>
      </c>
      <c r="D97" s="89" t="s">
        <v>1428</v>
      </c>
      <c r="F97" s="89" t="s">
        <v>984</v>
      </c>
      <c r="G97" s="89" t="s">
        <v>984</v>
      </c>
      <c r="H97" s="89" t="s">
        <v>992</v>
      </c>
      <c r="I97" s="89" t="s">
        <v>1020</v>
      </c>
      <c r="K97" s="89" t="s">
        <v>948</v>
      </c>
      <c r="L97" s="89" t="s">
        <v>889</v>
      </c>
      <c r="M97" s="89" t="s">
        <v>948</v>
      </c>
      <c r="N97" s="89" t="s">
        <v>948</v>
      </c>
      <c r="O97" s="89" t="s">
        <v>948</v>
      </c>
      <c r="P97" s="89" t="s">
        <v>948</v>
      </c>
      <c r="U97" s="89" t="s">
        <v>958</v>
      </c>
      <c r="W97" s="89" t="s">
        <v>958</v>
      </c>
      <c r="X97" s="89" t="s">
        <v>876</v>
      </c>
      <c r="AB97" s="89" t="s">
        <v>948</v>
      </c>
      <c r="AC97" s="89" t="s">
        <v>1430</v>
      </c>
      <c r="AD97" s="89" t="s">
        <v>876</v>
      </c>
      <c r="AF97" s="89" t="s">
        <v>948</v>
      </c>
      <c r="AG97" s="89" t="s">
        <v>948</v>
      </c>
      <c r="AH97" s="89" t="s">
        <v>948</v>
      </c>
      <c r="AI97" s="89" t="s">
        <v>948</v>
      </c>
      <c r="AJ97" s="89" t="s">
        <v>948</v>
      </c>
      <c r="AK97" s="89" t="s">
        <v>948</v>
      </c>
      <c r="AM97" s="89" t="s">
        <v>961</v>
      </c>
      <c r="AO97" s="89" t="s">
        <v>35</v>
      </c>
      <c r="AP97" s="89" t="s">
        <v>889</v>
      </c>
      <c r="AR97" s="89" t="s">
        <v>980</v>
      </c>
      <c r="AS97" s="89" t="s">
        <v>1431</v>
      </c>
      <c r="AT97" s="89" t="s">
        <v>1432</v>
      </c>
      <c r="AU97" s="89" t="s">
        <v>965</v>
      </c>
      <c r="AW97" s="89" t="s">
        <v>876</v>
      </c>
      <c r="AY97" s="89" t="s">
        <v>948</v>
      </c>
      <c r="AZ97" s="89" t="s">
        <v>949</v>
      </c>
      <c r="BI97" s="89" t="s">
        <v>948</v>
      </c>
      <c r="BJ97" s="89" t="s">
        <v>948</v>
      </c>
      <c r="BM97" s="89" t="s">
        <v>948</v>
      </c>
      <c r="BN97" s="89" t="s">
        <v>948</v>
      </c>
      <c r="BQ97" s="89" t="s">
        <v>1433</v>
      </c>
      <c r="BR97" s="89" t="s">
        <v>948</v>
      </c>
    </row>
    <row r="98" ht="13.5" hidden="1" customHeight="1">
      <c r="A98" s="89" t="s">
        <v>1434</v>
      </c>
      <c r="B98" s="89" t="s">
        <v>1435</v>
      </c>
      <c r="D98" s="89" t="s">
        <v>1434</v>
      </c>
      <c r="F98" s="89" t="s">
        <v>980</v>
      </c>
      <c r="G98" s="89" t="s">
        <v>980</v>
      </c>
      <c r="H98" s="89" t="s">
        <v>955</v>
      </c>
      <c r="I98" s="89" t="s">
        <v>1020</v>
      </c>
      <c r="L98" s="89" t="s">
        <v>889</v>
      </c>
      <c r="U98" s="89" t="s">
        <v>1124</v>
      </c>
      <c r="W98" s="89" t="s">
        <v>1124</v>
      </c>
      <c r="X98" s="89" t="s">
        <v>876</v>
      </c>
      <c r="AB98" s="89" t="s">
        <v>948</v>
      </c>
      <c r="AC98" s="89" t="s">
        <v>949</v>
      </c>
      <c r="AE98" s="89" t="s">
        <v>948</v>
      </c>
      <c r="AM98" s="89" t="s">
        <v>961</v>
      </c>
      <c r="AP98" s="89" t="s">
        <v>983</v>
      </c>
      <c r="AQ98" s="89" t="s">
        <v>984</v>
      </c>
      <c r="AR98" s="89" t="s">
        <v>973</v>
      </c>
      <c r="AS98" s="89" t="s">
        <v>975</v>
      </c>
      <c r="AT98" s="89" t="s">
        <v>1332</v>
      </c>
      <c r="AU98" s="89" t="s">
        <v>986</v>
      </c>
      <c r="AW98" s="89" t="s">
        <v>948</v>
      </c>
      <c r="AY98" s="89" t="s">
        <v>948</v>
      </c>
      <c r="AZ98" s="89" t="s">
        <v>949</v>
      </c>
      <c r="BM98" s="89" t="s">
        <v>948</v>
      </c>
      <c r="BN98" s="89" t="s">
        <v>948</v>
      </c>
      <c r="BQ98" s="89" t="s">
        <v>1436</v>
      </c>
      <c r="BR98" s="89" t="s">
        <v>948</v>
      </c>
    </row>
    <row r="99" ht="13.5" hidden="1" customHeight="1">
      <c r="A99" s="89" t="s">
        <v>1437</v>
      </c>
      <c r="B99" s="89" t="s">
        <v>1438</v>
      </c>
      <c r="D99" s="89" t="s">
        <v>387</v>
      </c>
      <c r="F99" s="89" t="s">
        <v>980</v>
      </c>
      <c r="G99" s="89" t="s">
        <v>980</v>
      </c>
      <c r="H99" s="89" t="s">
        <v>955</v>
      </c>
      <c r="I99" s="89" t="s">
        <v>1020</v>
      </c>
      <c r="L99" s="89" t="s">
        <v>957</v>
      </c>
      <c r="X99" s="89" t="s">
        <v>948</v>
      </c>
      <c r="AB99" s="89" t="s">
        <v>948</v>
      </c>
      <c r="AC99" s="89" t="s">
        <v>960</v>
      </c>
      <c r="AD99" s="89" t="s">
        <v>876</v>
      </c>
      <c r="AM99" s="89" t="s">
        <v>1008</v>
      </c>
      <c r="AP99" s="89" t="s">
        <v>983</v>
      </c>
      <c r="AQ99" s="89" t="s">
        <v>1020</v>
      </c>
      <c r="AR99" s="89" t="s">
        <v>948</v>
      </c>
      <c r="AS99" s="89" t="s">
        <v>1439</v>
      </c>
      <c r="AT99" s="89" t="s">
        <v>1440</v>
      </c>
      <c r="AU99" s="89" t="s">
        <v>986</v>
      </c>
      <c r="AV99" s="89" t="s">
        <v>948</v>
      </c>
      <c r="AW99" s="89" t="s">
        <v>948</v>
      </c>
      <c r="AY99" s="89" t="s">
        <v>948</v>
      </c>
      <c r="AZ99" s="89" t="s">
        <v>949</v>
      </c>
      <c r="BM99" s="89" t="s">
        <v>948</v>
      </c>
      <c r="BN99" s="89" t="s">
        <v>948</v>
      </c>
      <c r="BQ99" s="89" t="s">
        <v>1441</v>
      </c>
      <c r="BR99" s="89" t="s">
        <v>948</v>
      </c>
    </row>
    <row r="100" ht="13.5" hidden="1" customHeight="1">
      <c r="A100" s="89" t="s">
        <v>1442</v>
      </c>
      <c r="B100" s="89" t="s">
        <v>1443</v>
      </c>
      <c r="D100" s="89" t="s">
        <v>1444</v>
      </c>
      <c r="F100" s="89" t="s">
        <v>980</v>
      </c>
      <c r="G100" s="89" t="s">
        <v>980</v>
      </c>
      <c r="H100" s="89" t="s">
        <v>955</v>
      </c>
      <c r="I100" s="89" t="s">
        <v>1020</v>
      </c>
      <c r="L100" s="89" t="s">
        <v>957</v>
      </c>
      <c r="X100" s="89" t="s">
        <v>948</v>
      </c>
      <c r="AB100" s="89" t="s">
        <v>948</v>
      </c>
      <c r="AC100" s="89" t="s">
        <v>949</v>
      </c>
      <c r="AM100" s="89" t="s">
        <v>1445</v>
      </c>
      <c r="AP100" s="89" t="s">
        <v>889</v>
      </c>
      <c r="AQ100" s="89" t="s">
        <v>948</v>
      </c>
      <c r="AR100" s="89" t="s">
        <v>948</v>
      </c>
      <c r="AS100" s="89" t="s">
        <v>975</v>
      </c>
      <c r="AT100" s="89" t="s">
        <v>1446</v>
      </c>
      <c r="AU100" s="89" t="s">
        <v>986</v>
      </c>
      <c r="AV100" s="89" t="s">
        <v>948</v>
      </c>
      <c r="AW100" s="89" t="s">
        <v>948</v>
      </c>
      <c r="AY100" s="89" t="s">
        <v>948</v>
      </c>
      <c r="AZ100" s="89" t="s">
        <v>949</v>
      </c>
      <c r="BM100" s="89" t="s">
        <v>948</v>
      </c>
      <c r="BN100" s="89" t="s">
        <v>948</v>
      </c>
      <c r="BQ100" s="89" t="s">
        <v>1447</v>
      </c>
      <c r="BR100" s="89" t="s">
        <v>948</v>
      </c>
    </row>
    <row r="101" ht="13.5" hidden="1" customHeight="1">
      <c r="A101" s="89" t="s">
        <v>1448</v>
      </c>
      <c r="B101" s="89" t="s">
        <v>1449</v>
      </c>
      <c r="D101" s="89" t="s">
        <v>1450</v>
      </c>
      <c r="F101" s="89" t="s">
        <v>980</v>
      </c>
      <c r="G101" s="89" t="s">
        <v>980</v>
      </c>
      <c r="H101" s="89" t="s">
        <v>955</v>
      </c>
      <c r="I101" s="89" t="s">
        <v>1020</v>
      </c>
      <c r="L101" s="89" t="s">
        <v>957</v>
      </c>
      <c r="X101" s="89" t="s">
        <v>948</v>
      </c>
      <c r="AB101" s="89" t="s">
        <v>948</v>
      </c>
      <c r="AC101" s="89" t="s">
        <v>949</v>
      </c>
      <c r="AM101" s="89" t="s">
        <v>1445</v>
      </c>
      <c r="AP101" s="89" t="s">
        <v>889</v>
      </c>
      <c r="AQ101" s="89" t="s">
        <v>948</v>
      </c>
      <c r="AR101" s="89" t="s">
        <v>948</v>
      </c>
      <c r="AS101" s="89" t="s">
        <v>975</v>
      </c>
      <c r="AT101" s="89" t="s">
        <v>1446</v>
      </c>
      <c r="AU101" s="89" t="s">
        <v>965</v>
      </c>
      <c r="AV101" s="89" t="s">
        <v>876</v>
      </c>
      <c r="AW101" s="89" t="s">
        <v>876</v>
      </c>
      <c r="AY101" s="89" t="s">
        <v>948</v>
      </c>
      <c r="AZ101" s="89" t="s">
        <v>949</v>
      </c>
      <c r="BM101" s="89" t="s">
        <v>948</v>
      </c>
      <c r="BN101" s="89" t="s">
        <v>948</v>
      </c>
      <c r="BQ101" s="89" t="s">
        <v>1447</v>
      </c>
      <c r="BR101" s="89" t="s">
        <v>948</v>
      </c>
    </row>
    <row r="102" ht="13.5" customHeight="1">
      <c r="A102" s="89" t="s">
        <v>1451</v>
      </c>
      <c r="B102" s="89" t="s">
        <v>1452</v>
      </c>
      <c r="D102" s="89" t="s">
        <v>1453</v>
      </c>
      <c r="F102" s="89" t="s">
        <v>1454</v>
      </c>
      <c r="G102" s="89" t="s">
        <v>1454</v>
      </c>
      <c r="H102" s="89" t="s">
        <v>955</v>
      </c>
      <c r="I102" s="89" t="s">
        <v>1455</v>
      </c>
      <c r="J102" s="89" t="s">
        <v>948</v>
      </c>
      <c r="L102" s="89" t="s">
        <v>957</v>
      </c>
      <c r="M102" s="89" t="s">
        <v>876</v>
      </c>
      <c r="Q102" s="89" t="s">
        <v>948</v>
      </c>
      <c r="R102" s="89" t="s">
        <v>948</v>
      </c>
      <c r="T102" s="89" t="s">
        <v>959</v>
      </c>
      <c r="U102" s="89" t="s">
        <v>958</v>
      </c>
      <c r="V102" s="89" t="s">
        <v>959</v>
      </c>
      <c r="W102" s="89" t="s">
        <v>958</v>
      </c>
      <c r="X102" s="89" t="s">
        <v>948</v>
      </c>
      <c r="AB102" s="89" t="s">
        <v>948</v>
      </c>
      <c r="AC102" s="89" t="s">
        <v>949</v>
      </c>
      <c r="AF102" s="89" t="s">
        <v>948</v>
      </c>
      <c r="AG102" s="89" t="s">
        <v>948</v>
      </c>
      <c r="AM102" s="89" t="s">
        <v>1000</v>
      </c>
      <c r="AO102" s="89" t="s">
        <v>1453</v>
      </c>
      <c r="AP102" s="89" t="s">
        <v>983</v>
      </c>
      <c r="AQ102" s="89" t="s">
        <v>984</v>
      </c>
      <c r="AR102" s="89" t="s">
        <v>1361</v>
      </c>
      <c r="AS102" s="89" t="s">
        <v>1046</v>
      </c>
      <c r="AT102" s="89" t="s">
        <v>1456</v>
      </c>
      <c r="AU102" s="89" t="s">
        <v>1003</v>
      </c>
      <c r="AW102" s="89" t="s">
        <v>948</v>
      </c>
      <c r="AY102" s="89" t="s">
        <v>948</v>
      </c>
      <c r="AZ102" s="89" t="s">
        <v>949</v>
      </c>
      <c r="BC102" s="89" t="s">
        <v>876</v>
      </c>
      <c r="BF102" s="89" t="s">
        <v>948</v>
      </c>
      <c r="BM102" s="89" t="s">
        <v>948</v>
      </c>
      <c r="BN102" s="89" t="s">
        <v>948</v>
      </c>
      <c r="BQ102" s="89" t="s">
        <v>1457</v>
      </c>
      <c r="BY102" s="89" t="s">
        <v>948</v>
      </c>
      <c r="CA102" s="89" t="s">
        <v>948</v>
      </c>
    </row>
    <row r="103" ht="13.5" customHeight="1">
      <c r="A103" s="89" t="s">
        <v>1458</v>
      </c>
      <c r="B103" s="89" t="s">
        <v>1459</v>
      </c>
      <c r="D103" s="89" t="s">
        <v>1366</v>
      </c>
      <c r="F103" s="89" t="s">
        <v>1454</v>
      </c>
      <c r="G103" s="89" t="s">
        <v>1454</v>
      </c>
      <c r="H103" s="89" t="s">
        <v>955</v>
      </c>
      <c r="I103" s="89" t="s">
        <v>1455</v>
      </c>
      <c r="J103" s="89" t="s">
        <v>948</v>
      </c>
      <c r="L103" s="89" t="s">
        <v>957</v>
      </c>
      <c r="M103" s="89" t="s">
        <v>948</v>
      </c>
      <c r="Q103" s="89" t="s">
        <v>948</v>
      </c>
      <c r="R103" s="89" t="s">
        <v>948</v>
      </c>
      <c r="T103" s="89" t="s">
        <v>959</v>
      </c>
      <c r="U103" s="89" t="s">
        <v>958</v>
      </c>
      <c r="V103" s="89" t="s">
        <v>959</v>
      </c>
      <c r="W103" s="89" t="s">
        <v>958</v>
      </c>
      <c r="X103" s="89" t="s">
        <v>948</v>
      </c>
      <c r="AB103" s="89" t="s">
        <v>948</v>
      </c>
      <c r="AC103" s="89" t="s">
        <v>949</v>
      </c>
      <c r="AF103" s="89" t="s">
        <v>948</v>
      </c>
      <c r="AG103" s="89" t="s">
        <v>948</v>
      </c>
      <c r="AM103" s="89" t="s">
        <v>1000</v>
      </c>
      <c r="AO103" s="89" t="s">
        <v>42</v>
      </c>
      <c r="AP103" s="89" t="s">
        <v>889</v>
      </c>
      <c r="AR103" s="89" t="s">
        <v>1361</v>
      </c>
      <c r="AS103" s="89" t="s">
        <v>1111</v>
      </c>
      <c r="AT103" s="89" t="s">
        <v>1367</v>
      </c>
      <c r="AU103" s="89" t="s">
        <v>1003</v>
      </c>
      <c r="AW103" s="89" t="s">
        <v>948</v>
      </c>
      <c r="AY103" s="89" t="s">
        <v>948</v>
      </c>
      <c r="AZ103" s="89" t="s">
        <v>949</v>
      </c>
      <c r="BC103" s="89" t="s">
        <v>876</v>
      </c>
      <c r="BF103" s="89" t="s">
        <v>948</v>
      </c>
      <c r="BM103" s="89" t="s">
        <v>948</v>
      </c>
      <c r="BN103" s="89" t="s">
        <v>948</v>
      </c>
      <c r="BQ103" s="89" t="s">
        <v>1460</v>
      </c>
      <c r="BY103" s="89" t="s">
        <v>948</v>
      </c>
      <c r="CA103" s="89" t="s">
        <v>948</v>
      </c>
    </row>
    <row r="104" ht="13.5" hidden="1" customHeight="1">
      <c r="A104" s="89" t="s">
        <v>1461</v>
      </c>
      <c r="B104" s="89" t="s">
        <v>1462</v>
      </c>
      <c r="D104" s="89" t="s">
        <v>1453</v>
      </c>
      <c r="F104" s="89" t="s">
        <v>1014</v>
      </c>
      <c r="G104" s="89" t="s">
        <v>1014</v>
      </c>
      <c r="H104" s="89" t="s">
        <v>992</v>
      </c>
      <c r="I104" s="89" t="s">
        <v>1463</v>
      </c>
      <c r="K104" s="89" t="s">
        <v>948</v>
      </c>
      <c r="L104" s="89" t="s">
        <v>957</v>
      </c>
      <c r="M104" s="89" t="s">
        <v>876</v>
      </c>
      <c r="N104" s="89" t="s">
        <v>876</v>
      </c>
      <c r="O104" s="89" t="s">
        <v>876</v>
      </c>
      <c r="P104" s="89" t="s">
        <v>948</v>
      </c>
      <c r="U104" s="89" t="s">
        <v>958</v>
      </c>
      <c r="W104" s="89" t="s">
        <v>958</v>
      </c>
      <c r="X104" s="89" t="s">
        <v>948</v>
      </c>
      <c r="AB104" s="89" t="s">
        <v>948</v>
      </c>
      <c r="AC104" s="89" t="s">
        <v>949</v>
      </c>
      <c r="AF104" s="89" t="s">
        <v>948</v>
      </c>
      <c r="AG104" s="89" t="s">
        <v>948</v>
      </c>
      <c r="AH104" s="89" t="s">
        <v>876</v>
      </c>
      <c r="AI104" s="89" t="s">
        <v>876</v>
      </c>
      <c r="AJ104" s="89" t="s">
        <v>876</v>
      </c>
      <c r="AK104" s="89" t="s">
        <v>876</v>
      </c>
      <c r="AM104" s="89" t="s">
        <v>1000</v>
      </c>
      <c r="AO104" s="89" t="s">
        <v>1453</v>
      </c>
      <c r="AP104" s="89" t="s">
        <v>983</v>
      </c>
      <c r="AQ104" s="89" t="s">
        <v>984</v>
      </c>
      <c r="AR104" s="89" t="s">
        <v>1361</v>
      </c>
      <c r="AS104" s="89" t="s">
        <v>948</v>
      </c>
      <c r="AT104" s="89" t="s">
        <v>1456</v>
      </c>
      <c r="AU104" s="89" t="s">
        <v>1003</v>
      </c>
      <c r="AW104" s="89" t="s">
        <v>948</v>
      </c>
      <c r="AY104" s="89" t="s">
        <v>948</v>
      </c>
      <c r="AZ104" s="89" t="s">
        <v>949</v>
      </c>
      <c r="BI104" s="89" t="s">
        <v>948</v>
      </c>
      <c r="BJ104" s="89" t="s">
        <v>948</v>
      </c>
      <c r="BM104" s="89" t="s">
        <v>948</v>
      </c>
      <c r="BN104" s="89" t="s">
        <v>948</v>
      </c>
      <c r="BX104" s="89" t="s">
        <v>1464</v>
      </c>
    </row>
    <row r="105" ht="13.5" hidden="1" customHeight="1">
      <c r="A105" s="89" t="s">
        <v>1465</v>
      </c>
      <c r="B105" s="89" t="s">
        <v>1466</v>
      </c>
      <c r="D105" s="89" t="s">
        <v>1366</v>
      </c>
      <c r="F105" s="89" t="s">
        <v>1454</v>
      </c>
      <c r="G105" s="89" t="s">
        <v>1454</v>
      </c>
      <c r="H105" s="89" t="s">
        <v>992</v>
      </c>
      <c r="I105" s="89" t="s">
        <v>1455</v>
      </c>
      <c r="K105" s="89" t="s">
        <v>948</v>
      </c>
      <c r="L105" s="89" t="s">
        <v>889</v>
      </c>
      <c r="M105" s="89" t="s">
        <v>948</v>
      </c>
      <c r="N105" s="89" t="s">
        <v>948</v>
      </c>
      <c r="O105" s="89" t="s">
        <v>948</v>
      </c>
      <c r="P105" s="89" t="s">
        <v>948</v>
      </c>
      <c r="U105" s="89" t="s">
        <v>958</v>
      </c>
      <c r="W105" s="89" t="s">
        <v>958</v>
      </c>
      <c r="X105" s="89" t="s">
        <v>948</v>
      </c>
      <c r="AB105" s="89" t="s">
        <v>948</v>
      </c>
      <c r="AC105" s="89" t="s">
        <v>949</v>
      </c>
      <c r="AF105" s="89" t="s">
        <v>948</v>
      </c>
      <c r="AG105" s="89" t="s">
        <v>948</v>
      </c>
      <c r="AH105" s="89" t="s">
        <v>948</v>
      </c>
      <c r="AI105" s="89" t="s">
        <v>948</v>
      </c>
      <c r="AJ105" s="89" t="s">
        <v>948</v>
      </c>
      <c r="AK105" s="89" t="s">
        <v>948</v>
      </c>
      <c r="AM105" s="89" t="s">
        <v>1000</v>
      </c>
      <c r="AO105" s="89" t="s">
        <v>35</v>
      </c>
      <c r="AP105" s="89" t="s">
        <v>889</v>
      </c>
      <c r="AR105" s="89" t="s">
        <v>1361</v>
      </c>
      <c r="AS105" s="89" t="s">
        <v>1111</v>
      </c>
      <c r="AT105" s="89" t="s">
        <v>1367</v>
      </c>
      <c r="AU105" s="89" t="s">
        <v>1003</v>
      </c>
      <c r="AW105" s="89" t="s">
        <v>948</v>
      </c>
      <c r="AY105" s="89" t="s">
        <v>948</v>
      </c>
      <c r="AZ105" s="89" t="s">
        <v>949</v>
      </c>
      <c r="BI105" s="89" t="s">
        <v>948</v>
      </c>
      <c r="BJ105" s="89" t="s">
        <v>948</v>
      </c>
      <c r="BM105" s="89" t="s">
        <v>948</v>
      </c>
      <c r="BN105" s="89" t="s">
        <v>948</v>
      </c>
      <c r="BQ105" s="89" t="s">
        <v>1467</v>
      </c>
    </row>
    <row r="106" ht="13.5" hidden="1" customHeight="1">
      <c r="A106" s="89" t="s">
        <v>1468</v>
      </c>
      <c r="B106" s="89" t="s">
        <v>1469</v>
      </c>
      <c r="C106" s="89" t="s">
        <v>1063</v>
      </c>
      <c r="D106" s="89" t="s">
        <v>1470</v>
      </c>
      <c r="F106" s="89" t="s">
        <v>955</v>
      </c>
      <c r="G106" s="89" t="s">
        <v>955</v>
      </c>
      <c r="H106" s="89" t="s">
        <v>955</v>
      </c>
      <c r="I106" s="89" t="s">
        <v>981</v>
      </c>
      <c r="K106" s="89" t="s">
        <v>948</v>
      </c>
      <c r="L106" s="89" t="s">
        <v>889</v>
      </c>
      <c r="M106" s="89" t="s">
        <v>948</v>
      </c>
      <c r="U106" s="89" t="s">
        <v>958</v>
      </c>
      <c r="W106" s="89" t="s">
        <v>958</v>
      </c>
      <c r="X106" s="89" t="s">
        <v>876</v>
      </c>
      <c r="AB106" s="89" t="s">
        <v>948</v>
      </c>
      <c r="AC106" s="89" t="s">
        <v>960</v>
      </c>
      <c r="AD106" s="89" t="s">
        <v>876</v>
      </c>
      <c r="AF106" s="89" t="s">
        <v>948</v>
      </c>
      <c r="AG106" s="89" t="s">
        <v>948</v>
      </c>
      <c r="AH106" s="89" t="s">
        <v>948</v>
      </c>
      <c r="AI106" s="89" t="s">
        <v>948</v>
      </c>
      <c r="AJ106" s="89" t="s">
        <v>948</v>
      </c>
      <c r="AK106" s="89" t="s">
        <v>948</v>
      </c>
      <c r="AM106" s="89" t="s">
        <v>1066</v>
      </c>
      <c r="AN106" s="89" t="s">
        <v>948</v>
      </c>
      <c r="AO106" s="89" t="s">
        <v>40</v>
      </c>
      <c r="AP106" s="89" t="s">
        <v>983</v>
      </c>
      <c r="AQ106" s="89" t="s">
        <v>956</v>
      </c>
      <c r="AR106" s="89" t="s">
        <v>974</v>
      </c>
      <c r="AS106" s="89" t="s">
        <v>1034</v>
      </c>
      <c r="AT106" s="89" t="s">
        <v>1471</v>
      </c>
      <c r="AU106" s="89" t="s">
        <v>1003</v>
      </c>
      <c r="AW106" s="89" t="s">
        <v>948</v>
      </c>
      <c r="AY106" s="89" t="s">
        <v>948</v>
      </c>
      <c r="AZ106" s="89" t="s">
        <v>949</v>
      </c>
      <c r="BH106" s="89" t="s">
        <v>948</v>
      </c>
      <c r="BI106" s="89" t="s">
        <v>948</v>
      </c>
      <c r="BM106" s="89" t="s">
        <v>948</v>
      </c>
      <c r="BN106" s="89" t="s">
        <v>948</v>
      </c>
      <c r="BQ106" s="89" t="s">
        <v>1472</v>
      </c>
      <c r="BR106" s="89" t="s">
        <v>948</v>
      </c>
    </row>
    <row r="107" ht="13.5" customHeight="1">
      <c r="A107" s="89" t="s">
        <v>1473</v>
      </c>
      <c r="B107" s="89" t="s">
        <v>1474</v>
      </c>
      <c r="D107" s="89" t="s">
        <v>1470</v>
      </c>
      <c r="F107" s="89" t="s">
        <v>955</v>
      </c>
      <c r="G107" s="89" t="s">
        <v>955</v>
      </c>
      <c r="H107" s="89" t="s">
        <v>955</v>
      </c>
      <c r="I107" s="89" t="s">
        <v>993</v>
      </c>
      <c r="J107" s="89" t="s">
        <v>948</v>
      </c>
      <c r="L107" s="89" t="s">
        <v>889</v>
      </c>
      <c r="M107" s="89" t="s">
        <v>948</v>
      </c>
      <c r="Q107" s="89" t="s">
        <v>876</v>
      </c>
      <c r="R107" s="89" t="s">
        <v>876</v>
      </c>
      <c r="T107" s="89" t="s">
        <v>959</v>
      </c>
      <c r="U107" s="89" t="s">
        <v>1079</v>
      </c>
      <c r="V107" s="89" t="s">
        <v>959</v>
      </c>
      <c r="W107" s="89" t="s">
        <v>1079</v>
      </c>
      <c r="X107" s="89" t="s">
        <v>948</v>
      </c>
      <c r="AB107" s="89" t="s">
        <v>948</v>
      </c>
      <c r="AC107" s="89" t="s">
        <v>960</v>
      </c>
      <c r="AD107" s="89" t="s">
        <v>876</v>
      </c>
      <c r="AF107" s="89" t="s">
        <v>948</v>
      </c>
      <c r="AG107" s="89" t="s">
        <v>948</v>
      </c>
      <c r="AM107" s="89" t="s">
        <v>1066</v>
      </c>
      <c r="AO107" s="89" t="s">
        <v>41</v>
      </c>
      <c r="AP107" s="89" t="s">
        <v>983</v>
      </c>
      <c r="AQ107" s="89" t="s">
        <v>956</v>
      </c>
      <c r="AR107" s="89" t="s">
        <v>974</v>
      </c>
      <c r="AS107" s="89" t="s">
        <v>1034</v>
      </c>
      <c r="AT107" s="89" t="s">
        <v>1475</v>
      </c>
      <c r="AU107" s="89" t="s">
        <v>1003</v>
      </c>
      <c r="AW107" s="89" t="s">
        <v>948</v>
      </c>
      <c r="AY107" s="89" t="s">
        <v>948</v>
      </c>
      <c r="AZ107" s="89" t="s">
        <v>949</v>
      </c>
      <c r="BC107" s="89" t="s">
        <v>948</v>
      </c>
      <c r="BF107" s="89" t="s">
        <v>948</v>
      </c>
      <c r="BM107" s="89" t="s">
        <v>948</v>
      </c>
      <c r="BN107" s="89" t="s">
        <v>948</v>
      </c>
      <c r="BQ107" s="89" t="s">
        <v>1476</v>
      </c>
      <c r="BR107" s="89" t="s">
        <v>948</v>
      </c>
    </row>
    <row r="108" ht="13.5" hidden="1" customHeight="1">
      <c r="A108" s="89" t="s">
        <v>1477</v>
      </c>
      <c r="B108" s="89" t="s">
        <v>1478</v>
      </c>
      <c r="C108" s="89" t="s">
        <v>1134</v>
      </c>
      <c r="D108" s="89" t="s">
        <v>1479</v>
      </c>
      <c r="F108" s="89" t="s">
        <v>1020</v>
      </c>
      <c r="G108" s="89" t="s">
        <v>1020</v>
      </c>
      <c r="H108" s="89" t="s">
        <v>973</v>
      </c>
      <c r="I108" s="89" t="s">
        <v>1021</v>
      </c>
      <c r="K108" s="89" t="s">
        <v>948</v>
      </c>
      <c r="L108" s="89" t="s">
        <v>889</v>
      </c>
      <c r="M108" s="89" t="s">
        <v>948</v>
      </c>
      <c r="U108" s="89" t="s">
        <v>958</v>
      </c>
      <c r="W108" s="89" t="s">
        <v>958</v>
      </c>
      <c r="X108" s="89" t="s">
        <v>876</v>
      </c>
      <c r="AB108" s="89" t="s">
        <v>948</v>
      </c>
      <c r="AC108" s="89" t="s">
        <v>1480</v>
      </c>
      <c r="AD108" s="89" t="s">
        <v>876</v>
      </c>
      <c r="AF108" s="89" t="s">
        <v>948</v>
      </c>
      <c r="AG108" s="89" t="s">
        <v>948</v>
      </c>
      <c r="AH108" s="89" t="s">
        <v>948</v>
      </c>
      <c r="AI108" s="89" t="s">
        <v>948</v>
      </c>
      <c r="AJ108" s="89" t="s">
        <v>948</v>
      </c>
      <c r="AK108" s="89" t="s">
        <v>948</v>
      </c>
      <c r="AL108" s="89" t="s">
        <v>876</v>
      </c>
      <c r="AM108" s="89" t="s">
        <v>961</v>
      </c>
      <c r="AN108" s="89" t="s">
        <v>948</v>
      </c>
      <c r="AO108" s="89" t="s">
        <v>40</v>
      </c>
      <c r="AP108" s="89" t="s">
        <v>1086</v>
      </c>
      <c r="AQ108" s="89" t="s">
        <v>1145</v>
      </c>
      <c r="AR108" s="89" t="s">
        <v>974</v>
      </c>
      <c r="AS108" s="89" t="s">
        <v>1001</v>
      </c>
      <c r="AT108" s="89" t="s">
        <v>1481</v>
      </c>
      <c r="AU108" s="89" t="s">
        <v>1003</v>
      </c>
      <c r="AW108" s="89" t="s">
        <v>948</v>
      </c>
      <c r="AY108" s="89" t="s">
        <v>948</v>
      </c>
      <c r="AZ108" s="89" t="s">
        <v>949</v>
      </c>
      <c r="BH108" s="89" t="s">
        <v>948</v>
      </c>
      <c r="BI108" s="89" t="s">
        <v>948</v>
      </c>
      <c r="BM108" s="89" t="s">
        <v>948</v>
      </c>
      <c r="BN108" s="89" t="s">
        <v>948</v>
      </c>
      <c r="BQ108" s="89" t="s">
        <v>1482</v>
      </c>
      <c r="BR108" s="89" t="s">
        <v>948</v>
      </c>
    </row>
    <row r="109" ht="13.5" hidden="1" customHeight="1">
      <c r="A109" s="89" t="s">
        <v>1483</v>
      </c>
      <c r="B109" s="89" t="s">
        <v>1484</v>
      </c>
      <c r="D109" s="89" t="s">
        <v>1485</v>
      </c>
      <c r="F109" s="89" t="s">
        <v>962</v>
      </c>
      <c r="G109" s="89" t="s">
        <v>962</v>
      </c>
      <c r="H109" s="89" t="s">
        <v>955</v>
      </c>
      <c r="I109" s="89" t="s">
        <v>876</v>
      </c>
      <c r="L109" s="89" t="s">
        <v>889</v>
      </c>
      <c r="X109" s="89" t="s">
        <v>876</v>
      </c>
      <c r="AB109" s="89" t="s">
        <v>948</v>
      </c>
      <c r="AC109" s="89" t="s">
        <v>960</v>
      </c>
      <c r="AD109" s="89" t="s">
        <v>876</v>
      </c>
      <c r="AM109" s="89" t="s">
        <v>961</v>
      </c>
      <c r="AP109" s="89" t="s">
        <v>889</v>
      </c>
      <c r="AR109" s="89" t="s">
        <v>1067</v>
      </c>
      <c r="AS109" s="89" t="s">
        <v>967</v>
      </c>
      <c r="AT109" s="89" t="s">
        <v>1486</v>
      </c>
      <c r="AU109" s="89" t="s">
        <v>965</v>
      </c>
      <c r="AW109" s="89" t="s">
        <v>948</v>
      </c>
      <c r="AY109" s="89" t="s">
        <v>948</v>
      </c>
      <c r="AZ109" s="89" t="s">
        <v>949</v>
      </c>
      <c r="BJ109" s="89" t="s">
        <v>948</v>
      </c>
      <c r="BM109" s="89" t="s">
        <v>948</v>
      </c>
      <c r="BN109" s="89" t="s">
        <v>948</v>
      </c>
      <c r="BQ109" s="89" t="s">
        <v>1487</v>
      </c>
      <c r="BR109" s="89" t="s">
        <v>948</v>
      </c>
    </row>
    <row r="110" ht="13.5" hidden="1" customHeight="1">
      <c r="A110" s="89" t="s">
        <v>1488</v>
      </c>
      <c r="B110" s="89" t="s">
        <v>1489</v>
      </c>
      <c r="D110" s="89" t="s">
        <v>1488</v>
      </c>
      <c r="F110" s="89" t="s">
        <v>962</v>
      </c>
      <c r="G110" s="89" t="s">
        <v>962</v>
      </c>
      <c r="H110" s="89" t="s">
        <v>955</v>
      </c>
      <c r="I110" s="89" t="s">
        <v>876</v>
      </c>
      <c r="L110" s="89" t="s">
        <v>957</v>
      </c>
      <c r="X110" s="89" t="s">
        <v>948</v>
      </c>
      <c r="AB110" s="89" t="s">
        <v>948</v>
      </c>
      <c r="AC110" s="89" t="s">
        <v>949</v>
      </c>
      <c r="AE110" s="89" t="s">
        <v>948</v>
      </c>
      <c r="AM110" s="89" t="s">
        <v>961</v>
      </c>
      <c r="AP110" s="89" t="s">
        <v>983</v>
      </c>
      <c r="AQ110" s="89" t="s">
        <v>984</v>
      </c>
      <c r="AR110" s="89" t="s">
        <v>948</v>
      </c>
      <c r="AS110" s="89" t="s">
        <v>1001</v>
      </c>
      <c r="AT110" s="89" t="s">
        <v>1490</v>
      </c>
      <c r="AU110" s="89" t="s">
        <v>1147</v>
      </c>
      <c r="AW110" s="89" t="s">
        <v>948</v>
      </c>
      <c r="AY110" s="89" t="s">
        <v>948</v>
      </c>
      <c r="AZ110" s="89" t="s">
        <v>949</v>
      </c>
      <c r="BJ110" s="89" t="s">
        <v>948</v>
      </c>
      <c r="BM110" s="89" t="s">
        <v>948</v>
      </c>
      <c r="BN110" s="89" t="s">
        <v>948</v>
      </c>
      <c r="BQ110" s="89" t="s">
        <v>1491</v>
      </c>
      <c r="BR110" s="89" t="s">
        <v>948</v>
      </c>
    </row>
    <row r="111" ht="13.5" hidden="1" customHeight="1">
      <c r="A111" s="89" t="s">
        <v>1492</v>
      </c>
      <c r="B111" s="89" t="s">
        <v>1493</v>
      </c>
      <c r="D111" s="89" t="s">
        <v>1494</v>
      </c>
      <c r="F111" s="89" t="s">
        <v>962</v>
      </c>
      <c r="G111" s="89" t="s">
        <v>962</v>
      </c>
      <c r="H111" s="89" t="s">
        <v>955</v>
      </c>
      <c r="I111" s="89" t="s">
        <v>876</v>
      </c>
      <c r="L111" s="89" t="s">
        <v>957</v>
      </c>
      <c r="X111" s="89" t="s">
        <v>948</v>
      </c>
      <c r="AB111" s="89" t="s">
        <v>948</v>
      </c>
      <c r="AC111" s="89" t="s">
        <v>949</v>
      </c>
      <c r="AE111" s="89" t="s">
        <v>948</v>
      </c>
      <c r="AM111" s="89" t="s">
        <v>961</v>
      </c>
      <c r="AP111" s="89" t="s">
        <v>983</v>
      </c>
      <c r="AR111" s="89" t="s">
        <v>948</v>
      </c>
      <c r="AS111" s="89" t="s">
        <v>948</v>
      </c>
      <c r="AT111" s="89" t="s">
        <v>1495</v>
      </c>
      <c r="AU111" s="89" t="s">
        <v>949</v>
      </c>
      <c r="AW111" s="89" t="s">
        <v>948</v>
      </c>
      <c r="AY111" s="89" t="s">
        <v>948</v>
      </c>
      <c r="AZ111" s="89" t="s">
        <v>949</v>
      </c>
      <c r="BJ111" s="89" t="s">
        <v>1496</v>
      </c>
      <c r="BM111" s="89" t="s">
        <v>948</v>
      </c>
      <c r="BN111" s="89" t="s">
        <v>948</v>
      </c>
      <c r="BQ111" s="89" t="s">
        <v>1497</v>
      </c>
    </row>
    <row r="112" ht="13.5" hidden="1" customHeight="1">
      <c r="A112" s="89" t="s">
        <v>1498</v>
      </c>
      <c r="B112" s="89" t="s">
        <v>1499</v>
      </c>
      <c r="D112" s="89" t="s">
        <v>1500</v>
      </c>
      <c r="F112" s="89" t="s">
        <v>962</v>
      </c>
      <c r="G112" s="89" t="s">
        <v>962</v>
      </c>
      <c r="H112" s="89" t="s">
        <v>955</v>
      </c>
      <c r="I112" s="89" t="s">
        <v>876</v>
      </c>
      <c r="L112" s="89" t="s">
        <v>957</v>
      </c>
      <c r="X112" s="89" t="s">
        <v>948</v>
      </c>
      <c r="AB112" s="89" t="s">
        <v>948</v>
      </c>
      <c r="AC112" s="89" t="s">
        <v>960</v>
      </c>
      <c r="AD112" s="89" t="s">
        <v>876</v>
      </c>
      <c r="AM112" s="89" t="s">
        <v>961</v>
      </c>
      <c r="AP112" s="89" t="s">
        <v>983</v>
      </c>
      <c r="AQ112" s="89" t="s">
        <v>984</v>
      </c>
      <c r="AR112" s="89" t="s">
        <v>948</v>
      </c>
      <c r="AS112" s="89" t="s">
        <v>1501</v>
      </c>
      <c r="AT112" s="89" t="s">
        <v>1502</v>
      </c>
      <c r="AU112" s="89" t="s">
        <v>1233</v>
      </c>
      <c r="AW112" s="89" t="s">
        <v>948</v>
      </c>
      <c r="AY112" s="89" t="s">
        <v>948</v>
      </c>
      <c r="AZ112" s="89" t="s">
        <v>949</v>
      </c>
      <c r="BJ112" s="89" t="s">
        <v>1496</v>
      </c>
      <c r="BM112" s="89" t="s">
        <v>948</v>
      </c>
      <c r="BN112" s="89" t="s">
        <v>948</v>
      </c>
      <c r="BQ112" s="89" t="s">
        <v>1503</v>
      </c>
      <c r="BR112" s="89" t="s">
        <v>948</v>
      </c>
    </row>
    <row r="113" ht="13.5" hidden="1" customHeight="1">
      <c r="A113" s="89" t="s">
        <v>1504</v>
      </c>
      <c r="B113" s="89" t="s">
        <v>1505</v>
      </c>
      <c r="D113" s="89" t="s">
        <v>1506</v>
      </c>
      <c r="F113" s="89" t="s">
        <v>962</v>
      </c>
      <c r="G113" s="89" t="s">
        <v>962</v>
      </c>
      <c r="H113" s="89" t="s">
        <v>955</v>
      </c>
      <c r="I113" s="89" t="s">
        <v>876</v>
      </c>
      <c r="L113" s="89" t="s">
        <v>957</v>
      </c>
      <c r="X113" s="89" t="s">
        <v>948</v>
      </c>
      <c r="Z113" s="89" t="s">
        <v>876</v>
      </c>
      <c r="AB113" s="89" t="s">
        <v>948</v>
      </c>
      <c r="AC113" s="89" t="s">
        <v>949</v>
      </c>
      <c r="AE113" s="89" t="s">
        <v>948</v>
      </c>
      <c r="AM113" s="89" t="s">
        <v>1507</v>
      </c>
      <c r="AP113" s="89" t="s">
        <v>889</v>
      </c>
      <c r="AQ113" s="89" t="s">
        <v>948</v>
      </c>
      <c r="AR113" s="89" t="s">
        <v>948</v>
      </c>
      <c r="AS113" s="89" t="s">
        <v>981</v>
      </c>
      <c r="AT113" s="89" t="s">
        <v>1508</v>
      </c>
      <c r="AU113" s="89" t="s">
        <v>965</v>
      </c>
      <c r="AW113" s="89" t="s">
        <v>876</v>
      </c>
      <c r="AY113" s="89" t="s">
        <v>948</v>
      </c>
      <c r="AZ113" s="89" t="s">
        <v>960</v>
      </c>
      <c r="BA113" s="89" t="s">
        <v>876</v>
      </c>
      <c r="BJ113" s="89" t="s">
        <v>876</v>
      </c>
      <c r="BK113" s="89" t="s">
        <v>1075</v>
      </c>
      <c r="BM113" s="89" t="s">
        <v>948</v>
      </c>
      <c r="BN113" s="89" t="s">
        <v>948</v>
      </c>
      <c r="BQ113" s="89" t="s">
        <v>1509</v>
      </c>
      <c r="BR113" s="89" t="s">
        <v>1510</v>
      </c>
    </row>
    <row r="114" ht="13.5" hidden="1" customHeight="1">
      <c r="A114" s="89" t="s">
        <v>1511</v>
      </c>
      <c r="B114" s="89" t="s">
        <v>1512</v>
      </c>
      <c r="D114" s="89" t="s">
        <v>1513</v>
      </c>
      <c r="F114" s="89" t="s">
        <v>962</v>
      </c>
      <c r="G114" s="89" t="s">
        <v>962</v>
      </c>
      <c r="H114" s="89" t="s">
        <v>955</v>
      </c>
      <c r="I114" s="89" t="s">
        <v>876</v>
      </c>
      <c r="L114" s="89" t="s">
        <v>957</v>
      </c>
      <c r="X114" s="89" t="s">
        <v>948</v>
      </c>
      <c r="Z114" s="89" t="s">
        <v>876</v>
      </c>
      <c r="AB114" s="89" t="s">
        <v>948</v>
      </c>
      <c r="AC114" s="89" t="s">
        <v>949</v>
      </c>
      <c r="AE114" s="89" t="s">
        <v>948</v>
      </c>
      <c r="AM114" s="89" t="s">
        <v>961</v>
      </c>
      <c r="AP114" s="89" t="s">
        <v>983</v>
      </c>
      <c r="AQ114" s="89" t="s">
        <v>1020</v>
      </c>
      <c r="AR114" s="89" t="s">
        <v>948</v>
      </c>
      <c r="AS114" s="89" t="s">
        <v>975</v>
      </c>
      <c r="AT114" s="89" t="s">
        <v>1508</v>
      </c>
      <c r="AU114" s="89" t="s">
        <v>949</v>
      </c>
      <c r="AW114" s="89" t="s">
        <v>876</v>
      </c>
      <c r="AY114" s="89" t="s">
        <v>948</v>
      </c>
      <c r="AZ114" s="89" t="s">
        <v>960</v>
      </c>
      <c r="BA114" s="89" t="s">
        <v>876</v>
      </c>
      <c r="BJ114" s="89" t="s">
        <v>876</v>
      </c>
      <c r="BK114" s="89" t="s">
        <v>1075</v>
      </c>
      <c r="BM114" s="89" t="s">
        <v>948</v>
      </c>
      <c r="BN114" s="89" t="s">
        <v>948</v>
      </c>
      <c r="BQ114" s="89" t="s">
        <v>948</v>
      </c>
      <c r="BR114" s="89" t="s">
        <v>948</v>
      </c>
    </row>
    <row r="115" ht="13.5" hidden="1" customHeight="1">
      <c r="A115" s="89" t="s">
        <v>1514</v>
      </c>
      <c r="B115" s="89" t="s">
        <v>1515</v>
      </c>
      <c r="D115" s="89" t="s">
        <v>539</v>
      </c>
      <c r="F115" s="89" t="s">
        <v>962</v>
      </c>
      <c r="G115" s="89" t="s">
        <v>962</v>
      </c>
      <c r="H115" s="89" t="s">
        <v>955</v>
      </c>
      <c r="I115" s="89" t="s">
        <v>876</v>
      </c>
      <c r="L115" s="89" t="s">
        <v>957</v>
      </c>
      <c r="X115" s="89" t="s">
        <v>948</v>
      </c>
      <c r="AB115" s="89" t="s">
        <v>948</v>
      </c>
      <c r="AC115" s="89" t="s">
        <v>949</v>
      </c>
      <c r="AE115" s="89" t="s">
        <v>948</v>
      </c>
      <c r="AM115" s="89" t="s">
        <v>1516</v>
      </c>
      <c r="AP115" s="89" t="s">
        <v>983</v>
      </c>
      <c r="AQ115" s="89" t="s">
        <v>984</v>
      </c>
      <c r="AR115" s="89" t="s">
        <v>948</v>
      </c>
      <c r="AS115" s="89" t="s">
        <v>1517</v>
      </c>
      <c r="AT115" s="89" t="s">
        <v>1518</v>
      </c>
      <c r="AU115" s="89" t="s">
        <v>986</v>
      </c>
      <c r="AW115" s="89" t="s">
        <v>948</v>
      </c>
      <c r="AY115" s="89" t="s">
        <v>948</v>
      </c>
      <c r="AZ115" s="89" t="s">
        <v>949</v>
      </c>
      <c r="BJ115" s="89" t="s">
        <v>1496</v>
      </c>
      <c r="BM115" s="89" t="s">
        <v>948</v>
      </c>
      <c r="BN115" s="89" t="s">
        <v>948</v>
      </c>
      <c r="BQ115" s="89" t="s">
        <v>1519</v>
      </c>
      <c r="BR115" s="89" t="s">
        <v>948</v>
      </c>
    </row>
    <row r="116" ht="13.5" hidden="1" customHeight="1">
      <c r="A116" s="89" t="s">
        <v>1520</v>
      </c>
      <c r="B116" s="89" t="s">
        <v>1521</v>
      </c>
      <c r="D116" s="89" t="s">
        <v>1522</v>
      </c>
      <c r="F116" s="89" t="s">
        <v>962</v>
      </c>
      <c r="G116" s="89" t="s">
        <v>962</v>
      </c>
      <c r="H116" s="89" t="s">
        <v>955</v>
      </c>
      <c r="I116" s="89" t="s">
        <v>876</v>
      </c>
      <c r="L116" s="89" t="s">
        <v>957</v>
      </c>
      <c r="X116" s="89" t="s">
        <v>948</v>
      </c>
      <c r="AB116" s="89" t="s">
        <v>948</v>
      </c>
      <c r="AC116" s="89" t="s">
        <v>960</v>
      </c>
      <c r="AD116" s="89" t="s">
        <v>876</v>
      </c>
      <c r="AM116" s="89" t="s">
        <v>1008</v>
      </c>
      <c r="AP116" s="89" t="s">
        <v>983</v>
      </c>
      <c r="AQ116" s="89" t="s">
        <v>984</v>
      </c>
      <c r="AR116" s="89" t="s">
        <v>948</v>
      </c>
      <c r="AS116" s="89" t="s">
        <v>1161</v>
      </c>
      <c r="AT116" s="89" t="s">
        <v>1341</v>
      </c>
      <c r="AU116" s="89" t="s">
        <v>986</v>
      </c>
      <c r="AW116" s="89" t="s">
        <v>876</v>
      </c>
      <c r="AY116" s="89" t="s">
        <v>948</v>
      </c>
      <c r="AZ116" s="89" t="s">
        <v>949</v>
      </c>
      <c r="BJ116" s="89" t="s">
        <v>1496</v>
      </c>
      <c r="BM116" s="89" t="s">
        <v>948</v>
      </c>
      <c r="BN116" s="89" t="s">
        <v>948</v>
      </c>
      <c r="BQ116" s="89" t="s">
        <v>1523</v>
      </c>
      <c r="BR116" s="89" t="s">
        <v>948</v>
      </c>
    </row>
    <row r="117" ht="13.5" hidden="1" customHeight="1">
      <c r="A117" s="89" t="s">
        <v>1524</v>
      </c>
      <c r="B117" s="89" t="s">
        <v>1525</v>
      </c>
      <c r="D117" s="89" t="s">
        <v>1526</v>
      </c>
      <c r="F117" s="89" t="s">
        <v>962</v>
      </c>
      <c r="G117" s="89" t="s">
        <v>962</v>
      </c>
      <c r="H117" s="89" t="s">
        <v>955</v>
      </c>
      <c r="I117" s="89" t="s">
        <v>876</v>
      </c>
      <c r="L117" s="89" t="s">
        <v>957</v>
      </c>
      <c r="X117" s="89" t="s">
        <v>948</v>
      </c>
      <c r="AB117" s="89" t="s">
        <v>948</v>
      </c>
      <c r="AC117" s="89" t="s">
        <v>960</v>
      </c>
      <c r="AD117" s="89" t="s">
        <v>876</v>
      </c>
      <c r="AM117" s="89" t="s">
        <v>1045</v>
      </c>
      <c r="AP117" s="89" t="s">
        <v>889</v>
      </c>
      <c r="AQ117" s="89" t="s">
        <v>948</v>
      </c>
      <c r="AR117" s="89" t="s">
        <v>948</v>
      </c>
      <c r="AS117" s="89" t="s">
        <v>1501</v>
      </c>
      <c r="AT117" s="89" t="s">
        <v>1527</v>
      </c>
      <c r="AU117" s="89" t="s">
        <v>965</v>
      </c>
      <c r="AW117" s="89" t="s">
        <v>948</v>
      </c>
      <c r="AY117" s="89" t="s">
        <v>948</v>
      </c>
      <c r="AZ117" s="89" t="s">
        <v>949</v>
      </c>
      <c r="BJ117" s="89" t="s">
        <v>1496</v>
      </c>
      <c r="BM117" s="89" t="s">
        <v>948</v>
      </c>
      <c r="BN117" s="89" t="s">
        <v>948</v>
      </c>
      <c r="BQ117" s="89" t="s">
        <v>1528</v>
      </c>
      <c r="BR117" s="89" t="s">
        <v>948</v>
      </c>
    </row>
    <row r="118" ht="13.5" hidden="1" customHeight="1">
      <c r="A118" s="89" t="s">
        <v>1529</v>
      </c>
      <c r="B118" s="89" t="s">
        <v>1530</v>
      </c>
      <c r="D118" s="89" t="s">
        <v>1531</v>
      </c>
      <c r="F118" s="89" t="s">
        <v>1020</v>
      </c>
      <c r="G118" s="89" t="s">
        <v>1020</v>
      </c>
      <c r="H118" s="89" t="s">
        <v>967</v>
      </c>
      <c r="I118" s="89" t="s">
        <v>876</v>
      </c>
      <c r="L118" s="89" t="s">
        <v>957</v>
      </c>
      <c r="X118" s="89" t="s">
        <v>948</v>
      </c>
      <c r="AB118" s="89" t="s">
        <v>948</v>
      </c>
      <c r="AC118" s="89" t="s">
        <v>949</v>
      </c>
      <c r="AD118" s="89" t="s">
        <v>948</v>
      </c>
      <c r="AM118" s="89" t="s">
        <v>961</v>
      </c>
      <c r="AP118" s="89" t="s">
        <v>1086</v>
      </c>
      <c r="AQ118" s="89" t="s">
        <v>1118</v>
      </c>
      <c r="AR118" s="89" t="s">
        <v>948</v>
      </c>
      <c r="AS118" s="89" t="s">
        <v>956</v>
      </c>
      <c r="AT118" s="89" t="s">
        <v>1532</v>
      </c>
      <c r="AU118" s="89" t="s">
        <v>986</v>
      </c>
      <c r="AV118" s="89" t="s">
        <v>948</v>
      </c>
      <c r="AW118" s="89" t="s">
        <v>948</v>
      </c>
      <c r="AY118" s="89" t="s">
        <v>948</v>
      </c>
      <c r="AZ118" s="89" t="s">
        <v>949</v>
      </c>
      <c r="BM118" s="89" t="s">
        <v>948</v>
      </c>
      <c r="BN118" s="89" t="s">
        <v>948</v>
      </c>
      <c r="BQ118" s="89" t="s">
        <v>1533</v>
      </c>
      <c r="BR118" s="89" t="s">
        <v>948</v>
      </c>
    </row>
    <row r="119" ht="13.5" hidden="1" customHeight="1">
      <c r="A119" s="89" t="s">
        <v>1534</v>
      </c>
      <c r="B119" s="89" t="s">
        <v>1535</v>
      </c>
      <c r="C119" s="89" t="s">
        <v>1134</v>
      </c>
      <c r="D119" s="89" t="s">
        <v>1534</v>
      </c>
      <c r="F119" s="89" t="s">
        <v>1020</v>
      </c>
      <c r="G119" s="89" t="s">
        <v>1020</v>
      </c>
      <c r="H119" s="89" t="s">
        <v>955</v>
      </c>
      <c r="I119" s="89" t="s">
        <v>1536</v>
      </c>
      <c r="K119" s="89" t="s">
        <v>948</v>
      </c>
      <c r="L119" s="89" t="s">
        <v>889</v>
      </c>
      <c r="M119" s="89" t="s">
        <v>948</v>
      </c>
      <c r="U119" s="89" t="s">
        <v>958</v>
      </c>
      <c r="W119" s="89" t="s">
        <v>958</v>
      </c>
      <c r="X119" s="89" t="s">
        <v>876</v>
      </c>
      <c r="AB119" s="89" t="s">
        <v>948</v>
      </c>
      <c r="AC119" s="89" t="s">
        <v>960</v>
      </c>
      <c r="AD119" s="89" t="s">
        <v>876</v>
      </c>
      <c r="AF119" s="89" t="s">
        <v>948</v>
      </c>
      <c r="AG119" s="89" t="s">
        <v>948</v>
      </c>
      <c r="AH119" s="89" t="s">
        <v>948</v>
      </c>
      <c r="AI119" s="89" t="s">
        <v>948</v>
      </c>
      <c r="AJ119" s="89" t="s">
        <v>948</v>
      </c>
      <c r="AK119" s="89" t="s">
        <v>948</v>
      </c>
      <c r="AL119" s="89" t="s">
        <v>876</v>
      </c>
      <c r="AM119" s="89" t="s">
        <v>961</v>
      </c>
      <c r="AN119" s="89" t="s">
        <v>948</v>
      </c>
      <c r="AO119" s="89" t="s">
        <v>40</v>
      </c>
      <c r="AP119" s="89" t="s">
        <v>1086</v>
      </c>
      <c r="AQ119" s="89" t="s">
        <v>1118</v>
      </c>
      <c r="AR119" s="89" t="s">
        <v>974</v>
      </c>
      <c r="AS119" s="89" t="s">
        <v>1159</v>
      </c>
      <c r="AT119" s="89" t="s">
        <v>1537</v>
      </c>
      <c r="AU119" s="89" t="s">
        <v>1147</v>
      </c>
      <c r="AW119" s="89" t="s">
        <v>948</v>
      </c>
      <c r="AY119" s="89" t="s">
        <v>948</v>
      </c>
      <c r="AZ119" s="89" t="s">
        <v>949</v>
      </c>
      <c r="BH119" s="89" t="s">
        <v>948</v>
      </c>
      <c r="BI119" s="89" t="s">
        <v>948</v>
      </c>
      <c r="BM119" s="89" t="s">
        <v>948</v>
      </c>
      <c r="BN119" s="89" t="s">
        <v>948</v>
      </c>
      <c r="BQ119" s="89" t="s">
        <v>1538</v>
      </c>
      <c r="BR119" s="89" t="s">
        <v>948</v>
      </c>
    </row>
    <row r="120" ht="13.5" customHeight="1">
      <c r="A120" s="89" t="s">
        <v>1539</v>
      </c>
      <c r="B120" s="89" t="s">
        <v>1540</v>
      </c>
      <c r="D120" s="89" t="s">
        <v>1539</v>
      </c>
      <c r="F120" s="89" t="s">
        <v>1052</v>
      </c>
      <c r="G120" s="89" t="s">
        <v>1052</v>
      </c>
      <c r="H120" s="89" t="s">
        <v>955</v>
      </c>
      <c r="I120" s="89" t="s">
        <v>956</v>
      </c>
      <c r="J120" s="89" t="s">
        <v>948</v>
      </c>
      <c r="L120" s="89" t="s">
        <v>957</v>
      </c>
      <c r="M120" s="89" t="s">
        <v>948</v>
      </c>
      <c r="Q120" s="89" t="s">
        <v>948</v>
      </c>
      <c r="R120" s="89" t="s">
        <v>948</v>
      </c>
      <c r="T120" s="89" t="s">
        <v>959</v>
      </c>
      <c r="U120" s="89" t="s">
        <v>958</v>
      </c>
      <c r="V120" s="89" t="s">
        <v>959</v>
      </c>
      <c r="W120" s="89" t="s">
        <v>958</v>
      </c>
      <c r="X120" s="89" t="s">
        <v>948</v>
      </c>
      <c r="AB120" s="89" t="s">
        <v>948</v>
      </c>
      <c r="AC120" s="89" t="s">
        <v>1541</v>
      </c>
      <c r="AD120" s="89" t="s">
        <v>876</v>
      </c>
      <c r="AF120" s="89" t="s">
        <v>948</v>
      </c>
      <c r="AG120" s="89" t="s">
        <v>948</v>
      </c>
      <c r="AM120" s="89" t="s">
        <v>961</v>
      </c>
      <c r="AO120" s="89" t="s">
        <v>41</v>
      </c>
      <c r="AP120" s="89" t="s">
        <v>1086</v>
      </c>
      <c r="AQ120" s="89" t="s">
        <v>1118</v>
      </c>
      <c r="AR120" s="89" t="s">
        <v>992</v>
      </c>
      <c r="AS120" s="89" t="s">
        <v>1517</v>
      </c>
      <c r="AT120" s="89" t="s">
        <v>1542</v>
      </c>
      <c r="AU120" s="89" t="s">
        <v>965</v>
      </c>
      <c r="AW120" s="89" t="s">
        <v>948</v>
      </c>
      <c r="AY120" s="89" t="s">
        <v>948</v>
      </c>
      <c r="AZ120" s="89" t="s">
        <v>949</v>
      </c>
      <c r="BC120" s="89" t="s">
        <v>948</v>
      </c>
      <c r="BF120" s="89" t="s">
        <v>948</v>
      </c>
      <c r="BM120" s="89" t="s">
        <v>948</v>
      </c>
      <c r="BN120" s="89" t="s">
        <v>948</v>
      </c>
      <c r="BQ120" s="89" t="s">
        <v>1543</v>
      </c>
      <c r="BR120" s="89" t="s">
        <v>948</v>
      </c>
    </row>
    <row r="121" ht="13.5" hidden="1" customHeight="1">
      <c r="A121" s="89" t="s">
        <v>1544</v>
      </c>
      <c r="B121" s="89" t="s">
        <v>1545</v>
      </c>
      <c r="D121" s="89" t="s">
        <v>1544</v>
      </c>
      <c r="F121" s="89" t="s">
        <v>962</v>
      </c>
      <c r="G121" s="89" t="s">
        <v>962</v>
      </c>
      <c r="H121" s="89" t="s">
        <v>955</v>
      </c>
      <c r="I121" s="89" t="s">
        <v>876</v>
      </c>
      <c r="L121" s="89" t="s">
        <v>957</v>
      </c>
      <c r="X121" s="89" t="s">
        <v>948</v>
      </c>
      <c r="AB121" s="89" t="s">
        <v>948</v>
      </c>
      <c r="AC121" s="89" t="s">
        <v>1546</v>
      </c>
      <c r="AD121" s="89" t="s">
        <v>876</v>
      </c>
      <c r="AM121" s="89" t="s">
        <v>961</v>
      </c>
      <c r="AP121" s="89" t="s">
        <v>983</v>
      </c>
      <c r="AQ121" s="89" t="s">
        <v>984</v>
      </c>
      <c r="AR121" s="89" t="s">
        <v>948</v>
      </c>
      <c r="AS121" s="89" t="s">
        <v>1034</v>
      </c>
      <c r="AT121" s="89" t="s">
        <v>1547</v>
      </c>
      <c r="AU121" s="89" t="s">
        <v>1003</v>
      </c>
      <c r="AW121" s="89" t="s">
        <v>876</v>
      </c>
      <c r="AY121" s="89" t="s">
        <v>948</v>
      </c>
      <c r="AZ121" s="89" t="s">
        <v>949</v>
      </c>
      <c r="BA121" s="89" t="s">
        <v>948</v>
      </c>
      <c r="BJ121" s="89" t="s">
        <v>948</v>
      </c>
      <c r="BM121" s="89" t="s">
        <v>948</v>
      </c>
      <c r="BN121" s="89" t="s">
        <v>948</v>
      </c>
      <c r="BQ121" s="89" t="s">
        <v>1548</v>
      </c>
      <c r="BR121" s="89" t="s">
        <v>1549</v>
      </c>
    </row>
    <row r="122" ht="13.5" hidden="1" customHeight="1">
      <c r="A122" s="89" t="s">
        <v>1550</v>
      </c>
      <c r="B122" s="89" t="s">
        <v>1551</v>
      </c>
      <c r="D122" s="89" t="s">
        <v>1552</v>
      </c>
      <c r="F122" s="89" t="s">
        <v>962</v>
      </c>
      <c r="G122" s="89" t="s">
        <v>962</v>
      </c>
      <c r="H122" s="89" t="s">
        <v>955</v>
      </c>
      <c r="I122" s="89" t="s">
        <v>876</v>
      </c>
      <c r="L122" s="89" t="s">
        <v>957</v>
      </c>
      <c r="X122" s="89" t="s">
        <v>948</v>
      </c>
      <c r="AB122" s="89" t="s">
        <v>948</v>
      </c>
      <c r="AC122" s="89" t="s">
        <v>949</v>
      </c>
      <c r="AE122" s="89" t="s">
        <v>948</v>
      </c>
      <c r="AM122" s="89" t="s">
        <v>961</v>
      </c>
      <c r="AP122" s="89" t="s">
        <v>983</v>
      </c>
      <c r="AQ122" s="89" t="s">
        <v>1020</v>
      </c>
      <c r="AR122" s="89" t="s">
        <v>948</v>
      </c>
      <c r="AS122" s="89" t="s">
        <v>1001</v>
      </c>
      <c r="AT122" s="89" t="s">
        <v>1553</v>
      </c>
      <c r="AU122" s="89" t="s">
        <v>965</v>
      </c>
      <c r="AW122" s="89" t="s">
        <v>948</v>
      </c>
      <c r="AY122" s="89" t="s">
        <v>948</v>
      </c>
      <c r="AZ122" s="89" t="s">
        <v>949</v>
      </c>
      <c r="BJ122" s="89" t="s">
        <v>948</v>
      </c>
      <c r="BM122" s="89" t="s">
        <v>948</v>
      </c>
      <c r="BN122" s="89" t="s">
        <v>948</v>
      </c>
      <c r="BQ122" s="89" t="s">
        <v>1554</v>
      </c>
      <c r="BR122" s="89" t="s">
        <v>948</v>
      </c>
    </row>
    <row r="123" ht="13.5" hidden="1" customHeight="1">
      <c r="A123" s="89" t="s">
        <v>1555</v>
      </c>
      <c r="B123" s="89" t="s">
        <v>1556</v>
      </c>
      <c r="D123" s="89" t="s">
        <v>1557</v>
      </c>
      <c r="F123" s="89" t="s">
        <v>962</v>
      </c>
      <c r="G123" s="89" t="s">
        <v>962</v>
      </c>
      <c r="H123" s="89" t="s">
        <v>955</v>
      </c>
      <c r="I123" s="89" t="s">
        <v>876</v>
      </c>
      <c r="L123" s="89" t="s">
        <v>957</v>
      </c>
      <c r="X123" s="89" t="s">
        <v>948</v>
      </c>
      <c r="AB123" s="89" t="s">
        <v>948</v>
      </c>
      <c r="AC123" s="89" t="s">
        <v>949</v>
      </c>
      <c r="AE123" s="89" t="s">
        <v>948</v>
      </c>
      <c r="AM123" s="89" t="s">
        <v>1000</v>
      </c>
      <c r="AP123" s="89" t="s">
        <v>983</v>
      </c>
      <c r="AQ123" s="89" t="s">
        <v>1020</v>
      </c>
      <c r="AR123" s="89" t="s">
        <v>948</v>
      </c>
      <c r="AS123" s="89" t="s">
        <v>1517</v>
      </c>
      <c r="AT123" s="89" t="s">
        <v>1558</v>
      </c>
      <c r="AU123" s="89" t="s">
        <v>965</v>
      </c>
      <c r="AW123" s="89" t="s">
        <v>948</v>
      </c>
      <c r="AY123" s="89" t="s">
        <v>948</v>
      </c>
      <c r="AZ123" s="89" t="s">
        <v>949</v>
      </c>
      <c r="BJ123" s="89" t="s">
        <v>948</v>
      </c>
      <c r="BM123" s="89" t="s">
        <v>948</v>
      </c>
      <c r="BN123" s="89" t="s">
        <v>948</v>
      </c>
      <c r="BQ123" s="89" t="s">
        <v>1559</v>
      </c>
      <c r="BR123" s="89" t="s">
        <v>948</v>
      </c>
    </row>
    <row r="124" ht="13.5" hidden="1" customHeight="1">
      <c r="A124" s="89" t="s">
        <v>1560</v>
      </c>
      <c r="B124" s="89" t="s">
        <v>1561</v>
      </c>
      <c r="D124" s="89" t="s">
        <v>1562</v>
      </c>
      <c r="F124" s="89" t="s">
        <v>962</v>
      </c>
      <c r="G124" s="89" t="s">
        <v>962</v>
      </c>
      <c r="H124" s="89" t="s">
        <v>955</v>
      </c>
      <c r="I124" s="89" t="s">
        <v>1020</v>
      </c>
      <c r="L124" s="89" t="s">
        <v>957</v>
      </c>
      <c r="X124" s="89" t="s">
        <v>948</v>
      </c>
      <c r="AB124" s="89" t="s">
        <v>948</v>
      </c>
      <c r="AC124" s="89" t="s">
        <v>949</v>
      </c>
      <c r="AE124" s="89" t="s">
        <v>948</v>
      </c>
      <c r="AM124" s="89" t="s">
        <v>1563</v>
      </c>
      <c r="AP124" s="89" t="s">
        <v>983</v>
      </c>
      <c r="AQ124" s="89" t="s">
        <v>1020</v>
      </c>
      <c r="AR124" s="89" t="s">
        <v>948</v>
      </c>
      <c r="AS124" s="89" t="s">
        <v>1439</v>
      </c>
      <c r="AT124" s="89" t="s">
        <v>1564</v>
      </c>
      <c r="AU124" s="89" t="s">
        <v>965</v>
      </c>
      <c r="AW124" s="89" t="s">
        <v>948</v>
      </c>
      <c r="AY124" s="89" t="s">
        <v>948</v>
      </c>
      <c r="AZ124" s="89" t="s">
        <v>949</v>
      </c>
      <c r="BJ124" s="89" t="s">
        <v>948</v>
      </c>
      <c r="BM124" s="89" t="s">
        <v>948</v>
      </c>
      <c r="BN124" s="89" t="s">
        <v>948</v>
      </c>
      <c r="BQ124" s="89" t="s">
        <v>1565</v>
      </c>
      <c r="BR124" s="89" t="s">
        <v>948</v>
      </c>
    </row>
    <row r="125" ht="13.5" hidden="1" customHeight="1">
      <c r="A125" s="89" t="s">
        <v>1566</v>
      </c>
      <c r="B125" s="89" t="s">
        <v>1567</v>
      </c>
      <c r="D125" s="89" t="s">
        <v>1568</v>
      </c>
      <c r="F125" s="89" t="s">
        <v>962</v>
      </c>
      <c r="G125" s="89" t="s">
        <v>962</v>
      </c>
      <c r="H125" s="89" t="s">
        <v>955</v>
      </c>
      <c r="I125" s="89" t="s">
        <v>984</v>
      </c>
      <c r="L125" s="89" t="s">
        <v>957</v>
      </c>
      <c r="X125" s="89" t="s">
        <v>948</v>
      </c>
      <c r="AB125" s="89" t="s">
        <v>948</v>
      </c>
      <c r="AC125" s="89" t="s">
        <v>949</v>
      </c>
      <c r="AE125" s="89" t="s">
        <v>948</v>
      </c>
      <c r="AM125" s="89" t="s">
        <v>1000</v>
      </c>
      <c r="AP125" s="89" t="s">
        <v>983</v>
      </c>
      <c r="AQ125" s="89" t="s">
        <v>1020</v>
      </c>
      <c r="AR125" s="89" t="s">
        <v>948</v>
      </c>
      <c r="AS125" s="89" t="s">
        <v>1569</v>
      </c>
      <c r="AT125" s="89" t="s">
        <v>1564</v>
      </c>
      <c r="AU125" s="89" t="s">
        <v>949</v>
      </c>
      <c r="AW125" s="89" t="s">
        <v>948</v>
      </c>
      <c r="AY125" s="89" t="s">
        <v>948</v>
      </c>
      <c r="AZ125" s="89" t="s">
        <v>949</v>
      </c>
      <c r="BJ125" s="89" t="s">
        <v>948</v>
      </c>
      <c r="BM125" s="89" t="s">
        <v>948</v>
      </c>
      <c r="BN125" s="89" t="s">
        <v>948</v>
      </c>
      <c r="BQ125" s="89" t="s">
        <v>1570</v>
      </c>
      <c r="BR125" s="89" t="s">
        <v>948</v>
      </c>
    </row>
    <row r="126" ht="13.5" hidden="1" customHeight="1">
      <c r="A126" s="89" t="s">
        <v>1571</v>
      </c>
      <c r="B126" s="89" t="s">
        <v>1572</v>
      </c>
      <c r="D126" s="89" t="s">
        <v>1571</v>
      </c>
      <c r="F126" s="89" t="s">
        <v>962</v>
      </c>
      <c r="G126" s="89" t="s">
        <v>962</v>
      </c>
      <c r="H126" s="89" t="s">
        <v>955</v>
      </c>
      <c r="I126" s="89" t="s">
        <v>876</v>
      </c>
      <c r="L126" s="89" t="s">
        <v>957</v>
      </c>
      <c r="X126" s="89" t="s">
        <v>948</v>
      </c>
      <c r="AB126" s="89" t="s">
        <v>948</v>
      </c>
      <c r="AC126" s="89" t="s">
        <v>949</v>
      </c>
      <c r="AM126" s="89" t="s">
        <v>961</v>
      </c>
      <c r="AP126" s="89" t="s">
        <v>983</v>
      </c>
      <c r="AR126" s="89" t="s">
        <v>948</v>
      </c>
      <c r="AS126" s="89" t="s">
        <v>1020</v>
      </c>
      <c r="AT126" s="89" t="s">
        <v>1573</v>
      </c>
      <c r="AU126" s="89" t="s">
        <v>1003</v>
      </c>
      <c r="AW126" s="89" t="s">
        <v>948</v>
      </c>
      <c r="AY126" s="89" t="s">
        <v>948</v>
      </c>
      <c r="AZ126" s="89" t="s">
        <v>949</v>
      </c>
      <c r="BJ126" s="89" t="s">
        <v>948</v>
      </c>
      <c r="BM126" s="89" t="s">
        <v>948</v>
      </c>
      <c r="BN126" s="89" t="s">
        <v>948</v>
      </c>
      <c r="BQ126" s="89" t="s">
        <v>1574</v>
      </c>
    </row>
    <row r="127" ht="13.5" customHeight="1">
      <c r="A127" s="89" t="s">
        <v>1575</v>
      </c>
      <c r="B127" s="89" t="s">
        <v>1576</v>
      </c>
      <c r="D127" s="89" t="s">
        <v>1577</v>
      </c>
      <c r="F127" s="89" t="s">
        <v>972</v>
      </c>
      <c r="G127" s="89" t="s">
        <v>972</v>
      </c>
      <c r="H127" s="89" t="s">
        <v>955</v>
      </c>
      <c r="I127" s="89" t="s">
        <v>1007</v>
      </c>
      <c r="J127" s="89" t="s">
        <v>948</v>
      </c>
      <c r="L127" s="89" t="s">
        <v>957</v>
      </c>
      <c r="M127" s="89" t="s">
        <v>876</v>
      </c>
      <c r="Q127" s="89" t="s">
        <v>948</v>
      </c>
      <c r="R127" s="89" t="s">
        <v>876</v>
      </c>
      <c r="T127" s="89" t="s">
        <v>959</v>
      </c>
      <c r="U127" s="89" t="s">
        <v>958</v>
      </c>
      <c r="V127" s="89" t="s">
        <v>959</v>
      </c>
      <c r="W127" s="89" t="s">
        <v>958</v>
      </c>
      <c r="X127" s="89" t="s">
        <v>948</v>
      </c>
      <c r="AB127" s="89" t="s">
        <v>948</v>
      </c>
      <c r="AC127" s="89" t="s">
        <v>960</v>
      </c>
      <c r="AD127" s="89" t="s">
        <v>876</v>
      </c>
      <c r="AF127" s="89" t="s">
        <v>948</v>
      </c>
      <c r="AG127" s="89" t="s">
        <v>948</v>
      </c>
      <c r="AM127" s="89" t="s">
        <v>1578</v>
      </c>
      <c r="AO127" s="89" t="s">
        <v>1577</v>
      </c>
      <c r="AP127" s="89" t="s">
        <v>983</v>
      </c>
      <c r="AQ127" s="89" t="s">
        <v>984</v>
      </c>
      <c r="AR127" s="89" t="s">
        <v>962</v>
      </c>
      <c r="AS127" s="89" t="s">
        <v>1009</v>
      </c>
      <c r="AT127" s="89" t="s">
        <v>1579</v>
      </c>
      <c r="AU127" s="89" t="s">
        <v>1003</v>
      </c>
      <c r="AW127" s="89" t="s">
        <v>948</v>
      </c>
      <c r="AY127" s="89" t="s">
        <v>948</v>
      </c>
      <c r="AZ127" s="89" t="s">
        <v>949</v>
      </c>
      <c r="BC127" s="89" t="s">
        <v>876</v>
      </c>
      <c r="BF127" s="89" t="s">
        <v>948</v>
      </c>
      <c r="BM127" s="89" t="s">
        <v>948</v>
      </c>
      <c r="BN127" s="89" t="s">
        <v>948</v>
      </c>
      <c r="BQ127" s="89" t="s">
        <v>1580</v>
      </c>
      <c r="BR127" s="89" t="s">
        <v>948</v>
      </c>
      <c r="BY127" s="89" t="s">
        <v>948</v>
      </c>
      <c r="CA127" s="89" t="s">
        <v>948</v>
      </c>
    </row>
    <row r="128" ht="13.5" hidden="1" customHeight="1">
      <c r="A128" s="89" t="s">
        <v>1581</v>
      </c>
      <c r="B128" s="89" t="s">
        <v>1582</v>
      </c>
      <c r="D128" s="89" t="s">
        <v>1577</v>
      </c>
      <c r="F128" s="89" t="s">
        <v>1014</v>
      </c>
      <c r="G128" s="89" t="s">
        <v>1014</v>
      </c>
      <c r="H128" s="89" t="s">
        <v>992</v>
      </c>
      <c r="I128" s="89" t="s">
        <v>1007</v>
      </c>
      <c r="K128" s="89" t="s">
        <v>948</v>
      </c>
      <c r="L128" s="89" t="s">
        <v>957</v>
      </c>
      <c r="M128" s="89" t="s">
        <v>876</v>
      </c>
      <c r="N128" s="89" t="s">
        <v>876</v>
      </c>
      <c r="O128" s="89" t="s">
        <v>876</v>
      </c>
      <c r="P128" s="89" t="s">
        <v>948</v>
      </c>
      <c r="U128" s="89" t="s">
        <v>958</v>
      </c>
      <c r="W128" s="89" t="s">
        <v>958</v>
      </c>
      <c r="X128" s="89" t="s">
        <v>948</v>
      </c>
      <c r="AB128" s="89" t="s">
        <v>948</v>
      </c>
      <c r="AC128" s="89" t="s">
        <v>960</v>
      </c>
      <c r="AD128" s="89" t="s">
        <v>876</v>
      </c>
      <c r="AF128" s="89" t="s">
        <v>948</v>
      </c>
      <c r="AG128" s="89" t="s">
        <v>948</v>
      </c>
      <c r="AH128" s="89" t="s">
        <v>948</v>
      </c>
      <c r="AI128" s="89" t="s">
        <v>948</v>
      </c>
      <c r="AJ128" s="89" t="s">
        <v>948</v>
      </c>
      <c r="AK128" s="89" t="s">
        <v>948</v>
      </c>
      <c r="AM128" s="89" t="s">
        <v>1583</v>
      </c>
      <c r="AO128" s="89" t="s">
        <v>1577</v>
      </c>
      <c r="AP128" s="89" t="s">
        <v>983</v>
      </c>
      <c r="AQ128" s="89" t="s">
        <v>984</v>
      </c>
      <c r="AR128" s="89" t="s">
        <v>1205</v>
      </c>
      <c r="AS128" s="89" t="s">
        <v>948</v>
      </c>
      <c r="AT128" s="89" t="s">
        <v>1584</v>
      </c>
      <c r="AU128" s="89" t="s">
        <v>1003</v>
      </c>
      <c r="AW128" s="89" t="s">
        <v>948</v>
      </c>
      <c r="AY128" s="89" t="s">
        <v>948</v>
      </c>
      <c r="AZ128" s="89" t="s">
        <v>949</v>
      </c>
      <c r="BI128" s="89" t="s">
        <v>876</v>
      </c>
      <c r="BJ128" s="89" t="s">
        <v>948</v>
      </c>
      <c r="BM128" s="89" t="s">
        <v>948</v>
      </c>
      <c r="BN128" s="89" t="s">
        <v>948</v>
      </c>
      <c r="BQ128" s="89" t="s">
        <v>948</v>
      </c>
      <c r="BR128" s="89" t="s">
        <v>948</v>
      </c>
      <c r="BX128" s="89" t="s">
        <v>1585</v>
      </c>
    </row>
    <row r="129" ht="13.5" hidden="1" customHeight="1">
      <c r="A129" s="89" t="s">
        <v>1586</v>
      </c>
      <c r="B129" s="89" t="s">
        <v>1587</v>
      </c>
      <c r="C129" s="89" t="s">
        <v>1190</v>
      </c>
      <c r="D129" s="89" t="s">
        <v>1588</v>
      </c>
      <c r="F129" s="89" t="s">
        <v>1141</v>
      </c>
      <c r="G129" s="89" t="s">
        <v>1141</v>
      </c>
      <c r="H129" s="89" t="s">
        <v>973</v>
      </c>
      <c r="I129" s="89" t="s">
        <v>1007</v>
      </c>
      <c r="K129" s="89" t="s">
        <v>948</v>
      </c>
      <c r="L129" s="89" t="s">
        <v>889</v>
      </c>
      <c r="M129" s="89" t="s">
        <v>948</v>
      </c>
      <c r="U129" s="89" t="s">
        <v>958</v>
      </c>
      <c r="W129" s="89" t="s">
        <v>958</v>
      </c>
      <c r="X129" s="89" t="s">
        <v>876</v>
      </c>
      <c r="AB129" s="89" t="s">
        <v>948</v>
      </c>
      <c r="AC129" s="89" t="s">
        <v>1480</v>
      </c>
      <c r="AD129" s="89" t="s">
        <v>876</v>
      </c>
      <c r="AF129" s="89" t="s">
        <v>948</v>
      </c>
      <c r="AG129" s="89" t="s">
        <v>948</v>
      </c>
      <c r="AH129" s="89" t="s">
        <v>948</v>
      </c>
      <c r="AI129" s="89" t="s">
        <v>948</v>
      </c>
      <c r="AJ129" s="89" t="s">
        <v>948</v>
      </c>
      <c r="AK129" s="89" t="s">
        <v>948</v>
      </c>
      <c r="AM129" s="89" t="s">
        <v>961</v>
      </c>
      <c r="AN129" s="89" t="s">
        <v>948</v>
      </c>
      <c r="AO129" s="89" t="s">
        <v>40</v>
      </c>
      <c r="AP129" s="89" t="s">
        <v>983</v>
      </c>
      <c r="AQ129" s="89" t="s">
        <v>956</v>
      </c>
      <c r="AR129" s="89" t="s">
        <v>1589</v>
      </c>
      <c r="AS129" s="89" t="s">
        <v>975</v>
      </c>
      <c r="AT129" s="89" t="s">
        <v>1590</v>
      </c>
      <c r="AU129" s="89" t="s">
        <v>1003</v>
      </c>
      <c r="AW129" s="89" t="s">
        <v>948</v>
      </c>
      <c r="AY129" s="89" t="s">
        <v>948</v>
      </c>
      <c r="AZ129" s="89" t="s">
        <v>949</v>
      </c>
      <c r="BH129" s="89" t="s">
        <v>948</v>
      </c>
      <c r="BI129" s="89" t="s">
        <v>948</v>
      </c>
      <c r="BM129" s="89" t="s">
        <v>948</v>
      </c>
      <c r="BN129" s="89" t="s">
        <v>948</v>
      </c>
      <c r="BQ129" s="89" t="s">
        <v>1591</v>
      </c>
      <c r="BR129" s="89" t="s">
        <v>948</v>
      </c>
    </row>
    <row r="130" ht="13.5" hidden="1" customHeight="1">
      <c r="A130" s="89" t="s">
        <v>1592</v>
      </c>
      <c r="B130" s="89" t="s">
        <v>1593</v>
      </c>
      <c r="C130" s="89" t="s">
        <v>1190</v>
      </c>
      <c r="D130" s="89" t="s">
        <v>1594</v>
      </c>
      <c r="F130" s="89" t="s">
        <v>1020</v>
      </c>
      <c r="G130" s="89" t="s">
        <v>1020</v>
      </c>
      <c r="H130" s="89" t="s">
        <v>973</v>
      </c>
      <c r="I130" s="89" t="s">
        <v>1021</v>
      </c>
      <c r="K130" s="89" t="s">
        <v>948</v>
      </c>
      <c r="L130" s="89" t="s">
        <v>889</v>
      </c>
      <c r="M130" s="89" t="s">
        <v>948</v>
      </c>
      <c r="U130" s="89" t="s">
        <v>958</v>
      </c>
      <c r="W130" s="89" t="s">
        <v>958</v>
      </c>
      <c r="X130" s="89" t="s">
        <v>876</v>
      </c>
      <c r="AB130" s="89" t="s">
        <v>948</v>
      </c>
      <c r="AC130" s="89" t="s">
        <v>1480</v>
      </c>
      <c r="AD130" s="89" t="s">
        <v>876</v>
      </c>
      <c r="AF130" s="89" t="s">
        <v>948</v>
      </c>
      <c r="AG130" s="89" t="s">
        <v>948</v>
      </c>
      <c r="AH130" s="89" t="s">
        <v>948</v>
      </c>
      <c r="AI130" s="89" t="s">
        <v>948</v>
      </c>
      <c r="AJ130" s="89" t="s">
        <v>948</v>
      </c>
      <c r="AK130" s="89" t="s">
        <v>948</v>
      </c>
      <c r="AM130" s="89" t="s">
        <v>961</v>
      </c>
      <c r="AN130" s="89" t="s">
        <v>948</v>
      </c>
      <c r="AO130" s="89" t="s">
        <v>40</v>
      </c>
      <c r="AP130" s="89" t="s">
        <v>983</v>
      </c>
      <c r="AQ130" s="89" t="s">
        <v>956</v>
      </c>
      <c r="AR130" s="89" t="s">
        <v>974</v>
      </c>
      <c r="AS130" s="89" t="s">
        <v>1001</v>
      </c>
      <c r="AT130" s="89" t="s">
        <v>1595</v>
      </c>
      <c r="AU130" s="89" t="s">
        <v>1003</v>
      </c>
      <c r="AW130" s="89" t="s">
        <v>948</v>
      </c>
      <c r="AY130" s="89" t="s">
        <v>948</v>
      </c>
      <c r="AZ130" s="89" t="s">
        <v>949</v>
      </c>
      <c r="BH130" s="89" t="s">
        <v>948</v>
      </c>
      <c r="BI130" s="89" t="s">
        <v>948</v>
      </c>
      <c r="BM130" s="89" t="s">
        <v>948</v>
      </c>
      <c r="BN130" s="89" t="s">
        <v>948</v>
      </c>
      <c r="BQ130" s="89" t="s">
        <v>1596</v>
      </c>
      <c r="BR130" s="89" t="s">
        <v>948</v>
      </c>
    </row>
    <row r="131" ht="13.5" hidden="1" customHeight="1">
      <c r="A131" s="89" t="s">
        <v>1597</v>
      </c>
      <c r="B131" s="89" t="s">
        <v>1598</v>
      </c>
      <c r="D131" s="89" t="s">
        <v>1599</v>
      </c>
      <c r="F131" s="89" t="s">
        <v>1454</v>
      </c>
      <c r="G131" s="89" t="s">
        <v>1454</v>
      </c>
      <c r="H131" s="89" t="s">
        <v>955</v>
      </c>
      <c r="I131" s="89" t="s">
        <v>1021</v>
      </c>
      <c r="K131" s="89" t="s">
        <v>948</v>
      </c>
      <c r="L131" s="89" t="s">
        <v>889</v>
      </c>
      <c r="M131" s="89" t="s">
        <v>948</v>
      </c>
      <c r="N131" s="89" t="s">
        <v>948</v>
      </c>
      <c r="O131" s="89" t="s">
        <v>876</v>
      </c>
      <c r="P131" s="89" t="s">
        <v>876</v>
      </c>
      <c r="U131" s="89" t="s">
        <v>958</v>
      </c>
      <c r="W131" s="89" t="s">
        <v>958</v>
      </c>
      <c r="X131" s="89" t="s">
        <v>876</v>
      </c>
      <c r="AB131" s="89" t="s">
        <v>948</v>
      </c>
      <c r="AC131" s="89" t="s">
        <v>960</v>
      </c>
      <c r="AD131" s="89" t="s">
        <v>876</v>
      </c>
      <c r="AF131" s="89" t="s">
        <v>948</v>
      </c>
      <c r="AG131" s="89" t="s">
        <v>948</v>
      </c>
      <c r="AH131" s="89" t="s">
        <v>948</v>
      </c>
      <c r="AI131" s="89" t="s">
        <v>948</v>
      </c>
      <c r="AJ131" s="89" t="s">
        <v>948</v>
      </c>
      <c r="AK131" s="89" t="s">
        <v>948</v>
      </c>
      <c r="AM131" s="89" t="s">
        <v>1600</v>
      </c>
      <c r="AO131" s="89" t="s">
        <v>35</v>
      </c>
      <c r="AP131" s="89" t="s">
        <v>1086</v>
      </c>
      <c r="AQ131" s="89" t="s">
        <v>1087</v>
      </c>
      <c r="AR131" s="89" t="s">
        <v>992</v>
      </c>
      <c r="AS131" s="89" t="s">
        <v>1095</v>
      </c>
      <c r="AT131" s="89" t="s">
        <v>1601</v>
      </c>
      <c r="AU131" s="89" t="s">
        <v>1003</v>
      </c>
      <c r="AW131" s="89" t="s">
        <v>948</v>
      </c>
      <c r="AY131" s="89" t="s">
        <v>948</v>
      </c>
      <c r="AZ131" s="89" t="s">
        <v>949</v>
      </c>
      <c r="BI131" s="89" t="s">
        <v>948</v>
      </c>
      <c r="BJ131" s="89" t="s">
        <v>948</v>
      </c>
      <c r="BM131" s="89" t="s">
        <v>948</v>
      </c>
      <c r="BN131" s="89" t="s">
        <v>948</v>
      </c>
      <c r="BQ131" s="89" t="s">
        <v>1602</v>
      </c>
      <c r="BR131" s="89" t="s">
        <v>948</v>
      </c>
    </row>
    <row r="132" ht="13.5" hidden="1" customHeight="1">
      <c r="A132" s="89" t="s">
        <v>1603</v>
      </c>
      <c r="B132" s="89" t="s">
        <v>1604</v>
      </c>
      <c r="D132" s="89" t="s">
        <v>1605</v>
      </c>
      <c r="F132" s="89" t="s">
        <v>1454</v>
      </c>
      <c r="G132" s="89" t="s">
        <v>1454</v>
      </c>
      <c r="H132" s="89" t="s">
        <v>955</v>
      </c>
      <c r="I132" s="89" t="s">
        <v>1021</v>
      </c>
      <c r="K132" s="89" t="s">
        <v>948</v>
      </c>
      <c r="L132" s="89" t="s">
        <v>957</v>
      </c>
      <c r="M132" s="89" t="s">
        <v>948</v>
      </c>
      <c r="N132" s="89" t="s">
        <v>876</v>
      </c>
      <c r="O132" s="89" t="s">
        <v>876</v>
      </c>
      <c r="P132" s="89" t="s">
        <v>948</v>
      </c>
      <c r="U132" s="89" t="s">
        <v>958</v>
      </c>
      <c r="W132" s="89" t="s">
        <v>958</v>
      </c>
      <c r="X132" s="89" t="s">
        <v>948</v>
      </c>
      <c r="AB132" s="89" t="s">
        <v>948</v>
      </c>
      <c r="AC132" s="89" t="s">
        <v>960</v>
      </c>
      <c r="AD132" s="89" t="s">
        <v>876</v>
      </c>
      <c r="AF132" s="89" t="s">
        <v>948</v>
      </c>
      <c r="AG132" s="89" t="s">
        <v>948</v>
      </c>
      <c r="AH132" s="89" t="s">
        <v>948</v>
      </c>
      <c r="AI132" s="89" t="s">
        <v>948</v>
      </c>
      <c r="AJ132" s="89" t="s">
        <v>948</v>
      </c>
      <c r="AK132" s="89" t="s">
        <v>948</v>
      </c>
      <c r="AM132" s="89" t="s">
        <v>1600</v>
      </c>
      <c r="AO132" s="89" t="s">
        <v>35</v>
      </c>
      <c r="AP132" s="89" t="s">
        <v>983</v>
      </c>
      <c r="AQ132" s="89" t="s">
        <v>984</v>
      </c>
      <c r="AR132" s="89" t="s">
        <v>992</v>
      </c>
      <c r="AS132" s="89" t="s">
        <v>1095</v>
      </c>
      <c r="AT132" s="89" t="s">
        <v>1601</v>
      </c>
      <c r="AU132" s="89" t="s">
        <v>1003</v>
      </c>
      <c r="AW132" s="89" t="s">
        <v>948</v>
      </c>
      <c r="AY132" s="89" t="s">
        <v>948</v>
      </c>
      <c r="AZ132" s="89" t="s">
        <v>949</v>
      </c>
      <c r="BI132" s="89" t="s">
        <v>948</v>
      </c>
      <c r="BJ132" s="89" t="s">
        <v>948</v>
      </c>
      <c r="BM132" s="89" t="s">
        <v>948</v>
      </c>
      <c r="BN132" s="89" t="s">
        <v>948</v>
      </c>
      <c r="BQ132" s="89" t="s">
        <v>1606</v>
      </c>
      <c r="BR132" s="89" t="s">
        <v>948</v>
      </c>
    </row>
    <row r="133" ht="13.5" customHeight="1">
      <c r="A133" s="89" t="s">
        <v>1607</v>
      </c>
      <c r="B133" s="89" t="s">
        <v>1608</v>
      </c>
      <c r="D133" s="89" t="s">
        <v>1609</v>
      </c>
      <c r="F133" s="89" t="s">
        <v>980</v>
      </c>
      <c r="G133" s="89" t="s">
        <v>980</v>
      </c>
      <c r="H133" s="89" t="s">
        <v>992</v>
      </c>
      <c r="I133" s="89" t="s">
        <v>1007</v>
      </c>
      <c r="J133" s="89" t="s">
        <v>948</v>
      </c>
      <c r="L133" s="89" t="s">
        <v>957</v>
      </c>
      <c r="M133" s="89" t="s">
        <v>876</v>
      </c>
      <c r="Q133" s="89" t="s">
        <v>948</v>
      </c>
      <c r="R133" s="89" t="s">
        <v>876</v>
      </c>
      <c r="T133" s="89" t="s">
        <v>959</v>
      </c>
      <c r="U133" s="89" t="s">
        <v>958</v>
      </c>
      <c r="V133" s="89" t="s">
        <v>959</v>
      </c>
      <c r="W133" s="89" t="s">
        <v>958</v>
      </c>
      <c r="X133" s="89" t="s">
        <v>948</v>
      </c>
      <c r="AB133" s="89" t="s">
        <v>948</v>
      </c>
      <c r="AC133" s="89" t="s">
        <v>960</v>
      </c>
      <c r="AD133" s="89" t="s">
        <v>876</v>
      </c>
      <c r="AF133" s="89" t="s">
        <v>948</v>
      </c>
      <c r="AG133" s="89" t="s">
        <v>948</v>
      </c>
      <c r="AM133" s="89" t="s">
        <v>1610</v>
      </c>
      <c r="AO133" s="89" t="s">
        <v>1607</v>
      </c>
      <c r="AP133" s="89" t="s">
        <v>983</v>
      </c>
      <c r="AQ133" s="89" t="s">
        <v>956</v>
      </c>
      <c r="AR133" s="89" t="s">
        <v>955</v>
      </c>
      <c r="AS133" s="89" t="s">
        <v>1095</v>
      </c>
      <c r="AT133" s="89" t="s">
        <v>1611</v>
      </c>
      <c r="AU133" s="89" t="s">
        <v>1003</v>
      </c>
      <c r="AW133" s="89" t="s">
        <v>948</v>
      </c>
      <c r="AY133" s="89" t="s">
        <v>948</v>
      </c>
      <c r="AZ133" s="89" t="s">
        <v>949</v>
      </c>
      <c r="BC133" s="89" t="s">
        <v>948</v>
      </c>
      <c r="BF133" s="89" t="s">
        <v>948</v>
      </c>
      <c r="BM133" s="89" t="s">
        <v>948</v>
      </c>
      <c r="BN133" s="89" t="s">
        <v>948</v>
      </c>
      <c r="BQ133" s="89" t="s">
        <v>1612</v>
      </c>
      <c r="BR133" s="89" t="s">
        <v>948</v>
      </c>
    </row>
    <row r="134" ht="13.5" hidden="1" customHeight="1">
      <c r="A134" s="89" t="s">
        <v>1613</v>
      </c>
      <c r="B134" s="89" t="s">
        <v>1614</v>
      </c>
      <c r="C134" s="89" t="s">
        <v>1615</v>
      </c>
      <c r="D134" s="89" t="s">
        <v>1609</v>
      </c>
      <c r="F134" s="89" t="s">
        <v>980</v>
      </c>
      <c r="G134" s="89" t="s">
        <v>980</v>
      </c>
      <c r="H134" s="89" t="s">
        <v>955</v>
      </c>
      <c r="I134" s="89" t="s">
        <v>1007</v>
      </c>
      <c r="K134" s="89" t="s">
        <v>948</v>
      </c>
      <c r="L134" s="89" t="s">
        <v>957</v>
      </c>
      <c r="M134" s="89" t="s">
        <v>876</v>
      </c>
      <c r="U134" s="89" t="s">
        <v>958</v>
      </c>
      <c r="W134" s="89" t="s">
        <v>958</v>
      </c>
      <c r="X134" s="89" t="s">
        <v>948</v>
      </c>
      <c r="AB134" s="89" t="s">
        <v>948</v>
      </c>
      <c r="AC134" s="89" t="s">
        <v>960</v>
      </c>
      <c r="AD134" s="89" t="s">
        <v>876</v>
      </c>
      <c r="AF134" s="89" t="s">
        <v>948</v>
      </c>
      <c r="AG134" s="89" t="s">
        <v>948</v>
      </c>
      <c r="AH134" s="89" t="s">
        <v>948</v>
      </c>
      <c r="AI134" s="89" t="s">
        <v>948</v>
      </c>
      <c r="AJ134" s="89" t="s">
        <v>948</v>
      </c>
      <c r="AK134" s="89" t="s">
        <v>948</v>
      </c>
      <c r="AM134" s="89" t="s">
        <v>1610</v>
      </c>
      <c r="AN134" s="89" t="s">
        <v>948</v>
      </c>
      <c r="AO134" s="89" t="s">
        <v>1607</v>
      </c>
      <c r="AP134" s="89" t="s">
        <v>983</v>
      </c>
      <c r="AQ134" s="89" t="s">
        <v>956</v>
      </c>
      <c r="AR134" s="89" t="s">
        <v>974</v>
      </c>
      <c r="AS134" s="89" t="s">
        <v>948</v>
      </c>
      <c r="AT134" s="89" t="s">
        <v>1611</v>
      </c>
      <c r="AU134" s="89" t="s">
        <v>1003</v>
      </c>
      <c r="AW134" s="89" t="s">
        <v>948</v>
      </c>
      <c r="AY134" s="89" t="s">
        <v>948</v>
      </c>
      <c r="AZ134" s="89" t="s">
        <v>949</v>
      </c>
      <c r="BH134" s="89" t="s">
        <v>948</v>
      </c>
      <c r="BI134" s="89" t="s">
        <v>948</v>
      </c>
      <c r="BM134" s="89" t="s">
        <v>948</v>
      </c>
      <c r="BN134" s="89" t="s">
        <v>948</v>
      </c>
      <c r="BQ134" s="89" t="s">
        <v>948</v>
      </c>
      <c r="BR134" s="89" t="s">
        <v>948</v>
      </c>
      <c r="BX134" s="89" t="s">
        <v>1616</v>
      </c>
    </row>
    <row r="135" ht="13.5" customHeight="1">
      <c r="A135" s="89" t="s">
        <v>1617</v>
      </c>
      <c r="B135" s="89" t="s">
        <v>1618</v>
      </c>
      <c r="D135" s="89" t="s">
        <v>1619</v>
      </c>
      <c r="F135" s="89" t="s">
        <v>1020</v>
      </c>
      <c r="G135" s="89" t="s">
        <v>1020</v>
      </c>
      <c r="H135" s="89" t="s">
        <v>992</v>
      </c>
      <c r="I135" s="89" t="s">
        <v>1021</v>
      </c>
      <c r="J135" s="89" t="s">
        <v>948</v>
      </c>
      <c r="L135" s="89" t="s">
        <v>957</v>
      </c>
      <c r="M135" s="89" t="s">
        <v>876</v>
      </c>
      <c r="Q135" s="89" t="s">
        <v>876</v>
      </c>
      <c r="R135" s="89" t="s">
        <v>876</v>
      </c>
      <c r="T135" s="89" t="s">
        <v>959</v>
      </c>
      <c r="U135" s="89" t="s">
        <v>958</v>
      </c>
      <c r="V135" s="89" t="s">
        <v>959</v>
      </c>
      <c r="W135" s="89" t="s">
        <v>958</v>
      </c>
      <c r="X135" s="89" t="s">
        <v>948</v>
      </c>
      <c r="AB135" s="89" t="s">
        <v>948</v>
      </c>
      <c r="AC135" s="89" t="s">
        <v>960</v>
      </c>
      <c r="AD135" s="89" t="s">
        <v>876</v>
      </c>
      <c r="AF135" s="89" t="s">
        <v>948</v>
      </c>
      <c r="AG135" s="89" t="s">
        <v>948</v>
      </c>
      <c r="AM135" s="89" t="s">
        <v>961</v>
      </c>
      <c r="AO135" s="89" t="s">
        <v>1619</v>
      </c>
      <c r="AP135" s="89" t="s">
        <v>983</v>
      </c>
      <c r="AQ135" s="89" t="s">
        <v>984</v>
      </c>
      <c r="AR135" s="89" t="s">
        <v>992</v>
      </c>
      <c r="AS135" s="89" t="s">
        <v>975</v>
      </c>
      <c r="AT135" s="89" t="s">
        <v>1620</v>
      </c>
      <c r="AU135" s="89" t="s">
        <v>1003</v>
      </c>
      <c r="AW135" s="89" t="s">
        <v>948</v>
      </c>
      <c r="AY135" s="89" t="s">
        <v>948</v>
      </c>
      <c r="AZ135" s="89" t="s">
        <v>949</v>
      </c>
      <c r="BC135" s="89" t="s">
        <v>948</v>
      </c>
      <c r="BF135" s="89" t="s">
        <v>948</v>
      </c>
      <c r="BM135" s="89" t="s">
        <v>948</v>
      </c>
      <c r="BN135" s="89" t="s">
        <v>948</v>
      </c>
      <c r="BQ135" s="89" t="s">
        <v>1621</v>
      </c>
      <c r="BR135" s="89" t="s">
        <v>948</v>
      </c>
      <c r="BY135" s="89" t="s">
        <v>948</v>
      </c>
      <c r="CA135" s="89" t="s">
        <v>948</v>
      </c>
    </row>
    <row r="136" ht="13.5" hidden="1" customHeight="1">
      <c r="A136" s="89" t="s">
        <v>1622</v>
      </c>
      <c r="B136" s="89" t="s">
        <v>1623</v>
      </c>
      <c r="D136" s="89" t="s">
        <v>1619</v>
      </c>
      <c r="F136" s="89" t="s">
        <v>1020</v>
      </c>
      <c r="G136" s="89" t="s">
        <v>1020</v>
      </c>
      <c r="H136" s="89" t="s">
        <v>992</v>
      </c>
      <c r="I136" s="89" t="s">
        <v>1021</v>
      </c>
      <c r="K136" s="89" t="s">
        <v>1624</v>
      </c>
      <c r="L136" s="89" t="s">
        <v>957</v>
      </c>
      <c r="M136" s="89" t="s">
        <v>876</v>
      </c>
      <c r="N136" s="89" t="s">
        <v>876</v>
      </c>
      <c r="O136" s="89" t="s">
        <v>876</v>
      </c>
      <c r="P136" s="89" t="s">
        <v>948</v>
      </c>
      <c r="U136" s="89" t="s">
        <v>958</v>
      </c>
      <c r="W136" s="89" t="s">
        <v>958</v>
      </c>
      <c r="X136" s="89" t="s">
        <v>948</v>
      </c>
      <c r="AB136" s="89" t="s">
        <v>948</v>
      </c>
      <c r="AC136" s="89" t="s">
        <v>960</v>
      </c>
      <c r="AD136" s="89" t="s">
        <v>876</v>
      </c>
      <c r="AF136" s="89" t="s">
        <v>948</v>
      </c>
      <c r="AG136" s="89" t="s">
        <v>948</v>
      </c>
      <c r="AH136" s="89" t="s">
        <v>948</v>
      </c>
      <c r="AI136" s="89" t="s">
        <v>948</v>
      </c>
      <c r="AJ136" s="89" t="s">
        <v>948</v>
      </c>
      <c r="AK136" s="89" t="s">
        <v>948</v>
      </c>
      <c r="AM136" s="89" t="s">
        <v>961</v>
      </c>
      <c r="AO136" s="89" t="s">
        <v>1619</v>
      </c>
      <c r="AP136" s="89" t="s">
        <v>983</v>
      </c>
      <c r="AQ136" s="89" t="s">
        <v>984</v>
      </c>
      <c r="AR136" s="89" t="s">
        <v>955</v>
      </c>
      <c r="AS136" s="89" t="s">
        <v>948</v>
      </c>
      <c r="AT136" s="89" t="s">
        <v>1620</v>
      </c>
      <c r="AU136" s="89" t="s">
        <v>1003</v>
      </c>
      <c r="AW136" s="89" t="s">
        <v>948</v>
      </c>
      <c r="AY136" s="89" t="s">
        <v>948</v>
      </c>
      <c r="AZ136" s="89" t="s">
        <v>949</v>
      </c>
      <c r="BI136" s="89" t="s">
        <v>948</v>
      </c>
      <c r="BJ136" s="89" t="s">
        <v>948</v>
      </c>
      <c r="BM136" s="89" t="s">
        <v>948</v>
      </c>
      <c r="BN136" s="89" t="s">
        <v>948</v>
      </c>
      <c r="BQ136" s="89" t="s">
        <v>948</v>
      </c>
      <c r="BR136" s="89" t="s">
        <v>948</v>
      </c>
      <c r="BX136" s="89" t="s">
        <v>1625</v>
      </c>
    </row>
    <row r="137" ht="13.5" customHeight="1">
      <c r="A137" s="89" t="s">
        <v>1626</v>
      </c>
      <c r="B137" s="89" t="s">
        <v>1627</v>
      </c>
      <c r="D137" s="89" t="s">
        <v>1628</v>
      </c>
      <c r="F137" s="89" t="s">
        <v>954</v>
      </c>
      <c r="G137" s="89" t="s">
        <v>954</v>
      </c>
      <c r="H137" s="89" t="s">
        <v>955</v>
      </c>
      <c r="I137" s="89" t="s">
        <v>1001</v>
      </c>
      <c r="J137" s="89" t="s">
        <v>948</v>
      </c>
      <c r="L137" s="89" t="s">
        <v>957</v>
      </c>
      <c r="M137" s="89" t="s">
        <v>948</v>
      </c>
      <c r="Q137" s="89" t="s">
        <v>948</v>
      </c>
      <c r="R137" s="89" t="s">
        <v>948</v>
      </c>
      <c r="T137" s="89" t="s">
        <v>959</v>
      </c>
      <c r="U137" s="89" t="s">
        <v>958</v>
      </c>
      <c r="V137" s="89" t="s">
        <v>959</v>
      </c>
      <c r="W137" s="89" t="s">
        <v>958</v>
      </c>
      <c r="X137" s="89" t="s">
        <v>948</v>
      </c>
      <c r="AB137" s="89" t="s">
        <v>948</v>
      </c>
      <c r="AC137" s="89" t="s">
        <v>949</v>
      </c>
      <c r="AF137" s="89" t="s">
        <v>948</v>
      </c>
      <c r="AG137" s="89" t="s">
        <v>948</v>
      </c>
      <c r="AM137" s="89" t="s">
        <v>1117</v>
      </c>
      <c r="AO137" s="89" t="s">
        <v>42</v>
      </c>
      <c r="AP137" s="89" t="s">
        <v>1086</v>
      </c>
      <c r="AQ137" s="89" t="s">
        <v>1118</v>
      </c>
      <c r="AR137" s="89" t="s">
        <v>980</v>
      </c>
      <c r="AS137" s="89" t="s">
        <v>975</v>
      </c>
      <c r="AT137" s="89" t="s">
        <v>1119</v>
      </c>
      <c r="AU137" s="89" t="s">
        <v>986</v>
      </c>
      <c r="AW137" s="89" t="s">
        <v>948</v>
      </c>
      <c r="AY137" s="89" t="s">
        <v>948</v>
      </c>
      <c r="AZ137" s="89" t="s">
        <v>949</v>
      </c>
      <c r="BC137" s="89" t="s">
        <v>876</v>
      </c>
      <c r="BF137" s="89" t="s">
        <v>948</v>
      </c>
      <c r="BM137" s="89" t="s">
        <v>948</v>
      </c>
      <c r="BN137" s="89" t="s">
        <v>948</v>
      </c>
      <c r="BQ137" s="89" t="s">
        <v>1629</v>
      </c>
      <c r="BR137" s="89" t="s">
        <v>948</v>
      </c>
      <c r="BY137" s="89" t="s">
        <v>876</v>
      </c>
      <c r="CA137" s="89" t="s">
        <v>1090</v>
      </c>
    </row>
    <row r="138" ht="13.5" customHeight="1">
      <c r="A138" s="89" t="s">
        <v>1630</v>
      </c>
      <c r="B138" s="89" t="s">
        <v>1631</v>
      </c>
      <c r="D138" s="89" t="s">
        <v>1630</v>
      </c>
      <c r="F138" s="89" t="s">
        <v>984</v>
      </c>
      <c r="G138" s="89" t="s">
        <v>984</v>
      </c>
      <c r="H138" s="89" t="s">
        <v>992</v>
      </c>
      <c r="I138" s="89" t="s">
        <v>967</v>
      </c>
      <c r="J138" s="89" t="s">
        <v>948</v>
      </c>
      <c r="L138" s="89" t="s">
        <v>957</v>
      </c>
      <c r="M138" s="89" t="s">
        <v>876</v>
      </c>
      <c r="Q138" s="89" t="s">
        <v>948</v>
      </c>
      <c r="R138" s="89" t="s">
        <v>948</v>
      </c>
      <c r="T138" s="89" t="s">
        <v>959</v>
      </c>
      <c r="U138" s="89" t="s">
        <v>958</v>
      </c>
      <c r="V138" s="89" t="s">
        <v>959</v>
      </c>
      <c r="W138" s="89" t="s">
        <v>958</v>
      </c>
      <c r="X138" s="89" t="s">
        <v>948</v>
      </c>
      <c r="AB138" s="89" t="s">
        <v>948</v>
      </c>
      <c r="AC138" s="89" t="s">
        <v>949</v>
      </c>
      <c r="AF138" s="89" t="s">
        <v>948</v>
      </c>
      <c r="AG138" s="89" t="s">
        <v>948</v>
      </c>
      <c r="AM138" s="89" t="s">
        <v>1033</v>
      </c>
      <c r="AO138" s="89" t="s">
        <v>1630</v>
      </c>
      <c r="AP138" s="89" t="s">
        <v>983</v>
      </c>
      <c r="AQ138" s="89" t="s">
        <v>984</v>
      </c>
      <c r="AR138" s="89" t="s">
        <v>992</v>
      </c>
      <c r="AS138" s="89" t="s">
        <v>948</v>
      </c>
      <c r="AT138" s="89" t="s">
        <v>1632</v>
      </c>
      <c r="AU138" s="89" t="s">
        <v>949</v>
      </c>
      <c r="AW138" s="89" t="s">
        <v>948</v>
      </c>
      <c r="AY138" s="89" t="s">
        <v>948</v>
      </c>
      <c r="AZ138" s="89" t="s">
        <v>949</v>
      </c>
      <c r="BC138" s="89" t="s">
        <v>948</v>
      </c>
      <c r="BF138" s="89" t="s">
        <v>948</v>
      </c>
      <c r="BM138" s="89" t="s">
        <v>948</v>
      </c>
      <c r="BN138" s="89" t="s">
        <v>948</v>
      </c>
      <c r="BR138" s="89" t="s">
        <v>948</v>
      </c>
      <c r="BY138" s="89" t="s">
        <v>948</v>
      </c>
      <c r="CA138" s="89" t="s">
        <v>988</v>
      </c>
    </row>
    <row r="139" ht="13.5" hidden="1" customHeight="1">
      <c r="A139" s="89" t="s">
        <v>1633</v>
      </c>
      <c r="B139" s="89" t="s">
        <v>1634</v>
      </c>
      <c r="D139" s="89" t="s">
        <v>1630</v>
      </c>
      <c r="F139" s="89" t="s">
        <v>984</v>
      </c>
      <c r="G139" s="89" t="s">
        <v>984</v>
      </c>
      <c r="H139" s="89" t="s">
        <v>992</v>
      </c>
      <c r="I139" s="89" t="s">
        <v>967</v>
      </c>
      <c r="K139" s="89" t="s">
        <v>948</v>
      </c>
      <c r="L139" s="89" t="s">
        <v>957</v>
      </c>
      <c r="M139" s="89" t="s">
        <v>876</v>
      </c>
      <c r="N139" s="89" t="s">
        <v>948</v>
      </c>
      <c r="O139" s="89" t="s">
        <v>948</v>
      </c>
      <c r="P139" s="89" t="s">
        <v>948</v>
      </c>
      <c r="U139" s="89" t="s">
        <v>958</v>
      </c>
      <c r="W139" s="89" t="s">
        <v>958</v>
      </c>
      <c r="X139" s="89" t="s">
        <v>948</v>
      </c>
      <c r="AB139" s="89" t="s">
        <v>948</v>
      </c>
      <c r="AC139" s="89" t="s">
        <v>949</v>
      </c>
      <c r="AF139" s="89" t="s">
        <v>948</v>
      </c>
      <c r="AG139" s="89" t="s">
        <v>948</v>
      </c>
      <c r="AH139" s="89" t="s">
        <v>948</v>
      </c>
      <c r="AI139" s="89" t="s">
        <v>948</v>
      </c>
      <c r="AJ139" s="89" t="s">
        <v>948</v>
      </c>
      <c r="AK139" s="89" t="s">
        <v>948</v>
      </c>
      <c r="AM139" s="89" t="s">
        <v>961</v>
      </c>
      <c r="AO139" s="89" t="s">
        <v>1630</v>
      </c>
      <c r="AP139" s="89" t="s">
        <v>983</v>
      </c>
      <c r="AQ139" s="89" t="s">
        <v>984</v>
      </c>
      <c r="AR139" s="89" t="s">
        <v>955</v>
      </c>
      <c r="AS139" s="89" t="s">
        <v>948</v>
      </c>
      <c r="AT139" s="89" t="s">
        <v>1632</v>
      </c>
      <c r="AU139" s="89" t="s">
        <v>949</v>
      </c>
      <c r="AW139" s="89" t="s">
        <v>948</v>
      </c>
      <c r="AY139" s="89" t="s">
        <v>948</v>
      </c>
      <c r="AZ139" s="89" t="s">
        <v>949</v>
      </c>
      <c r="BI139" s="89" t="s">
        <v>948</v>
      </c>
      <c r="BJ139" s="89" t="s">
        <v>948</v>
      </c>
      <c r="BM139" s="89" t="s">
        <v>948</v>
      </c>
      <c r="BN139" s="89" t="s">
        <v>948</v>
      </c>
      <c r="BQ139" s="89" t="s">
        <v>948</v>
      </c>
      <c r="BR139" s="89" t="s">
        <v>948</v>
      </c>
      <c r="BX139" s="89" t="s">
        <v>1635</v>
      </c>
    </row>
    <row r="140" ht="13.5" hidden="1" customHeight="1">
      <c r="A140" s="89" t="s">
        <v>1636</v>
      </c>
      <c r="B140" s="89" t="s">
        <v>1637</v>
      </c>
      <c r="D140" s="89" t="s">
        <v>1636</v>
      </c>
      <c r="F140" s="89" t="s">
        <v>1020</v>
      </c>
      <c r="G140" s="89" t="s">
        <v>1020</v>
      </c>
      <c r="H140" s="89" t="s">
        <v>955</v>
      </c>
      <c r="I140" s="89" t="s">
        <v>876</v>
      </c>
      <c r="L140" s="89" t="s">
        <v>889</v>
      </c>
      <c r="X140" s="89" t="s">
        <v>876</v>
      </c>
      <c r="AB140" s="89" t="s">
        <v>948</v>
      </c>
      <c r="AC140" s="89" t="s">
        <v>960</v>
      </c>
      <c r="AD140" s="89" t="s">
        <v>876</v>
      </c>
      <c r="AM140" s="89" t="s">
        <v>961</v>
      </c>
      <c r="AP140" s="89" t="s">
        <v>889</v>
      </c>
      <c r="AR140" s="89" t="s">
        <v>948</v>
      </c>
      <c r="AS140" s="89" t="s">
        <v>1034</v>
      </c>
      <c r="AT140" s="89" t="s">
        <v>1638</v>
      </c>
      <c r="AU140" s="89" t="s">
        <v>965</v>
      </c>
      <c r="AW140" s="89" t="s">
        <v>876</v>
      </c>
      <c r="AY140" s="89" t="s">
        <v>948</v>
      </c>
      <c r="AZ140" s="89" t="s">
        <v>949</v>
      </c>
      <c r="BM140" s="89" t="s">
        <v>948</v>
      </c>
      <c r="BN140" s="89" t="s">
        <v>948</v>
      </c>
      <c r="BQ140" s="89" t="s">
        <v>1639</v>
      </c>
      <c r="BR140" s="89" t="s">
        <v>948</v>
      </c>
    </row>
    <row r="141" ht="13.5" hidden="1" customHeight="1">
      <c r="A141" s="89" t="s">
        <v>1640</v>
      </c>
      <c r="B141" s="89" t="s">
        <v>1641</v>
      </c>
      <c r="D141" s="89" t="s">
        <v>1642</v>
      </c>
      <c r="F141" s="89" t="s">
        <v>1020</v>
      </c>
      <c r="G141" s="89" t="s">
        <v>1020</v>
      </c>
      <c r="H141" s="89" t="s">
        <v>955</v>
      </c>
      <c r="I141" s="89" t="s">
        <v>876</v>
      </c>
      <c r="L141" s="89" t="s">
        <v>889</v>
      </c>
      <c r="X141" s="89" t="s">
        <v>876</v>
      </c>
      <c r="AB141" s="89" t="s">
        <v>948</v>
      </c>
      <c r="AC141" s="89" t="s">
        <v>960</v>
      </c>
      <c r="AD141" s="89" t="s">
        <v>876</v>
      </c>
      <c r="AM141" s="89" t="s">
        <v>1008</v>
      </c>
      <c r="AP141" s="89" t="s">
        <v>983</v>
      </c>
      <c r="AQ141" s="89" t="s">
        <v>984</v>
      </c>
      <c r="AR141" s="89" t="s">
        <v>948</v>
      </c>
      <c r="AS141" s="89" t="s">
        <v>1643</v>
      </c>
      <c r="AT141" s="89" t="s">
        <v>1644</v>
      </c>
      <c r="AU141" s="89" t="s">
        <v>965</v>
      </c>
      <c r="AW141" s="89" t="s">
        <v>948</v>
      </c>
      <c r="AY141" s="89" t="s">
        <v>948</v>
      </c>
      <c r="AZ141" s="89" t="s">
        <v>949</v>
      </c>
      <c r="BM141" s="89" t="s">
        <v>948</v>
      </c>
      <c r="BN141" s="89" t="s">
        <v>948</v>
      </c>
      <c r="BQ141" s="89" t="s">
        <v>1645</v>
      </c>
      <c r="BR141" s="89" t="s">
        <v>948</v>
      </c>
    </row>
    <row r="142" ht="13.5" hidden="1" customHeight="1">
      <c r="A142" s="89" t="s">
        <v>1646</v>
      </c>
      <c r="B142" s="89" t="s">
        <v>1647</v>
      </c>
      <c r="D142" s="89" t="s">
        <v>1648</v>
      </c>
      <c r="F142" s="89" t="s">
        <v>1020</v>
      </c>
      <c r="G142" s="89" t="s">
        <v>1020</v>
      </c>
      <c r="H142" s="89" t="s">
        <v>955</v>
      </c>
      <c r="I142" s="89" t="s">
        <v>1021</v>
      </c>
      <c r="L142" s="89" t="s">
        <v>889</v>
      </c>
      <c r="X142" s="89" t="s">
        <v>876</v>
      </c>
      <c r="AB142" s="89" t="s">
        <v>948</v>
      </c>
      <c r="AC142" s="89" t="s">
        <v>960</v>
      </c>
      <c r="AD142" s="89" t="s">
        <v>876</v>
      </c>
      <c r="AM142" s="89" t="s">
        <v>1649</v>
      </c>
      <c r="AP142" s="89" t="s">
        <v>983</v>
      </c>
      <c r="AQ142" s="89" t="s">
        <v>984</v>
      </c>
      <c r="AR142" s="89" t="s">
        <v>948</v>
      </c>
      <c r="AS142" s="89" t="s">
        <v>1105</v>
      </c>
      <c r="AT142" s="89" t="s">
        <v>1650</v>
      </c>
      <c r="AU142" s="89" t="s">
        <v>965</v>
      </c>
      <c r="AW142" s="89" t="s">
        <v>876</v>
      </c>
      <c r="AY142" s="89" t="s">
        <v>948</v>
      </c>
      <c r="AZ142" s="89" t="s">
        <v>949</v>
      </c>
      <c r="BB142" s="89" t="s">
        <v>948</v>
      </c>
      <c r="BM142" s="89" t="s">
        <v>948</v>
      </c>
      <c r="BN142" s="89" t="s">
        <v>948</v>
      </c>
      <c r="BQ142" s="89" t="s">
        <v>1651</v>
      </c>
      <c r="BR142" s="89" t="s">
        <v>948</v>
      </c>
    </row>
    <row r="143" ht="13.5" hidden="1" customHeight="1">
      <c r="A143" s="89" t="s">
        <v>1652</v>
      </c>
      <c r="B143" s="89" t="s">
        <v>1653</v>
      </c>
      <c r="D143" s="89" t="s">
        <v>1654</v>
      </c>
      <c r="F143" s="89" t="s">
        <v>1020</v>
      </c>
      <c r="G143" s="89" t="s">
        <v>1020</v>
      </c>
      <c r="H143" s="89" t="s">
        <v>955</v>
      </c>
      <c r="I143" s="89" t="s">
        <v>876</v>
      </c>
      <c r="L143" s="89" t="s">
        <v>889</v>
      </c>
      <c r="X143" s="89" t="s">
        <v>876</v>
      </c>
      <c r="AB143" s="89" t="s">
        <v>948</v>
      </c>
      <c r="AC143" s="89" t="s">
        <v>949</v>
      </c>
      <c r="AM143" s="89" t="s">
        <v>961</v>
      </c>
      <c r="AP143" s="89" t="s">
        <v>983</v>
      </c>
      <c r="AQ143" s="89" t="s">
        <v>984</v>
      </c>
      <c r="AR143" s="89" t="s">
        <v>980</v>
      </c>
      <c r="AS143" s="89" t="s">
        <v>1034</v>
      </c>
      <c r="AT143" s="89" t="s">
        <v>1655</v>
      </c>
      <c r="AU143" s="89" t="s">
        <v>986</v>
      </c>
      <c r="AW143" s="89" t="s">
        <v>948</v>
      </c>
      <c r="AY143" s="89" t="s">
        <v>948</v>
      </c>
      <c r="AZ143" s="89" t="s">
        <v>949</v>
      </c>
      <c r="BM143" s="89" t="s">
        <v>948</v>
      </c>
      <c r="BN143" s="89" t="s">
        <v>948</v>
      </c>
      <c r="BQ143" s="89" t="s">
        <v>1656</v>
      </c>
      <c r="BR143" s="89" t="s">
        <v>948</v>
      </c>
    </row>
    <row r="144" ht="13.5" hidden="1" customHeight="1">
      <c r="A144" s="89" t="s">
        <v>1657</v>
      </c>
      <c r="B144" s="89" t="s">
        <v>1658</v>
      </c>
      <c r="D144" s="89" t="s">
        <v>1659</v>
      </c>
      <c r="F144" s="89" t="s">
        <v>1020</v>
      </c>
      <c r="G144" s="89" t="s">
        <v>1020</v>
      </c>
      <c r="H144" s="89" t="s">
        <v>955</v>
      </c>
      <c r="I144" s="89" t="s">
        <v>876</v>
      </c>
      <c r="L144" s="89" t="s">
        <v>889</v>
      </c>
      <c r="X144" s="89" t="s">
        <v>876</v>
      </c>
      <c r="AB144" s="89" t="s">
        <v>948</v>
      </c>
      <c r="AC144" s="89" t="s">
        <v>960</v>
      </c>
      <c r="AD144" s="89" t="s">
        <v>876</v>
      </c>
      <c r="AM144" s="89" t="s">
        <v>961</v>
      </c>
      <c r="AP144" s="89" t="s">
        <v>889</v>
      </c>
      <c r="AQ144" s="89" t="s">
        <v>948</v>
      </c>
      <c r="AR144" s="89" t="s">
        <v>948</v>
      </c>
      <c r="AS144" s="89" t="s">
        <v>1643</v>
      </c>
      <c r="AT144" s="89" t="s">
        <v>1660</v>
      </c>
      <c r="AU144" s="89" t="s">
        <v>965</v>
      </c>
      <c r="AW144" s="89" t="s">
        <v>948</v>
      </c>
      <c r="AY144" s="89" t="s">
        <v>948</v>
      </c>
      <c r="AZ144" s="89" t="s">
        <v>949</v>
      </c>
      <c r="BM144" s="89" t="s">
        <v>948</v>
      </c>
      <c r="BN144" s="89" t="s">
        <v>948</v>
      </c>
      <c r="BQ144" s="89" t="s">
        <v>1661</v>
      </c>
      <c r="BR144" s="89" t="s">
        <v>948</v>
      </c>
    </row>
    <row r="145" ht="13.5" hidden="1" customHeight="1">
      <c r="A145" s="89" t="s">
        <v>1662</v>
      </c>
      <c r="B145" s="89" t="s">
        <v>1663</v>
      </c>
      <c r="D145" s="89" t="s">
        <v>1664</v>
      </c>
      <c r="F145" s="89" t="s">
        <v>1020</v>
      </c>
      <c r="G145" s="89" t="s">
        <v>1020</v>
      </c>
      <c r="H145" s="89" t="s">
        <v>955</v>
      </c>
      <c r="I145" s="89" t="s">
        <v>1020</v>
      </c>
      <c r="L145" s="89" t="s">
        <v>889</v>
      </c>
      <c r="X145" s="89" t="s">
        <v>876</v>
      </c>
      <c r="AB145" s="89" t="s">
        <v>948</v>
      </c>
      <c r="AC145" s="89" t="s">
        <v>960</v>
      </c>
      <c r="AD145" s="89" t="s">
        <v>876</v>
      </c>
      <c r="AM145" s="89" t="s">
        <v>961</v>
      </c>
      <c r="AP145" s="89" t="s">
        <v>889</v>
      </c>
      <c r="AR145" s="89" t="s">
        <v>980</v>
      </c>
      <c r="AS145" s="89" t="s">
        <v>967</v>
      </c>
      <c r="AT145" s="89" t="s">
        <v>1665</v>
      </c>
      <c r="AU145" s="89" t="s">
        <v>965</v>
      </c>
      <c r="AW145" s="89" t="s">
        <v>876</v>
      </c>
      <c r="AY145" s="89" t="s">
        <v>948</v>
      </c>
      <c r="AZ145" s="89" t="s">
        <v>960</v>
      </c>
      <c r="BA145" s="89" t="s">
        <v>876</v>
      </c>
      <c r="BJ145" s="89" t="s">
        <v>948</v>
      </c>
      <c r="BM145" s="89" t="s">
        <v>948</v>
      </c>
      <c r="BN145" s="89" t="s">
        <v>948</v>
      </c>
      <c r="BQ145" s="89" t="s">
        <v>1666</v>
      </c>
      <c r="BR145" s="89" t="s">
        <v>1667</v>
      </c>
    </row>
    <row r="146" ht="13.5" hidden="1" customHeight="1">
      <c r="A146" s="89" t="s">
        <v>1668</v>
      </c>
      <c r="B146" s="89" t="s">
        <v>1669</v>
      </c>
      <c r="D146" s="89" t="s">
        <v>1670</v>
      </c>
      <c r="F146" s="89" t="s">
        <v>1020</v>
      </c>
      <c r="G146" s="89" t="s">
        <v>1020</v>
      </c>
      <c r="H146" s="89" t="s">
        <v>955</v>
      </c>
      <c r="I146" s="89" t="s">
        <v>1020</v>
      </c>
      <c r="L146" s="89" t="s">
        <v>889</v>
      </c>
      <c r="X146" s="89" t="s">
        <v>876</v>
      </c>
      <c r="AB146" s="89" t="s">
        <v>948</v>
      </c>
      <c r="AC146" s="89" t="s">
        <v>949</v>
      </c>
      <c r="AM146" s="89" t="s">
        <v>1000</v>
      </c>
      <c r="AP146" s="89" t="s">
        <v>889</v>
      </c>
      <c r="AR146" s="89" t="s">
        <v>955</v>
      </c>
      <c r="AS146" s="89" t="s">
        <v>967</v>
      </c>
      <c r="AT146" s="89" t="s">
        <v>1671</v>
      </c>
      <c r="AU146" s="89" t="s">
        <v>1003</v>
      </c>
      <c r="AW146" s="89" t="s">
        <v>948</v>
      </c>
      <c r="AY146" s="89" t="s">
        <v>948</v>
      </c>
      <c r="AZ146" s="89" t="s">
        <v>949</v>
      </c>
      <c r="BJ146" s="89" t="s">
        <v>948</v>
      </c>
      <c r="BM146" s="89" t="s">
        <v>948</v>
      </c>
      <c r="BN146" s="89" t="s">
        <v>948</v>
      </c>
      <c r="BQ146" s="89" t="s">
        <v>1672</v>
      </c>
    </row>
    <row r="147" ht="13.5" hidden="1" customHeight="1">
      <c r="A147" s="89" t="s">
        <v>1673</v>
      </c>
      <c r="B147" s="89" t="s">
        <v>1674</v>
      </c>
      <c r="D147" s="89" t="s">
        <v>1673</v>
      </c>
      <c r="F147" s="89" t="s">
        <v>1020</v>
      </c>
      <c r="G147" s="89" t="s">
        <v>1020</v>
      </c>
      <c r="H147" s="89" t="s">
        <v>955</v>
      </c>
      <c r="I147" s="89" t="s">
        <v>876</v>
      </c>
      <c r="L147" s="89" t="s">
        <v>957</v>
      </c>
      <c r="X147" s="89" t="s">
        <v>948</v>
      </c>
      <c r="Z147" s="89" t="s">
        <v>876</v>
      </c>
      <c r="AA147" s="89" t="s">
        <v>876</v>
      </c>
      <c r="AB147" s="89" t="s">
        <v>948</v>
      </c>
      <c r="AC147" s="89" t="s">
        <v>960</v>
      </c>
      <c r="AD147" s="89" t="s">
        <v>876</v>
      </c>
      <c r="AM147" s="89" t="s">
        <v>1045</v>
      </c>
      <c r="AP147" s="89" t="s">
        <v>889</v>
      </c>
      <c r="AR147" s="89" t="s">
        <v>1205</v>
      </c>
      <c r="AS147" s="89" t="s">
        <v>963</v>
      </c>
      <c r="AT147" s="89" t="s">
        <v>1372</v>
      </c>
      <c r="AU147" s="89" t="s">
        <v>965</v>
      </c>
      <c r="AW147" s="89" t="s">
        <v>948</v>
      </c>
      <c r="AY147" s="89" t="s">
        <v>948</v>
      </c>
      <c r="AZ147" s="89" t="s">
        <v>949</v>
      </c>
      <c r="BJ147" s="89" t="s">
        <v>948</v>
      </c>
      <c r="BM147" s="89" t="s">
        <v>948</v>
      </c>
      <c r="BN147" s="89" t="s">
        <v>948</v>
      </c>
      <c r="BQ147" s="89" t="s">
        <v>1675</v>
      </c>
      <c r="BR147" s="89" t="s">
        <v>948</v>
      </c>
    </row>
    <row r="148" ht="13.5" hidden="1" customHeight="1">
      <c r="A148" s="89" t="s">
        <v>1676</v>
      </c>
      <c r="B148" s="89" t="s">
        <v>1677</v>
      </c>
      <c r="D148" s="89" t="s">
        <v>1678</v>
      </c>
      <c r="F148" s="89" t="s">
        <v>1020</v>
      </c>
      <c r="G148" s="89" t="s">
        <v>1020</v>
      </c>
      <c r="H148" s="89" t="s">
        <v>955</v>
      </c>
      <c r="I148" s="89" t="s">
        <v>956</v>
      </c>
      <c r="L148" s="89" t="s">
        <v>957</v>
      </c>
      <c r="X148" s="89" t="s">
        <v>876</v>
      </c>
      <c r="AB148" s="89" t="s">
        <v>948</v>
      </c>
      <c r="AC148" s="89" t="s">
        <v>949</v>
      </c>
      <c r="AE148" s="89" t="s">
        <v>948</v>
      </c>
      <c r="AM148" s="89" t="s">
        <v>1117</v>
      </c>
      <c r="AP148" s="89" t="s">
        <v>889</v>
      </c>
      <c r="AR148" s="89" t="s">
        <v>948</v>
      </c>
      <c r="AS148" s="89" t="s">
        <v>963</v>
      </c>
      <c r="AT148" s="89" t="s">
        <v>1679</v>
      </c>
      <c r="AU148" s="89" t="s">
        <v>1163</v>
      </c>
      <c r="AW148" s="89" t="s">
        <v>948</v>
      </c>
      <c r="AY148" s="89" t="s">
        <v>948</v>
      </c>
      <c r="AZ148" s="89" t="s">
        <v>949</v>
      </c>
      <c r="BJ148" s="89" t="s">
        <v>1496</v>
      </c>
      <c r="BM148" s="89" t="s">
        <v>948</v>
      </c>
      <c r="BN148" s="89" t="s">
        <v>948</v>
      </c>
      <c r="BQ148" s="89" t="s">
        <v>1680</v>
      </c>
      <c r="BR148" s="89" t="s">
        <v>948</v>
      </c>
    </row>
    <row r="149" ht="13.5" hidden="1" customHeight="1">
      <c r="A149" s="89" t="s">
        <v>1681</v>
      </c>
      <c r="B149" s="89" t="s">
        <v>1682</v>
      </c>
      <c r="D149" s="89" t="s">
        <v>1683</v>
      </c>
      <c r="F149" s="89" t="s">
        <v>1020</v>
      </c>
      <c r="G149" s="89" t="s">
        <v>1020</v>
      </c>
      <c r="H149" s="89" t="s">
        <v>955</v>
      </c>
      <c r="I149" s="89" t="s">
        <v>876</v>
      </c>
      <c r="L149" s="89" t="s">
        <v>957</v>
      </c>
      <c r="X149" s="89" t="s">
        <v>948</v>
      </c>
      <c r="Z149" s="89" t="s">
        <v>876</v>
      </c>
      <c r="AB149" s="89" t="s">
        <v>948</v>
      </c>
      <c r="AC149" s="89" t="s">
        <v>949</v>
      </c>
      <c r="AM149" s="89" t="s">
        <v>1140</v>
      </c>
      <c r="AP149" s="89" t="s">
        <v>983</v>
      </c>
      <c r="AQ149" s="89" t="s">
        <v>984</v>
      </c>
      <c r="AR149" s="89" t="s">
        <v>973</v>
      </c>
      <c r="AS149" s="89" t="s">
        <v>1095</v>
      </c>
      <c r="AT149" s="89" t="s">
        <v>1684</v>
      </c>
      <c r="AU149" s="89" t="s">
        <v>986</v>
      </c>
      <c r="AW149" s="89" t="s">
        <v>948</v>
      </c>
      <c r="AY149" s="89" t="s">
        <v>948</v>
      </c>
      <c r="AZ149" s="89" t="s">
        <v>949</v>
      </c>
      <c r="BJ149" s="89" t="s">
        <v>876</v>
      </c>
      <c r="BK149" s="89" t="s">
        <v>1075</v>
      </c>
      <c r="BM149" s="89" t="s">
        <v>948</v>
      </c>
      <c r="BN149" s="89" t="s">
        <v>948</v>
      </c>
      <c r="BQ149" s="89" t="s">
        <v>1685</v>
      </c>
      <c r="BR149" s="89" t="s">
        <v>948</v>
      </c>
    </row>
    <row r="150" ht="13.5" hidden="1" customHeight="1">
      <c r="A150" s="89" t="s">
        <v>1686</v>
      </c>
      <c r="B150" s="89" t="s">
        <v>1687</v>
      </c>
      <c r="D150" s="89" t="s">
        <v>1686</v>
      </c>
      <c r="F150" s="89" t="s">
        <v>1020</v>
      </c>
      <c r="G150" s="89" t="s">
        <v>1020</v>
      </c>
      <c r="H150" s="89" t="s">
        <v>955</v>
      </c>
      <c r="I150" s="89" t="s">
        <v>876</v>
      </c>
      <c r="L150" s="89" t="s">
        <v>957</v>
      </c>
      <c r="X150" s="89" t="s">
        <v>948</v>
      </c>
      <c r="AB150" s="89" t="s">
        <v>948</v>
      </c>
      <c r="AC150" s="89" t="s">
        <v>1238</v>
      </c>
      <c r="AD150" s="89" t="s">
        <v>876</v>
      </c>
      <c r="AM150" s="89" t="s">
        <v>961</v>
      </c>
      <c r="AP150" s="89" t="s">
        <v>983</v>
      </c>
      <c r="AQ150" s="89" t="s">
        <v>984</v>
      </c>
      <c r="AR150" s="89" t="s">
        <v>948</v>
      </c>
      <c r="AS150" s="89" t="s">
        <v>993</v>
      </c>
      <c r="AT150" s="89" t="s">
        <v>1244</v>
      </c>
      <c r="AU150" s="89" t="s">
        <v>986</v>
      </c>
      <c r="AW150" s="89" t="s">
        <v>948</v>
      </c>
      <c r="AY150" s="89" t="s">
        <v>948</v>
      </c>
      <c r="AZ150" s="89" t="s">
        <v>949</v>
      </c>
      <c r="BJ150" s="89" t="s">
        <v>948</v>
      </c>
      <c r="BM150" s="89" t="s">
        <v>948</v>
      </c>
      <c r="BN150" s="89" t="s">
        <v>948</v>
      </c>
      <c r="BQ150" s="89" t="s">
        <v>1688</v>
      </c>
      <c r="BR150" s="89" t="s">
        <v>948</v>
      </c>
    </row>
    <row r="151" ht="13.5" hidden="1" customHeight="1">
      <c r="A151" s="89" t="s">
        <v>1689</v>
      </c>
      <c r="B151" s="89" t="s">
        <v>1690</v>
      </c>
      <c r="D151" s="89" t="s">
        <v>1689</v>
      </c>
      <c r="F151" s="89" t="s">
        <v>1020</v>
      </c>
      <c r="G151" s="89" t="s">
        <v>1020</v>
      </c>
      <c r="H151" s="89" t="s">
        <v>955</v>
      </c>
      <c r="I151" s="89" t="s">
        <v>876</v>
      </c>
      <c r="L151" s="89" t="s">
        <v>957</v>
      </c>
      <c r="X151" s="89" t="s">
        <v>948</v>
      </c>
      <c r="Z151" s="89" t="s">
        <v>876</v>
      </c>
      <c r="AA151" s="89" t="s">
        <v>876</v>
      </c>
      <c r="AB151" s="89" t="s">
        <v>948</v>
      </c>
      <c r="AC151" s="89" t="s">
        <v>960</v>
      </c>
      <c r="AD151" s="89" t="s">
        <v>876</v>
      </c>
      <c r="AM151" s="89" t="s">
        <v>1507</v>
      </c>
      <c r="AP151" s="89" t="s">
        <v>889</v>
      </c>
      <c r="AR151" s="89" t="s">
        <v>948</v>
      </c>
      <c r="AS151" s="89" t="s">
        <v>1034</v>
      </c>
      <c r="AT151" s="89" t="s">
        <v>1691</v>
      </c>
      <c r="AU151" s="89" t="s">
        <v>965</v>
      </c>
      <c r="AW151" s="89" t="s">
        <v>876</v>
      </c>
      <c r="AY151" s="89" t="s">
        <v>948</v>
      </c>
      <c r="AZ151" s="89" t="s">
        <v>960</v>
      </c>
      <c r="BA151" s="89" t="s">
        <v>876</v>
      </c>
      <c r="BJ151" s="89" t="s">
        <v>948</v>
      </c>
      <c r="BM151" s="89" t="s">
        <v>948</v>
      </c>
      <c r="BN151" s="89" t="s">
        <v>948</v>
      </c>
      <c r="BQ151" s="89" t="s">
        <v>1692</v>
      </c>
      <c r="BR151" s="89" t="s">
        <v>948</v>
      </c>
    </row>
    <row r="152" ht="13.5" hidden="1" customHeight="1">
      <c r="A152" s="89" t="s">
        <v>1693</v>
      </c>
      <c r="B152" s="89" t="s">
        <v>1694</v>
      </c>
      <c r="D152" s="89" t="s">
        <v>1695</v>
      </c>
      <c r="F152" s="89" t="s">
        <v>1020</v>
      </c>
      <c r="G152" s="89" t="s">
        <v>1020</v>
      </c>
      <c r="H152" s="89" t="s">
        <v>955</v>
      </c>
      <c r="I152" s="89" t="s">
        <v>876</v>
      </c>
      <c r="L152" s="89" t="s">
        <v>957</v>
      </c>
      <c r="X152" s="89" t="s">
        <v>948</v>
      </c>
      <c r="Z152" s="89" t="s">
        <v>876</v>
      </c>
      <c r="AB152" s="89" t="s">
        <v>948</v>
      </c>
      <c r="AC152" s="89" t="s">
        <v>960</v>
      </c>
      <c r="AD152" s="89" t="s">
        <v>876</v>
      </c>
      <c r="AM152" s="89" t="s">
        <v>1696</v>
      </c>
      <c r="AP152" s="89" t="s">
        <v>889</v>
      </c>
      <c r="AR152" s="89" t="s">
        <v>955</v>
      </c>
      <c r="AS152" s="89" t="s">
        <v>963</v>
      </c>
      <c r="AT152" s="89" t="s">
        <v>1697</v>
      </c>
      <c r="AU152" s="89" t="s">
        <v>1003</v>
      </c>
      <c r="AW152" s="89" t="s">
        <v>876</v>
      </c>
      <c r="AY152" s="89" t="s">
        <v>948</v>
      </c>
      <c r="AZ152" s="89" t="s">
        <v>960</v>
      </c>
      <c r="BA152" s="89" t="s">
        <v>876</v>
      </c>
      <c r="BJ152" s="89" t="s">
        <v>876</v>
      </c>
      <c r="BK152" s="89" t="s">
        <v>1075</v>
      </c>
      <c r="BM152" s="89" t="s">
        <v>948</v>
      </c>
      <c r="BN152" s="89" t="s">
        <v>948</v>
      </c>
      <c r="BQ152" s="89" t="s">
        <v>1698</v>
      </c>
      <c r="BR152" s="89" t="s">
        <v>1699</v>
      </c>
    </row>
    <row r="153" ht="13.5" hidden="1" customHeight="1">
      <c r="A153" s="89" t="s">
        <v>1700</v>
      </c>
      <c r="B153" s="89" t="s">
        <v>1701</v>
      </c>
      <c r="D153" s="89" t="s">
        <v>1366</v>
      </c>
      <c r="F153" s="89" t="s">
        <v>1020</v>
      </c>
      <c r="G153" s="89" t="s">
        <v>1020</v>
      </c>
      <c r="H153" s="89" t="s">
        <v>955</v>
      </c>
      <c r="I153" s="89" t="s">
        <v>876</v>
      </c>
      <c r="L153" s="89" t="s">
        <v>957</v>
      </c>
      <c r="X153" s="89" t="s">
        <v>948</v>
      </c>
      <c r="Z153" s="89" t="s">
        <v>876</v>
      </c>
      <c r="AB153" s="89" t="s">
        <v>948</v>
      </c>
      <c r="AC153" s="89" t="s">
        <v>949</v>
      </c>
      <c r="AE153" s="89" t="s">
        <v>948</v>
      </c>
      <c r="AM153" s="89" t="s">
        <v>1000</v>
      </c>
      <c r="AP153" s="89" t="s">
        <v>889</v>
      </c>
      <c r="AR153" s="89" t="s">
        <v>980</v>
      </c>
      <c r="AS153" s="89" t="s">
        <v>1161</v>
      </c>
      <c r="AT153" s="89" t="s">
        <v>1702</v>
      </c>
      <c r="AU153" s="89" t="s">
        <v>1003</v>
      </c>
      <c r="AW153" s="89" t="s">
        <v>948</v>
      </c>
      <c r="AY153" s="89" t="s">
        <v>948</v>
      </c>
      <c r="AZ153" s="89" t="s">
        <v>949</v>
      </c>
      <c r="BJ153" s="89" t="s">
        <v>948</v>
      </c>
      <c r="BM153" s="89" t="s">
        <v>948</v>
      </c>
      <c r="BN153" s="89" t="s">
        <v>948</v>
      </c>
      <c r="BQ153" s="89" t="s">
        <v>1703</v>
      </c>
    </row>
    <row r="154" ht="13.5" hidden="1" customHeight="1">
      <c r="A154" s="89" t="s">
        <v>1704</v>
      </c>
      <c r="B154" s="89" t="s">
        <v>1705</v>
      </c>
      <c r="D154" s="89" t="s">
        <v>1706</v>
      </c>
      <c r="F154" s="89" t="s">
        <v>1020</v>
      </c>
      <c r="G154" s="89" t="s">
        <v>1020</v>
      </c>
      <c r="H154" s="89" t="s">
        <v>955</v>
      </c>
      <c r="I154" s="89" t="s">
        <v>876</v>
      </c>
      <c r="L154" s="89" t="s">
        <v>957</v>
      </c>
      <c r="X154" s="89" t="s">
        <v>948</v>
      </c>
      <c r="Z154" s="89" t="s">
        <v>876</v>
      </c>
      <c r="AB154" s="89" t="s">
        <v>948</v>
      </c>
      <c r="AC154" s="89" t="s">
        <v>960</v>
      </c>
      <c r="AD154" s="89" t="s">
        <v>876</v>
      </c>
      <c r="AM154" s="89" t="s">
        <v>1507</v>
      </c>
      <c r="AP154" s="89" t="s">
        <v>889</v>
      </c>
      <c r="AR154" s="89" t="s">
        <v>948</v>
      </c>
      <c r="AS154" s="89" t="s">
        <v>1034</v>
      </c>
      <c r="AT154" s="89" t="s">
        <v>1707</v>
      </c>
      <c r="AU154" s="89" t="s">
        <v>965</v>
      </c>
      <c r="AW154" s="89" t="s">
        <v>948</v>
      </c>
      <c r="AY154" s="89" t="s">
        <v>948</v>
      </c>
      <c r="AZ154" s="89" t="s">
        <v>949</v>
      </c>
      <c r="BJ154" s="89" t="s">
        <v>948</v>
      </c>
      <c r="BM154" s="89" t="s">
        <v>948</v>
      </c>
      <c r="BN154" s="89" t="s">
        <v>948</v>
      </c>
      <c r="BQ154" s="89" t="s">
        <v>1708</v>
      </c>
      <c r="BR154" s="89" t="s">
        <v>948</v>
      </c>
    </row>
    <row r="155" ht="13.5" hidden="1" customHeight="1">
      <c r="A155" s="89" t="s">
        <v>1709</v>
      </c>
      <c r="B155" s="89" t="s">
        <v>1710</v>
      </c>
      <c r="D155" s="89" t="s">
        <v>1711</v>
      </c>
      <c r="F155" s="89" t="s">
        <v>1020</v>
      </c>
      <c r="G155" s="89" t="s">
        <v>1020</v>
      </c>
      <c r="H155" s="89" t="s">
        <v>955</v>
      </c>
      <c r="I155" s="89" t="s">
        <v>876</v>
      </c>
      <c r="L155" s="89" t="s">
        <v>957</v>
      </c>
      <c r="X155" s="89" t="s">
        <v>948</v>
      </c>
      <c r="AB155" s="89" t="s">
        <v>948</v>
      </c>
      <c r="AC155" s="89" t="s">
        <v>960</v>
      </c>
      <c r="AD155" s="89" t="s">
        <v>876</v>
      </c>
      <c r="AM155" s="89" t="s">
        <v>961</v>
      </c>
      <c r="AP155" s="89" t="s">
        <v>983</v>
      </c>
      <c r="AQ155" s="89" t="s">
        <v>956</v>
      </c>
      <c r="AR155" s="89" t="s">
        <v>948</v>
      </c>
      <c r="AS155" s="89" t="s">
        <v>1712</v>
      </c>
      <c r="AT155" s="89" t="s">
        <v>1713</v>
      </c>
      <c r="AU155" s="89" t="s">
        <v>986</v>
      </c>
      <c r="AW155" s="89" t="s">
        <v>948</v>
      </c>
      <c r="AY155" s="89" t="s">
        <v>948</v>
      </c>
      <c r="AZ155" s="89" t="s">
        <v>949</v>
      </c>
      <c r="BJ155" s="89" t="s">
        <v>1496</v>
      </c>
      <c r="BM155" s="89" t="s">
        <v>948</v>
      </c>
      <c r="BN155" s="89" t="s">
        <v>948</v>
      </c>
      <c r="BQ155" s="89" t="s">
        <v>1714</v>
      </c>
      <c r="BR155" s="89" t="s">
        <v>948</v>
      </c>
    </row>
    <row r="156" ht="13.5" hidden="1" customHeight="1">
      <c r="A156" s="89" t="s">
        <v>1715</v>
      </c>
      <c r="B156" s="89" t="s">
        <v>1716</v>
      </c>
      <c r="D156" s="89" t="s">
        <v>1019</v>
      </c>
      <c r="F156" s="89" t="s">
        <v>1020</v>
      </c>
      <c r="G156" s="89" t="s">
        <v>1020</v>
      </c>
      <c r="H156" s="89" t="s">
        <v>955</v>
      </c>
      <c r="I156" s="89" t="s">
        <v>876</v>
      </c>
      <c r="L156" s="89" t="s">
        <v>957</v>
      </c>
      <c r="X156" s="89" t="s">
        <v>948</v>
      </c>
      <c r="Z156" s="89" t="s">
        <v>876</v>
      </c>
      <c r="AA156" s="89" t="s">
        <v>876</v>
      </c>
      <c r="AB156" s="89" t="s">
        <v>948</v>
      </c>
      <c r="AC156" s="89" t="s">
        <v>960</v>
      </c>
      <c r="AD156" s="89" t="s">
        <v>876</v>
      </c>
      <c r="AM156" s="89" t="s">
        <v>1717</v>
      </c>
      <c r="AP156" s="89" t="s">
        <v>889</v>
      </c>
      <c r="AR156" s="89" t="s">
        <v>948</v>
      </c>
      <c r="AS156" s="89" t="s">
        <v>1153</v>
      </c>
      <c r="AT156" s="89" t="s">
        <v>1691</v>
      </c>
      <c r="AU156" s="89" t="s">
        <v>965</v>
      </c>
      <c r="AW156" s="89" t="s">
        <v>876</v>
      </c>
      <c r="AY156" s="89" t="s">
        <v>948</v>
      </c>
      <c r="AZ156" s="89" t="s">
        <v>960</v>
      </c>
      <c r="BA156" s="89" t="s">
        <v>876</v>
      </c>
      <c r="BJ156" s="89" t="s">
        <v>948</v>
      </c>
      <c r="BM156" s="89" t="s">
        <v>948</v>
      </c>
      <c r="BN156" s="89" t="s">
        <v>948</v>
      </c>
      <c r="BQ156" s="89" t="s">
        <v>1718</v>
      </c>
      <c r="BR156" s="89" t="s">
        <v>1719</v>
      </c>
    </row>
    <row r="157" ht="13.5" hidden="1" customHeight="1">
      <c r="A157" s="89" t="s">
        <v>1720</v>
      </c>
      <c r="B157" s="89" t="s">
        <v>1721</v>
      </c>
      <c r="D157" s="89" t="s">
        <v>1722</v>
      </c>
      <c r="F157" s="89" t="s">
        <v>1020</v>
      </c>
      <c r="G157" s="89" t="s">
        <v>1020</v>
      </c>
      <c r="H157" s="89" t="s">
        <v>955</v>
      </c>
      <c r="I157" s="89" t="s">
        <v>876</v>
      </c>
      <c r="L157" s="89" t="s">
        <v>957</v>
      </c>
      <c r="X157" s="89" t="s">
        <v>948</v>
      </c>
      <c r="Z157" s="89" t="s">
        <v>876</v>
      </c>
      <c r="AB157" s="89" t="s">
        <v>948</v>
      </c>
      <c r="AC157" s="89" t="s">
        <v>949</v>
      </c>
      <c r="AD157" s="89" t="s">
        <v>948</v>
      </c>
      <c r="AM157" s="89" t="s">
        <v>1696</v>
      </c>
      <c r="AP157" s="89" t="s">
        <v>889</v>
      </c>
      <c r="AR157" s="89" t="s">
        <v>948</v>
      </c>
      <c r="AS157" s="89" t="s">
        <v>967</v>
      </c>
      <c r="AT157" s="89" t="s">
        <v>1723</v>
      </c>
      <c r="AU157" s="89" t="s">
        <v>1003</v>
      </c>
      <c r="AW157" s="89" t="s">
        <v>948</v>
      </c>
      <c r="AY157" s="89" t="s">
        <v>948</v>
      </c>
      <c r="AZ157" s="89" t="s">
        <v>949</v>
      </c>
      <c r="BJ157" s="89" t="s">
        <v>948</v>
      </c>
      <c r="BM157" s="89" t="s">
        <v>948</v>
      </c>
      <c r="BN157" s="89" t="s">
        <v>948</v>
      </c>
      <c r="BQ157" s="89" t="s">
        <v>1724</v>
      </c>
    </row>
    <row r="158" ht="13.5" hidden="1" customHeight="1">
      <c r="A158" s="89" t="s">
        <v>1725</v>
      </c>
      <c r="B158" s="89" t="s">
        <v>1726</v>
      </c>
      <c r="D158" s="89" t="s">
        <v>1727</v>
      </c>
      <c r="F158" s="89" t="s">
        <v>1020</v>
      </c>
      <c r="G158" s="89" t="s">
        <v>1020</v>
      </c>
      <c r="H158" s="89" t="s">
        <v>955</v>
      </c>
      <c r="I158" s="89" t="s">
        <v>1020</v>
      </c>
      <c r="L158" s="89" t="s">
        <v>957</v>
      </c>
      <c r="X158" s="89" t="s">
        <v>876</v>
      </c>
      <c r="AB158" s="89" t="s">
        <v>948</v>
      </c>
      <c r="AC158" s="89" t="s">
        <v>960</v>
      </c>
      <c r="AD158" s="89" t="s">
        <v>876</v>
      </c>
      <c r="AM158" s="89" t="s">
        <v>961</v>
      </c>
      <c r="AP158" s="89" t="s">
        <v>889</v>
      </c>
      <c r="AR158" s="89" t="s">
        <v>948</v>
      </c>
      <c r="AS158" s="89" t="s">
        <v>963</v>
      </c>
      <c r="AT158" s="89" t="s">
        <v>1728</v>
      </c>
      <c r="AU158" s="89" t="s">
        <v>965</v>
      </c>
      <c r="AW158" s="89" t="s">
        <v>948</v>
      </c>
      <c r="AY158" s="89" t="s">
        <v>948</v>
      </c>
      <c r="AZ158" s="89" t="s">
        <v>949</v>
      </c>
      <c r="BJ158" s="89" t="s">
        <v>876</v>
      </c>
      <c r="BK158" s="89" t="s">
        <v>1075</v>
      </c>
      <c r="BM158" s="89" t="s">
        <v>948</v>
      </c>
      <c r="BN158" s="89" t="s">
        <v>948</v>
      </c>
      <c r="BQ158" s="89" t="s">
        <v>1729</v>
      </c>
      <c r="BR158" s="89" t="s">
        <v>948</v>
      </c>
    </row>
    <row r="159" ht="13.5" hidden="1" customHeight="1">
      <c r="A159" s="89" t="s">
        <v>1730</v>
      </c>
      <c r="B159" s="89" t="s">
        <v>1731</v>
      </c>
      <c r="D159" s="89" t="s">
        <v>1732</v>
      </c>
      <c r="F159" s="89" t="s">
        <v>1020</v>
      </c>
      <c r="G159" s="89" t="s">
        <v>1020</v>
      </c>
      <c r="H159" s="89" t="s">
        <v>955</v>
      </c>
      <c r="I159" s="89" t="s">
        <v>876</v>
      </c>
      <c r="L159" s="89" t="s">
        <v>889</v>
      </c>
      <c r="U159" s="89" t="s">
        <v>1124</v>
      </c>
      <c r="W159" s="89" t="s">
        <v>1124</v>
      </c>
      <c r="X159" s="89" t="s">
        <v>876</v>
      </c>
      <c r="AB159" s="89" t="s">
        <v>948</v>
      </c>
      <c r="AC159" s="89" t="s">
        <v>949</v>
      </c>
      <c r="AE159" s="89" t="s">
        <v>948</v>
      </c>
      <c r="AM159" s="89" t="s">
        <v>1600</v>
      </c>
      <c r="AP159" s="89" t="s">
        <v>1086</v>
      </c>
      <c r="AQ159" s="89" t="s">
        <v>1087</v>
      </c>
      <c r="AR159" s="89" t="s">
        <v>973</v>
      </c>
      <c r="AS159" s="89" t="s">
        <v>1001</v>
      </c>
      <c r="AT159" s="89" t="s">
        <v>1733</v>
      </c>
      <c r="AU159" s="89" t="s">
        <v>1233</v>
      </c>
      <c r="AW159" s="89" t="s">
        <v>948</v>
      </c>
      <c r="AY159" s="89" t="s">
        <v>948</v>
      </c>
      <c r="AZ159" s="89" t="s">
        <v>949</v>
      </c>
      <c r="BM159" s="89" t="s">
        <v>948</v>
      </c>
      <c r="BN159" s="89" t="s">
        <v>948</v>
      </c>
      <c r="BQ159" s="89" t="s">
        <v>1734</v>
      </c>
      <c r="BR159" s="89" t="s">
        <v>948</v>
      </c>
    </row>
    <row r="160" ht="13.5" hidden="1" customHeight="1">
      <c r="A160" s="89" t="s">
        <v>1735</v>
      </c>
      <c r="B160" s="89" t="s">
        <v>1736</v>
      </c>
      <c r="D160" s="89" t="s">
        <v>1737</v>
      </c>
      <c r="F160" s="89" t="s">
        <v>1020</v>
      </c>
      <c r="G160" s="89" t="s">
        <v>1020</v>
      </c>
      <c r="H160" s="89" t="s">
        <v>955</v>
      </c>
      <c r="I160" s="89" t="s">
        <v>876</v>
      </c>
      <c r="L160" s="89" t="s">
        <v>889</v>
      </c>
      <c r="U160" s="89" t="s">
        <v>1124</v>
      </c>
      <c r="W160" s="89" t="s">
        <v>1124</v>
      </c>
      <c r="X160" s="89" t="s">
        <v>876</v>
      </c>
      <c r="AB160" s="89" t="s">
        <v>948</v>
      </c>
      <c r="AC160" s="89" t="s">
        <v>949</v>
      </c>
      <c r="AE160" s="89" t="s">
        <v>948</v>
      </c>
      <c r="AM160" s="89" t="s">
        <v>1600</v>
      </c>
      <c r="AP160" s="89" t="s">
        <v>983</v>
      </c>
      <c r="AQ160" s="89" t="s">
        <v>1020</v>
      </c>
      <c r="AR160" s="89" t="s">
        <v>973</v>
      </c>
      <c r="AS160" s="89" t="s">
        <v>1001</v>
      </c>
      <c r="AT160" s="89" t="s">
        <v>1733</v>
      </c>
      <c r="AU160" s="89" t="s">
        <v>1233</v>
      </c>
      <c r="AW160" s="89" t="s">
        <v>948</v>
      </c>
      <c r="AY160" s="89" t="s">
        <v>948</v>
      </c>
      <c r="AZ160" s="89" t="s">
        <v>949</v>
      </c>
      <c r="BM160" s="89" t="s">
        <v>948</v>
      </c>
      <c r="BN160" s="89" t="s">
        <v>948</v>
      </c>
      <c r="BQ160" s="89" t="s">
        <v>1738</v>
      </c>
      <c r="BR160" s="89" t="s">
        <v>948</v>
      </c>
    </row>
    <row r="161" ht="13.5" hidden="1" customHeight="1">
      <c r="A161" s="89" t="s">
        <v>1739</v>
      </c>
      <c r="B161" s="89" t="s">
        <v>1740</v>
      </c>
      <c r="D161" s="89" t="s">
        <v>1741</v>
      </c>
      <c r="F161" s="89" t="s">
        <v>1020</v>
      </c>
      <c r="G161" s="89" t="s">
        <v>1020</v>
      </c>
      <c r="H161" s="89" t="s">
        <v>955</v>
      </c>
      <c r="I161" s="89" t="s">
        <v>956</v>
      </c>
      <c r="L161" s="89" t="s">
        <v>889</v>
      </c>
      <c r="U161" s="89" t="s">
        <v>1742</v>
      </c>
      <c r="W161" s="89" t="s">
        <v>1742</v>
      </c>
      <c r="X161" s="89" t="s">
        <v>876</v>
      </c>
      <c r="AB161" s="89" t="s">
        <v>948</v>
      </c>
      <c r="AC161" s="89" t="s">
        <v>949</v>
      </c>
      <c r="AE161" s="89" t="s">
        <v>948</v>
      </c>
      <c r="AM161" s="89" t="s">
        <v>1117</v>
      </c>
      <c r="AP161" s="89" t="s">
        <v>889</v>
      </c>
      <c r="AR161" s="89" t="s">
        <v>948</v>
      </c>
      <c r="AS161" s="89" t="s">
        <v>1743</v>
      </c>
      <c r="AT161" s="89" t="s">
        <v>1744</v>
      </c>
      <c r="AU161" s="89" t="s">
        <v>1163</v>
      </c>
      <c r="AW161" s="89" t="s">
        <v>948</v>
      </c>
      <c r="AY161" s="89" t="s">
        <v>948</v>
      </c>
      <c r="AZ161" s="89" t="s">
        <v>949</v>
      </c>
      <c r="BM161" s="89" t="s">
        <v>948</v>
      </c>
      <c r="BN161" s="89" t="s">
        <v>948</v>
      </c>
      <c r="BQ161" s="89" t="s">
        <v>1745</v>
      </c>
      <c r="BR161" s="89" t="s">
        <v>948</v>
      </c>
    </row>
    <row r="162" ht="13.5" hidden="1" customHeight="1">
      <c r="A162" s="89" t="s">
        <v>1746</v>
      </c>
      <c r="B162" s="89" t="s">
        <v>1747</v>
      </c>
      <c r="D162" s="89" t="s">
        <v>1748</v>
      </c>
      <c r="F162" s="89" t="s">
        <v>1020</v>
      </c>
      <c r="G162" s="89" t="s">
        <v>1020</v>
      </c>
      <c r="H162" s="89" t="s">
        <v>955</v>
      </c>
      <c r="I162" s="89" t="s">
        <v>876</v>
      </c>
      <c r="L162" s="89" t="s">
        <v>889</v>
      </c>
      <c r="U162" s="89" t="s">
        <v>1742</v>
      </c>
      <c r="W162" s="89" t="s">
        <v>1742</v>
      </c>
      <c r="X162" s="89" t="s">
        <v>876</v>
      </c>
      <c r="AB162" s="89" t="s">
        <v>948</v>
      </c>
      <c r="AC162" s="89" t="s">
        <v>1094</v>
      </c>
      <c r="AD162" s="89" t="s">
        <v>876</v>
      </c>
      <c r="AM162" s="89" t="s">
        <v>1749</v>
      </c>
      <c r="AP162" s="89" t="s">
        <v>889</v>
      </c>
      <c r="AQ162" s="89" t="s">
        <v>948</v>
      </c>
      <c r="AR162" s="89" t="s">
        <v>974</v>
      </c>
      <c r="AS162" s="89" t="s">
        <v>1001</v>
      </c>
      <c r="AT162" s="89" t="s">
        <v>1750</v>
      </c>
      <c r="AU162" s="89" t="s">
        <v>965</v>
      </c>
      <c r="AW162" s="89" t="s">
        <v>876</v>
      </c>
      <c r="AY162" s="89" t="s">
        <v>948</v>
      </c>
      <c r="AZ162" s="89" t="s">
        <v>949</v>
      </c>
      <c r="BM162" s="89" t="s">
        <v>948</v>
      </c>
      <c r="BN162" s="89" t="s">
        <v>948</v>
      </c>
      <c r="BQ162" s="89" t="s">
        <v>1751</v>
      </c>
      <c r="BR162" s="89" t="s">
        <v>1752</v>
      </c>
    </row>
    <row r="163" ht="13.5" hidden="1" customHeight="1">
      <c r="A163" s="89" t="s">
        <v>1753</v>
      </c>
      <c r="B163" s="89" t="s">
        <v>1754</v>
      </c>
      <c r="D163" s="89" t="s">
        <v>1670</v>
      </c>
      <c r="F163" s="89" t="s">
        <v>1020</v>
      </c>
      <c r="G163" s="89" t="s">
        <v>1020</v>
      </c>
      <c r="H163" s="89" t="s">
        <v>955</v>
      </c>
      <c r="I163" s="89" t="s">
        <v>876</v>
      </c>
      <c r="L163" s="89" t="s">
        <v>889</v>
      </c>
      <c r="U163" s="89" t="s">
        <v>1755</v>
      </c>
      <c r="W163" s="89" t="s">
        <v>1755</v>
      </c>
      <c r="X163" s="89" t="s">
        <v>876</v>
      </c>
      <c r="AB163" s="89" t="s">
        <v>948</v>
      </c>
      <c r="AC163" s="89" t="s">
        <v>949</v>
      </c>
      <c r="AE163" s="89" t="s">
        <v>948</v>
      </c>
      <c r="AM163" s="89" t="s">
        <v>1000</v>
      </c>
      <c r="AP163" s="89" t="s">
        <v>889</v>
      </c>
      <c r="AQ163" s="89" t="s">
        <v>1756</v>
      </c>
      <c r="AR163" s="89" t="s">
        <v>973</v>
      </c>
      <c r="AS163" s="89" t="s">
        <v>967</v>
      </c>
      <c r="AT163" s="89" t="s">
        <v>1671</v>
      </c>
      <c r="AU163" s="89" t="s">
        <v>1003</v>
      </c>
      <c r="AW163" s="89" t="s">
        <v>948</v>
      </c>
      <c r="AY163" s="89" t="s">
        <v>948</v>
      </c>
      <c r="AZ163" s="89" t="s">
        <v>949</v>
      </c>
      <c r="BM163" s="89" t="s">
        <v>948</v>
      </c>
      <c r="BN163" s="89" t="s">
        <v>948</v>
      </c>
      <c r="BQ163" s="89" t="s">
        <v>1757</v>
      </c>
      <c r="BR163" s="89" t="s">
        <v>948</v>
      </c>
    </row>
    <row r="164" ht="13.5" hidden="1" customHeight="1">
      <c r="A164" s="89" t="s">
        <v>1758</v>
      </c>
      <c r="B164" s="89" t="s">
        <v>1759</v>
      </c>
      <c r="D164" s="89" t="s">
        <v>1760</v>
      </c>
      <c r="F164" s="89" t="s">
        <v>1020</v>
      </c>
      <c r="G164" s="89" t="s">
        <v>1020</v>
      </c>
      <c r="H164" s="89" t="s">
        <v>955</v>
      </c>
      <c r="I164" s="89" t="s">
        <v>876</v>
      </c>
      <c r="L164" s="89" t="s">
        <v>889</v>
      </c>
      <c r="U164" s="89" t="s">
        <v>1124</v>
      </c>
      <c r="W164" s="89" t="s">
        <v>1124</v>
      </c>
      <c r="X164" s="89" t="s">
        <v>876</v>
      </c>
      <c r="AB164" s="89" t="s">
        <v>948</v>
      </c>
      <c r="AC164" s="89" t="s">
        <v>949</v>
      </c>
      <c r="AE164" s="89" t="s">
        <v>948</v>
      </c>
      <c r="AM164" s="89" t="s">
        <v>1000</v>
      </c>
      <c r="AP164" s="89" t="s">
        <v>983</v>
      </c>
      <c r="AQ164" s="89" t="s">
        <v>1020</v>
      </c>
      <c r="AR164" s="89" t="s">
        <v>973</v>
      </c>
      <c r="AS164" s="89" t="s">
        <v>993</v>
      </c>
      <c r="AT164" s="89" t="s">
        <v>1761</v>
      </c>
      <c r="AU164" s="89" t="s">
        <v>965</v>
      </c>
      <c r="AW164" s="89" t="s">
        <v>948</v>
      </c>
      <c r="AY164" s="89" t="s">
        <v>948</v>
      </c>
      <c r="AZ164" s="89" t="s">
        <v>949</v>
      </c>
      <c r="BM164" s="89" t="s">
        <v>948</v>
      </c>
      <c r="BN164" s="89" t="s">
        <v>948</v>
      </c>
      <c r="BQ164" s="89" t="s">
        <v>1762</v>
      </c>
      <c r="BR164" s="89" t="s">
        <v>948</v>
      </c>
    </row>
    <row r="165" ht="13.5" hidden="1" customHeight="1">
      <c r="A165" s="89" t="s">
        <v>1763</v>
      </c>
      <c r="B165" s="89" t="s">
        <v>1764</v>
      </c>
      <c r="D165" s="89" t="s">
        <v>1763</v>
      </c>
      <c r="F165" s="89" t="s">
        <v>1765</v>
      </c>
      <c r="G165" s="89" t="s">
        <v>1765</v>
      </c>
      <c r="H165" s="89" t="s">
        <v>992</v>
      </c>
      <c r="I165" s="89" t="s">
        <v>967</v>
      </c>
      <c r="J165" s="89" t="s">
        <v>968</v>
      </c>
      <c r="L165" s="89" t="s">
        <v>957</v>
      </c>
      <c r="M165" s="89" t="s">
        <v>948</v>
      </c>
      <c r="Q165" s="89" t="s">
        <v>948</v>
      </c>
      <c r="R165" s="89" t="s">
        <v>876</v>
      </c>
      <c r="T165" s="89" t="s">
        <v>958</v>
      </c>
      <c r="U165" s="89" t="s">
        <v>1079</v>
      </c>
      <c r="V165" s="89" t="s">
        <v>958</v>
      </c>
      <c r="W165" s="89" t="s">
        <v>1079</v>
      </c>
      <c r="X165" s="89" t="s">
        <v>948</v>
      </c>
      <c r="AB165" s="89" t="s">
        <v>948</v>
      </c>
      <c r="AC165" s="89" t="s">
        <v>960</v>
      </c>
      <c r="AD165" s="89" t="s">
        <v>876</v>
      </c>
      <c r="AF165" s="89" t="s">
        <v>876</v>
      </c>
      <c r="AG165" s="89" t="s">
        <v>876</v>
      </c>
      <c r="AM165" s="89" t="s">
        <v>1766</v>
      </c>
      <c r="AO165" s="89" t="s">
        <v>41</v>
      </c>
      <c r="AP165" s="89" t="s">
        <v>889</v>
      </c>
      <c r="AR165" s="89" t="s">
        <v>955</v>
      </c>
      <c r="AS165" s="89" t="s">
        <v>1095</v>
      </c>
      <c r="AT165" s="89" t="s">
        <v>1767</v>
      </c>
      <c r="AU165" s="89" t="s">
        <v>986</v>
      </c>
      <c r="AW165" s="89" t="s">
        <v>948</v>
      </c>
      <c r="AY165" s="89" t="s">
        <v>948</v>
      </c>
      <c r="AZ165" s="89" t="s">
        <v>949</v>
      </c>
      <c r="BC165" s="89" t="s">
        <v>948</v>
      </c>
      <c r="BF165" s="89" t="s">
        <v>876</v>
      </c>
      <c r="BM165" s="89" t="s">
        <v>948</v>
      </c>
      <c r="BN165" s="89" t="s">
        <v>948</v>
      </c>
      <c r="BQ165" s="89" t="s">
        <v>1768</v>
      </c>
      <c r="BR165" s="89" t="s">
        <v>948</v>
      </c>
    </row>
    <row r="166" ht="13.5" customHeight="1">
      <c r="A166" s="89" t="s">
        <v>1769</v>
      </c>
      <c r="B166" s="89" t="s">
        <v>1770</v>
      </c>
      <c r="D166" s="89" t="s">
        <v>1670</v>
      </c>
      <c r="F166" s="89" t="s">
        <v>1020</v>
      </c>
      <c r="G166" s="89" t="s">
        <v>1020</v>
      </c>
      <c r="H166" s="89" t="s">
        <v>992</v>
      </c>
      <c r="I166" s="89" t="s">
        <v>1001</v>
      </c>
      <c r="J166" s="89" t="s">
        <v>948</v>
      </c>
      <c r="L166" s="89" t="s">
        <v>889</v>
      </c>
      <c r="M166" s="89" t="s">
        <v>948</v>
      </c>
      <c r="Q166" s="89" t="s">
        <v>876</v>
      </c>
      <c r="R166" s="89" t="s">
        <v>876</v>
      </c>
      <c r="T166" s="89" t="s">
        <v>959</v>
      </c>
      <c r="U166" s="89" t="s">
        <v>1079</v>
      </c>
      <c r="V166" s="89" t="s">
        <v>959</v>
      </c>
      <c r="W166" s="89" t="s">
        <v>1079</v>
      </c>
      <c r="X166" s="89" t="s">
        <v>948</v>
      </c>
      <c r="AB166" s="89" t="s">
        <v>948</v>
      </c>
      <c r="AC166" s="89" t="s">
        <v>949</v>
      </c>
      <c r="AF166" s="89" t="s">
        <v>948</v>
      </c>
      <c r="AG166" s="89" t="s">
        <v>948</v>
      </c>
      <c r="AM166" s="89" t="s">
        <v>1000</v>
      </c>
      <c r="AO166" s="89" t="s">
        <v>41</v>
      </c>
      <c r="AP166" s="89" t="s">
        <v>983</v>
      </c>
      <c r="AQ166" s="89" t="s">
        <v>956</v>
      </c>
      <c r="AR166" s="89" t="s">
        <v>974</v>
      </c>
      <c r="AS166" s="89" t="s">
        <v>1034</v>
      </c>
      <c r="AT166" s="89" t="s">
        <v>1771</v>
      </c>
      <c r="AU166" s="89" t="s">
        <v>1003</v>
      </c>
      <c r="AW166" s="89" t="s">
        <v>948</v>
      </c>
      <c r="AY166" s="89" t="s">
        <v>948</v>
      </c>
      <c r="AZ166" s="89" t="s">
        <v>949</v>
      </c>
      <c r="BC166" s="89" t="s">
        <v>948</v>
      </c>
      <c r="BF166" s="89" t="s">
        <v>876</v>
      </c>
      <c r="BM166" s="89" t="s">
        <v>948</v>
      </c>
      <c r="BN166" s="89" t="s">
        <v>948</v>
      </c>
      <c r="BQ166" s="89" t="s">
        <v>1772</v>
      </c>
      <c r="BR166" s="89" t="s">
        <v>948</v>
      </c>
    </row>
    <row r="167" ht="13.5" customHeight="1">
      <c r="A167" s="89" t="s">
        <v>1773</v>
      </c>
      <c r="B167" s="89" t="s">
        <v>1774</v>
      </c>
      <c r="D167" s="89" t="s">
        <v>1775</v>
      </c>
      <c r="F167" s="89" t="s">
        <v>956</v>
      </c>
      <c r="G167" s="89" t="s">
        <v>956</v>
      </c>
      <c r="H167" s="89" t="s">
        <v>992</v>
      </c>
      <c r="I167" s="89" t="s">
        <v>1020</v>
      </c>
      <c r="J167" s="89" t="s">
        <v>948</v>
      </c>
      <c r="L167" s="89" t="s">
        <v>957</v>
      </c>
      <c r="M167" s="89" t="s">
        <v>876</v>
      </c>
      <c r="Q167" s="89" t="s">
        <v>948</v>
      </c>
      <c r="R167" s="89" t="s">
        <v>948</v>
      </c>
      <c r="T167" s="89" t="s">
        <v>959</v>
      </c>
      <c r="U167" s="89" t="s">
        <v>958</v>
      </c>
      <c r="V167" s="89" t="s">
        <v>959</v>
      </c>
      <c r="W167" s="89" t="s">
        <v>958</v>
      </c>
      <c r="X167" s="89" t="s">
        <v>948</v>
      </c>
      <c r="AB167" s="89" t="s">
        <v>948</v>
      </c>
      <c r="AC167" s="89" t="s">
        <v>949</v>
      </c>
      <c r="AF167" s="89" t="s">
        <v>948</v>
      </c>
      <c r="AG167" s="89" t="s">
        <v>948</v>
      </c>
      <c r="AM167" s="89" t="s">
        <v>1776</v>
      </c>
      <c r="AO167" s="89" t="s">
        <v>1775</v>
      </c>
      <c r="AP167" s="89" t="s">
        <v>889</v>
      </c>
      <c r="AR167" s="89" t="s">
        <v>1361</v>
      </c>
      <c r="AS167" s="89" t="s">
        <v>1054</v>
      </c>
      <c r="AT167" s="89" t="s">
        <v>1146</v>
      </c>
      <c r="AU167" s="89" t="s">
        <v>986</v>
      </c>
      <c r="AW167" s="89" t="s">
        <v>948</v>
      </c>
      <c r="AY167" s="89" t="s">
        <v>948</v>
      </c>
      <c r="AZ167" s="89" t="s">
        <v>949</v>
      </c>
      <c r="BC167" s="89" t="s">
        <v>876</v>
      </c>
      <c r="BD167" s="89" t="s">
        <v>948</v>
      </c>
      <c r="BF167" s="89" t="s">
        <v>948</v>
      </c>
      <c r="BM167" s="89" t="s">
        <v>948</v>
      </c>
      <c r="BN167" s="89" t="s">
        <v>948</v>
      </c>
      <c r="BQ167" s="89" t="s">
        <v>1777</v>
      </c>
      <c r="BR167" s="89" t="s">
        <v>948</v>
      </c>
      <c r="BY167" s="89" t="s">
        <v>948</v>
      </c>
      <c r="BZ167" s="89" t="s">
        <v>1778</v>
      </c>
      <c r="CA167" s="89" t="s">
        <v>948</v>
      </c>
    </row>
    <row r="168" ht="13.5" hidden="1" customHeight="1">
      <c r="A168" s="89" t="s">
        <v>1779</v>
      </c>
      <c r="B168" s="89" t="s">
        <v>1780</v>
      </c>
      <c r="D168" s="89" t="s">
        <v>1775</v>
      </c>
      <c r="F168" s="89" t="s">
        <v>956</v>
      </c>
      <c r="G168" s="89" t="s">
        <v>956</v>
      </c>
      <c r="H168" s="89" t="s">
        <v>992</v>
      </c>
      <c r="I168" s="89" t="s">
        <v>1020</v>
      </c>
      <c r="K168" s="89" t="s">
        <v>948</v>
      </c>
      <c r="L168" s="89" t="s">
        <v>957</v>
      </c>
      <c r="M168" s="89" t="s">
        <v>876</v>
      </c>
      <c r="N168" s="89" t="s">
        <v>948</v>
      </c>
      <c r="O168" s="89" t="s">
        <v>948</v>
      </c>
      <c r="P168" s="89" t="s">
        <v>948</v>
      </c>
      <c r="U168" s="89" t="s">
        <v>958</v>
      </c>
      <c r="W168" s="89" t="s">
        <v>958</v>
      </c>
      <c r="X168" s="89" t="s">
        <v>948</v>
      </c>
      <c r="AB168" s="89" t="s">
        <v>948</v>
      </c>
      <c r="AC168" s="89" t="s">
        <v>949</v>
      </c>
      <c r="AF168" s="89" t="s">
        <v>948</v>
      </c>
      <c r="AG168" s="89" t="s">
        <v>948</v>
      </c>
      <c r="AH168" s="89" t="s">
        <v>948</v>
      </c>
      <c r="AI168" s="89" t="s">
        <v>948</v>
      </c>
      <c r="AJ168" s="89" t="s">
        <v>948</v>
      </c>
      <c r="AK168" s="89" t="s">
        <v>948</v>
      </c>
      <c r="AM168" s="89" t="s">
        <v>1781</v>
      </c>
      <c r="AO168" s="89" t="s">
        <v>1775</v>
      </c>
      <c r="AP168" s="89" t="s">
        <v>889</v>
      </c>
      <c r="AR168" s="89" t="s">
        <v>1361</v>
      </c>
      <c r="AS168" s="89" t="s">
        <v>948</v>
      </c>
      <c r="AT168" s="89" t="s">
        <v>1146</v>
      </c>
      <c r="AU168" s="89" t="s">
        <v>965</v>
      </c>
      <c r="AW168" s="89" t="s">
        <v>948</v>
      </c>
      <c r="AY168" s="89" t="s">
        <v>948</v>
      </c>
      <c r="AZ168" s="89" t="s">
        <v>949</v>
      </c>
      <c r="BI168" s="89" t="s">
        <v>948</v>
      </c>
      <c r="BJ168" s="89" t="s">
        <v>948</v>
      </c>
      <c r="BM168" s="89" t="s">
        <v>948</v>
      </c>
      <c r="BN168" s="89" t="s">
        <v>948</v>
      </c>
      <c r="BR168" s="89" t="s">
        <v>948</v>
      </c>
      <c r="BX168" s="89" t="s">
        <v>1782</v>
      </c>
    </row>
    <row r="169" ht="13.5" hidden="1" customHeight="1">
      <c r="A169" s="89" t="s">
        <v>1783</v>
      </c>
      <c r="B169" s="89" t="s">
        <v>1784</v>
      </c>
      <c r="D169" s="89" t="s">
        <v>1775</v>
      </c>
      <c r="F169" s="89" t="s">
        <v>984</v>
      </c>
      <c r="G169" s="89" t="s">
        <v>984</v>
      </c>
      <c r="H169" s="89" t="s">
        <v>992</v>
      </c>
      <c r="I169" s="89" t="s">
        <v>1020</v>
      </c>
      <c r="L169" s="89" t="s">
        <v>957</v>
      </c>
      <c r="M169" s="89" t="s">
        <v>876</v>
      </c>
      <c r="X169" s="89" t="s">
        <v>948</v>
      </c>
      <c r="Y169" s="89" t="s">
        <v>876</v>
      </c>
      <c r="Z169" s="89" t="s">
        <v>876</v>
      </c>
      <c r="AB169" s="89" t="s">
        <v>948</v>
      </c>
      <c r="AC169" s="89" t="s">
        <v>949</v>
      </c>
      <c r="AM169" s="89" t="s">
        <v>1781</v>
      </c>
      <c r="AP169" s="89" t="s">
        <v>889</v>
      </c>
      <c r="AR169" s="89" t="s">
        <v>980</v>
      </c>
      <c r="AS169" s="89" t="s">
        <v>948</v>
      </c>
      <c r="AT169" s="89" t="s">
        <v>1146</v>
      </c>
      <c r="AU169" s="89" t="s">
        <v>965</v>
      </c>
      <c r="AW169" s="89" t="s">
        <v>948</v>
      </c>
      <c r="AY169" s="89" t="s">
        <v>948</v>
      </c>
      <c r="AZ169" s="89" t="s">
        <v>949</v>
      </c>
      <c r="BJ169" s="89" t="s">
        <v>948</v>
      </c>
      <c r="BM169" s="89" t="s">
        <v>948</v>
      </c>
      <c r="BN169" s="89" t="s">
        <v>948</v>
      </c>
      <c r="BR169" s="89" t="s">
        <v>948</v>
      </c>
      <c r="BX169" s="89" t="s">
        <v>1782</v>
      </c>
    </row>
    <row r="170" ht="13.5" hidden="1" customHeight="1">
      <c r="A170" s="89" t="s">
        <v>1785</v>
      </c>
      <c r="B170" s="89" t="s">
        <v>1786</v>
      </c>
      <c r="C170" s="89" t="s">
        <v>1190</v>
      </c>
      <c r="D170" s="89" t="s">
        <v>1670</v>
      </c>
      <c r="F170" s="89" t="s">
        <v>1020</v>
      </c>
      <c r="G170" s="89" t="s">
        <v>1020</v>
      </c>
      <c r="H170" s="89" t="s">
        <v>973</v>
      </c>
      <c r="I170" s="89" t="s">
        <v>1001</v>
      </c>
      <c r="K170" s="89" t="s">
        <v>948</v>
      </c>
      <c r="L170" s="89" t="s">
        <v>889</v>
      </c>
      <c r="M170" s="89" t="s">
        <v>948</v>
      </c>
      <c r="U170" s="89" t="s">
        <v>958</v>
      </c>
      <c r="W170" s="89" t="s">
        <v>958</v>
      </c>
      <c r="X170" s="89" t="s">
        <v>876</v>
      </c>
      <c r="AB170" s="89" t="s">
        <v>948</v>
      </c>
      <c r="AC170" s="89" t="s">
        <v>949</v>
      </c>
      <c r="AF170" s="89" t="s">
        <v>948</v>
      </c>
      <c r="AG170" s="89" t="s">
        <v>948</v>
      </c>
      <c r="AH170" s="89" t="s">
        <v>948</v>
      </c>
      <c r="AI170" s="89" t="s">
        <v>948</v>
      </c>
      <c r="AJ170" s="89" t="s">
        <v>948</v>
      </c>
      <c r="AK170" s="89" t="s">
        <v>948</v>
      </c>
      <c r="AM170" s="89" t="s">
        <v>1000</v>
      </c>
      <c r="AN170" s="89" t="s">
        <v>948</v>
      </c>
      <c r="AO170" s="89" t="s">
        <v>40</v>
      </c>
      <c r="AP170" s="89" t="s">
        <v>889</v>
      </c>
      <c r="AQ170" s="89" t="s">
        <v>948</v>
      </c>
      <c r="AR170" s="89" t="s">
        <v>1067</v>
      </c>
      <c r="AS170" s="89" t="s">
        <v>1034</v>
      </c>
      <c r="AT170" s="89" t="s">
        <v>1671</v>
      </c>
      <c r="AU170" s="89" t="s">
        <v>1003</v>
      </c>
      <c r="AW170" s="89" t="s">
        <v>948</v>
      </c>
      <c r="AY170" s="89" t="s">
        <v>948</v>
      </c>
      <c r="AZ170" s="89" t="s">
        <v>949</v>
      </c>
      <c r="BH170" s="89" t="s">
        <v>948</v>
      </c>
      <c r="BI170" s="89" t="s">
        <v>948</v>
      </c>
      <c r="BM170" s="89" t="s">
        <v>948</v>
      </c>
      <c r="BN170" s="89" t="s">
        <v>948</v>
      </c>
      <c r="BQ170" s="89" t="s">
        <v>1787</v>
      </c>
      <c r="BR170" s="89" t="s">
        <v>948</v>
      </c>
    </row>
    <row r="171" ht="13.5" hidden="1" customHeight="1">
      <c r="A171" s="89" t="s">
        <v>1788</v>
      </c>
      <c r="B171" s="89" t="s">
        <v>1789</v>
      </c>
      <c r="D171" s="89" t="s">
        <v>1790</v>
      </c>
      <c r="F171" s="89" t="s">
        <v>1020</v>
      </c>
      <c r="G171" s="89" t="s">
        <v>1020</v>
      </c>
      <c r="H171" s="89" t="s">
        <v>955</v>
      </c>
      <c r="I171" s="89" t="s">
        <v>956</v>
      </c>
      <c r="L171" s="89" t="s">
        <v>889</v>
      </c>
      <c r="X171" s="89" t="s">
        <v>876</v>
      </c>
      <c r="AB171" s="89" t="s">
        <v>948</v>
      </c>
      <c r="AC171" s="89" t="s">
        <v>949</v>
      </c>
      <c r="AM171" s="89" t="s">
        <v>1117</v>
      </c>
      <c r="AP171" s="89" t="s">
        <v>889</v>
      </c>
      <c r="AR171" s="89" t="s">
        <v>948</v>
      </c>
      <c r="AS171" s="89" t="s">
        <v>963</v>
      </c>
      <c r="AT171" s="89" t="s">
        <v>1791</v>
      </c>
      <c r="AU171" s="89" t="s">
        <v>1163</v>
      </c>
      <c r="AV171" s="89" t="s">
        <v>948</v>
      </c>
      <c r="AW171" s="89" t="s">
        <v>948</v>
      </c>
      <c r="AY171" s="89" t="s">
        <v>948</v>
      </c>
      <c r="AZ171" s="89" t="s">
        <v>949</v>
      </c>
      <c r="BM171" s="89" t="s">
        <v>948</v>
      </c>
      <c r="BN171" s="89" t="s">
        <v>948</v>
      </c>
      <c r="BQ171" s="89" t="s">
        <v>1792</v>
      </c>
      <c r="BR171" s="89" t="s">
        <v>948</v>
      </c>
    </row>
    <row r="172" ht="13.5" hidden="1" customHeight="1">
      <c r="A172" s="89" t="s">
        <v>1793</v>
      </c>
      <c r="B172" s="89" t="s">
        <v>1794</v>
      </c>
      <c r="D172" s="89" t="s">
        <v>1795</v>
      </c>
      <c r="F172" s="89" t="s">
        <v>1020</v>
      </c>
      <c r="G172" s="89" t="s">
        <v>1020</v>
      </c>
      <c r="H172" s="89" t="s">
        <v>955</v>
      </c>
      <c r="I172" s="89" t="s">
        <v>876</v>
      </c>
      <c r="L172" s="89" t="s">
        <v>889</v>
      </c>
      <c r="X172" s="89" t="s">
        <v>876</v>
      </c>
      <c r="AB172" s="89" t="s">
        <v>948</v>
      </c>
      <c r="AC172" s="89" t="s">
        <v>949</v>
      </c>
      <c r="AM172" s="89" t="s">
        <v>1796</v>
      </c>
      <c r="AP172" s="89" t="s">
        <v>889</v>
      </c>
      <c r="AR172" s="89" t="s">
        <v>876</v>
      </c>
      <c r="AS172" s="89" t="s">
        <v>967</v>
      </c>
      <c r="AT172" s="89" t="s">
        <v>1797</v>
      </c>
      <c r="AU172" s="89" t="s">
        <v>1003</v>
      </c>
      <c r="AV172" s="89" t="s">
        <v>948</v>
      </c>
      <c r="AW172" s="89" t="s">
        <v>948</v>
      </c>
      <c r="AY172" s="89" t="s">
        <v>948</v>
      </c>
      <c r="AZ172" s="89" t="s">
        <v>949</v>
      </c>
      <c r="BM172" s="89" t="s">
        <v>948</v>
      </c>
      <c r="BN172" s="89" t="s">
        <v>948</v>
      </c>
      <c r="BQ172" s="89" t="s">
        <v>1798</v>
      </c>
      <c r="BR172" s="89" t="s">
        <v>948</v>
      </c>
    </row>
    <row r="173" ht="13.5" hidden="1" customHeight="1">
      <c r="A173" s="89" t="s">
        <v>1799</v>
      </c>
      <c r="B173" s="89" t="s">
        <v>1800</v>
      </c>
      <c r="D173" s="89" t="s">
        <v>1801</v>
      </c>
      <c r="F173" s="89" t="s">
        <v>1020</v>
      </c>
      <c r="G173" s="89" t="s">
        <v>1020</v>
      </c>
      <c r="H173" s="89" t="s">
        <v>955</v>
      </c>
      <c r="I173" s="89" t="s">
        <v>876</v>
      </c>
      <c r="L173" s="89" t="s">
        <v>889</v>
      </c>
      <c r="X173" s="89" t="s">
        <v>876</v>
      </c>
      <c r="AB173" s="89" t="s">
        <v>948</v>
      </c>
      <c r="AC173" s="89" t="s">
        <v>949</v>
      </c>
      <c r="AM173" s="89" t="s">
        <v>1802</v>
      </c>
      <c r="AP173" s="89" t="s">
        <v>889</v>
      </c>
      <c r="AR173" s="89" t="s">
        <v>948</v>
      </c>
      <c r="AS173" s="89" t="s">
        <v>1643</v>
      </c>
      <c r="AT173" s="89" t="s">
        <v>1803</v>
      </c>
      <c r="AU173" s="89" t="s">
        <v>1003</v>
      </c>
      <c r="AV173" s="89" t="s">
        <v>948</v>
      </c>
      <c r="AW173" s="89" t="s">
        <v>948</v>
      </c>
      <c r="AY173" s="89" t="s">
        <v>948</v>
      </c>
      <c r="AZ173" s="89" t="s">
        <v>949</v>
      </c>
      <c r="BM173" s="89" t="s">
        <v>948</v>
      </c>
      <c r="BN173" s="89" t="s">
        <v>948</v>
      </c>
      <c r="BQ173" s="89" t="s">
        <v>1804</v>
      </c>
      <c r="BR173" s="89" t="s">
        <v>948</v>
      </c>
    </row>
    <row r="174" ht="13.5" hidden="1" customHeight="1">
      <c r="A174" s="89" t="s">
        <v>1805</v>
      </c>
      <c r="B174" s="89" t="s">
        <v>1806</v>
      </c>
      <c r="D174" s="89" t="s">
        <v>1807</v>
      </c>
      <c r="F174" s="89" t="s">
        <v>1020</v>
      </c>
      <c r="G174" s="89" t="s">
        <v>1020</v>
      </c>
      <c r="H174" s="89" t="s">
        <v>955</v>
      </c>
      <c r="I174" s="89" t="s">
        <v>876</v>
      </c>
      <c r="L174" s="89" t="s">
        <v>889</v>
      </c>
      <c r="X174" s="89" t="s">
        <v>876</v>
      </c>
      <c r="AB174" s="89" t="s">
        <v>948</v>
      </c>
      <c r="AC174" s="89" t="s">
        <v>949</v>
      </c>
      <c r="AM174" s="89" t="s">
        <v>1796</v>
      </c>
      <c r="AP174" s="89" t="s">
        <v>889</v>
      </c>
      <c r="AR174" s="89" t="s">
        <v>876</v>
      </c>
      <c r="AS174" s="89" t="s">
        <v>1034</v>
      </c>
      <c r="AT174" s="89" t="s">
        <v>1808</v>
      </c>
      <c r="AU174" s="89" t="s">
        <v>1003</v>
      </c>
      <c r="AV174" s="89" t="s">
        <v>948</v>
      </c>
      <c r="AW174" s="89" t="s">
        <v>948</v>
      </c>
      <c r="AY174" s="89" t="s">
        <v>948</v>
      </c>
      <c r="AZ174" s="89" t="s">
        <v>949</v>
      </c>
      <c r="BM174" s="89" t="s">
        <v>948</v>
      </c>
      <c r="BN174" s="89" t="s">
        <v>948</v>
      </c>
      <c r="BQ174" s="89" t="s">
        <v>1809</v>
      </c>
      <c r="BR174" s="89" t="s">
        <v>948</v>
      </c>
    </row>
    <row r="175" ht="13.5" hidden="1" customHeight="1">
      <c r="A175" s="89" t="s">
        <v>1810</v>
      </c>
      <c r="B175" s="89" t="s">
        <v>1811</v>
      </c>
      <c r="D175" s="89" t="s">
        <v>1812</v>
      </c>
      <c r="F175" s="89" t="s">
        <v>1020</v>
      </c>
      <c r="G175" s="89" t="s">
        <v>1020</v>
      </c>
      <c r="H175" s="89" t="s">
        <v>955</v>
      </c>
      <c r="I175" s="89" t="s">
        <v>956</v>
      </c>
      <c r="L175" s="89" t="s">
        <v>957</v>
      </c>
      <c r="X175" s="89" t="s">
        <v>948</v>
      </c>
      <c r="AB175" s="89" t="s">
        <v>948</v>
      </c>
      <c r="AC175" s="89" t="s">
        <v>949</v>
      </c>
      <c r="AE175" s="89" t="s">
        <v>948</v>
      </c>
      <c r="AM175" s="89" t="s">
        <v>1117</v>
      </c>
      <c r="AP175" s="89" t="s">
        <v>889</v>
      </c>
      <c r="AR175" s="89" t="s">
        <v>948</v>
      </c>
      <c r="AS175" s="89" t="s">
        <v>1743</v>
      </c>
      <c r="AT175" s="89" t="s">
        <v>1744</v>
      </c>
      <c r="AU175" s="89" t="s">
        <v>1163</v>
      </c>
      <c r="AV175" s="89" t="s">
        <v>948</v>
      </c>
      <c r="AW175" s="89" t="s">
        <v>948</v>
      </c>
      <c r="AY175" s="89" t="s">
        <v>948</v>
      </c>
      <c r="AZ175" s="89" t="s">
        <v>949</v>
      </c>
      <c r="BM175" s="89" t="s">
        <v>948</v>
      </c>
      <c r="BN175" s="89" t="s">
        <v>948</v>
      </c>
      <c r="BQ175" s="89" t="s">
        <v>1813</v>
      </c>
      <c r="BR175" s="89" t="s">
        <v>948</v>
      </c>
    </row>
    <row r="176" ht="13.5" hidden="1" customHeight="1">
      <c r="A176" s="89" t="s">
        <v>1814</v>
      </c>
      <c r="B176" s="89" t="s">
        <v>1815</v>
      </c>
      <c r="D176" s="89" t="s">
        <v>1816</v>
      </c>
      <c r="F176" s="89" t="s">
        <v>1020</v>
      </c>
      <c r="G176" s="89" t="s">
        <v>1020</v>
      </c>
      <c r="H176" s="89" t="s">
        <v>955</v>
      </c>
      <c r="I176" s="89" t="s">
        <v>956</v>
      </c>
      <c r="L176" s="89" t="s">
        <v>957</v>
      </c>
      <c r="X176" s="89" t="s">
        <v>948</v>
      </c>
      <c r="AB176" s="89" t="s">
        <v>948</v>
      </c>
      <c r="AC176" s="89" t="s">
        <v>949</v>
      </c>
      <c r="AM176" s="89" t="s">
        <v>1817</v>
      </c>
      <c r="AP176" s="89" t="s">
        <v>889</v>
      </c>
      <c r="AR176" s="89" t="s">
        <v>948</v>
      </c>
      <c r="AS176" s="89" t="s">
        <v>975</v>
      </c>
      <c r="AT176" s="89" t="s">
        <v>1818</v>
      </c>
      <c r="AU176" s="89" t="s">
        <v>986</v>
      </c>
      <c r="AV176" s="89" t="s">
        <v>948</v>
      </c>
      <c r="AW176" s="89" t="s">
        <v>948</v>
      </c>
      <c r="AY176" s="89" t="s">
        <v>948</v>
      </c>
      <c r="AZ176" s="89" t="s">
        <v>949</v>
      </c>
      <c r="BM176" s="89" t="s">
        <v>948</v>
      </c>
      <c r="BN176" s="89" t="s">
        <v>948</v>
      </c>
      <c r="BQ176" s="89" t="s">
        <v>1819</v>
      </c>
      <c r="BR176" s="89" t="s">
        <v>948</v>
      </c>
    </row>
    <row r="177" ht="13.5" hidden="1" customHeight="1">
      <c r="A177" s="89" t="s">
        <v>1820</v>
      </c>
      <c r="B177" s="89" t="s">
        <v>1821</v>
      </c>
      <c r="D177" s="89" t="s">
        <v>1670</v>
      </c>
      <c r="F177" s="89" t="s">
        <v>1020</v>
      </c>
      <c r="G177" s="89" t="s">
        <v>1020</v>
      </c>
      <c r="H177" s="89" t="s">
        <v>955</v>
      </c>
      <c r="I177" s="89" t="s">
        <v>956</v>
      </c>
      <c r="L177" s="89" t="s">
        <v>957</v>
      </c>
      <c r="X177" s="89" t="s">
        <v>948</v>
      </c>
      <c r="AB177" s="89" t="s">
        <v>948</v>
      </c>
      <c r="AC177" s="89" t="s">
        <v>949</v>
      </c>
      <c r="AE177" s="89" t="s">
        <v>948</v>
      </c>
      <c r="AM177" s="89" t="s">
        <v>1822</v>
      </c>
      <c r="AP177" s="89" t="s">
        <v>889</v>
      </c>
      <c r="AR177" s="89" t="s">
        <v>948</v>
      </c>
      <c r="AS177" s="89" t="s">
        <v>975</v>
      </c>
      <c r="AT177" s="89" t="s">
        <v>1823</v>
      </c>
      <c r="AU177" s="89" t="s">
        <v>1003</v>
      </c>
      <c r="AV177" s="89" t="s">
        <v>948</v>
      </c>
      <c r="AW177" s="89" t="s">
        <v>948</v>
      </c>
      <c r="AY177" s="89" t="s">
        <v>948</v>
      </c>
      <c r="AZ177" s="89" t="s">
        <v>949</v>
      </c>
      <c r="BM177" s="89" t="s">
        <v>948</v>
      </c>
      <c r="BN177" s="89" t="s">
        <v>948</v>
      </c>
      <c r="BQ177" s="89" t="s">
        <v>1824</v>
      </c>
      <c r="BR177" s="89" t="s">
        <v>948</v>
      </c>
    </row>
    <row r="178" ht="13.5" hidden="1" customHeight="1">
      <c r="A178" s="89" t="s">
        <v>1825</v>
      </c>
      <c r="B178" s="89" t="s">
        <v>1826</v>
      </c>
      <c r="D178" s="89" t="s">
        <v>1827</v>
      </c>
      <c r="F178" s="89" t="s">
        <v>1020</v>
      </c>
      <c r="G178" s="89" t="s">
        <v>1020</v>
      </c>
      <c r="H178" s="89" t="s">
        <v>955</v>
      </c>
      <c r="I178" s="89" t="s">
        <v>1020</v>
      </c>
      <c r="L178" s="89" t="s">
        <v>957</v>
      </c>
      <c r="X178" s="89" t="s">
        <v>948</v>
      </c>
      <c r="AB178" s="89" t="s">
        <v>948</v>
      </c>
      <c r="AC178" s="89" t="s">
        <v>949</v>
      </c>
      <c r="AM178" s="89" t="s">
        <v>961</v>
      </c>
      <c r="AP178" s="89" t="s">
        <v>983</v>
      </c>
      <c r="AQ178" s="89" t="s">
        <v>984</v>
      </c>
      <c r="AR178" s="89" t="s">
        <v>948</v>
      </c>
      <c r="AS178" s="89" t="s">
        <v>1828</v>
      </c>
      <c r="AT178" s="89" t="s">
        <v>1244</v>
      </c>
      <c r="AU178" s="89" t="s">
        <v>986</v>
      </c>
      <c r="AV178" s="89" t="s">
        <v>948</v>
      </c>
      <c r="AW178" s="89" t="s">
        <v>948</v>
      </c>
      <c r="AY178" s="89" t="s">
        <v>948</v>
      </c>
      <c r="AZ178" s="89" t="s">
        <v>949</v>
      </c>
      <c r="BM178" s="89" t="s">
        <v>948</v>
      </c>
      <c r="BN178" s="89" t="s">
        <v>948</v>
      </c>
      <c r="BQ178" s="89" t="s">
        <v>1829</v>
      </c>
      <c r="BR178" s="89" t="s">
        <v>948</v>
      </c>
    </row>
    <row r="179" ht="13.5" hidden="1" customHeight="1">
      <c r="A179" s="89" t="s">
        <v>1830</v>
      </c>
      <c r="B179" s="89" t="s">
        <v>1831</v>
      </c>
      <c r="D179" s="89" t="s">
        <v>1832</v>
      </c>
      <c r="F179" s="89" t="s">
        <v>1020</v>
      </c>
      <c r="G179" s="89" t="s">
        <v>1020</v>
      </c>
      <c r="H179" s="89" t="s">
        <v>955</v>
      </c>
      <c r="I179" s="89" t="s">
        <v>984</v>
      </c>
      <c r="L179" s="89" t="s">
        <v>957</v>
      </c>
      <c r="X179" s="89" t="s">
        <v>948</v>
      </c>
      <c r="AB179" s="89" t="s">
        <v>948</v>
      </c>
      <c r="AC179" s="89" t="s">
        <v>949</v>
      </c>
      <c r="AM179" s="89" t="s">
        <v>1833</v>
      </c>
      <c r="AP179" s="89" t="s">
        <v>889</v>
      </c>
      <c r="AQ179" s="89" t="s">
        <v>948</v>
      </c>
      <c r="AR179" s="89" t="s">
        <v>948</v>
      </c>
      <c r="AS179" s="89" t="s">
        <v>1095</v>
      </c>
      <c r="AT179" s="89" t="s">
        <v>1834</v>
      </c>
      <c r="AU179" s="89" t="s">
        <v>986</v>
      </c>
      <c r="AV179" s="89" t="s">
        <v>948</v>
      </c>
      <c r="AW179" s="89" t="s">
        <v>948</v>
      </c>
      <c r="AY179" s="89" t="s">
        <v>948</v>
      </c>
      <c r="AZ179" s="89" t="s">
        <v>949</v>
      </c>
      <c r="BM179" s="89" t="s">
        <v>948</v>
      </c>
      <c r="BN179" s="89" t="s">
        <v>948</v>
      </c>
      <c r="BQ179" s="89" t="s">
        <v>1835</v>
      </c>
      <c r="BR179" s="89" t="s">
        <v>948</v>
      </c>
    </row>
    <row r="180" ht="13.5" hidden="1" customHeight="1">
      <c r="A180" s="89" t="s">
        <v>1836</v>
      </c>
      <c r="B180" s="89" t="s">
        <v>1837</v>
      </c>
      <c r="D180" s="89" t="s">
        <v>1838</v>
      </c>
      <c r="F180" s="89" t="s">
        <v>1020</v>
      </c>
      <c r="G180" s="89" t="s">
        <v>1020</v>
      </c>
      <c r="H180" s="89" t="s">
        <v>955</v>
      </c>
      <c r="I180" s="89" t="s">
        <v>1020</v>
      </c>
      <c r="L180" s="89" t="s">
        <v>957</v>
      </c>
      <c r="X180" s="89" t="s">
        <v>948</v>
      </c>
      <c r="AB180" s="89" t="s">
        <v>948</v>
      </c>
      <c r="AC180" s="89" t="s">
        <v>960</v>
      </c>
      <c r="AD180" s="89" t="s">
        <v>876</v>
      </c>
      <c r="AM180" s="89" t="s">
        <v>1008</v>
      </c>
      <c r="AP180" s="89" t="s">
        <v>1086</v>
      </c>
      <c r="AQ180" s="89" t="s">
        <v>1087</v>
      </c>
      <c r="AR180" s="89" t="s">
        <v>948</v>
      </c>
      <c r="AS180" s="89" t="s">
        <v>963</v>
      </c>
      <c r="AT180" s="89" t="s">
        <v>1839</v>
      </c>
      <c r="AU180" s="89" t="s">
        <v>986</v>
      </c>
      <c r="AV180" s="89" t="s">
        <v>948</v>
      </c>
      <c r="AW180" s="89" t="s">
        <v>876</v>
      </c>
      <c r="AY180" s="89" t="s">
        <v>948</v>
      </c>
      <c r="AZ180" s="89" t="s">
        <v>960</v>
      </c>
      <c r="BA180" s="89" t="s">
        <v>876</v>
      </c>
      <c r="BM180" s="89" t="s">
        <v>948</v>
      </c>
      <c r="BN180" s="89" t="s">
        <v>948</v>
      </c>
      <c r="BQ180" s="89" t="s">
        <v>1840</v>
      </c>
      <c r="BR180" s="89" t="s">
        <v>1841</v>
      </c>
    </row>
    <row r="181" ht="13.5" hidden="1" customHeight="1">
      <c r="A181" s="89" t="s">
        <v>1842</v>
      </c>
      <c r="B181" s="89" t="s">
        <v>1843</v>
      </c>
      <c r="D181" s="89" t="s">
        <v>1842</v>
      </c>
      <c r="F181" s="89" t="s">
        <v>1020</v>
      </c>
      <c r="G181" s="89" t="s">
        <v>1020</v>
      </c>
      <c r="H181" s="89" t="s">
        <v>955</v>
      </c>
      <c r="I181" s="89" t="s">
        <v>1020</v>
      </c>
      <c r="L181" s="89" t="s">
        <v>889</v>
      </c>
      <c r="X181" s="89" t="s">
        <v>876</v>
      </c>
      <c r="AB181" s="89" t="s">
        <v>948</v>
      </c>
      <c r="AC181" s="89" t="s">
        <v>960</v>
      </c>
      <c r="AD181" s="89" t="s">
        <v>876</v>
      </c>
      <c r="AM181" s="89" t="s">
        <v>961</v>
      </c>
      <c r="AP181" s="89" t="s">
        <v>1086</v>
      </c>
      <c r="AQ181" s="89" t="s">
        <v>1087</v>
      </c>
      <c r="AR181" s="89" t="s">
        <v>876</v>
      </c>
      <c r="AS181" s="89" t="s">
        <v>1034</v>
      </c>
      <c r="AT181" s="89" t="s">
        <v>1844</v>
      </c>
      <c r="AU181" s="89" t="s">
        <v>986</v>
      </c>
      <c r="AV181" s="89" t="s">
        <v>948</v>
      </c>
      <c r="AW181" s="89" t="s">
        <v>876</v>
      </c>
      <c r="AY181" s="89" t="s">
        <v>948</v>
      </c>
      <c r="AZ181" s="89" t="s">
        <v>1845</v>
      </c>
      <c r="BA181" s="89" t="s">
        <v>876</v>
      </c>
      <c r="BM181" s="89" t="s">
        <v>948</v>
      </c>
      <c r="BN181" s="89" t="s">
        <v>948</v>
      </c>
      <c r="BQ181" s="89" t="s">
        <v>1846</v>
      </c>
      <c r="BR181" s="89" t="s">
        <v>948</v>
      </c>
    </row>
    <row r="182" ht="13.5" hidden="1" customHeight="1">
      <c r="A182" s="89" t="s">
        <v>1847</v>
      </c>
      <c r="B182" s="89" t="s">
        <v>1848</v>
      </c>
      <c r="D182" s="89" t="s">
        <v>1849</v>
      </c>
      <c r="F182" s="89" t="s">
        <v>1020</v>
      </c>
      <c r="G182" s="89" t="s">
        <v>1020</v>
      </c>
      <c r="H182" s="89" t="s">
        <v>955</v>
      </c>
      <c r="I182" s="89" t="s">
        <v>1020</v>
      </c>
      <c r="L182" s="89" t="s">
        <v>957</v>
      </c>
      <c r="X182" s="89" t="s">
        <v>948</v>
      </c>
      <c r="AB182" s="89" t="s">
        <v>948</v>
      </c>
      <c r="AC182" s="89" t="s">
        <v>960</v>
      </c>
      <c r="AD182" s="89" t="s">
        <v>876</v>
      </c>
      <c r="AM182" s="89" t="s">
        <v>961</v>
      </c>
      <c r="AP182" s="89" t="s">
        <v>983</v>
      </c>
      <c r="AQ182" s="89" t="s">
        <v>1020</v>
      </c>
      <c r="AR182" s="89" t="s">
        <v>948</v>
      </c>
      <c r="AS182" s="89" t="s">
        <v>975</v>
      </c>
      <c r="AT182" s="89" t="s">
        <v>1125</v>
      </c>
      <c r="AU182" s="89" t="s">
        <v>986</v>
      </c>
      <c r="AV182" s="89" t="s">
        <v>948</v>
      </c>
      <c r="AW182" s="89" t="s">
        <v>948</v>
      </c>
      <c r="AY182" s="89" t="s">
        <v>948</v>
      </c>
      <c r="AZ182" s="89" t="s">
        <v>949</v>
      </c>
      <c r="BM182" s="89" t="s">
        <v>948</v>
      </c>
      <c r="BN182" s="89" t="s">
        <v>948</v>
      </c>
      <c r="BQ182" s="89" t="s">
        <v>1850</v>
      </c>
      <c r="BR182" s="89" t="s">
        <v>948</v>
      </c>
    </row>
    <row r="183" ht="13.5" hidden="1" customHeight="1">
      <c r="A183" s="89" t="s">
        <v>1851</v>
      </c>
      <c r="B183" s="89" t="s">
        <v>1852</v>
      </c>
      <c r="D183" s="89" t="s">
        <v>1851</v>
      </c>
      <c r="F183" s="89" t="s">
        <v>1020</v>
      </c>
      <c r="G183" s="89" t="s">
        <v>1020</v>
      </c>
      <c r="H183" s="89" t="s">
        <v>955</v>
      </c>
      <c r="I183" s="89" t="s">
        <v>1020</v>
      </c>
      <c r="L183" s="89" t="s">
        <v>957</v>
      </c>
      <c r="X183" s="89" t="s">
        <v>948</v>
      </c>
      <c r="AB183" s="89" t="s">
        <v>948</v>
      </c>
      <c r="AC183" s="89" t="s">
        <v>960</v>
      </c>
      <c r="AD183" s="89" t="s">
        <v>876</v>
      </c>
      <c r="AM183" s="89" t="s">
        <v>961</v>
      </c>
      <c r="AP183" s="89" t="s">
        <v>889</v>
      </c>
      <c r="AQ183" s="89" t="s">
        <v>948</v>
      </c>
      <c r="AR183" s="89" t="s">
        <v>962</v>
      </c>
      <c r="AS183" s="89" t="s">
        <v>1517</v>
      </c>
      <c r="AT183" s="89" t="s">
        <v>1146</v>
      </c>
      <c r="AU183" s="89" t="s">
        <v>965</v>
      </c>
      <c r="AV183" s="89" t="s">
        <v>948</v>
      </c>
      <c r="AW183" s="89" t="s">
        <v>948</v>
      </c>
      <c r="AY183" s="89" t="s">
        <v>948</v>
      </c>
      <c r="AZ183" s="89" t="s">
        <v>949</v>
      </c>
      <c r="BM183" s="89" t="s">
        <v>948</v>
      </c>
      <c r="BN183" s="89" t="s">
        <v>948</v>
      </c>
      <c r="BQ183" s="89" t="s">
        <v>1853</v>
      </c>
      <c r="BR183" s="89" t="s">
        <v>948</v>
      </c>
    </row>
    <row r="184" ht="13.5" hidden="1" customHeight="1">
      <c r="A184" s="89" t="s">
        <v>1854</v>
      </c>
      <c r="B184" s="89" t="s">
        <v>1855</v>
      </c>
      <c r="D184" s="89" t="s">
        <v>1856</v>
      </c>
      <c r="F184" s="89" t="s">
        <v>1020</v>
      </c>
      <c r="G184" s="89" t="s">
        <v>1020</v>
      </c>
      <c r="H184" s="89" t="s">
        <v>955</v>
      </c>
      <c r="I184" s="89" t="s">
        <v>1020</v>
      </c>
      <c r="L184" s="89" t="s">
        <v>957</v>
      </c>
      <c r="X184" s="89" t="s">
        <v>948</v>
      </c>
      <c r="AB184" s="89" t="s">
        <v>948</v>
      </c>
      <c r="AC184" s="89" t="s">
        <v>960</v>
      </c>
      <c r="AD184" s="89" t="s">
        <v>876</v>
      </c>
      <c r="AM184" s="89" t="s">
        <v>1008</v>
      </c>
      <c r="AP184" s="89" t="s">
        <v>1086</v>
      </c>
      <c r="AQ184" s="89" t="s">
        <v>1087</v>
      </c>
      <c r="AR184" s="89" t="s">
        <v>948</v>
      </c>
      <c r="AS184" s="89" t="s">
        <v>963</v>
      </c>
      <c r="AT184" s="89" t="s">
        <v>1857</v>
      </c>
      <c r="AU184" s="89" t="s">
        <v>986</v>
      </c>
      <c r="AV184" s="89" t="s">
        <v>948</v>
      </c>
      <c r="AW184" s="89" t="s">
        <v>876</v>
      </c>
      <c r="AY184" s="89" t="s">
        <v>948</v>
      </c>
      <c r="AZ184" s="89" t="s">
        <v>960</v>
      </c>
      <c r="BA184" s="89" t="s">
        <v>876</v>
      </c>
      <c r="BM184" s="89" t="s">
        <v>948</v>
      </c>
      <c r="BN184" s="89" t="s">
        <v>948</v>
      </c>
      <c r="BQ184" s="89" t="s">
        <v>1840</v>
      </c>
      <c r="BR184" s="89" t="s">
        <v>1841</v>
      </c>
    </row>
    <row r="185" ht="13.5" hidden="1" customHeight="1">
      <c r="A185" s="89" t="s">
        <v>1858</v>
      </c>
      <c r="B185" s="89" t="s">
        <v>1859</v>
      </c>
      <c r="D185" s="89" t="s">
        <v>1628</v>
      </c>
      <c r="F185" s="89" t="s">
        <v>954</v>
      </c>
      <c r="G185" s="89" t="s">
        <v>954</v>
      </c>
      <c r="H185" s="89" t="s">
        <v>992</v>
      </c>
      <c r="I185" s="89" t="s">
        <v>1001</v>
      </c>
      <c r="K185" s="89" t="s">
        <v>948</v>
      </c>
      <c r="L185" s="89" t="s">
        <v>889</v>
      </c>
      <c r="M185" s="89" t="s">
        <v>948</v>
      </c>
      <c r="N185" s="89" t="s">
        <v>948</v>
      </c>
      <c r="O185" s="89" t="s">
        <v>948</v>
      </c>
      <c r="P185" s="89" t="s">
        <v>948</v>
      </c>
      <c r="U185" s="89" t="s">
        <v>958</v>
      </c>
      <c r="W185" s="89" t="s">
        <v>958</v>
      </c>
      <c r="X185" s="89" t="s">
        <v>948</v>
      </c>
      <c r="AB185" s="89" t="s">
        <v>948</v>
      </c>
      <c r="AC185" s="89" t="s">
        <v>949</v>
      </c>
      <c r="AF185" s="89" t="s">
        <v>948</v>
      </c>
      <c r="AG185" s="89" t="s">
        <v>948</v>
      </c>
      <c r="AH185" s="89" t="s">
        <v>948</v>
      </c>
      <c r="AI185" s="89" t="s">
        <v>948</v>
      </c>
      <c r="AJ185" s="89" t="s">
        <v>948</v>
      </c>
      <c r="AK185" s="89" t="s">
        <v>948</v>
      </c>
      <c r="AM185" s="89" t="s">
        <v>1117</v>
      </c>
      <c r="AO185" s="89" t="s">
        <v>35</v>
      </c>
      <c r="AP185" s="89" t="s">
        <v>1086</v>
      </c>
      <c r="AQ185" s="89" t="s">
        <v>1118</v>
      </c>
      <c r="AR185" s="89" t="s">
        <v>980</v>
      </c>
      <c r="AS185" s="89" t="s">
        <v>975</v>
      </c>
      <c r="AT185" s="89" t="s">
        <v>1119</v>
      </c>
      <c r="AU185" s="89" t="s">
        <v>986</v>
      </c>
      <c r="AW185" s="89" t="s">
        <v>948</v>
      </c>
      <c r="AY185" s="89" t="s">
        <v>948</v>
      </c>
      <c r="AZ185" s="89" t="s">
        <v>949</v>
      </c>
      <c r="BI185" s="89" t="s">
        <v>948</v>
      </c>
      <c r="BJ185" s="89" t="s">
        <v>948</v>
      </c>
      <c r="BM185" s="89" t="s">
        <v>948</v>
      </c>
      <c r="BN185" s="89" t="s">
        <v>948</v>
      </c>
      <c r="BQ185" s="89" t="s">
        <v>1860</v>
      </c>
      <c r="BR185" s="89" t="s">
        <v>948</v>
      </c>
    </row>
    <row r="186" ht="13.5" hidden="1" customHeight="1">
      <c r="A186" s="89" t="s">
        <v>1861</v>
      </c>
      <c r="B186" s="89" t="s">
        <v>1862</v>
      </c>
      <c r="D186" s="89" t="s">
        <v>1863</v>
      </c>
      <c r="F186" s="89" t="s">
        <v>962</v>
      </c>
      <c r="G186" s="89" t="s">
        <v>962</v>
      </c>
      <c r="H186" s="89" t="s">
        <v>955</v>
      </c>
      <c r="I186" s="89" t="s">
        <v>876</v>
      </c>
      <c r="L186" s="89" t="s">
        <v>957</v>
      </c>
      <c r="X186" s="89" t="s">
        <v>948</v>
      </c>
      <c r="Z186" s="89" t="s">
        <v>876</v>
      </c>
      <c r="AB186" s="89" t="s">
        <v>948</v>
      </c>
      <c r="AC186" s="89" t="s">
        <v>960</v>
      </c>
      <c r="AD186" s="89" t="s">
        <v>876</v>
      </c>
      <c r="AM186" s="89" t="s">
        <v>1000</v>
      </c>
      <c r="AP186" s="89" t="s">
        <v>1086</v>
      </c>
      <c r="AQ186" s="89" t="s">
        <v>1118</v>
      </c>
      <c r="AR186" s="89" t="s">
        <v>974</v>
      </c>
      <c r="AS186" s="89" t="s">
        <v>1034</v>
      </c>
      <c r="AT186" s="89" t="s">
        <v>1691</v>
      </c>
      <c r="AU186" s="89" t="s">
        <v>986</v>
      </c>
      <c r="AW186" s="89" t="s">
        <v>876</v>
      </c>
      <c r="AY186" s="89" t="s">
        <v>948</v>
      </c>
      <c r="AZ186" s="89" t="s">
        <v>960</v>
      </c>
      <c r="BA186" s="89" t="s">
        <v>876</v>
      </c>
      <c r="BJ186" s="89" t="s">
        <v>948</v>
      </c>
      <c r="BM186" s="89" t="s">
        <v>948</v>
      </c>
      <c r="BN186" s="89" t="s">
        <v>948</v>
      </c>
      <c r="BQ186" s="89" t="s">
        <v>1864</v>
      </c>
      <c r="BR186" s="89" t="s">
        <v>948</v>
      </c>
    </row>
    <row r="187" ht="13.5" hidden="1" customHeight="1">
      <c r="A187" s="89" t="s">
        <v>1865</v>
      </c>
      <c r="B187" s="89" t="s">
        <v>1866</v>
      </c>
      <c r="D187" s="89" t="s">
        <v>1865</v>
      </c>
      <c r="F187" s="89" t="s">
        <v>1020</v>
      </c>
      <c r="G187" s="89" t="s">
        <v>1020</v>
      </c>
      <c r="H187" s="89" t="s">
        <v>992</v>
      </c>
      <c r="I187" s="89" t="s">
        <v>967</v>
      </c>
      <c r="K187" s="89" t="s">
        <v>948</v>
      </c>
      <c r="L187" s="89" t="s">
        <v>889</v>
      </c>
      <c r="M187" s="89" t="s">
        <v>948</v>
      </c>
      <c r="N187" s="89" t="s">
        <v>948</v>
      </c>
      <c r="O187" s="89" t="s">
        <v>948</v>
      </c>
      <c r="S187" s="89" t="s">
        <v>948</v>
      </c>
      <c r="U187" s="89" t="s">
        <v>958</v>
      </c>
      <c r="W187" s="89" t="s">
        <v>958</v>
      </c>
      <c r="X187" s="89" t="s">
        <v>948</v>
      </c>
      <c r="AB187" s="89" t="s">
        <v>948</v>
      </c>
      <c r="AC187" s="89" t="s">
        <v>949</v>
      </c>
      <c r="AF187" s="89" t="s">
        <v>948</v>
      </c>
      <c r="AG187" s="89" t="s">
        <v>948</v>
      </c>
      <c r="AH187" s="89" t="s">
        <v>876</v>
      </c>
      <c r="AI187" s="89" t="s">
        <v>876</v>
      </c>
      <c r="AJ187" s="89" t="s">
        <v>876</v>
      </c>
      <c r="AK187" s="89" t="s">
        <v>876</v>
      </c>
      <c r="AM187" s="89" t="s">
        <v>950</v>
      </c>
      <c r="AO187" s="89" t="s">
        <v>38</v>
      </c>
      <c r="AP187" s="89" t="s">
        <v>889</v>
      </c>
      <c r="AQ187" s="89" t="s">
        <v>948</v>
      </c>
      <c r="AS187" s="89" t="s">
        <v>1643</v>
      </c>
      <c r="AT187" s="89" t="s">
        <v>1867</v>
      </c>
      <c r="AU187" s="89" t="s">
        <v>949</v>
      </c>
      <c r="AW187" s="89" t="s">
        <v>948</v>
      </c>
      <c r="AY187" s="89" t="s">
        <v>948</v>
      </c>
      <c r="AZ187" s="89" t="s">
        <v>949</v>
      </c>
      <c r="BI187" s="89" t="s">
        <v>948</v>
      </c>
      <c r="BJ187" s="89" t="s">
        <v>948</v>
      </c>
      <c r="BM187" s="89" t="s">
        <v>948</v>
      </c>
      <c r="BN187" s="89" t="s">
        <v>948</v>
      </c>
      <c r="BQ187" s="89" t="s">
        <v>948</v>
      </c>
      <c r="BR187" s="89" t="s">
        <v>948</v>
      </c>
    </row>
    <row r="188" ht="13.5" customHeight="1">
      <c r="A188" s="89" t="s">
        <v>1865</v>
      </c>
      <c r="B188" s="89" t="s">
        <v>1866</v>
      </c>
      <c r="D188" s="89" t="s">
        <v>1865</v>
      </c>
      <c r="F188" s="89" t="s">
        <v>1020</v>
      </c>
      <c r="G188" s="89" t="s">
        <v>1020</v>
      </c>
      <c r="H188" s="89" t="s">
        <v>992</v>
      </c>
      <c r="I188" s="89" t="s">
        <v>967</v>
      </c>
      <c r="J188" s="89" t="s">
        <v>948</v>
      </c>
      <c r="L188" s="89" t="s">
        <v>889</v>
      </c>
      <c r="M188" s="89" t="s">
        <v>948</v>
      </c>
      <c r="Q188" s="89" t="s">
        <v>948</v>
      </c>
      <c r="R188" s="89" t="s">
        <v>876</v>
      </c>
      <c r="S188" s="89" t="s">
        <v>948</v>
      </c>
      <c r="T188" s="89" t="s">
        <v>959</v>
      </c>
      <c r="U188" s="89" t="s">
        <v>958</v>
      </c>
      <c r="V188" s="89" t="s">
        <v>959</v>
      </c>
      <c r="W188" s="89" t="s">
        <v>958</v>
      </c>
      <c r="X188" s="89" t="s">
        <v>876</v>
      </c>
      <c r="AB188" s="89" t="s">
        <v>948</v>
      </c>
      <c r="AC188" s="89" t="s">
        <v>949</v>
      </c>
      <c r="AF188" s="89" t="s">
        <v>948</v>
      </c>
      <c r="AG188" s="89" t="s">
        <v>948</v>
      </c>
      <c r="AM188" s="89" t="s">
        <v>950</v>
      </c>
      <c r="AO188" s="89" t="s">
        <v>39</v>
      </c>
      <c r="AP188" s="89" t="s">
        <v>889</v>
      </c>
      <c r="AR188" s="89" t="s">
        <v>1067</v>
      </c>
      <c r="AS188" s="89" t="s">
        <v>948</v>
      </c>
      <c r="AT188" s="89" t="s">
        <v>1867</v>
      </c>
      <c r="AU188" s="89" t="s">
        <v>949</v>
      </c>
      <c r="AW188" s="89" t="s">
        <v>876</v>
      </c>
      <c r="AY188" s="89" t="s">
        <v>948</v>
      </c>
      <c r="AZ188" s="89" t="s">
        <v>949</v>
      </c>
      <c r="BC188" s="89" t="s">
        <v>948</v>
      </c>
      <c r="BF188" s="89" t="s">
        <v>876</v>
      </c>
      <c r="BM188" s="89" t="s">
        <v>948</v>
      </c>
      <c r="BN188" s="89" t="s">
        <v>948</v>
      </c>
      <c r="BQ188" s="89" t="s">
        <v>948</v>
      </c>
      <c r="BR188" s="89" t="s">
        <v>948</v>
      </c>
    </row>
    <row r="189" ht="13.5" customHeight="1">
      <c r="A189" s="89" t="s">
        <v>1868</v>
      </c>
      <c r="B189" s="89" t="s">
        <v>1869</v>
      </c>
      <c r="D189" s="89" t="s">
        <v>1870</v>
      </c>
      <c r="F189" s="89" t="s">
        <v>1871</v>
      </c>
      <c r="G189" s="89" t="s">
        <v>1871</v>
      </c>
      <c r="H189" s="89" t="s">
        <v>955</v>
      </c>
      <c r="I189" s="89" t="s">
        <v>1001</v>
      </c>
      <c r="J189" s="89" t="s">
        <v>948</v>
      </c>
      <c r="L189" s="89" t="s">
        <v>957</v>
      </c>
      <c r="M189" s="89" t="s">
        <v>948</v>
      </c>
      <c r="Q189" s="89" t="s">
        <v>948</v>
      </c>
      <c r="R189" s="89" t="s">
        <v>948</v>
      </c>
      <c r="T189" s="89" t="s">
        <v>959</v>
      </c>
      <c r="U189" s="89" t="s">
        <v>958</v>
      </c>
      <c r="V189" s="89" t="s">
        <v>959</v>
      </c>
      <c r="W189" s="89" t="s">
        <v>958</v>
      </c>
      <c r="X189" s="89" t="s">
        <v>948</v>
      </c>
      <c r="AB189" s="89" t="s">
        <v>948</v>
      </c>
      <c r="AC189" s="89" t="s">
        <v>960</v>
      </c>
      <c r="AD189" s="89" t="s">
        <v>876</v>
      </c>
      <c r="AF189" s="89" t="s">
        <v>948</v>
      </c>
      <c r="AG189" s="89" t="s">
        <v>948</v>
      </c>
      <c r="AM189" s="89" t="s">
        <v>1152</v>
      </c>
      <c r="AO189" s="89" t="s">
        <v>42</v>
      </c>
      <c r="AP189" s="89" t="s">
        <v>983</v>
      </c>
      <c r="AQ189" s="89" t="s">
        <v>984</v>
      </c>
      <c r="AR189" s="89" t="s">
        <v>955</v>
      </c>
      <c r="AS189" s="89" t="s">
        <v>975</v>
      </c>
      <c r="AT189" s="89" t="s">
        <v>1872</v>
      </c>
      <c r="AU189" s="89" t="s">
        <v>986</v>
      </c>
      <c r="AW189" s="89" t="s">
        <v>948</v>
      </c>
      <c r="AY189" s="89" t="s">
        <v>948</v>
      </c>
      <c r="AZ189" s="89" t="s">
        <v>949</v>
      </c>
      <c r="BC189" s="89" t="s">
        <v>948</v>
      </c>
      <c r="BF189" s="89" t="s">
        <v>876</v>
      </c>
      <c r="BM189" s="89" t="s">
        <v>948</v>
      </c>
      <c r="BN189" s="89" t="s">
        <v>948</v>
      </c>
      <c r="BQ189" s="89" t="s">
        <v>1873</v>
      </c>
      <c r="BR189" s="89" t="s">
        <v>948</v>
      </c>
      <c r="BY189" s="89" t="s">
        <v>876</v>
      </c>
      <c r="CA189" s="89" t="s">
        <v>948</v>
      </c>
    </row>
    <row r="190" ht="13.5" customHeight="1">
      <c r="A190" s="89" t="s">
        <v>1874</v>
      </c>
      <c r="B190" s="89" t="s">
        <v>1875</v>
      </c>
      <c r="D190" s="89" t="s">
        <v>1876</v>
      </c>
      <c r="F190" s="89" t="s">
        <v>984</v>
      </c>
      <c r="G190" s="89" t="s">
        <v>984</v>
      </c>
      <c r="H190" s="89" t="s">
        <v>992</v>
      </c>
      <c r="I190" s="89" t="s">
        <v>981</v>
      </c>
      <c r="J190" s="89" t="s">
        <v>948</v>
      </c>
      <c r="L190" s="89" t="s">
        <v>957</v>
      </c>
      <c r="M190" s="89" t="s">
        <v>948</v>
      </c>
      <c r="Q190" s="89" t="s">
        <v>948</v>
      </c>
      <c r="R190" s="89" t="s">
        <v>948</v>
      </c>
      <c r="T190" s="89" t="s">
        <v>959</v>
      </c>
      <c r="U190" s="89" t="s">
        <v>958</v>
      </c>
      <c r="V190" s="89" t="s">
        <v>959</v>
      </c>
      <c r="W190" s="89" t="s">
        <v>958</v>
      </c>
      <c r="X190" s="89" t="s">
        <v>948</v>
      </c>
      <c r="AB190" s="89" t="s">
        <v>948</v>
      </c>
      <c r="AC190" s="89" t="s">
        <v>960</v>
      </c>
      <c r="AD190" s="89" t="s">
        <v>876</v>
      </c>
      <c r="AF190" s="89" t="s">
        <v>948</v>
      </c>
      <c r="AG190" s="89" t="s">
        <v>948</v>
      </c>
      <c r="AM190" s="89" t="s">
        <v>1152</v>
      </c>
      <c r="AO190" s="89" t="s">
        <v>42</v>
      </c>
      <c r="AP190" s="89" t="s">
        <v>983</v>
      </c>
      <c r="AQ190" s="89" t="s">
        <v>984</v>
      </c>
      <c r="AR190" s="89" t="s">
        <v>1205</v>
      </c>
      <c r="AS190" s="89" t="s">
        <v>1111</v>
      </c>
      <c r="AT190" s="89" t="s">
        <v>1877</v>
      </c>
      <c r="AU190" s="89" t="s">
        <v>965</v>
      </c>
      <c r="AW190" s="89" t="s">
        <v>948</v>
      </c>
      <c r="AY190" s="89" t="s">
        <v>948</v>
      </c>
      <c r="AZ190" s="89" t="s">
        <v>949</v>
      </c>
      <c r="BC190" s="89" t="s">
        <v>876</v>
      </c>
      <c r="BF190" s="89" t="s">
        <v>948</v>
      </c>
      <c r="BM190" s="89" t="s">
        <v>948</v>
      </c>
      <c r="BN190" s="89" t="s">
        <v>948</v>
      </c>
      <c r="BQ190" s="89" t="s">
        <v>1878</v>
      </c>
      <c r="BR190" s="89" t="s">
        <v>948</v>
      </c>
      <c r="BY190" s="89" t="s">
        <v>876</v>
      </c>
      <c r="CA190" s="89" t="s">
        <v>948</v>
      </c>
    </row>
    <row r="191" ht="13.5" hidden="1" customHeight="1">
      <c r="A191" s="89" t="s">
        <v>1879</v>
      </c>
      <c r="B191" s="89" t="s">
        <v>1880</v>
      </c>
      <c r="C191" s="89" t="s">
        <v>1190</v>
      </c>
      <c r="D191" s="89" t="s">
        <v>1881</v>
      </c>
      <c r="F191" s="89" t="s">
        <v>962</v>
      </c>
      <c r="G191" s="89" t="s">
        <v>962</v>
      </c>
      <c r="H191" s="89" t="s">
        <v>955</v>
      </c>
      <c r="I191" s="89" t="s">
        <v>993</v>
      </c>
      <c r="K191" s="89" t="s">
        <v>948</v>
      </c>
      <c r="L191" s="89" t="s">
        <v>889</v>
      </c>
      <c r="M191" s="89" t="s">
        <v>948</v>
      </c>
      <c r="U191" s="89" t="s">
        <v>958</v>
      </c>
      <c r="W191" s="89" t="s">
        <v>958</v>
      </c>
      <c r="X191" s="89" t="s">
        <v>876</v>
      </c>
      <c r="AB191" s="89" t="s">
        <v>948</v>
      </c>
      <c r="AC191" s="89" t="s">
        <v>1094</v>
      </c>
      <c r="AD191" s="89" t="s">
        <v>876</v>
      </c>
      <c r="AF191" s="89" t="s">
        <v>876</v>
      </c>
      <c r="AG191" s="89" t="s">
        <v>876</v>
      </c>
      <c r="AH191" s="89" t="s">
        <v>876</v>
      </c>
      <c r="AI191" s="89" t="s">
        <v>876</v>
      </c>
      <c r="AJ191" s="89" t="s">
        <v>876</v>
      </c>
      <c r="AK191" s="89" t="s">
        <v>876</v>
      </c>
      <c r="AM191" s="89" t="s">
        <v>1882</v>
      </c>
      <c r="AN191" s="89" t="s">
        <v>948</v>
      </c>
      <c r="AO191" s="89" t="s">
        <v>40</v>
      </c>
      <c r="AP191" s="89" t="s">
        <v>983</v>
      </c>
      <c r="AQ191" s="89" t="s">
        <v>956</v>
      </c>
      <c r="AR191" s="89" t="s">
        <v>1331</v>
      </c>
      <c r="AS191" s="89" t="s">
        <v>1517</v>
      </c>
      <c r="AT191" s="89" t="s">
        <v>1883</v>
      </c>
      <c r="AU191" s="89" t="s">
        <v>986</v>
      </c>
      <c r="AW191" s="89" t="s">
        <v>948</v>
      </c>
      <c r="AY191" s="89" t="s">
        <v>948</v>
      </c>
      <c r="AZ191" s="89" t="s">
        <v>949</v>
      </c>
      <c r="BH191" s="89" t="s">
        <v>948</v>
      </c>
      <c r="BI191" s="89" t="s">
        <v>948</v>
      </c>
      <c r="BM191" s="89" t="s">
        <v>948</v>
      </c>
      <c r="BN191" s="89" t="s">
        <v>948</v>
      </c>
      <c r="BQ191" s="89" t="s">
        <v>1884</v>
      </c>
      <c r="BR191" s="89" t="s">
        <v>948</v>
      </c>
    </row>
    <row r="192" ht="13.5" hidden="1" customHeight="1">
      <c r="A192" s="89" t="s">
        <v>1885</v>
      </c>
      <c r="B192" s="89" t="s">
        <v>1886</v>
      </c>
      <c r="D192" s="89" t="s">
        <v>1887</v>
      </c>
      <c r="F192" s="89" t="s">
        <v>1020</v>
      </c>
      <c r="G192" s="89" t="s">
        <v>1020</v>
      </c>
      <c r="H192" s="89" t="s">
        <v>992</v>
      </c>
      <c r="I192" s="89" t="s">
        <v>1007</v>
      </c>
      <c r="K192" s="89" t="s">
        <v>948</v>
      </c>
      <c r="L192" s="89" t="s">
        <v>889</v>
      </c>
      <c r="M192" s="89" t="s">
        <v>948</v>
      </c>
      <c r="N192" s="89" t="s">
        <v>948</v>
      </c>
      <c r="O192" s="89" t="s">
        <v>948</v>
      </c>
      <c r="P192" s="89" t="s">
        <v>876</v>
      </c>
      <c r="U192" s="89" t="s">
        <v>958</v>
      </c>
      <c r="W192" s="89" t="s">
        <v>958</v>
      </c>
      <c r="X192" s="89" t="s">
        <v>876</v>
      </c>
      <c r="AB192" s="89" t="s">
        <v>948</v>
      </c>
      <c r="AC192" s="89" t="s">
        <v>949</v>
      </c>
      <c r="AF192" s="89" t="s">
        <v>948</v>
      </c>
      <c r="AG192" s="89" t="s">
        <v>948</v>
      </c>
      <c r="AH192" s="89" t="s">
        <v>948</v>
      </c>
      <c r="AI192" s="89" t="s">
        <v>948</v>
      </c>
      <c r="AJ192" s="89" t="s">
        <v>948</v>
      </c>
      <c r="AK192" s="89" t="s">
        <v>948</v>
      </c>
      <c r="AM192" s="89" t="s">
        <v>1888</v>
      </c>
      <c r="AO192" s="89" t="s">
        <v>35</v>
      </c>
      <c r="AP192" s="89" t="s">
        <v>889</v>
      </c>
      <c r="AR192" s="89" t="s">
        <v>955</v>
      </c>
      <c r="AS192" s="89" t="s">
        <v>1095</v>
      </c>
      <c r="AT192" s="89" t="s">
        <v>1889</v>
      </c>
      <c r="AU192" s="89" t="s">
        <v>965</v>
      </c>
      <c r="AW192" s="89" t="s">
        <v>948</v>
      </c>
      <c r="AY192" s="89" t="s">
        <v>948</v>
      </c>
      <c r="AZ192" s="89" t="s">
        <v>949</v>
      </c>
      <c r="BI192" s="89" t="s">
        <v>948</v>
      </c>
      <c r="BJ192" s="89" t="s">
        <v>948</v>
      </c>
      <c r="BM192" s="89" t="s">
        <v>948</v>
      </c>
      <c r="BN192" s="89" t="s">
        <v>948</v>
      </c>
      <c r="BQ192" s="89" t="s">
        <v>1890</v>
      </c>
      <c r="BR192" s="89" t="s">
        <v>948</v>
      </c>
    </row>
    <row r="193" ht="13.5" hidden="1" customHeight="1">
      <c r="A193" s="89" t="s">
        <v>1891</v>
      </c>
      <c r="B193" s="89" t="s">
        <v>1892</v>
      </c>
      <c r="D193" s="89" t="s">
        <v>1893</v>
      </c>
      <c r="F193" s="89" t="s">
        <v>1454</v>
      </c>
      <c r="G193" s="89" t="s">
        <v>1454</v>
      </c>
      <c r="H193" s="89" t="s">
        <v>992</v>
      </c>
      <c r="I193" s="89" t="s">
        <v>1001</v>
      </c>
      <c r="K193" s="89" t="s">
        <v>948</v>
      </c>
      <c r="L193" s="89" t="s">
        <v>889</v>
      </c>
      <c r="M193" s="89" t="s">
        <v>948</v>
      </c>
      <c r="N193" s="89" t="s">
        <v>948</v>
      </c>
      <c r="O193" s="89" t="s">
        <v>948</v>
      </c>
      <c r="P193" s="89" t="s">
        <v>876</v>
      </c>
      <c r="U193" s="89" t="s">
        <v>958</v>
      </c>
      <c r="W193" s="89" t="s">
        <v>958</v>
      </c>
      <c r="X193" s="89" t="s">
        <v>876</v>
      </c>
      <c r="AB193" s="89" t="s">
        <v>948</v>
      </c>
      <c r="AC193" s="89" t="s">
        <v>949</v>
      </c>
      <c r="AF193" s="89" t="s">
        <v>948</v>
      </c>
      <c r="AG193" s="89" t="s">
        <v>948</v>
      </c>
      <c r="AH193" s="89" t="s">
        <v>948</v>
      </c>
      <c r="AI193" s="89" t="s">
        <v>948</v>
      </c>
      <c r="AJ193" s="89" t="s">
        <v>948</v>
      </c>
      <c r="AK193" s="89" t="s">
        <v>948</v>
      </c>
      <c r="AM193" s="89" t="s">
        <v>961</v>
      </c>
      <c r="AO193" s="89" t="s">
        <v>35</v>
      </c>
      <c r="AP193" s="89" t="s">
        <v>889</v>
      </c>
      <c r="AR193" s="89" t="s">
        <v>973</v>
      </c>
      <c r="AS193" s="89" t="s">
        <v>1111</v>
      </c>
      <c r="AT193" s="89" t="s">
        <v>1894</v>
      </c>
      <c r="AU193" s="89" t="s">
        <v>965</v>
      </c>
      <c r="AW193" s="89" t="s">
        <v>948</v>
      </c>
      <c r="AY193" s="89" t="s">
        <v>948</v>
      </c>
      <c r="AZ193" s="89" t="s">
        <v>949</v>
      </c>
      <c r="BI193" s="89" t="s">
        <v>948</v>
      </c>
      <c r="BJ193" s="89" t="s">
        <v>948</v>
      </c>
      <c r="BM193" s="89" t="s">
        <v>948</v>
      </c>
      <c r="BN193" s="89" t="s">
        <v>948</v>
      </c>
      <c r="BQ193" s="89" t="s">
        <v>1895</v>
      </c>
      <c r="BR193" s="89" t="s">
        <v>948</v>
      </c>
    </row>
    <row r="194" ht="13.5" customHeight="1">
      <c r="A194" s="89" t="s">
        <v>1896</v>
      </c>
      <c r="B194" s="89" t="s">
        <v>1897</v>
      </c>
      <c r="D194" s="89" t="s">
        <v>395</v>
      </c>
      <c r="F194" s="89" t="s">
        <v>984</v>
      </c>
      <c r="G194" s="89" t="s">
        <v>984</v>
      </c>
      <c r="H194" s="89" t="s">
        <v>962</v>
      </c>
      <c r="I194" s="89" t="s">
        <v>1001</v>
      </c>
      <c r="J194" s="89" t="s">
        <v>948</v>
      </c>
      <c r="L194" s="89" t="s">
        <v>957</v>
      </c>
      <c r="M194" s="89" t="s">
        <v>876</v>
      </c>
      <c r="Q194" s="89" t="s">
        <v>948</v>
      </c>
      <c r="R194" s="89" t="s">
        <v>948</v>
      </c>
      <c r="T194" s="89" t="s">
        <v>959</v>
      </c>
      <c r="U194" s="89" t="s">
        <v>958</v>
      </c>
      <c r="V194" s="89" t="s">
        <v>959</v>
      </c>
      <c r="W194" s="89" t="s">
        <v>958</v>
      </c>
      <c r="X194" s="89" t="s">
        <v>948</v>
      </c>
      <c r="AB194" s="89" t="s">
        <v>948</v>
      </c>
      <c r="AC194" s="89" t="s">
        <v>960</v>
      </c>
      <c r="AD194" s="89" t="s">
        <v>876</v>
      </c>
      <c r="AF194" s="89" t="s">
        <v>948</v>
      </c>
      <c r="AG194" s="89" t="s">
        <v>948</v>
      </c>
      <c r="AM194" s="89" t="s">
        <v>1898</v>
      </c>
      <c r="AO194" s="89" t="s">
        <v>395</v>
      </c>
      <c r="AP194" s="89" t="s">
        <v>889</v>
      </c>
      <c r="AQ194" s="89" t="s">
        <v>948</v>
      </c>
      <c r="AR194" s="89" t="s">
        <v>980</v>
      </c>
      <c r="AS194" s="89" t="s">
        <v>1899</v>
      </c>
      <c r="AT194" s="89" t="s">
        <v>1900</v>
      </c>
      <c r="AU194" s="89" t="s">
        <v>965</v>
      </c>
      <c r="AW194" s="89" t="s">
        <v>876</v>
      </c>
      <c r="AX194" s="89" t="s">
        <v>876</v>
      </c>
      <c r="AY194" s="89" t="s">
        <v>948</v>
      </c>
      <c r="AZ194" s="89" t="s">
        <v>949</v>
      </c>
      <c r="BC194" s="89" t="s">
        <v>876</v>
      </c>
      <c r="BF194" s="89" t="s">
        <v>948</v>
      </c>
      <c r="BG194" s="89" t="s">
        <v>876</v>
      </c>
      <c r="BM194" s="89" t="s">
        <v>948</v>
      </c>
      <c r="BN194" s="89" t="s">
        <v>948</v>
      </c>
      <c r="BQ194" s="89" t="s">
        <v>1901</v>
      </c>
      <c r="BR194" s="89" t="s">
        <v>948</v>
      </c>
      <c r="BY194" s="89" t="s">
        <v>948</v>
      </c>
      <c r="CA194" s="89" t="s">
        <v>948</v>
      </c>
    </row>
    <row r="195" ht="13.5" hidden="1" customHeight="1">
      <c r="A195" s="89" t="s">
        <v>1902</v>
      </c>
      <c r="B195" s="89" t="s">
        <v>1902</v>
      </c>
      <c r="D195" s="89" t="s">
        <v>395</v>
      </c>
      <c r="F195" s="89" t="s">
        <v>984</v>
      </c>
      <c r="G195" s="89" t="s">
        <v>984</v>
      </c>
      <c r="H195" s="89" t="s">
        <v>962</v>
      </c>
      <c r="I195" s="89" t="s">
        <v>1001</v>
      </c>
      <c r="K195" s="89" t="s">
        <v>948</v>
      </c>
      <c r="L195" s="89" t="s">
        <v>957</v>
      </c>
      <c r="M195" s="89" t="s">
        <v>876</v>
      </c>
      <c r="N195" s="89" t="s">
        <v>948</v>
      </c>
      <c r="O195" s="89" t="s">
        <v>948</v>
      </c>
      <c r="P195" s="89" t="s">
        <v>948</v>
      </c>
      <c r="U195" s="89" t="s">
        <v>958</v>
      </c>
      <c r="W195" s="89" t="s">
        <v>958</v>
      </c>
      <c r="X195" s="89" t="s">
        <v>948</v>
      </c>
      <c r="AB195" s="89" t="s">
        <v>948</v>
      </c>
      <c r="AC195" s="89" t="s">
        <v>960</v>
      </c>
      <c r="AD195" s="89" t="s">
        <v>948</v>
      </c>
      <c r="AF195" s="89" t="s">
        <v>948</v>
      </c>
      <c r="AG195" s="89" t="s">
        <v>948</v>
      </c>
      <c r="AH195" s="89" t="s">
        <v>948</v>
      </c>
      <c r="AI195" s="89" t="s">
        <v>948</v>
      </c>
      <c r="AJ195" s="89" t="s">
        <v>948</v>
      </c>
      <c r="AK195" s="89" t="s">
        <v>948</v>
      </c>
      <c r="AM195" s="89" t="s">
        <v>1903</v>
      </c>
      <c r="AO195" s="89" t="s">
        <v>395</v>
      </c>
      <c r="AP195" s="89" t="s">
        <v>889</v>
      </c>
      <c r="AQ195" s="89" t="s">
        <v>948</v>
      </c>
      <c r="AR195" s="89" t="s">
        <v>980</v>
      </c>
      <c r="AS195" s="89" t="s">
        <v>948</v>
      </c>
      <c r="AT195" s="89" t="s">
        <v>1900</v>
      </c>
      <c r="AU195" s="89" t="s">
        <v>965</v>
      </c>
      <c r="AW195" s="89" t="s">
        <v>948</v>
      </c>
      <c r="AY195" s="89" t="s">
        <v>948</v>
      </c>
      <c r="AZ195" s="89" t="s">
        <v>949</v>
      </c>
      <c r="BI195" s="89" t="s">
        <v>948</v>
      </c>
      <c r="BJ195" s="89" t="s">
        <v>948</v>
      </c>
      <c r="BM195" s="89" t="s">
        <v>948</v>
      </c>
      <c r="BN195" s="89" t="s">
        <v>948</v>
      </c>
      <c r="BQ195" s="89" t="s">
        <v>948</v>
      </c>
      <c r="BR195" s="89" t="s">
        <v>948</v>
      </c>
      <c r="BX195" s="89" t="s">
        <v>1904</v>
      </c>
    </row>
    <row r="196" ht="13.5" hidden="1" customHeight="1">
      <c r="A196" s="89" t="s">
        <v>1905</v>
      </c>
      <c r="B196" s="89" t="s">
        <v>1906</v>
      </c>
      <c r="D196" s="89" t="s">
        <v>1907</v>
      </c>
      <c r="F196" s="89" t="s">
        <v>984</v>
      </c>
      <c r="G196" s="89" t="s">
        <v>984</v>
      </c>
      <c r="H196" s="89" t="s">
        <v>1141</v>
      </c>
      <c r="I196" s="89" t="s">
        <v>876</v>
      </c>
      <c r="L196" s="89" t="s">
        <v>957</v>
      </c>
      <c r="X196" s="89" t="s">
        <v>948</v>
      </c>
      <c r="Z196" s="89" t="s">
        <v>876</v>
      </c>
      <c r="AA196" s="89" t="s">
        <v>876</v>
      </c>
      <c r="AB196" s="89" t="s">
        <v>948</v>
      </c>
      <c r="AC196" s="89" t="s">
        <v>960</v>
      </c>
      <c r="AD196" s="89" t="s">
        <v>876</v>
      </c>
      <c r="AM196" s="89" t="s">
        <v>1908</v>
      </c>
      <c r="AP196" s="89" t="s">
        <v>1086</v>
      </c>
      <c r="AQ196" s="89" t="s">
        <v>1118</v>
      </c>
      <c r="AR196" s="89" t="s">
        <v>992</v>
      </c>
      <c r="AS196" s="89" t="s">
        <v>1034</v>
      </c>
      <c r="AT196" s="89" t="s">
        <v>1909</v>
      </c>
      <c r="AU196" s="89" t="s">
        <v>1233</v>
      </c>
      <c r="AW196" s="89" t="s">
        <v>876</v>
      </c>
      <c r="AY196" s="89" t="s">
        <v>948</v>
      </c>
      <c r="AZ196" s="89" t="s">
        <v>960</v>
      </c>
      <c r="BA196" s="89" t="s">
        <v>876</v>
      </c>
      <c r="BJ196" s="89" t="s">
        <v>1496</v>
      </c>
      <c r="BM196" s="89" t="s">
        <v>948</v>
      </c>
      <c r="BN196" s="89" t="s">
        <v>948</v>
      </c>
      <c r="BQ196" s="89" t="s">
        <v>1910</v>
      </c>
      <c r="BR196" s="89" t="s">
        <v>948</v>
      </c>
    </row>
    <row r="197" ht="13.5" customHeight="1">
      <c r="A197" s="89" t="s">
        <v>1911</v>
      </c>
      <c r="B197" s="89" t="s">
        <v>1912</v>
      </c>
      <c r="D197" s="89" t="s">
        <v>1913</v>
      </c>
      <c r="F197" s="89" t="s">
        <v>1014</v>
      </c>
      <c r="G197" s="89" t="s">
        <v>1014</v>
      </c>
      <c r="H197" s="89" t="s">
        <v>955</v>
      </c>
      <c r="I197" s="89" t="s">
        <v>984</v>
      </c>
      <c r="J197" s="89" t="s">
        <v>948</v>
      </c>
      <c r="L197" s="89" t="s">
        <v>957</v>
      </c>
      <c r="M197" s="89" t="s">
        <v>948</v>
      </c>
      <c r="Q197" s="89" t="s">
        <v>948</v>
      </c>
      <c r="R197" s="89" t="s">
        <v>948</v>
      </c>
      <c r="T197" s="89" t="s">
        <v>959</v>
      </c>
      <c r="U197" s="89" t="s">
        <v>958</v>
      </c>
      <c r="V197" s="89" t="s">
        <v>959</v>
      </c>
      <c r="W197" s="89" t="s">
        <v>958</v>
      </c>
      <c r="X197" s="89" t="s">
        <v>948</v>
      </c>
      <c r="AB197" s="89" t="s">
        <v>948</v>
      </c>
      <c r="AC197" s="89" t="s">
        <v>1914</v>
      </c>
      <c r="AD197" s="89" t="s">
        <v>876</v>
      </c>
      <c r="AF197" s="89" t="s">
        <v>948</v>
      </c>
      <c r="AG197" s="89" t="s">
        <v>948</v>
      </c>
      <c r="AM197" s="89" t="s">
        <v>1915</v>
      </c>
      <c r="AO197" s="89" t="s">
        <v>42</v>
      </c>
      <c r="AP197" s="89" t="s">
        <v>1086</v>
      </c>
      <c r="AQ197" s="89" t="s">
        <v>1087</v>
      </c>
      <c r="AR197" s="89" t="s">
        <v>980</v>
      </c>
      <c r="AS197" s="89" t="s">
        <v>1054</v>
      </c>
      <c r="AT197" s="89" t="s">
        <v>1916</v>
      </c>
      <c r="AU197" s="89" t="s">
        <v>1147</v>
      </c>
      <c r="AW197" s="89" t="s">
        <v>948</v>
      </c>
      <c r="AY197" s="89" t="s">
        <v>948</v>
      </c>
      <c r="AZ197" s="89" t="s">
        <v>949</v>
      </c>
      <c r="BC197" s="89" t="s">
        <v>876</v>
      </c>
      <c r="BF197" s="89" t="s">
        <v>948</v>
      </c>
      <c r="BL197" s="89" t="s">
        <v>876</v>
      </c>
      <c r="BM197" s="89" t="s">
        <v>948</v>
      </c>
      <c r="BN197" s="89" t="s">
        <v>948</v>
      </c>
      <c r="BQ197" s="89" t="s">
        <v>1917</v>
      </c>
      <c r="BR197" s="89" t="s">
        <v>948</v>
      </c>
      <c r="BY197" s="89" t="s">
        <v>948</v>
      </c>
      <c r="CA197" s="89" t="s">
        <v>1090</v>
      </c>
    </row>
    <row r="198" ht="13.5" customHeight="1">
      <c r="A198" s="89" t="s">
        <v>1918</v>
      </c>
      <c r="B198" s="89" t="s">
        <v>1919</v>
      </c>
      <c r="D198" s="89" t="s">
        <v>1920</v>
      </c>
      <c r="F198" s="89" t="s">
        <v>984</v>
      </c>
      <c r="G198" s="89" t="s">
        <v>984</v>
      </c>
      <c r="H198" s="89" t="s">
        <v>955</v>
      </c>
      <c r="I198" s="89" t="s">
        <v>1001</v>
      </c>
      <c r="J198" s="89" t="s">
        <v>948</v>
      </c>
      <c r="L198" s="89" t="s">
        <v>957</v>
      </c>
      <c r="M198" s="89" t="s">
        <v>876</v>
      </c>
      <c r="Q198" s="89" t="s">
        <v>948</v>
      </c>
      <c r="R198" s="89" t="s">
        <v>876</v>
      </c>
      <c r="T198" s="89" t="s">
        <v>959</v>
      </c>
      <c r="U198" s="89" t="s">
        <v>958</v>
      </c>
      <c r="V198" s="89" t="s">
        <v>959</v>
      </c>
      <c r="W198" s="89" t="s">
        <v>958</v>
      </c>
      <c r="X198" s="89" t="s">
        <v>948</v>
      </c>
      <c r="AB198" s="89" t="s">
        <v>948</v>
      </c>
      <c r="AC198" s="89" t="s">
        <v>960</v>
      </c>
      <c r="AD198" s="89" t="s">
        <v>876</v>
      </c>
      <c r="AF198" s="89" t="s">
        <v>948</v>
      </c>
      <c r="AG198" s="89" t="s">
        <v>948</v>
      </c>
      <c r="AM198" s="89" t="s">
        <v>1008</v>
      </c>
      <c r="AO198" s="89" t="s">
        <v>1918</v>
      </c>
      <c r="AP198" s="89" t="s">
        <v>983</v>
      </c>
      <c r="AQ198" s="89" t="s">
        <v>984</v>
      </c>
      <c r="AR198" s="89" t="s">
        <v>980</v>
      </c>
      <c r="AS198" s="89" t="s">
        <v>1054</v>
      </c>
      <c r="AT198" s="89" t="s">
        <v>1921</v>
      </c>
      <c r="AU198" s="89" t="s">
        <v>986</v>
      </c>
      <c r="AW198" s="89" t="s">
        <v>948</v>
      </c>
      <c r="AY198" s="89" t="s">
        <v>948</v>
      </c>
      <c r="AZ198" s="89" t="s">
        <v>949</v>
      </c>
      <c r="BC198" s="89" t="s">
        <v>948</v>
      </c>
      <c r="BF198" s="89" t="s">
        <v>948</v>
      </c>
      <c r="BM198" s="89" t="s">
        <v>948</v>
      </c>
      <c r="BN198" s="89" t="s">
        <v>948</v>
      </c>
      <c r="BQ198" s="89" t="s">
        <v>1922</v>
      </c>
      <c r="BR198" s="89" t="s">
        <v>948</v>
      </c>
      <c r="BY198" s="89" t="s">
        <v>948</v>
      </c>
      <c r="CA198" s="89" t="s">
        <v>948</v>
      </c>
    </row>
    <row r="199" ht="13.5" hidden="1" customHeight="1">
      <c r="A199" s="89" t="s">
        <v>1923</v>
      </c>
      <c r="B199" s="89" t="s">
        <v>1924</v>
      </c>
      <c r="D199" s="89" t="s">
        <v>1920</v>
      </c>
      <c r="F199" s="89" t="s">
        <v>984</v>
      </c>
      <c r="G199" s="89" t="s">
        <v>984</v>
      </c>
      <c r="H199" s="89" t="s">
        <v>992</v>
      </c>
      <c r="I199" s="89" t="s">
        <v>1021</v>
      </c>
      <c r="K199" s="89" t="s">
        <v>1015</v>
      </c>
      <c r="L199" s="89" t="s">
        <v>957</v>
      </c>
      <c r="M199" s="89" t="s">
        <v>876</v>
      </c>
      <c r="N199" s="89" t="s">
        <v>876</v>
      </c>
      <c r="O199" s="89" t="s">
        <v>876</v>
      </c>
      <c r="P199" s="89" t="s">
        <v>948</v>
      </c>
      <c r="U199" s="89" t="s">
        <v>958</v>
      </c>
      <c r="W199" s="89" t="s">
        <v>958</v>
      </c>
      <c r="X199" s="89" t="s">
        <v>948</v>
      </c>
      <c r="AB199" s="89" t="s">
        <v>948</v>
      </c>
      <c r="AC199" s="89" t="s">
        <v>960</v>
      </c>
      <c r="AD199" s="89" t="s">
        <v>876</v>
      </c>
      <c r="AF199" s="89" t="s">
        <v>948</v>
      </c>
      <c r="AG199" s="89" t="s">
        <v>948</v>
      </c>
      <c r="AH199" s="89" t="s">
        <v>948</v>
      </c>
      <c r="AI199" s="89" t="s">
        <v>948</v>
      </c>
      <c r="AJ199" s="89" t="s">
        <v>948</v>
      </c>
      <c r="AK199" s="89" t="s">
        <v>948</v>
      </c>
      <c r="AM199" s="89" t="s">
        <v>1008</v>
      </c>
      <c r="AO199" s="89" t="s">
        <v>1918</v>
      </c>
      <c r="AP199" s="89" t="s">
        <v>983</v>
      </c>
      <c r="AQ199" s="89" t="s">
        <v>984</v>
      </c>
      <c r="AR199" s="89" t="s">
        <v>962</v>
      </c>
      <c r="AS199" s="89" t="s">
        <v>948</v>
      </c>
      <c r="AT199" s="89" t="s">
        <v>1921</v>
      </c>
      <c r="AU199" s="89" t="s">
        <v>965</v>
      </c>
      <c r="AW199" s="89" t="s">
        <v>948</v>
      </c>
      <c r="AY199" s="89" t="s">
        <v>948</v>
      </c>
      <c r="AZ199" s="89" t="s">
        <v>949</v>
      </c>
      <c r="BI199" s="89" t="s">
        <v>948</v>
      </c>
      <c r="BJ199" s="89" t="s">
        <v>948</v>
      </c>
      <c r="BM199" s="89" t="s">
        <v>948</v>
      </c>
      <c r="BN199" s="89" t="s">
        <v>948</v>
      </c>
      <c r="BQ199" s="89" t="s">
        <v>948</v>
      </c>
      <c r="BR199" s="89" t="s">
        <v>948</v>
      </c>
      <c r="BX199" s="89" t="s">
        <v>1925</v>
      </c>
    </row>
    <row r="200" ht="13.5" hidden="1" customHeight="1">
      <c r="A200" s="89" t="s">
        <v>1926</v>
      </c>
      <c r="B200" s="89" t="s">
        <v>1927</v>
      </c>
      <c r="D200" s="89" t="s">
        <v>1928</v>
      </c>
      <c r="F200" s="89" t="s">
        <v>975</v>
      </c>
      <c r="G200" s="89" t="s">
        <v>975</v>
      </c>
      <c r="H200" s="89" t="s">
        <v>1929</v>
      </c>
      <c r="I200" s="89" t="s">
        <v>967</v>
      </c>
      <c r="L200" s="89" t="s">
        <v>957</v>
      </c>
      <c r="M200" s="89" t="s">
        <v>948</v>
      </c>
      <c r="U200" s="89" t="s">
        <v>958</v>
      </c>
      <c r="W200" s="89" t="s">
        <v>958</v>
      </c>
      <c r="X200" s="89" t="s">
        <v>876</v>
      </c>
      <c r="AB200" s="89" t="s">
        <v>948</v>
      </c>
      <c r="AC200" s="89" t="s">
        <v>1930</v>
      </c>
      <c r="AD200" s="89" t="s">
        <v>876</v>
      </c>
      <c r="AE200" s="89" t="s">
        <v>948</v>
      </c>
      <c r="AF200" s="89" t="s">
        <v>948</v>
      </c>
      <c r="AG200" s="89" t="s">
        <v>948</v>
      </c>
      <c r="AH200" s="89" t="s">
        <v>948</v>
      </c>
      <c r="AI200" s="89" t="s">
        <v>948</v>
      </c>
      <c r="AJ200" s="89" t="s">
        <v>876</v>
      </c>
      <c r="AK200" s="89" t="s">
        <v>876</v>
      </c>
      <c r="AM200" s="89" t="s">
        <v>1212</v>
      </c>
      <c r="AN200" s="89" t="s">
        <v>948</v>
      </c>
      <c r="AO200" s="89" t="s">
        <v>30</v>
      </c>
      <c r="AP200" s="89" t="s">
        <v>983</v>
      </c>
      <c r="AQ200" s="89" t="s">
        <v>956</v>
      </c>
      <c r="AS200" s="89" t="s">
        <v>1643</v>
      </c>
      <c r="AT200" s="89" t="s">
        <v>1213</v>
      </c>
      <c r="AU200" s="89" t="s">
        <v>949</v>
      </c>
      <c r="AW200" s="89" t="s">
        <v>948</v>
      </c>
      <c r="AY200" s="89" t="s">
        <v>948</v>
      </c>
      <c r="AZ200" s="89" t="s">
        <v>949</v>
      </c>
      <c r="BH200" s="89" t="s">
        <v>948</v>
      </c>
      <c r="BI200" s="89" t="s">
        <v>948</v>
      </c>
      <c r="BM200" s="89" t="s">
        <v>948</v>
      </c>
      <c r="BN200" s="89" t="s">
        <v>948</v>
      </c>
      <c r="BO200" s="89" t="s">
        <v>1214</v>
      </c>
      <c r="BP200" s="89" t="s">
        <v>1931</v>
      </c>
      <c r="BQ200" s="89" t="s">
        <v>1932</v>
      </c>
      <c r="BR200" s="89" t="s">
        <v>948</v>
      </c>
    </row>
    <row r="201" ht="13.5" hidden="1" customHeight="1">
      <c r="A201" s="89" t="s">
        <v>1933</v>
      </c>
      <c r="B201" s="89" t="s">
        <v>1934</v>
      </c>
      <c r="D201" s="89" t="s">
        <v>1935</v>
      </c>
      <c r="F201" s="89" t="s">
        <v>975</v>
      </c>
      <c r="G201" s="89" t="s">
        <v>975</v>
      </c>
      <c r="H201" s="89" t="s">
        <v>1929</v>
      </c>
      <c r="I201" s="89" t="s">
        <v>1643</v>
      </c>
      <c r="L201" s="89" t="s">
        <v>957</v>
      </c>
      <c r="M201" s="89" t="s">
        <v>948</v>
      </c>
      <c r="U201" s="89" t="s">
        <v>958</v>
      </c>
      <c r="W201" s="89" t="s">
        <v>958</v>
      </c>
      <c r="X201" s="89" t="s">
        <v>876</v>
      </c>
      <c r="AB201" s="89" t="s">
        <v>948</v>
      </c>
      <c r="AC201" s="89" t="s">
        <v>1936</v>
      </c>
      <c r="AD201" s="89" t="s">
        <v>876</v>
      </c>
      <c r="AE201" s="89" t="s">
        <v>948</v>
      </c>
      <c r="AF201" s="89" t="s">
        <v>876</v>
      </c>
      <c r="AG201" s="89" t="s">
        <v>876</v>
      </c>
      <c r="AH201" s="89" t="s">
        <v>948</v>
      </c>
      <c r="AI201" s="89" t="s">
        <v>948</v>
      </c>
      <c r="AJ201" s="89" t="s">
        <v>876</v>
      </c>
      <c r="AK201" s="89" t="s">
        <v>876</v>
      </c>
      <c r="AM201" s="89" t="s">
        <v>1220</v>
      </c>
      <c r="AN201" s="89" t="s">
        <v>1221</v>
      </c>
      <c r="AO201" s="89" t="s">
        <v>30</v>
      </c>
      <c r="AP201" s="89" t="s">
        <v>1086</v>
      </c>
      <c r="AS201" s="89" t="s">
        <v>1643</v>
      </c>
      <c r="AT201" s="89" t="s">
        <v>1213</v>
      </c>
      <c r="AU201" s="89" t="s">
        <v>949</v>
      </c>
      <c r="AW201" s="89" t="s">
        <v>876</v>
      </c>
      <c r="AY201" s="89" t="s">
        <v>948</v>
      </c>
      <c r="AZ201" s="89" t="s">
        <v>949</v>
      </c>
      <c r="BH201" s="89" t="s">
        <v>948</v>
      </c>
      <c r="BI201" s="89" t="s">
        <v>948</v>
      </c>
      <c r="BM201" s="89" t="s">
        <v>948</v>
      </c>
      <c r="BN201" s="89" t="s">
        <v>948</v>
      </c>
      <c r="BO201" s="89" t="s">
        <v>1222</v>
      </c>
      <c r="BP201" s="89" t="s">
        <v>1931</v>
      </c>
      <c r="BQ201" s="89" t="s">
        <v>948</v>
      </c>
      <c r="BR201" s="89" t="s">
        <v>1937</v>
      </c>
    </row>
    <row r="202" ht="13.5" hidden="1" customHeight="1">
      <c r="A202" s="89" t="s">
        <v>1938</v>
      </c>
      <c r="B202" s="89" t="s">
        <v>1939</v>
      </c>
      <c r="D202" s="89" t="s">
        <v>1940</v>
      </c>
      <c r="F202" s="89" t="s">
        <v>1153</v>
      </c>
      <c r="G202" s="89" t="s">
        <v>1153</v>
      </c>
      <c r="H202" s="89" t="s">
        <v>992</v>
      </c>
      <c r="I202" s="89" t="s">
        <v>967</v>
      </c>
      <c r="L202" s="89" t="s">
        <v>957</v>
      </c>
      <c r="M202" s="89" t="s">
        <v>948</v>
      </c>
      <c r="U202" s="89" t="s">
        <v>958</v>
      </c>
      <c r="W202" s="89" t="s">
        <v>958</v>
      </c>
      <c r="X202" s="89" t="s">
        <v>876</v>
      </c>
      <c r="AB202" s="89" t="s">
        <v>948</v>
      </c>
      <c r="AC202" s="89" t="s">
        <v>1941</v>
      </c>
      <c r="AD202" s="89" t="s">
        <v>876</v>
      </c>
      <c r="AE202" s="89" t="s">
        <v>948</v>
      </c>
      <c r="AF202" s="89" t="s">
        <v>876</v>
      </c>
      <c r="AG202" s="89" t="s">
        <v>876</v>
      </c>
      <c r="AH202" s="89" t="s">
        <v>948</v>
      </c>
      <c r="AI202" s="89" t="s">
        <v>948</v>
      </c>
      <c r="AJ202" s="89" t="s">
        <v>876</v>
      </c>
      <c r="AK202" s="89" t="s">
        <v>876</v>
      </c>
      <c r="AM202" s="89" t="s">
        <v>1942</v>
      </c>
      <c r="AN202" s="89" t="s">
        <v>1221</v>
      </c>
      <c r="AO202" s="89" t="s">
        <v>30</v>
      </c>
      <c r="AP202" s="89" t="s">
        <v>1086</v>
      </c>
      <c r="AS202" s="89" t="s">
        <v>948</v>
      </c>
      <c r="AT202" s="89" t="s">
        <v>1943</v>
      </c>
      <c r="AU202" s="89" t="s">
        <v>949</v>
      </c>
      <c r="AW202" s="89" t="s">
        <v>948</v>
      </c>
      <c r="AY202" s="89" t="s">
        <v>948</v>
      </c>
      <c r="AZ202" s="89" t="s">
        <v>949</v>
      </c>
      <c r="BH202" s="89" t="s">
        <v>948</v>
      </c>
      <c r="BI202" s="89" t="s">
        <v>948</v>
      </c>
      <c r="BM202" s="89" t="s">
        <v>876</v>
      </c>
      <c r="BN202" s="89" t="s">
        <v>948</v>
      </c>
      <c r="BO202" s="89" t="s">
        <v>1222</v>
      </c>
      <c r="BP202" s="89" t="s">
        <v>1215</v>
      </c>
      <c r="BQ202" s="89" t="s">
        <v>948</v>
      </c>
      <c r="BR202" s="89" t="s">
        <v>948</v>
      </c>
    </row>
    <row r="203" ht="13.5" hidden="1" customHeight="1">
      <c r="A203" s="89" t="s">
        <v>1944</v>
      </c>
      <c r="B203" s="89" t="s">
        <v>1945</v>
      </c>
      <c r="D203" s="89" t="s">
        <v>1946</v>
      </c>
      <c r="F203" s="89" t="s">
        <v>962</v>
      </c>
      <c r="G203" s="89" t="s">
        <v>962</v>
      </c>
      <c r="H203" s="89" t="s">
        <v>955</v>
      </c>
      <c r="I203" s="89" t="s">
        <v>876</v>
      </c>
      <c r="L203" s="89" t="s">
        <v>957</v>
      </c>
      <c r="X203" s="89" t="s">
        <v>948</v>
      </c>
      <c r="Z203" s="89" t="s">
        <v>876</v>
      </c>
      <c r="AB203" s="89" t="s">
        <v>948</v>
      </c>
      <c r="AC203" s="89" t="s">
        <v>949</v>
      </c>
      <c r="AE203" s="89" t="s">
        <v>948</v>
      </c>
      <c r="AM203" s="89" t="s">
        <v>1696</v>
      </c>
      <c r="AP203" s="89" t="s">
        <v>1086</v>
      </c>
      <c r="AQ203" s="89" t="s">
        <v>1118</v>
      </c>
      <c r="AR203" s="89" t="s">
        <v>974</v>
      </c>
      <c r="AS203" s="89" t="s">
        <v>1947</v>
      </c>
      <c r="AT203" s="89" t="s">
        <v>1948</v>
      </c>
      <c r="AU203" s="89" t="s">
        <v>986</v>
      </c>
      <c r="AW203" s="89" t="s">
        <v>948</v>
      </c>
      <c r="AY203" s="89" t="s">
        <v>948</v>
      </c>
      <c r="AZ203" s="89" t="s">
        <v>949</v>
      </c>
      <c r="BJ203" s="89" t="s">
        <v>876</v>
      </c>
      <c r="BK203" s="89" t="s">
        <v>1075</v>
      </c>
      <c r="BM203" s="89" t="s">
        <v>948</v>
      </c>
      <c r="BN203" s="89" t="s">
        <v>948</v>
      </c>
      <c r="BQ203" s="89" t="s">
        <v>1949</v>
      </c>
      <c r="BR203" s="89" t="s">
        <v>948</v>
      </c>
    </row>
    <row r="204" ht="13.5" customHeight="1">
      <c r="A204" s="89" t="s">
        <v>1950</v>
      </c>
      <c r="B204" s="89" t="s">
        <v>1951</v>
      </c>
      <c r="D204" s="89" t="s">
        <v>1952</v>
      </c>
      <c r="F204" s="89" t="s">
        <v>980</v>
      </c>
      <c r="G204" s="89" t="s">
        <v>980</v>
      </c>
      <c r="H204" s="89" t="s">
        <v>992</v>
      </c>
      <c r="I204" s="89" t="s">
        <v>1007</v>
      </c>
      <c r="J204" s="89" t="s">
        <v>948</v>
      </c>
      <c r="L204" s="89" t="s">
        <v>957</v>
      </c>
      <c r="M204" s="89" t="s">
        <v>876</v>
      </c>
      <c r="Q204" s="89" t="s">
        <v>948</v>
      </c>
      <c r="R204" s="89" t="s">
        <v>876</v>
      </c>
      <c r="T204" s="89" t="s">
        <v>959</v>
      </c>
      <c r="U204" s="89" t="s">
        <v>958</v>
      </c>
      <c r="V204" s="89" t="s">
        <v>959</v>
      </c>
      <c r="W204" s="89" t="s">
        <v>958</v>
      </c>
      <c r="X204" s="89" t="s">
        <v>948</v>
      </c>
      <c r="AB204" s="89" t="s">
        <v>948</v>
      </c>
      <c r="AC204" s="89" t="s">
        <v>960</v>
      </c>
      <c r="AD204" s="89" t="s">
        <v>876</v>
      </c>
      <c r="AF204" s="89" t="s">
        <v>948</v>
      </c>
      <c r="AG204" s="89" t="s">
        <v>948</v>
      </c>
      <c r="AM204" s="89" t="s">
        <v>1610</v>
      </c>
      <c r="AO204" s="89" t="s">
        <v>1950</v>
      </c>
      <c r="AP204" s="89" t="s">
        <v>983</v>
      </c>
      <c r="AQ204" s="89" t="s">
        <v>956</v>
      </c>
      <c r="AR204" s="89" t="s">
        <v>955</v>
      </c>
      <c r="AS204" s="89" t="s">
        <v>1095</v>
      </c>
      <c r="AT204" s="89" t="s">
        <v>1953</v>
      </c>
      <c r="AU204" s="89" t="s">
        <v>1147</v>
      </c>
      <c r="AW204" s="89" t="s">
        <v>876</v>
      </c>
      <c r="AY204" s="89" t="s">
        <v>948</v>
      </c>
      <c r="AZ204" s="89" t="s">
        <v>949</v>
      </c>
      <c r="BC204" s="89" t="s">
        <v>948</v>
      </c>
      <c r="BF204" s="89" t="s">
        <v>876</v>
      </c>
      <c r="BM204" s="89" t="s">
        <v>948</v>
      </c>
      <c r="BN204" s="89" t="s">
        <v>948</v>
      </c>
      <c r="BQ204" s="89" t="s">
        <v>1954</v>
      </c>
      <c r="BR204" s="89" t="s">
        <v>948</v>
      </c>
    </row>
    <row r="205" ht="13.5" hidden="1" customHeight="1">
      <c r="A205" s="89" t="s">
        <v>1955</v>
      </c>
      <c r="B205" s="89" t="s">
        <v>1956</v>
      </c>
      <c r="C205" s="89" t="s">
        <v>1615</v>
      </c>
      <c r="D205" s="89" t="s">
        <v>1952</v>
      </c>
      <c r="F205" s="89" t="s">
        <v>980</v>
      </c>
      <c r="G205" s="89" t="s">
        <v>980</v>
      </c>
      <c r="H205" s="89" t="s">
        <v>955</v>
      </c>
      <c r="I205" s="89" t="s">
        <v>1007</v>
      </c>
      <c r="K205" s="89" t="s">
        <v>948</v>
      </c>
      <c r="L205" s="89" t="s">
        <v>957</v>
      </c>
      <c r="M205" s="89" t="s">
        <v>876</v>
      </c>
      <c r="U205" s="89" t="s">
        <v>958</v>
      </c>
      <c r="W205" s="89" t="s">
        <v>958</v>
      </c>
      <c r="X205" s="89" t="s">
        <v>948</v>
      </c>
      <c r="AB205" s="89" t="s">
        <v>948</v>
      </c>
      <c r="AC205" s="89" t="s">
        <v>960</v>
      </c>
      <c r="AD205" s="89" t="s">
        <v>876</v>
      </c>
      <c r="AF205" s="89" t="s">
        <v>948</v>
      </c>
      <c r="AG205" s="89" t="s">
        <v>948</v>
      </c>
      <c r="AH205" s="89" t="s">
        <v>948</v>
      </c>
      <c r="AI205" s="89" t="s">
        <v>948</v>
      </c>
      <c r="AJ205" s="89" t="s">
        <v>948</v>
      </c>
      <c r="AK205" s="89" t="s">
        <v>948</v>
      </c>
      <c r="AM205" s="89" t="s">
        <v>1610</v>
      </c>
      <c r="AN205" s="89" t="s">
        <v>948</v>
      </c>
      <c r="AO205" s="89" t="s">
        <v>1950</v>
      </c>
      <c r="AP205" s="89" t="s">
        <v>983</v>
      </c>
      <c r="AQ205" s="89" t="s">
        <v>956</v>
      </c>
      <c r="AR205" s="89" t="s">
        <v>1067</v>
      </c>
      <c r="AS205" s="89" t="s">
        <v>948</v>
      </c>
      <c r="AT205" s="89" t="s">
        <v>1953</v>
      </c>
      <c r="AU205" s="89" t="s">
        <v>1147</v>
      </c>
      <c r="AW205" s="89" t="s">
        <v>948</v>
      </c>
      <c r="AY205" s="89" t="s">
        <v>948</v>
      </c>
      <c r="AZ205" s="89" t="s">
        <v>949</v>
      </c>
      <c r="BH205" s="89" t="s">
        <v>876</v>
      </c>
      <c r="BI205" s="89" t="s">
        <v>948</v>
      </c>
      <c r="BM205" s="89" t="s">
        <v>948</v>
      </c>
      <c r="BN205" s="89" t="s">
        <v>948</v>
      </c>
      <c r="BQ205" s="89" t="s">
        <v>948</v>
      </c>
      <c r="BR205" s="89" t="s">
        <v>948</v>
      </c>
      <c r="BX205" s="89" t="s">
        <v>1957</v>
      </c>
    </row>
    <row r="206" ht="13.5" customHeight="1">
      <c r="A206" s="89" t="s">
        <v>1958</v>
      </c>
      <c r="B206" s="89" t="s">
        <v>1959</v>
      </c>
      <c r="D206" s="89" t="s">
        <v>1960</v>
      </c>
      <c r="F206" s="89" t="s">
        <v>956</v>
      </c>
      <c r="G206" s="89" t="s">
        <v>956</v>
      </c>
      <c r="H206" s="89" t="s">
        <v>992</v>
      </c>
      <c r="I206" s="89" t="s">
        <v>1020</v>
      </c>
      <c r="J206" s="89" t="s">
        <v>1961</v>
      </c>
      <c r="L206" s="89" t="s">
        <v>957</v>
      </c>
      <c r="M206" s="89" t="s">
        <v>876</v>
      </c>
      <c r="Q206" s="89" t="s">
        <v>948</v>
      </c>
      <c r="R206" s="89" t="s">
        <v>948</v>
      </c>
      <c r="S206" s="89" t="s">
        <v>948</v>
      </c>
      <c r="T206" s="89" t="s">
        <v>959</v>
      </c>
      <c r="U206" s="89" t="s">
        <v>958</v>
      </c>
      <c r="V206" s="89" t="s">
        <v>959</v>
      </c>
      <c r="W206" s="89" t="s">
        <v>958</v>
      </c>
      <c r="X206" s="89" t="s">
        <v>948</v>
      </c>
      <c r="AB206" s="89" t="s">
        <v>948</v>
      </c>
      <c r="AC206" s="89" t="s">
        <v>949</v>
      </c>
      <c r="AF206" s="89" t="s">
        <v>948</v>
      </c>
      <c r="AG206" s="89" t="s">
        <v>948</v>
      </c>
      <c r="AM206" s="89" t="s">
        <v>1962</v>
      </c>
      <c r="AO206" s="89" t="s">
        <v>1960</v>
      </c>
      <c r="AP206" s="89" t="s">
        <v>889</v>
      </c>
      <c r="AQ206" s="89" t="s">
        <v>948</v>
      </c>
      <c r="AR206" s="89" t="s">
        <v>1361</v>
      </c>
      <c r="AS206" s="89" t="s">
        <v>1314</v>
      </c>
      <c r="AT206" s="89" t="s">
        <v>470</v>
      </c>
      <c r="AU206" s="89" t="s">
        <v>965</v>
      </c>
      <c r="AW206" s="89" t="s">
        <v>948</v>
      </c>
      <c r="AY206" s="89" t="s">
        <v>948</v>
      </c>
      <c r="AZ206" s="89" t="s">
        <v>949</v>
      </c>
      <c r="BC206" s="89" t="s">
        <v>876</v>
      </c>
      <c r="BF206" s="89" t="s">
        <v>948</v>
      </c>
      <c r="BM206" s="89" t="s">
        <v>948</v>
      </c>
      <c r="BN206" s="89" t="s">
        <v>948</v>
      </c>
      <c r="BR206" s="89" t="s">
        <v>948</v>
      </c>
    </row>
    <row r="207" ht="13.5" hidden="1" customHeight="1">
      <c r="A207" s="89" t="s">
        <v>1963</v>
      </c>
      <c r="B207" s="89" t="s">
        <v>1964</v>
      </c>
      <c r="D207" s="89" t="s">
        <v>1960</v>
      </c>
      <c r="F207" s="89" t="s">
        <v>956</v>
      </c>
      <c r="G207" s="89" t="s">
        <v>956</v>
      </c>
      <c r="H207" s="89" t="s">
        <v>992</v>
      </c>
      <c r="I207" s="89" t="s">
        <v>1020</v>
      </c>
      <c r="K207" s="89" t="s">
        <v>1961</v>
      </c>
      <c r="L207" s="89" t="s">
        <v>957</v>
      </c>
      <c r="M207" s="89" t="s">
        <v>876</v>
      </c>
      <c r="N207" s="89" t="s">
        <v>876</v>
      </c>
      <c r="O207" s="89" t="s">
        <v>876</v>
      </c>
      <c r="S207" s="89" t="s">
        <v>876</v>
      </c>
      <c r="U207" s="89" t="s">
        <v>958</v>
      </c>
      <c r="W207" s="89" t="s">
        <v>958</v>
      </c>
      <c r="X207" s="89" t="s">
        <v>948</v>
      </c>
      <c r="AB207" s="89" t="s">
        <v>948</v>
      </c>
      <c r="AC207" s="89" t="s">
        <v>949</v>
      </c>
      <c r="AF207" s="89" t="s">
        <v>948</v>
      </c>
      <c r="AG207" s="89" t="s">
        <v>948</v>
      </c>
      <c r="AH207" s="89" t="s">
        <v>948</v>
      </c>
      <c r="AI207" s="89" t="s">
        <v>948</v>
      </c>
      <c r="AJ207" s="89" t="s">
        <v>948</v>
      </c>
      <c r="AK207" s="89" t="s">
        <v>948</v>
      </c>
      <c r="AM207" s="89" t="s">
        <v>1962</v>
      </c>
      <c r="AO207" s="89" t="s">
        <v>1960</v>
      </c>
      <c r="AP207" s="89" t="s">
        <v>889</v>
      </c>
      <c r="AQ207" s="89" t="s">
        <v>948</v>
      </c>
      <c r="AR207" s="89" t="s">
        <v>1965</v>
      </c>
      <c r="AS207" s="89" t="s">
        <v>948</v>
      </c>
      <c r="AT207" s="89" t="s">
        <v>1966</v>
      </c>
      <c r="AU207" s="89" t="s">
        <v>965</v>
      </c>
      <c r="AW207" s="89" t="s">
        <v>948</v>
      </c>
      <c r="AY207" s="89" t="s">
        <v>948</v>
      </c>
      <c r="AZ207" s="89" t="s">
        <v>949</v>
      </c>
      <c r="BI207" s="89" t="s">
        <v>948</v>
      </c>
      <c r="BJ207" s="89" t="s">
        <v>948</v>
      </c>
      <c r="BM207" s="89" t="s">
        <v>948</v>
      </c>
      <c r="BN207" s="89" t="s">
        <v>948</v>
      </c>
      <c r="BQ207" s="89" t="s">
        <v>948</v>
      </c>
      <c r="BR207" s="89" t="s">
        <v>948</v>
      </c>
      <c r="BX207" s="89" t="s">
        <v>1967</v>
      </c>
    </row>
    <row r="208" ht="13.5" customHeight="1">
      <c r="A208" s="89" t="s">
        <v>1968</v>
      </c>
      <c r="B208" s="89" t="s">
        <v>1969</v>
      </c>
      <c r="D208" s="89" t="s">
        <v>1970</v>
      </c>
      <c r="F208" s="89" t="s">
        <v>954</v>
      </c>
      <c r="G208" s="89" t="s">
        <v>954</v>
      </c>
      <c r="H208" s="89" t="s">
        <v>992</v>
      </c>
      <c r="I208" s="89" t="s">
        <v>1021</v>
      </c>
      <c r="J208" s="89" t="s">
        <v>948</v>
      </c>
      <c r="L208" s="89" t="s">
        <v>957</v>
      </c>
      <c r="M208" s="89" t="s">
        <v>876</v>
      </c>
      <c r="Q208" s="89" t="s">
        <v>948</v>
      </c>
      <c r="R208" s="89" t="s">
        <v>948</v>
      </c>
      <c r="T208" s="89" t="s">
        <v>959</v>
      </c>
      <c r="U208" s="89" t="s">
        <v>958</v>
      </c>
      <c r="V208" s="89" t="s">
        <v>959</v>
      </c>
      <c r="W208" s="89" t="s">
        <v>958</v>
      </c>
      <c r="X208" s="89" t="s">
        <v>948</v>
      </c>
      <c r="AB208" s="89" t="s">
        <v>948</v>
      </c>
      <c r="AC208" s="89" t="s">
        <v>960</v>
      </c>
      <c r="AD208" s="89" t="s">
        <v>876</v>
      </c>
      <c r="AF208" s="89" t="s">
        <v>948</v>
      </c>
      <c r="AG208" s="89" t="s">
        <v>948</v>
      </c>
      <c r="AM208" s="89" t="s">
        <v>1320</v>
      </c>
      <c r="AO208" s="89" t="s">
        <v>1970</v>
      </c>
      <c r="AP208" s="89" t="s">
        <v>889</v>
      </c>
      <c r="AQ208" s="89" t="s">
        <v>948</v>
      </c>
      <c r="AR208" s="89" t="s">
        <v>992</v>
      </c>
      <c r="AS208" s="89" t="s">
        <v>1153</v>
      </c>
      <c r="AT208" s="89" t="s">
        <v>1971</v>
      </c>
      <c r="AU208" s="89" t="s">
        <v>1003</v>
      </c>
      <c r="AW208" s="89" t="s">
        <v>948</v>
      </c>
      <c r="AY208" s="89" t="s">
        <v>948</v>
      </c>
      <c r="AZ208" s="89" t="s">
        <v>949</v>
      </c>
      <c r="BC208" s="89" t="s">
        <v>876</v>
      </c>
      <c r="BF208" s="89" t="s">
        <v>876</v>
      </c>
      <c r="BM208" s="89" t="s">
        <v>948</v>
      </c>
      <c r="BN208" s="89" t="s">
        <v>948</v>
      </c>
      <c r="BQ208" s="89" t="s">
        <v>1972</v>
      </c>
      <c r="BR208" s="89" t="s">
        <v>948</v>
      </c>
      <c r="BY208" s="89" t="s">
        <v>876</v>
      </c>
      <c r="CA208" s="89" t="s">
        <v>988</v>
      </c>
    </row>
    <row r="209" ht="13.5" hidden="1" customHeight="1">
      <c r="A209" s="89" t="s">
        <v>1973</v>
      </c>
      <c r="B209" s="89" t="s">
        <v>1974</v>
      </c>
      <c r="D209" s="89" t="s">
        <v>1970</v>
      </c>
      <c r="F209" s="89" t="s">
        <v>1014</v>
      </c>
      <c r="G209" s="89" t="s">
        <v>1014</v>
      </c>
      <c r="H209" s="89" t="s">
        <v>992</v>
      </c>
      <c r="I209" s="89" t="s">
        <v>1021</v>
      </c>
      <c r="K209" s="89" t="s">
        <v>1624</v>
      </c>
      <c r="L209" s="89" t="s">
        <v>957</v>
      </c>
      <c r="M209" s="89" t="s">
        <v>876</v>
      </c>
      <c r="N209" s="89" t="s">
        <v>948</v>
      </c>
      <c r="O209" s="89" t="s">
        <v>948</v>
      </c>
      <c r="P209" s="89" t="s">
        <v>948</v>
      </c>
      <c r="U209" s="89" t="s">
        <v>958</v>
      </c>
      <c r="W209" s="89" t="s">
        <v>958</v>
      </c>
      <c r="X209" s="89" t="s">
        <v>948</v>
      </c>
      <c r="AB209" s="89" t="s">
        <v>948</v>
      </c>
      <c r="AC209" s="89" t="s">
        <v>960</v>
      </c>
      <c r="AD209" s="89" t="s">
        <v>876</v>
      </c>
      <c r="AF209" s="89" t="s">
        <v>948</v>
      </c>
      <c r="AG209" s="89" t="s">
        <v>948</v>
      </c>
      <c r="AH209" s="89" t="s">
        <v>948</v>
      </c>
      <c r="AI209" s="89" t="s">
        <v>948</v>
      </c>
      <c r="AJ209" s="89" t="s">
        <v>948</v>
      </c>
      <c r="AK209" s="89" t="s">
        <v>948</v>
      </c>
      <c r="AM209" s="89" t="s">
        <v>1320</v>
      </c>
      <c r="AO209" s="89" t="s">
        <v>1970</v>
      </c>
      <c r="AP209" s="89" t="s">
        <v>889</v>
      </c>
      <c r="AQ209" s="89" t="s">
        <v>948</v>
      </c>
      <c r="AR209" s="89" t="s">
        <v>992</v>
      </c>
      <c r="AS209" s="89" t="s">
        <v>948</v>
      </c>
      <c r="AT209" s="89" t="s">
        <v>1971</v>
      </c>
      <c r="AU209" s="89" t="s">
        <v>1003</v>
      </c>
      <c r="AW209" s="89" t="s">
        <v>948</v>
      </c>
      <c r="AY209" s="89" t="s">
        <v>948</v>
      </c>
      <c r="AZ209" s="89" t="s">
        <v>949</v>
      </c>
      <c r="BI209" s="89" t="s">
        <v>948</v>
      </c>
      <c r="BJ209" s="89" t="s">
        <v>948</v>
      </c>
      <c r="BM209" s="89" t="s">
        <v>948</v>
      </c>
      <c r="BN209" s="89" t="s">
        <v>948</v>
      </c>
      <c r="BQ209" s="89" t="s">
        <v>948</v>
      </c>
      <c r="BR209" s="89" t="s">
        <v>948</v>
      </c>
      <c r="BX209" s="89" t="s">
        <v>1975</v>
      </c>
    </row>
    <row r="210" ht="13.5" customHeight="1">
      <c r="A210" s="89" t="s">
        <v>1976</v>
      </c>
      <c r="B210" s="89" t="s">
        <v>1977</v>
      </c>
      <c r="D210" s="89" t="s">
        <v>696</v>
      </c>
      <c r="F210" s="89" t="s">
        <v>1179</v>
      </c>
      <c r="G210" s="89" t="s">
        <v>1179</v>
      </c>
      <c r="H210" s="89" t="s">
        <v>955</v>
      </c>
      <c r="I210" s="89" t="s">
        <v>1021</v>
      </c>
      <c r="J210" s="89" t="s">
        <v>948</v>
      </c>
      <c r="L210" s="89" t="s">
        <v>957</v>
      </c>
      <c r="M210" s="89" t="s">
        <v>876</v>
      </c>
      <c r="Q210" s="89" t="s">
        <v>876</v>
      </c>
      <c r="R210" s="89" t="s">
        <v>876</v>
      </c>
      <c r="T210" s="89" t="s">
        <v>959</v>
      </c>
      <c r="U210" s="89" t="s">
        <v>958</v>
      </c>
      <c r="V210" s="89" t="s">
        <v>959</v>
      </c>
      <c r="W210" s="89" t="s">
        <v>958</v>
      </c>
      <c r="X210" s="89" t="s">
        <v>948</v>
      </c>
      <c r="AB210" s="89" t="s">
        <v>948</v>
      </c>
      <c r="AC210" s="89" t="s">
        <v>960</v>
      </c>
      <c r="AD210" s="89" t="s">
        <v>876</v>
      </c>
      <c r="AF210" s="89" t="s">
        <v>948</v>
      </c>
      <c r="AG210" s="89" t="s">
        <v>948</v>
      </c>
      <c r="AM210" s="89" t="s">
        <v>961</v>
      </c>
      <c r="AO210" s="89" t="s">
        <v>696</v>
      </c>
      <c r="AP210" s="89" t="s">
        <v>983</v>
      </c>
      <c r="AQ210" s="89" t="s">
        <v>984</v>
      </c>
      <c r="AR210" s="89" t="s">
        <v>992</v>
      </c>
      <c r="AS210" s="89" t="s">
        <v>1034</v>
      </c>
      <c r="AT210" s="89" t="s">
        <v>1978</v>
      </c>
      <c r="AU210" s="89" t="s">
        <v>965</v>
      </c>
      <c r="AW210" s="89" t="s">
        <v>876</v>
      </c>
      <c r="AX210" s="89" t="s">
        <v>876</v>
      </c>
      <c r="AY210" s="89" t="s">
        <v>948</v>
      </c>
      <c r="AZ210" s="89" t="s">
        <v>949</v>
      </c>
      <c r="BC210" s="89" t="s">
        <v>948</v>
      </c>
      <c r="BF210" s="89" t="s">
        <v>948</v>
      </c>
      <c r="BM210" s="89" t="s">
        <v>948</v>
      </c>
      <c r="BN210" s="89" t="s">
        <v>948</v>
      </c>
      <c r="BQ210" s="89" t="s">
        <v>1979</v>
      </c>
      <c r="BR210" s="89" t="s">
        <v>1980</v>
      </c>
      <c r="BY210" s="89" t="s">
        <v>948</v>
      </c>
      <c r="CA210" s="89" t="s">
        <v>988</v>
      </c>
    </row>
    <row r="211" ht="13.5" hidden="1" customHeight="1">
      <c r="A211" s="89" t="s">
        <v>1981</v>
      </c>
      <c r="B211" s="89" t="s">
        <v>1982</v>
      </c>
      <c r="D211" s="89" t="s">
        <v>696</v>
      </c>
      <c r="F211" s="89" t="s">
        <v>1179</v>
      </c>
      <c r="G211" s="89" t="s">
        <v>1179</v>
      </c>
      <c r="H211" s="89" t="s">
        <v>992</v>
      </c>
      <c r="I211" s="89" t="s">
        <v>1021</v>
      </c>
      <c r="K211" s="89" t="s">
        <v>948</v>
      </c>
      <c r="L211" s="89" t="s">
        <v>957</v>
      </c>
      <c r="M211" s="89" t="s">
        <v>876</v>
      </c>
      <c r="N211" s="89" t="s">
        <v>876</v>
      </c>
      <c r="O211" s="89" t="s">
        <v>876</v>
      </c>
      <c r="P211" s="89" t="s">
        <v>948</v>
      </c>
      <c r="U211" s="89" t="s">
        <v>958</v>
      </c>
      <c r="W211" s="89" t="s">
        <v>958</v>
      </c>
      <c r="X211" s="89" t="s">
        <v>948</v>
      </c>
      <c r="AB211" s="89" t="s">
        <v>948</v>
      </c>
      <c r="AC211" s="89" t="s">
        <v>960</v>
      </c>
      <c r="AD211" s="89" t="s">
        <v>876</v>
      </c>
      <c r="AF211" s="89" t="s">
        <v>948</v>
      </c>
      <c r="AG211" s="89" t="s">
        <v>948</v>
      </c>
      <c r="AH211" s="89" t="s">
        <v>948</v>
      </c>
      <c r="AI211" s="89" t="s">
        <v>948</v>
      </c>
      <c r="AJ211" s="89" t="s">
        <v>948</v>
      </c>
      <c r="AK211" s="89" t="s">
        <v>948</v>
      </c>
      <c r="AM211" s="89" t="s">
        <v>961</v>
      </c>
      <c r="AO211" s="89" t="s">
        <v>696</v>
      </c>
      <c r="AP211" s="89" t="s">
        <v>983</v>
      </c>
      <c r="AQ211" s="89" t="s">
        <v>984</v>
      </c>
      <c r="AR211" s="89" t="s">
        <v>955</v>
      </c>
      <c r="AS211" s="89" t="s">
        <v>948</v>
      </c>
      <c r="AT211" s="89" t="s">
        <v>1978</v>
      </c>
      <c r="AU211" s="89" t="s">
        <v>965</v>
      </c>
      <c r="AW211" s="89" t="s">
        <v>876</v>
      </c>
      <c r="AY211" s="89" t="s">
        <v>948</v>
      </c>
      <c r="AZ211" s="89" t="s">
        <v>949</v>
      </c>
      <c r="BI211" s="89" t="s">
        <v>948</v>
      </c>
      <c r="BJ211" s="89" t="s">
        <v>948</v>
      </c>
      <c r="BM211" s="89" t="s">
        <v>948</v>
      </c>
      <c r="BN211" s="89" t="s">
        <v>948</v>
      </c>
      <c r="BQ211" s="89" t="s">
        <v>948</v>
      </c>
      <c r="BR211" s="89" t="s">
        <v>948</v>
      </c>
      <c r="BX211" s="89" t="s">
        <v>1983</v>
      </c>
    </row>
    <row r="212" ht="13.5" customHeight="1">
      <c r="A212" s="89" t="s">
        <v>1984</v>
      </c>
      <c r="B212" s="89" t="s">
        <v>1985</v>
      </c>
      <c r="D212" s="89" t="s">
        <v>1986</v>
      </c>
      <c r="F212" s="89" t="s">
        <v>984</v>
      </c>
      <c r="G212" s="89" t="s">
        <v>984</v>
      </c>
      <c r="H212" s="89" t="s">
        <v>955</v>
      </c>
      <c r="I212" s="89" t="s">
        <v>1001</v>
      </c>
      <c r="J212" s="89" t="s">
        <v>1624</v>
      </c>
      <c r="L212" s="89" t="s">
        <v>957</v>
      </c>
      <c r="M212" s="89" t="s">
        <v>876</v>
      </c>
      <c r="Q212" s="89" t="s">
        <v>948</v>
      </c>
      <c r="R212" s="89" t="s">
        <v>948</v>
      </c>
      <c r="T212" s="89" t="s">
        <v>959</v>
      </c>
      <c r="U212" s="89" t="s">
        <v>958</v>
      </c>
      <c r="V212" s="89" t="s">
        <v>959</v>
      </c>
      <c r="W212" s="89" t="s">
        <v>958</v>
      </c>
      <c r="X212" s="89" t="s">
        <v>948</v>
      </c>
      <c r="AB212" s="89" t="s">
        <v>948</v>
      </c>
      <c r="AC212" s="89" t="s">
        <v>949</v>
      </c>
      <c r="AF212" s="89" t="s">
        <v>948</v>
      </c>
      <c r="AG212" s="89" t="s">
        <v>948</v>
      </c>
      <c r="AM212" s="89" t="s">
        <v>1033</v>
      </c>
      <c r="AO212" s="89" t="s">
        <v>1986</v>
      </c>
      <c r="AP212" s="89" t="s">
        <v>983</v>
      </c>
      <c r="AQ212" s="89" t="s">
        <v>1020</v>
      </c>
      <c r="AR212" s="89" t="s">
        <v>1141</v>
      </c>
      <c r="AS212" s="89" t="s">
        <v>1173</v>
      </c>
      <c r="AT212" s="89" t="s">
        <v>1987</v>
      </c>
      <c r="AU212" s="89" t="s">
        <v>965</v>
      </c>
      <c r="AW212" s="89" t="s">
        <v>948</v>
      </c>
      <c r="AY212" s="89" t="s">
        <v>948</v>
      </c>
      <c r="AZ212" s="89" t="s">
        <v>949</v>
      </c>
      <c r="BC212" s="89" t="s">
        <v>876</v>
      </c>
      <c r="BF212" s="89" t="s">
        <v>948</v>
      </c>
      <c r="BM212" s="89" t="s">
        <v>948</v>
      </c>
      <c r="BN212" s="89" t="s">
        <v>948</v>
      </c>
      <c r="BQ212" s="89" t="s">
        <v>1988</v>
      </c>
      <c r="BR212" s="89" t="s">
        <v>948</v>
      </c>
      <c r="BY212" s="89" t="s">
        <v>948</v>
      </c>
      <c r="CA212" s="89" t="s">
        <v>988</v>
      </c>
    </row>
    <row r="213" ht="13.5" hidden="1" customHeight="1">
      <c r="A213" s="89" t="s">
        <v>1989</v>
      </c>
      <c r="B213" s="89" t="s">
        <v>1990</v>
      </c>
      <c r="D213" s="89" t="s">
        <v>1986</v>
      </c>
      <c r="F213" s="89" t="s">
        <v>1141</v>
      </c>
      <c r="G213" s="89" t="s">
        <v>1141</v>
      </c>
      <c r="H213" s="89" t="s">
        <v>992</v>
      </c>
      <c r="I213" s="89" t="s">
        <v>1001</v>
      </c>
      <c r="K213" s="89" t="s">
        <v>948</v>
      </c>
      <c r="L213" s="89" t="s">
        <v>957</v>
      </c>
      <c r="M213" s="89" t="s">
        <v>876</v>
      </c>
      <c r="N213" s="89" t="s">
        <v>876</v>
      </c>
      <c r="O213" s="89" t="s">
        <v>876</v>
      </c>
      <c r="P213" s="89" t="s">
        <v>876</v>
      </c>
      <c r="U213" s="89" t="s">
        <v>958</v>
      </c>
      <c r="W213" s="89" t="s">
        <v>958</v>
      </c>
      <c r="X213" s="89" t="s">
        <v>948</v>
      </c>
      <c r="AB213" s="89" t="s">
        <v>948</v>
      </c>
      <c r="AC213" s="89" t="s">
        <v>949</v>
      </c>
      <c r="AF213" s="89" t="s">
        <v>948</v>
      </c>
      <c r="AG213" s="89" t="s">
        <v>948</v>
      </c>
      <c r="AH213" s="89" t="s">
        <v>876</v>
      </c>
      <c r="AI213" s="89" t="s">
        <v>876</v>
      </c>
      <c r="AJ213" s="89" t="s">
        <v>876</v>
      </c>
      <c r="AK213" s="89" t="s">
        <v>876</v>
      </c>
      <c r="AM213" s="89" t="s">
        <v>961</v>
      </c>
      <c r="AO213" s="89" t="s">
        <v>1986</v>
      </c>
      <c r="AP213" s="89" t="s">
        <v>983</v>
      </c>
      <c r="AQ213" s="89" t="s">
        <v>1020</v>
      </c>
      <c r="AR213" s="89" t="s">
        <v>974</v>
      </c>
      <c r="AS213" s="89" t="s">
        <v>948</v>
      </c>
      <c r="AT213" s="89" t="s">
        <v>1987</v>
      </c>
      <c r="AU213" s="89" t="s">
        <v>965</v>
      </c>
      <c r="AW213" s="89" t="s">
        <v>948</v>
      </c>
      <c r="AY213" s="89" t="s">
        <v>948</v>
      </c>
      <c r="AZ213" s="89" t="s">
        <v>949</v>
      </c>
      <c r="BI213" s="89" t="s">
        <v>948</v>
      </c>
      <c r="BJ213" s="89" t="s">
        <v>948</v>
      </c>
      <c r="BM213" s="89" t="s">
        <v>948</v>
      </c>
      <c r="BN213" s="89" t="s">
        <v>948</v>
      </c>
      <c r="BQ213" s="89" t="s">
        <v>948</v>
      </c>
      <c r="BR213" s="89" t="s">
        <v>948</v>
      </c>
      <c r="BX213" s="89" t="s">
        <v>1991</v>
      </c>
    </row>
    <row r="214" ht="13.5" customHeight="1">
      <c r="A214" s="89" t="s">
        <v>1992</v>
      </c>
      <c r="B214" s="89" t="s">
        <v>1993</v>
      </c>
      <c r="D214" s="89" t="s">
        <v>1994</v>
      </c>
      <c r="F214" s="89" t="s">
        <v>984</v>
      </c>
      <c r="G214" s="89" t="s">
        <v>984</v>
      </c>
      <c r="H214" s="89" t="s">
        <v>955</v>
      </c>
      <c r="I214" s="89" t="s">
        <v>984</v>
      </c>
      <c r="J214" s="89" t="s">
        <v>948</v>
      </c>
      <c r="L214" s="89" t="s">
        <v>957</v>
      </c>
      <c r="M214" s="89" t="s">
        <v>948</v>
      </c>
      <c r="Q214" s="89" t="s">
        <v>948</v>
      </c>
      <c r="R214" s="89" t="s">
        <v>948</v>
      </c>
      <c r="T214" s="89" t="s">
        <v>959</v>
      </c>
      <c r="U214" s="89" t="s">
        <v>958</v>
      </c>
      <c r="V214" s="89" t="s">
        <v>959</v>
      </c>
      <c r="W214" s="89" t="s">
        <v>958</v>
      </c>
      <c r="X214" s="89" t="s">
        <v>948</v>
      </c>
      <c r="AB214" s="89" t="s">
        <v>948</v>
      </c>
      <c r="AC214" s="89" t="s">
        <v>949</v>
      </c>
      <c r="AF214" s="89" t="s">
        <v>948</v>
      </c>
      <c r="AG214" s="89" t="s">
        <v>948</v>
      </c>
      <c r="AM214" s="89" t="s">
        <v>961</v>
      </c>
      <c r="AO214" s="89" t="s">
        <v>42</v>
      </c>
      <c r="AP214" s="89" t="s">
        <v>983</v>
      </c>
      <c r="AQ214" s="89" t="s">
        <v>1020</v>
      </c>
      <c r="AR214" s="89" t="s">
        <v>1141</v>
      </c>
      <c r="AS214" s="89" t="s">
        <v>1153</v>
      </c>
      <c r="AT214" s="89" t="s">
        <v>1995</v>
      </c>
      <c r="AU214" s="89" t="s">
        <v>965</v>
      </c>
      <c r="AW214" s="89" t="s">
        <v>948</v>
      </c>
      <c r="AY214" s="89" t="s">
        <v>948</v>
      </c>
      <c r="AZ214" s="89" t="s">
        <v>949</v>
      </c>
      <c r="BC214" s="89" t="s">
        <v>876</v>
      </c>
      <c r="BF214" s="89" t="s">
        <v>948</v>
      </c>
      <c r="BM214" s="89" t="s">
        <v>948</v>
      </c>
      <c r="BN214" s="89" t="s">
        <v>948</v>
      </c>
      <c r="BQ214" s="89" t="s">
        <v>1996</v>
      </c>
      <c r="BR214" s="89" t="s">
        <v>948</v>
      </c>
      <c r="BY214" s="89" t="s">
        <v>948</v>
      </c>
      <c r="CA214" s="89" t="s">
        <v>988</v>
      </c>
    </row>
    <row r="215" ht="13.5" hidden="1" customHeight="1">
      <c r="A215" s="89" t="s">
        <v>1997</v>
      </c>
      <c r="B215" s="89" t="s">
        <v>1998</v>
      </c>
      <c r="D215" s="89" t="s">
        <v>1999</v>
      </c>
      <c r="F215" s="89" t="s">
        <v>1153</v>
      </c>
      <c r="G215" s="89" t="s">
        <v>1153</v>
      </c>
      <c r="H215" s="89" t="s">
        <v>973</v>
      </c>
      <c r="I215" s="89" t="s">
        <v>967</v>
      </c>
      <c r="L215" s="89" t="s">
        <v>957</v>
      </c>
      <c r="M215" s="89" t="s">
        <v>948</v>
      </c>
      <c r="U215" s="89" t="s">
        <v>958</v>
      </c>
      <c r="W215" s="89" t="s">
        <v>958</v>
      </c>
      <c r="X215" s="89" t="s">
        <v>876</v>
      </c>
      <c r="AB215" s="89" t="s">
        <v>948</v>
      </c>
      <c r="AC215" s="89" t="s">
        <v>949</v>
      </c>
      <c r="AE215" s="89" t="s">
        <v>948</v>
      </c>
      <c r="AF215" s="89" t="s">
        <v>948</v>
      </c>
      <c r="AG215" s="89" t="s">
        <v>948</v>
      </c>
      <c r="AH215" s="89" t="s">
        <v>948</v>
      </c>
      <c r="AI215" s="89" t="s">
        <v>948</v>
      </c>
      <c r="AJ215" s="89" t="s">
        <v>876</v>
      </c>
      <c r="AK215" s="89" t="s">
        <v>876</v>
      </c>
      <c r="AM215" s="89" t="s">
        <v>1212</v>
      </c>
      <c r="AN215" s="89" t="s">
        <v>948</v>
      </c>
      <c r="AO215" s="89" t="s">
        <v>30</v>
      </c>
      <c r="AP215" s="89" t="s">
        <v>983</v>
      </c>
      <c r="AQ215" s="89" t="s">
        <v>956</v>
      </c>
      <c r="AS215" s="89" t="s">
        <v>948</v>
      </c>
      <c r="AT215" s="89" t="s">
        <v>2000</v>
      </c>
      <c r="AU215" s="89" t="s">
        <v>949</v>
      </c>
      <c r="AW215" s="89" t="s">
        <v>948</v>
      </c>
      <c r="AY215" s="89" t="s">
        <v>948</v>
      </c>
      <c r="AZ215" s="89" t="s">
        <v>949</v>
      </c>
      <c r="BH215" s="89" t="s">
        <v>948</v>
      </c>
      <c r="BI215" s="89" t="s">
        <v>948</v>
      </c>
      <c r="BM215" s="89" t="s">
        <v>876</v>
      </c>
      <c r="BN215" s="89" t="s">
        <v>948</v>
      </c>
      <c r="BO215" s="89" t="s">
        <v>2001</v>
      </c>
      <c r="BP215" s="89" t="s">
        <v>1215</v>
      </c>
      <c r="BQ215" s="89" t="s">
        <v>948</v>
      </c>
      <c r="BR215" s="89" t="s">
        <v>948</v>
      </c>
    </row>
    <row r="216" ht="13.5" customHeight="1">
      <c r="A216" s="89" t="s">
        <v>2002</v>
      </c>
      <c r="B216" s="89" t="s">
        <v>2003</v>
      </c>
      <c r="D216" s="89" t="s">
        <v>399</v>
      </c>
      <c r="F216" s="89" t="s">
        <v>972</v>
      </c>
      <c r="G216" s="89" t="s">
        <v>972</v>
      </c>
      <c r="H216" s="89" t="s">
        <v>955</v>
      </c>
      <c r="I216" s="89" t="s">
        <v>1007</v>
      </c>
      <c r="J216" s="89" t="s">
        <v>948</v>
      </c>
      <c r="L216" s="89" t="s">
        <v>957</v>
      </c>
      <c r="M216" s="89" t="s">
        <v>876</v>
      </c>
      <c r="Q216" s="89" t="s">
        <v>948</v>
      </c>
      <c r="R216" s="89" t="s">
        <v>948</v>
      </c>
      <c r="T216" s="89" t="s">
        <v>959</v>
      </c>
      <c r="U216" s="89" t="s">
        <v>958</v>
      </c>
      <c r="V216" s="89" t="s">
        <v>959</v>
      </c>
      <c r="W216" s="89" t="s">
        <v>958</v>
      </c>
      <c r="X216" s="89" t="s">
        <v>948</v>
      </c>
      <c r="AB216" s="89" t="s">
        <v>948</v>
      </c>
      <c r="AC216" s="89" t="s">
        <v>960</v>
      </c>
      <c r="AD216" s="89" t="s">
        <v>876</v>
      </c>
      <c r="AF216" s="89" t="s">
        <v>948</v>
      </c>
      <c r="AG216" s="89" t="s">
        <v>948</v>
      </c>
      <c r="AM216" s="89" t="s">
        <v>1578</v>
      </c>
      <c r="AO216" s="89" t="s">
        <v>399</v>
      </c>
      <c r="AP216" s="89" t="s">
        <v>983</v>
      </c>
      <c r="AQ216" s="89" t="s">
        <v>984</v>
      </c>
      <c r="AR216" s="89" t="s">
        <v>962</v>
      </c>
      <c r="AS216" s="89" t="s">
        <v>1009</v>
      </c>
      <c r="AT216" s="89" t="s">
        <v>2004</v>
      </c>
      <c r="AU216" s="89" t="s">
        <v>965</v>
      </c>
      <c r="AW216" s="89" t="s">
        <v>876</v>
      </c>
      <c r="AX216" s="89" t="s">
        <v>876</v>
      </c>
      <c r="AY216" s="89" t="s">
        <v>948</v>
      </c>
      <c r="AZ216" s="89" t="s">
        <v>949</v>
      </c>
      <c r="BA216" s="89" t="s">
        <v>948</v>
      </c>
      <c r="BC216" s="89" t="s">
        <v>876</v>
      </c>
      <c r="BE216" s="89" t="s">
        <v>2005</v>
      </c>
      <c r="BF216" s="89" t="s">
        <v>948</v>
      </c>
      <c r="BM216" s="89" t="s">
        <v>948</v>
      </c>
      <c r="BN216" s="89" t="s">
        <v>948</v>
      </c>
      <c r="BQ216" s="89" t="s">
        <v>2006</v>
      </c>
      <c r="BR216" s="89" t="s">
        <v>948</v>
      </c>
      <c r="BY216" s="89" t="s">
        <v>948</v>
      </c>
      <c r="CA216" s="89" t="s">
        <v>948</v>
      </c>
    </row>
    <row r="217" ht="13.5" customHeight="1">
      <c r="A217" s="89" t="s">
        <v>2007</v>
      </c>
      <c r="B217" s="89" t="s">
        <v>2008</v>
      </c>
      <c r="D217" s="89" t="s">
        <v>2009</v>
      </c>
      <c r="F217" s="89" t="s">
        <v>1454</v>
      </c>
      <c r="G217" s="89" t="s">
        <v>1454</v>
      </c>
      <c r="H217" s="89" t="s">
        <v>955</v>
      </c>
      <c r="I217" s="89" t="s">
        <v>984</v>
      </c>
      <c r="J217" s="89" t="s">
        <v>948</v>
      </c>
      <c r="L217" s="89" t="s">
        <v>957</v>
      </c>
      <c r="M217" s="89" t="s">
        <v>948</v>
      </c>
      <c r="Q217" s="89" t="s">
        <v>948</v>
      </c>
      <c r="R217" s="89" t="s">
        <v>948</v>
      </c>
      <c r="T217" s="89" t="s">
        <v>959</v>
      </c>
      <c r="U217" s="89" t="s">
        <v>958</v>
      </c>
      <c r="V217" s="89" t="s">
        <v>959</v>
      </c>
      <c r="W217" s="89" t="s">
        <v>958</v>
      </c>
      <c r="X217" s="89" t="s">
        <v>948</v>
      </c>
      <c r="AB217" s="89" t="s">
        <v>948</v>
      </c>
      <c r="AC217" s="89" t="s">
        <v>949</v>
      </c>
      <c r="AF217" s="89" t="s">
        <v>948</v>
      </c>
      <c r="AG217" s="89" t="s">
        <v>948</v>
      </c>
      <c r="AM217" s="89" t="s">
        <v>1583</v>
      </c>
      <c r="AO217" s="89" t="s">
        <v>42</v>
      </c>
      <c r="AP217" s="89" t="s">
        <v>889</v>
      </c>
      <c r="AQ217" s="89" t="s">
        <v>948</v>
      </c>
      <c r="AR217" s="89" t="s">
        <v>962</v>
      </c>
      <c r="AS217" s="89" t="s">
        <v>1054</v>
      </c>
      <c r="AT217" s="89" t="s">
        <v>2010</v>
      </c>
      <c r="AU217" s="89" t="s">
        <v>965</v>
      </c>
      <c r="AW217" s="89" t="s">
        <v>948</v>
      </c>
      <c r="AY217" s="89" t="s">
        <v>948</v>
      </c>
      <c r="AZ217" s="89" t="s">
        <v>949</v>
      </c>
      <c r="BC217" s="89" t="s">
        <v>876</v>
      </c>
      <c r="BF217" s="89" t="s">
        <v>948</v>
      </c>
      <c r="BM217" s="89" t="s">
        <v>948</v>
      </c>
      <c r="BN217" s="89" t="s">
        <v>948</v>
      </c>
      <c r="BQ217" s="89" t="s">
        <v>2011</v>
      </c>
      <c r="BR217" s="89" t="s">
        <v>948</v>
      </c>
      <c r="BY217" s="89" t="s">
        <v>876</v>
      </c>
      <c r="CA217" s="89" t="s">
        <v>1090</v>
      </c>
    </row>
    <row r="218" ht="13.5" hidden="1" customHeight="1">
      <c r="A218" s="89" t="s">
        <v>2012</v>
      </c>
      <c r="B218" s="89" t="s">
        <v>2013</v>
      </c>
      <c r="D218" s="89" t="s">
        <v>399</v>
      </c>
      <c r="F218" s="89" t="s">
        <v>1014</v>
      </c>
      <c r="G218" s="89" t="s">
        <v>1014</v>
      </c>
      <c r="H218" s="89" t="s">
        <v>992</v>
      </c>
      <c r="I218" s="89" t="s">
        <v>1007</v>
      </c>
      <c r="K218" s="89" t="s">
        <v>948</v>
      </c>
      <c r="L218" s="89" t="s">
        <v>957</v>
      </c>
      <c r="M218" s="89" t="s">
        <v>876</v>
      </c>
      <c r="N218" s="89" t="s">
        <v>876</v>
      </c>
      <c r="O218" s="89" t="s">
        <v>876</v>
      </c>
      <c r="P218" s="89" t="s">
        <v>948</v>
      </c>
      <c r="U218" s="89" t="s">
        <v>958</v>
      </c>
      <c r="W218" s="89" t="s">
        <v>958</v>
      </c>
      <c r="X218" s="89" t="s">
        <v>948</v>
      </c>
      <c r="AB218" s="89" t="s">
        <v>948</v>
      </c>
      <c r="AC218" s="89" t="s">
        <v>960</v>
      </c>
      <c r="AD218" s="89" t="s">
        <v>876</v>
      </c>
      <c r="AF218" s="89" t="s">
        <v>948</v>
      </c>
      <c r="AG218" s="89" t="s">
        <v>948</v>
      </c>
      <c r="AH218" s="89" t="s">
        <v>948</v>
      </c>
      <c r="AI218" s="89" t="s">
        <v>948</v>
      </c>
      <c r="AJ218" s="89" t="s">
        <v>948</v>
      </c>
      <c r="AK218" s="89" t="s">
        <v>948</v>
      </c>
      <c r="AM218" s="89" t="s">
        <v>1583</v>
      </c>
      <c r="AO218" s="89" t="s">
        <v>399</v>
      </c>
      <c r="AP218" s="89" t="s">
        <v>983</v>
      </c>
      <c r="AQ218" s="89" t="s">
        <v>984</v>
      </c>
      <c r="AR218" s="89" t="s">
        <v>980</v>
      </c>
      <c r="AS218" s="89" t="s">
        <v>948</v>
      </c>
      <c r="AT218" s="89" t="s">
        <v>2014</v>
      </c>
      <c r="AU218" s="89" t="s">
        <v>965</v>
      </c>
      <c r="AW218" s="89" t="s">
        <v>876</v>
      </c>
      <c r="AX218" s="89" t="s">
        <v>876</v>
      </c>
      <c r="AY218" s="89" t="s">
        <v>948</v>
      </c>
      <c r="AZ218" s="89" t="s">
        <v>949</v>
      </c>
      <c r="BA218" s="89" t="s">
        <v>948</v>
      </c>
      <c r="BI218" s="89" t="s">
        <v>876</v>
      </c>
      <c r="BJ218" s="89" t="s">
        <v>948</v>
      </c>
      <c r="BM218" s="89" t="s">
        <v>948</v>
      </c>
      <c r="BN218" s="89" t="s">
        <v>948</v>
      </c>
      <c r="BQ218" s="89" t="s">
        <v>948</v>
      </c>
      <c r="BR218" s="89" t="s">
        <v>948</v>
      </c>
      <c r="BX218" s="89" t="s">
        <v>2015</v>
      </c>
    </row>
    <row r="219" ht="13.5" hidden="1" customHeight="1">
      <c r="A219" s="89" t="s">
        <v>2016</v>
      </c>
      <c r="B219" s="89" t="s">
        <v>2017</v>
      </c>
      <c r="D219" s="89" t="s">
        <v>2018</v>
      </c>
      <c r="F219" s="89" t="s">
        <v>1454</v>
      </c>
      <c r="G219" s="89" t="s">
        <v>1454</v>
      </c>
      <c r="H219" s="89" t="s">
        <v>992</v>
      </c>
      <c r="I219" s="89" t="s">
        <v>984</v>
      </c>
      <c r="K219" s="89" t="s">
        <v>948</v>
      </c>
      <c r="L219" s="89" t="s">
        <v>889</v>
      </c>
      <c r="M219" s="89" t="s">
        <v>948</v>
      </c>
      <c r="N219" s="89" t="s">
        <v>948</v>
      </c>
      <c r="O219" s="89" t="s">
        <v>948</v>
      </c>
      <c r="P219" s="89" t="s">
        <v>948</v>
      </c>
      <c r="U219" s="89" t="s">
        <v>958</v>
      </c>
      <c r="W219" s="89" t="s">
        <v>958</v>
      </c>
      <c r="X219" s="89" t="s">
        <v>948</v>
      </c>
      <c r="AB219" s="89" t="s">
        <v>948</v>
      </c>
      <c r="AC219" s="89" t="s">
        <v>949</v>
      </c>
      <c r="AF219" s="89" t="s">
        <v>948</v>
      </c>
      <c r="AG219" s="89" t="s">
        <v>948</v>
      </c>
      <c r="AH219" s="89" t="s">
        <v>948</v>
      </c>
      <c r="AI219" s="89" t="s">
        <v>948</v>
      </c>
      <c r="AJ219" s="89" t="s">
        <v>948</v>
      </c>
      <c r="AK219" s="89" t="s">
        <v>948</v>
      </c>
      <c r="AM219" s="89" t="s">
        <v>1583</v>
      </c>
      <c r="AO219" s="89" t="s">
        <v>35</v>
      </c>
      <c r="AP219" s="89" t="s">
        <v>889</v>
      </c>
      <c r="AQ219" s="89" t="s">
        <v>948</v>
      </c>
      <c r="AR219" s="89" t="s">
        <v>980</v>
      </c>
      <c r="AS219" s="89" t="s">
        <v>1046</v>
      </c>
      <c r="AT219" s="89" t="s">
        <v>2010</v>
      </c>
      <c r="AU219" s="89" t="s">
        <v>965</v>
      </c>
      <c r="AW219" s="89" t="s">
        <v>948</v>
      </c>
      <c r="AY219" s="89" t="s">
        <v>948</v>
      </c>
      <c r="AZ219" s="89" t="s">
        <v>949</v>
      </c>
      <c r="BI219" s="89" t="s">
        <v>948</v>
      </c>
      <c r="BJ219" s="89" t="s">
        <v>948</v>
      </c>
      <c r="BM219" s="89" t="s">
        <v>948</v>
      </c>
      <c r="BN219" s="89" t="s">
        <v>948</v>
      </c>
      <c r="BQ219" s="89" t="s">
        <v>2019</v>
      </c>
      <c r="BR219" s="89" t="s">
        <v>948</v>
      </c>
    </row>
    <row r="220" ht="13.5" hidden="1" customHeight="1">
      <c r="A220" s="89" t="s">
        <v>2020</v>
      </c>
      <c r="B220" s="89" t="s">
        <v>2020</v>
      </c>
      <c r="C220" s="89" t="s">
        <v>2021</v>
      </c>
      <c r="D220" s="89" t="s">
        <v>2022</v>
      </c>
      <c r="F220" s="89" t="s">
        <v>980</v>
      </c>
      <c r="G220" s="89" t="s">
        <v>980</v>
      </c>
      <c r="H220" s="89" t="s">
        <v>955</v>
      </c>
      <c r="I220" s="89" t="s">
        <v>993</v>
      </c>
      <c r="K220" s="89" t="s">
        <v>948</v>
      </c>
      <c r="L220" s="89" t="s">
        <v>957</v>
      </c>
      <c r="M220" s="89" t="s">
        <v>948</v>
      </c>
      <c r="U220" s="89" t="s">
        <v>958</v>
      </c>
      <c r="W220" s="89" t="s">
        <v>958</v>
      </c>
      <c r="X220" s="89" t="s">
        <v>948</v>
      </c>
      <c r="AB220" s="89" t="s">
        <v>948</v>
      </c>
      <c r="AC220" s="89" t="s">
        <v>1094</v>
      </c>
      <c r="AD220" s="89" t="s">
        <v>876</v>
      </c>
      <c r="AF220" s="89" t="s">
        <v>948</v>
      </c>
      <c r="AG220" s="89" t="s">
        <v>948</v>
      </c>
      <c r="AH220" s="89" t="s">
        <v>948</v>
      </c>
      <c r="AI220" s="89" t="s">
        <v>948</v>
      </c>
      <c r="AJ220" s="89" t="s">
        <v>876</v>
      </c>
      <c r="AK220" s="89" t="s">
        <v>876</v>
      </c>
      <c r="AM220" s="89" t="s">
        <v>961</v>
      </c>
      <c r="AN220" s="89" t="s">
        <v>948</v>
      </c>
      <c r="AO220" s="89" t="s">
        <v>40</v>
      </c>
      <c r="AP220" s="89" t="s">
        <v>889</v>
      </c>
      <c r="AR220" s="89" t="s">
        <v>968</v>
      </c>
      <c r="AS220" s="89" t="s">
        <v>975</v>
      </c>
      <c r="AT220" s="89" t="s">
        <v>2023</v>
      </c>
      <c r="AU220" s="89" t="s">
        <v>986</v>
      </c>
      <c r="AW220" s="89" t="s">
        <v>948</v>
      </c>
      <c r="AY220" s="89" t="s">
        <v>948</v>
      </c>
      <c r="AZ220" s="89" t="s">
        <v>949</v>
      </c>
      <c r="BH220" s="89" t="s">
        <v>876</v>
      </c>
      <c r="BI220" s="89" t="s">
        <v>948</v>
      </c>
      <c r="BM220" s="89" t="s">
        <v>948</v>
      </c>
      <c r="BN220" s="89" t="s">
        <v>948</v>
      </c>
      <c r="BQ220" s="89" t="s">
        <v>2024</v>
      </c>
      <c r="BR220" s="89" t="s">
        <v>948</v>
      </c>
    </row>
    <row r="221" ht="13.5" hidden="1" customHeight="1">
      <c r="A221" s="89" t="s">
        <v>2025</v>
      </c>
      <c r="B221" s="89" t="s">
        <v>2026</v>
      </c>
      <c r="D221" s="89" t="s">
        <v>2027</v>
      </c>
      <c r="F221" s="89" t="s">
        <v>1179</v>
      </c>
      <c r="G221" s="89" t="s">
        <v>1179</v>
      </c>
      <c r="H221" s="89" t="s">
        <v>955</v>
      </c>
      <c r="I221" s="89" t="s">
        <v>1001</v>
      </c>
      <c r="K221" s="89" t="s">
        <v>948</v>
      </c>
      <c r="L221" s="89" t="s">
        <v>889</v>
      </c>
      <c r="M221" s="89" t="s">
        <v>948</v>
      </c>
      <c r="N221" s="89" t="s">
        <v>948</v>
      </c>
      <c r="O221" s="89" t="s">
        <v>948</v>
      </c>
      <c r="P221" s="89" t="s">
        <v>876</v>
      </c>
      <c r="U221" s="89" t="s">
        <v>958</v>
      </c>
      <c r="W221" s="89" t="s">
        <v>958</v>
      </c>
      <c r="X221" s="89" t="s">
        <v>876</v>
      </c>
      <c r="AB221" s="89" t="s">
        <v>948</v>
      </c>
      <c r="AC221" s="89" t="s">
        <v>960</v>
      </c>
      <c r="AD221" s="89" t="s">
        <v>876</v>
      </c>
      <c r="AF221" s="89" t="s">
        <v>948</v>
      </c>
      <c r="AG221" s="89" t="s">
        <v>948</v>
      </c>
      <c r="AH221" s="89" t="s">
        <v>948</v>
      </c>
      <c r="AI221" s="89" t="s">
        <v>948</v>
      </c>
      <c r="AJ221" s="89" t="s">
        <v>948</v>
      </c>
      <c r="AK221" s="89" t="s">
        <v>948</v>
      </c>
      <c r="AM221" s="89" t="s">
        <v>2028</v>
      </c>
      <c r="AO221" s="89" t="s">
        <v>35</v>
      </c>
      <c r="AP221" s="89" t="s">
        <v>983</v>
      </c>
      <c r="AQ221" s="89" t="s">
        <v>984</v>
      </c>
      <c r="AR221" s="89" t="s">
        <v>973</v>
      </c>
      <c r="AS221" s="89" t="s">
        <v>1947</v>
      </c>
      <c r="AT221" s="89" t="s">
        <v>2029</v>
      </c>
      <c r="AU221" s="89" t="s">
        <v>1233</v>
      </c>
      <c r="AW221" s="89" t="s">
        <v>948</v>
      </c>
      <c r="AY221" s="89" t="s">
        <v>948</v>
      </c>
      <c r="AZ221" s="89" t="s">
        <v>949</v>
      </c>
      <c r="BI221" s="89" t="s">
        <v>948</v>
      </c>
      <c r="BJ221" s="89" t="s">
        <v>948</v>
      </c>
      <c r="BM221" s="89" t="s">
        <v>948</v>
      </c>
      <c r="BN221" s="89" t="s">
        <v>948</v>
      </c>
      <c r="BQ221" s="89" t="s">
        <v>2030</v>
      </c>
      <c r="BR221" s="89" t="s">
        <v>948</v>
      </c>
    </row>
    <row r="222" ht="13.5" customHeight="1">
      <c r="A222" s="89" t="s">
        <v>2031</v>
      </c>
      <c r="B222" s="89" t="s">
        <v>2032</v>
      </c>
      <c r="D222" s="89" t="s">
        <v>2033</v>
      </c>
      <c r="F222" s="89" t="s">
        <v>1179</v>
      </c>
      <c r="G222" s="89" t="s">
        <v>1179</v>
      </c>
      <c r="H222" s="89" t="s">
        <v>955</v>
      </c>
      <c r="I222" s="89" t="s">
        <v>984</v>
      </c>
      <c r="J222" s="89" t="s">
        <v>948</v>
      </c>
      <c r="L222" s="89" t="s">
        <v>957</v>
      </c>
      <c r="M222" s="89" t="s">
        <v>948</v>
      </c>
      <c r="Q222" s="89" t="s">
        <v>948</v>
      </c>
      <c r="R222" s="89" t="s">
        <v>948</v>
      </c>
      <c r="T222" s="89" t="s">
        <v>959</v>
      </c>
      <c r="U222" s="89" t="s">
        <v>958</v>
      </c>
      <c r="V222" s="89" t="s">
        <v>959</v>
      </c>
      <c r="W222" s="89" t="s">
        <v>958</v>
      </c>
      <c r="X222" s="89" t="s">
        <v>948</v>
      </c>
      <c r="AB222" s="89" t="s">
        <v>948</v>
      </c>
      <c r="AC222" s="89" t="s">
        <v>949</v>
      </c>
      <c r="AF222" s="89" t="s">
        <v>948</v>
      </c>
      <c r="AG222" s="89" t="s">
        <v>948</v>
      </c>
      <c r="AM222" s="89" t="s">
        <v>2028</v>
      </c>
      <c r="AO222" s="89" t="s">
        <v>42</v>
      </c>
      <c r="AP222" s="89" t="s">
        <v>983</v>
      </c>
      <c r="AQ222" s="89" t="s">
        <v>984</v>
      </c>
      <c r="AR222" s="89" t="s">
        <v>1205</v>
      </c>
      <c r="AS222" s="89" t="s">
        <v>963</v>
      </c>
      <c r="AT222" s="89" t="s">
        <v>2034</v>
      </c>
      <c r="AU222" s="89" t="s">
        <v>1147</v>
      </c>
      <c r="AW222" s="89" t="s">
        <v>876</v>
      </c>
      <c r="AY222" s="89" t="s">
        <v>948</v>
      </c>
      <c r="AZ222" s="89" t="s">
        <v>960</v>
      </c>
      <c r="BA222" s="89" t="s">
        <v>876</v>
      </c>
      <c r="BC222" s="89" t="s">
        <v>876</v>
      </c>
      <c r="BF222" s="89" t="s">
        <v>876</v>
      </c>
      <c r="BM222" s="89" t="s">
        <v>948</v>
      </c>
      <c r="BN222" s="89" t="s">
        <v>948</v>
      </c>
      <c r="BQ222" s="89" t="s">
        <v>2035</v>
      </c>
      <c r="BR222" s="89" t="s">
        <v>948</v>
      </c>
      <c r="BY222" s="89" t="s">
        <v>948</v>
      </c>
      <c r="CA222" s="89" t="s">
        <v>948</v>
      </c>
    </row>
    <row r="223" ht="13.5" customHeight="1">
      <c r="A223" s="89" t="s">
        <v>2036</v>
      </c>
      <c r="B223" s="89" t="s">
        <v>2037</v>
      </c>
      <c r="D223" s="89" t="s">
        <v>2036</v>
      </c>
      <c r="F223" s="89" t="s">
        <v>1020</v>
      </c>
      <c r="G223" s="89" t="s">
        <v>1020</v>
      </c>
      <c r="H223" s="89" t="s">
        <v>955</v>
      </c>
      <c r="I223" s="89" t="s">
        <v>1021</v>
      </c>
      <c r="J223" s="89" t="s">
        <v>948</v>
      </c>
      <c r="L223" s="89" t="s">
        <v>957</v>
      </c>
      <c r="M223" s="89" t="s">
        <v>876</v>
      </c>
      <c r="Q223" s="89" t="s">
        <v>948</v>
      </c>
      <c r="R223" s="89" t="s">
        <v>948</v>
      </c>
      <c r="T223" s="89" t="s">
        <v>959</v>
      </c>
      <c r="U223" s="89" t="s">
        <v>958</v>
      </c>
      <c r="V223" s="89" t="s">
        <v>959</v>
      </c>
      <c r="W223" s="89" t="s">
        <v>958</v>
      </c>
      <c r="X223" s="89" t="s">
        <v>948</v>
      </c>
      <c r="AB223" s="89" t="s">
        <v>948</v>
      </c>
      <c r="AC223" s="89" t="s">
        <v>960</v>
      </c>
      <c r="AD223" s="89" t="s">
        <v>876</v>
      </c>
      <c r="AF223" s="89" t="s">
        <v>948</v>
      </c>
      <c r="AG223" s="89" t="s">
        <v>948</v>
      </c>
      <c r="AM223" s="89" t="s">
        <v>2038</v>
      </c>
      <c r="AO223" s="89" t="s">
        <v>2036</v>
      </c>
      <c r="AP223" s="89" t="s">
        <v>889</v>
      </c>
      <c r="AQ223" s="89" t="s">
        <v>948</v>
      </c>
      <c r="AR223" s="89" t="s">
        <v>1160</v>
      </c>
      <c r="AS223" s="89" t="s">
        <v>1153</v>
      </c>
      <c r="AT223" s="89" t="s">
        <v>2039</v>
      </c>
      <c r="AU223" s="89" t="s">
        <v>965</v>
      </c>
      <c r="AW223" s="89" t="s">
        <v>876</v>
      </c>
      <c r="AY223" s="89" t="s">
        <v>948</v>
      </c>
      <c r="AZ223" s="89" t="s">
        <v>1094</v>
      </c>
      <c r="BA223" s="89" t="s">
        <v>876</v>
      </c>
      <c r="BC223" s="89" t="s">
        <v>876</v>
      </c>
      <c r="BF223" s="89" t="s">
        <v>948</v>
      </c>
      <c r="BM223" s="89" t="s">
        <v>948</v>
      </c>
      <c r="BN223" s="89" t="s">
        <v>948</v>
      </c>
      <c r="BQ223" s="89" t="s">
        <v>2040</v>
      </c>
      <c r="BR223" s="89" t="s">
        <v>948</v>
      </c>
      <c r="BY223" s="89" t="s">
        <v>876</v>
      </c>
      <c r="CA223" s="89" t="s">
        <v>988</v>
      </c>
    </row>
    <row r="224" ht="13.5" hidden="1" customHeight="1">
      <c r="A224" s="89" t="s">
        <v>2041</v>
      </c>
      <c r="B224" s="89" t="s">
        <v>2042</v>
      </c>
      <c r="D224" s="89" t="s">
        <v>2036</v>
      </c>
      <c r="F224" s="89" t="s">
        <v>1020</v>
      </c>
      <c r="G224" s="89" t="s">
        <v>1020</v>
      </c>
      <c r="H224" s="89" t="s">
        <v>992</v>
      </c>
      <c r="I224" s="89" t="s">
        <v>1021</v>
      </c>
      <c r="K224" s="89" t="s">
        <v>948</v>
      </c>
      <c r="L224" s="89" t="s">
        <v>889</v>
      </c>
      <c r="M224" s="89" t="s">
        <v>876</v>
      </c>
      <c r="N224" s="89" t="s">
        <v>876</v>
      </c>
      <c r="O224" s="89" t="s">
        <v>876</v>
      </c>
      <c r="P224" s="89" t="s">
        <v>948</v>
      </c>
      <c r="U224" s="89" t="s">
        <v>958</v>
      </c>
      <c r="W224" s="89" t="s">
        <v>958</v>
      </c>
      <c r="X224" s="89" t="s">
        <v>948</v>
      </c>
      <c r="AB224" s="89" t="s">
        <v>948</v>
      </c>
      <c r="AC224" s="89" t="s">
        <v>960</v>
      </c>
      <c r="AD224" s="89" t="s">
        <v>876</v>
      </c>
      <c r="AF224" s="89" t="s">
        <v>948</v>
      </c>
      <c r="AG224" s="89" t="s">
        <v>948</v>
      </c>
      <c r="AH224" s="89" t="s">
        <v>948</v>
      </c>
      <c r="AI224" s="89" t="s">
        <v>948</v>
      </c>
      <c r="AJ224" s="89" t="s">
        <v>948</v>
      </c>
      <c r="AK224" s="89" t="s">
        <v>948</v>
      </c>
      <c r="AM224" s="89" t="s">
        <v>1008</v>
      </c>
      <c r="AO224" s="89" t="s">
        <v>2036</v>
      </c>
      <c r="AP224" s="89" t="s">
        <v>889</v>
      </c>
      <c r="AQ224" s="89" t="s">
        <v>948</v>
      </c>
      <c r="AR224" s="89" t="s">
        <v>1160</v>
      </c>
      <c r="AS224" s="89" t="s">
        <v>948</v>
      </c>
      <c r="AT224" s="89" t="s">
        <v>2039</v>
      </c>
      <c r="AU224" s="89" t="s">
        <v>965</v>
      </c>
      <c r="AW224" s="89" t="s">
        <v>876</v>
      </c>
      <c r="AY224" s="89" t="s">
        <v>948</v>
      </c>
      <c r="AZ224" s="89" t="s">
        <v>1094</v>
      </c>
      <c r="BA224" s="89" t="s">
        <v>876</v>
      </c>
      <c r="BI224" s="89" t="s">
        <v>948</v>
      </c>
      <c r="BJ224" s="89" t="s">
        <v>948</v>
      </c>
      <c r="BM224" s="89" t="s">
        <v>948</v>
      </c>
      <c r="BN224" s="89" t="s">
        <v>948</v>
      </c>
      <c r="BR224" s="89" t="s">
        <v>948</v>
      </c>
      <c r="BX224" s="89" t="s">
        <v>2043</v>
      </c>
    </row>
    <row r="225" ht="13.5" customHeight="1">
      <c r="A225" s="89" t="s">
        <v>2044</v>
      </c>
      <c r="B225" s="89" t="s">
        <v>2045</v>
      </c>
      <c r="D225" s="89" t="s">
        <v>2044</v>
      </c>
      <c r="F225" s="89" t="s">
        <v>984</v>
      </c>
      <c r="G225" s="89" t="s">
        <v>984</v>
      </c>
      <c r="H225" s="89" t="s">
        <v>992</v>
      </c>
      <c r="I225" s="89" t="s">
        <v>1020</v>
      </c>
      <c r="J225" s="89" t="s">
        <v>1624</v>
      </c>
      <c r="L225" s="89" t="s">
        <v>957</v>
      </c>
      <c r="M225" s="89" t="s">
        <v>948</v>
      </c>
      <c r="Q225" s="89" t="s">
        <v>948</v>
      </c>
      <c r="R225" s="89" t="s">
        <v>948</v>
      </c>
      <c r="T225" s="89" t="s">
        <v>959</v>
      </c>
      <c r="U225" s="89" t="s">
        <v>958</v>
      </c>
      <c r="V225" s="89" t="s">
        <v>959</v>
      </c>
      <c r="W225" s="89" t="s">
        <v>958</v>
      </c>
      <c r="X225" s="89" t="s">
        <v>948</v>
      </c>
      <c r="AB225" s="89" t="s">
        <v>948</v>
      </c>
      <c r="AC225" s="89" t="s">
        <v>2046</v>
      </c>
      <c r="AD225" s="89" t="s">
        <v>876</v>
      </c>
      <c r="AF225" s="89" t="s">
        <v>948</v>
      </c>
      <c r="AG225" s="89" t="s">
        <v>948</v>
      </c>
      <c r="AM225" s="89" t="s">
        <v>961</v>
      </c>
      <c r="AO225" s="89" t="s">
        <v>2044</v>
      </c>
      <c r="AP225" s="89" t="s">
        <v>889</v>
      </c>
      <c r="AR225" s="89" t="s">
        <v>962</v>
      </c>
      <c r="AS225" s="89" t="s">
        <v>1111</v>
      </c>
      <c r="AT225" s="89" t="s">
        <v>2047</v>
      </c>
      <c r="AU225" s="89" t="s">
        <v>965</v>
      </c>
      <c r="AW225" s="89" t="s">
        <v>876</v>
      </c>
      <c r="AY225" s="89" t="s">
        <v>948</v>
      </c>
      <c r="AZ225" s="89" t="s">
        <v>2046</v>
      </c>
      <c r="BA225" s="89" t="s">
        <v>876</v>
      </c>
      <c r="BC225" s="89" t="s">
        <v>876</v>
      </c>
      <c r="BF225" s="89" t="s">
        <v>876</v>
      </c>
      <c r="BM225" s="89" t="s">
        <v>948</v>
      </c>
      <c r="BN225" s="89" t="s">
        <v>948</v>
      </c>
      <c r="BQ225" s="89" t="s">
        <v>2048</v>
      </c>
      <c r="BR225" s="89" t="s">
        <v>948</v>
      </c>
      <c r="BY225" s="89" t="s">
        <v>876</v>
      </c>
      <c r="BZ225" s="89" t="s">
        <v>1778</v>
      </c>
      <c r="CA225" s="89" t="s">
        <v>948</v>
      </c>
    </row>
    <row r="226" ht="13.5" hidden="1" customHeight="1">
      <c r="A226" s="89" t="s">
        <v>2049</v>
      </c>
      <c r="B226" s="89" t="s">
        <v>2050</v>
      </c>
      <c r="D226" s="89" t="s">
        <v>1960</v>
      </c>
      <c r="F226" s="89" t="s">
        <v>956</v>
      </c>
      <c r="G226" s="89" t="s">
        <v>956</v>
      </c>
      <c r="H226" s="89" t="s">
        <v>955</v>
      </c>
      <c r="I226" s="89" t="s">
        <v>1001</v>
      </c>
      <c r="L226" s="89" t="s">
        <v>957</v>
      </c>
      <c r="X226" s="89" t="s">
        <v>948</v>
      </c>
      <c r="Y226" s="89" t="s">
        <v>876</v>
      </c>
      <c r="AB226" s="89" t="s">
        <v>948</v>
      </c>
      <c r="AC226" s="89" t="s">
        <v>949</v>
      </c>
      <c r="AE226" s="89" t="s">
        <v>948</v>
      </c>
      <c r="AM226" s="89" t="s">
        <v>1962</v>
      </c>
      <c r="AO226" s="89" t="s">
        <v>1960</v>
      </c>
      <c r="AP226" s="89" t="s">
        <v>889</v>
      </c>
      <c r="AR226" s="89" t="s">
        <v>1965</v>
      </c>
      <c r="AS226" s="89" t="s">
        <v>948</v>
      </c>
      <c r="AT226" s="89" t="s">
        <v>1966</v>
      </c>
      <c r="AU226" s="89" t="s">
        <v>965</v>
      </c>
      <c r="AW226" s="89" t="s">
        <v>948</v>
      </c>
      <c r="AY226" s="89" t="s">
        <v>948</v>
      </c>
      <c r="AZ226" s="89" t="s">
        <v>949</v>
      </c>
      <c r="BJ226" s="89" t="s">
        <v>948</v>
      </c>
      <c r="BM226" s="89" t="s">
        <v>948</v>
      </c>
      <c r="BN226" s="89" t="s">
        <v>948</v>
      </c>
      <c r="BX226" s="89" t="s">
        <v>1967</v>
      </c>
    </row>
    <row r="227" ht="13.5" hidden="1" customHeight="1">
      <c r="A227" s="89" t="s">
        <v>2051</v>
      </c>
      <c r="B227" s="89" t="s">
        <v>2052</v>
      </c>
      <c r="D227" s="89" t="s">
        <v>2051</v>
      </c>
      <c r="F227" s="89" t="s">
        <v>1020</v>
      </c>
      <c r="G227" s="89" t="s">
        <v>1020</v>
      </c>
      <c r="H227" s="89" t="s">
        <v>955</v>
      </c>
      <c r="I227" s="89" t="s">
        <v>1021</v>
      </c>
      <c r="L227" s="89" t="s">
        <v>889</v>
      </c>
      <c r="M227" s="89" t="s">
        <v>948</v>
      </c>
      <c r="N227" s="89" t="s">
        <v>876</v>
      </c>
      <c r="O227" s="89" t="s">
        <v>876</v>
      </c>
      <c r="P227" s="89" t="s">
        <v>948</v>
      </c>
      <c r="U227" s="89" t="s">
        <v>958</v>
      </c>
      <c r="W227" s="89" t="s">
        <v>958</v>
      </c>
      <c r="X227" s="89" t="s">
        <v>948</v>
      </c>
      <c r="AB227" s="89" t="s">
        <v>948</v>
      </c>
      <c r="AC227" s="89" t="s">
        <v>949</v>
      </c>
      <c r="AF227" s="89" t="s">
        <v>948</v>
      </c>
      <c r="AG227" s="89" t="s">
        <v>948</v>
      </c>
      <c r="AH227" s="89" t="s">
        <v>948</v>
      </c>
      <c r="AI227" s="89" t="s">
        <v>948</v>
      </c>
      <c r="AJ227" s="89" t="s">
        <v>948</v>
      </c>
      <c r="AK227" s="89" t="s">
        <v>948</v>
      </c>
      <c r="AM227" s="89" t="s">
        <v>961</v>
      </c>
      <c r="AO227" s="89" t="s">
        <v>35</v>
      </c>
      <c r="AP227" s="89" t="s">
        <v>1086</v>
      </c>
      <c r="AQ227" s="89" t="s">
        <v>1118</v>
      </c>
      <c r="AR227" s="89" t="s">
        <v>955</v>
      </c>
      <c r="AS227" s="89" t="s">
        <v>2053</v>
      </c>
      <c r="AT227" s="89" t="s">
        <v>2054</v>
      </c>
      <c r="AU227" s="89" t="s">
        <v>986</v>
      </c>
      <c r="AW227" s="89" t="s">
        <v>948</v>
      </c>
      <c r="AY227" s="89" t="s">
        <v>948</v>
      </c>
      <c r="AZ227" s="89" t="s">
        <v>949</v>
      </c>
      <c r="BI227" s="89" t="s">
        <v>948</v>
      </c>
      <c r="BJ227" s="89" t="s">
        <v>948</v>
      </c>
      <c r="BM227" s="89" t="s">
        <v>948</v>
      </c>
      <c r="BN227" s="89" t="s">
        <v>948</v>
      </c>
      <c r="BQ227" s="89" t="s">
        <v>2055</v>
      </c>
      <c r="BR227" s="89" t="s">
        <v>948</v>
      </c>
    </row>
    <row r="228" ht="13.5" hidden="1" customHeight="1">
      <c r="A228" s="89" t="s">
        <v>2056</v>
      </c>
      <c r="B228" s="89" t="s">
        <v>2057</v>
      </c>
      <c r="D228" s="89" t="s">
        <v>2056</v>
      </c>
      <c r="F228" s="89" t="s">
        <v>984</v>
      </c>
      <c r="G228" s="89" t="s">
        <v>984</v>
      </c>
      <c r="H228" s="89" t="s">
        <v>992</v>
      </c>
      <c r="I228" s="89" t="s">
        <v>984</v>
      </c>
      <c r="K228" s="89" t="s">
        <v>948</v>
      </c>
      <c r="L228" s="89" t="s">
        <v>889</v>
      </c>
      <c r="M228" s="89" t="s">
        <v>948</v>
      </c>
      <c r="N228" s="89" t="s">
        <v>948</v>
      </c>
      <c r="O228" s="89" t="s">
        <v>948</v>
      </c>
      <c r="P228" s="89" t="s">
        <v>948</v>
      </c>
      <c r="U228" s="89" t="s">
        <v>958</v>
      </c>
      <c r="W228" s="89" t="s">
        <v>958</v>
      </c>
      <c r="X228" s="89" t="s">
        <v>876</v>
      </c>
      <c r="AB228" s="89" t="s">
        <v>948</v>
      </c>
      <c r="AC228" s="89" t="s">
        <v>949</v>
      </c>
      <c r="AF228" s="89" t="s">
        <v>948</v>
      </c>
      <c r="AG228" s="89" t="s">
        <v>948</v>
      </c>
      <c r="AH228" s="89" t="s">
        <v>948</v>
      </c>
      <c r="AI228" s="89" t="s">
        <v>948</v>
      </c>
      <c r="AJ228" s="89" t="s">
        <v>948</v>
      </c>
      <c r="AK228" s="89" t="s">
        <v>948</v>
      </c>
      <c r="AM228" s="89" t="s">
        <v>2058</v>
      </c>
      <c r="AO228" s="89" t="s">
        <v>35</v>
      </c>
      <c r="AP228" s="89" t="s">
        <v>889</v>
      </c>
      <c r="AR228" s="89" t="s">
        <v>992</v>
      </c>
      <c r="AS228" s="89" t="s">
        <v>1161</v>
      </c>
      <c r="AT228" s="89" t="s">
        <v>2059</v>
      </c>
      <c r="AU228" s="89" t="s">
        <v>965</v>
      </c>
      <c r="AW228" s="89" t="s">
        <v>948</v>
      </c>
      <c r="AY228" s="89" t="s">
        <v>948</v>
      </c>
      <c r="AZ228" s="89" t="s">
        <v>949</v>
      </c>
      <c r="BI228" s="89" t="s">
        <v>948</v>
      </c>
      <c r="BJ228" s="89" t="s">
        <v>948</v>
      </c>
      <c r="BM228" s="89" t="s">
        <v>948</v>
      </c>
      <c r="BN228" s="89" t="s">
        <v>948</v>
      </c>
      <c r="BQ228" s="89" t="s">
        <v>2060</v>
      </c>
      <c r="BR228" s="89" t="s">
        <v>948</v>
      </c>
    </row>
    <row r="229" ht="13.5" hidden="1" customHeight="1">
      <c r="A229" s="89" t="s">
        <v>2061</v>
      </c>
      <c r="B229" s="89" t="s">
        <v>2062</v>
      </c>
      <c r="D229" s="89" t="s">
        <v>2063</v>
      </c>
      <c r="F229" s="89" t="s">
        <v>1020</v>
      </c>
      <c r="G229" s="89" t="s">
        <v>1020</v>
      </c>
      <c r="H229" s="89" t="s">
        <v>962</v>
      </c>
      <c r="I229" s="89" t="s">
        <v>1001</v>
      </c>
      <c r="K229" s="89" t="s">
        <v>948</v>
      </c>
      <c r="L229" s="89" t="s">
        <v>889</v>
      </c>
      <c r="M229" s="89" t="s">
        <v>948</v>
      </c>
      <c r="N229" s="89" t="s">
        <v>948</v>
      </c>
      <c r="O229" s="89" t="s">
        <v>948</v>
      </c>
      <c r="P229" s="89" t="s">
        <v>876</v>
      </c>
      <c r="U229" s="89" t="s">
        <v>958</v>
      </c>
      <c r="W229" s="89" t="s">
        <v>958</v>
      </c>
      <c r="X229" s="89" t="s">
        <v>876</v>
      </c>
      <c r="AB229" s="89" t="s">
        <v>948</v>
      </c>
      <c r="AC229" s="89" t="s">
        <v>960</v>
      </c>
      <c r="AD229" s="89" t="s">
        <v>876</v>
      </c>
      <c r="AF229" s="89" t="s">
        <v>948</v>
      </c>
      <c r="AG229" s="89" t="s">
        <v>948</v>
      </c>
      <c r="AH229" s="89" t="s">
        <v>948</v>
      </c>
      <c r="AI229" s="89" t="s">
        <v>948</v>
      </c>
      <c r="AJ229" s="89" t="s">
        <v>948</v>
      </c>
      <c r="AK229" s="89" t="s">
        <v>948</v>
      </c>
      <c r="AM229" s="89" t="s">
        <v>1000</v>
      </c>
      <c r="AO229" s="89" t="s">
        <v>35</v>
      </c>
      <c r="AP229" s="89" t="s">
        <v>1086</v>
      </c>
      <c r="AQ229" s="89" t="s">
        <v>1118</v>
      </c>
      <c r="AR229" s="89" t="s">
        <v>955</v>
      </c>
      <c r="AS229" s="89" t="s">
        <v>2053</v>
      </c>
      <c r="AT229" s="89" t="s">
        <v>2064</v>
      </c>
      <c r="AU229" s="89" t="s">
        <v>986</v>
      </c>
      <c r="AW229" s="89" t="s">
        <v>948</v>
      </c>
      <c r="AY229" s="89" t="s">
        <v>948</v>
      </c>
      <c r="AZ229" s="89" t="s">
        <v>949</v>
      </c>
      <c r="BI229" s="89" t="s">
        <v>948</v>
      </c>
      <c r="BJ229" s="89" t="s">
        <v>948</v>
      </c>
      <c r="BM229" s="89" t="s">
        <v>948</v>
      </c>
      <c r="BN229" s="89" t="s">
        <v>948</v>
      </c>
      <c r="BQ229" s="89" t="s">
        <v>2065</v>
      </c>
      <c r="BR229" s="89" t="s">
        <v>948</v>
      </c>
    </row>
    <row r="230" ht="13.5" customHeight="1">
      <c r="A230" s="89" t="s">
        <v>2066</v>
      </c>
      <c r="B230" s="89" t="s">
        <v>2067</v>
      </c>
      <c r="D230" s="89" t="s">
        <v>2068</v>
      </c>
      <c r="F230" s="89" t="s">
        <v>1020</v>
      </c>
      <c r="G230" s="89" t="s">
        <v>1020</v>
      </c>
      <c r="H230" s="89" t="s">
        <v>955</v>
      </c>
      <c r="I230" s="89" t="s">
        <v>1001</v>
      </c>
      <c r="J230" s="89" t="s">
        <v>948</v>
      </c>
      <c r="L230" s="89" t="s">
        <v>957</v>
      </c>
      <c r="M230" s="89" t="s">
        <v>948</v>
      </c>
      <c r="Q230" s="89" t="s">
        <v>948</v>
      </c>
      <c r="R230" s="89" t="s">
        <v>948</v>
      </c>
      <c r="T230" s="89" t="s">
        <v>959</v>
      </c>
      <c r="U230" s="89" t="s">
        <v>958</v>
      </c>
      <c r="V230" s="89" t="s">
        <v>959</v>
      </c>
      <c r="W230" s="89" t="s">
        <v>958</v>
      </c>
      <c r="X230" s="89" t="s">
        <v>948</v>
      </c>
      <c r="AB230" s="89" t="s">
        <v>948</v>
      </c>
      <c r="AC230" s="89" t="s">
        <v>960</v>
      </c>
      <c r="AD230" s="89" t="s">
        <v>876</v>
      </c>
      <c r="AF230" s="89" t="s">
        <v>948</v>
      </c>
      <c r="AG230" s="89" t="s">
        <v>948</v>
      </c>
      <c r="AM230" s="89" t="s">
        <v>2069</v>
      </c>
      <c r="AO230" s="89" t="s">
        <v>42</v>
      </c>
      <c r="AP230" s="89" t="s">
        <v>1086</v>
      </c>
      <c r="AQ230" s="89" t="s">
        <v>1118</v>
      </c>
      <c r="AR230" s="89" t="s">
        <v>955</v>
      </c>
      <c r="AS230" s="89" t="s">
        <v>2053</v>
      </c>
      <c r="AT230" s="89" t="s">
        <v>2064</v>
      </c>
      <c r="AU230" s="89" t="s">
        <v>986</v>
      </c>
      <c r="AW230" s="89" t="s">
        <v>876</v>
      </c>
      <c r="AY230" s="89" t="s">
        <v>948</v>
      </c>
      <c r="AZ230" s="89" t="s">
        <v>960</v>
      </c>
      <c r="BA230" s="89" t="s">
        <v>876</v>
      </c>
      <c r="BC230" s="89" t="s">
        <v>876</v>
      </c>
      <c r="BF230" s="89" t="s">
        <v>876</v>
      </c>
      <c r="BM230" s="89" t="s">
        <v>948</v>
      </c>
      <c r="BN230" s="89" t="s">
        <v>948</v>
      </c>
      <c r="BQ230" s="89" t="s">
        <v>2070</v>
      </c>
      <c r="BR230" s="89" t="s">
        <v>948</v>
      </c>
      <c r="BY230" s="89" t="s">
        <v>876</v>
      </c>
      <c r="CA230" s="89" t="s">
        <v>988</v>
      </c>
    </row>
    <row r="231" ht="13.5" hidden="1" customHeight="1">
      <c r="A231" s="89" t="s">
        <v>2071</v>
      </c>
      <c r="B231" s="89" t="s">
        <v>2072</v>
      </c>
      <c r="D231" s="89" t="s">
        <v>2073</v>
      </c>
      <c r="F231" s="89" t="s">
        <v>962</v>
      </c>
      <c r="G231" s="89" t="s">
        <v>962</v>
      </c>
      <c r="H231" s="89" t="s">
        <v>955</v>
      </c>
      <c r="I231" s="89" t="s">
        <v>876</v>
      </c>
      <c r="L231" s="89" t="s">
        <v>957</v>
      </c>
      <c r="X231" s="89" t="s">
        <v>948</v>
      </c>
      <c r="Z231" s="89" t="s">
        <v>876</v>
      </c>
      <c r="AB231" s="89" t="s">
        <v>948</v>
      </c>
      <c r="AC231" s="89" t="s">
        <v>960</v>
      </c>
      <c r="AD231" s="89" t="s">
        <v>876</v>
      </c>
      <c r="AM231" s="89" t="s">
        <v>1000</v>
      </c>
      <c r="AP231" s="89" t="s">
        <v>1086</v>
      </c>
      <c r="AQ231" s="89" t="s">
        <v>1118</v>
      </c>
      <c r="AR231" s="89" t="s">
        <v>974</v>
      </c>
      <c r="AS231" s="89" t="s">
        <v>963</v>
      </c>
      <c r="AT231" s="89" t="s">
        <v>1691</v>
      </c>
      <c r="AU231" s="89" t="s">
        <v>965</v>
      </c>
      <c r="AW231" s="89" t="s">
        <v>876</v>
      </c>
      <c r="AY231" s="89" t="s">
        <v>948</v>
      </c>
      <c r="AZ231" s="89" t="s">
        <v>960</v>
      </c>
      <c r="BA231" s="89" t="s">
        <v>876</v>
      </c>
      <c r="BJ231" s="89" t="s">
        <v>948</v>
      </c>
      <c r="BM231" s="89" t="s">
        <v>948</v>
      </c>
      <c r="BN231" s="89" t="s">
        <v>948</v>
      </c>
      <c r="BQ231" s="89" t="s">
        <v>2074</v>
      </c>
      <c r="BR231" s="89" t="s">
        <v>948</v>
      </c>
    </row>
    <row r="232" ht="13.5" customHeight="1">
      <c r="A232" s="89" t="s">
        <v>2075</v>
      </c>
      <c r="B232" s="89" t="s">
        <v>2076</v>
      </c>
      <c r="D232" s="89" t="s">
        <v>2077</v>
      </c>
      <c r="F232" s="89" t="s">
        <v>1179</v>
      </c>
      <c r="G232" s="89" t="s">
        <v>1179</v>
      </c>
      <c r="H232" s="89" t="s">
        <v>955</v>
      </c>
      <c r="I232" s="89" t="s">
        <v>984</v>
      </c>
      <c r="J232" s="89" t="s">
        <v>948</v>
      </c>
      <c r="L232" s="89" t="s">
        <v>957</v>
      </c>
      <c r="M232" s="89" t="s">
        <v>948</v>
      </c>
      <c r="Q232" s="89" t="s">
        <v>948</v>
      </c>
      <c r="R232" s="89" t="s">
        <v>948</v>
      </c>
      <c r="T232" s="89" t="s">
        <v>959</v>
      </c>
      <c r="U232" s="89" t="s">
        <v>958</v>
      </c>
      <c r="V232" s="89" t="s">
        <v>959</v>
      </c>
      <c r="W232" s="89" t="s">
        <v>958</v>
      </c>
      <c r="X232" s="89" t="s">
        <v>948</v>
      </c>
      <c r="AB232" s="89" t="s">
        <v>948</v>
      </c>
      <c r="AC232" s="89" t="s">
        <v>960</v>
      </c>
      <c r="AD232" s="89" t="s">
        <v>876</v>
      </c>
      <c r="AF232" s="89" t="s">
        <v>948</v>
      </c>
      <c r="AG232" s="89" t="s">
        <v>948</v>
      </c>
      <c r="AM232" s="89" t="s">
        <v>1000</v>
      </c>
      <c r="AO232" s="89" t="s">
        <v>42</v>
      </c>
      <c r="AP232" s="89" t="s">
        <v>1086</v>
      </c>
      <c r="AQ232" s="89" t="s">
        <v>1118</v>
      </c>
      <c r="AR232" s="89" t="s">
        <v>980</v>
      </c>
      <c r="AS232" s="89" t="s">
        <v>963</v>
      </c>
      <c r="AT232" s="89" t="s">
        <v>2078</v>
      </c>
      <c r="AU232" s="89" t="s">
        <v>965</v>
      </c>
      <c r="AW232" s="89" t="s">
        <v>876</v>
      </c>
      <c r="AY232" s="89" t="s">
        <v>948</v>
      </c>
      <c r="AZ232" s="89" t="s">
        <v>960</v>
      </c>
      <c r="BA232" s="89" t="s">
        <v>876</v>
      </c>
      <c r="BC232" s="89" t="s">
        <v>876</v>
      </c>
      <c r="BF232" s="89" t="s">
        <v>876</v>
      </c>
      <c r="BM232" s="89" t="s">
        <v>948</v>
      </c>
      <c r="BN232" s="89" t="s">
        <v>948</v>
      </c>
      <c r="BQ232" s="89" t="s">
        <v>2079</v>
      </c>
      <c r="BR232" s="89" t="s">
        <v>948</v>
      </c>
      <c r="BY232" s="89" t="s">
        <v>948</v>
      </c>
      <c r="CA232" s="89" t="s">
        <v>988</v>
      </c>
    </row>
    <row r="233" ht="13.5" customHeight="1">
      <c r="A233" s="89" t="s">
        <v>2080</v>
      </c>
      <c r="B233" s="89" t="s">
        <v>2081</v>
      </c>
      <c r="D233" s="89" t="s">
        <v>2082</v>
      </c>
      <c r="F233" s="89" t="s">
        <v>984</v>
      </c>
      <c r="G233" s="89" t="s">
        <v>984</v>
      </c>
      <c r="H233" s="89" t="s">
        <v>955</v>
      </c>
      <c r="I233" s="89" t="s">
        <v>1007</v>
      </c>
      <c r="J233" s="89" t="s">
        <v>948</v>
      </c>
      <c r="L233" s="89" t="s">
        <v>957</v>
      </c>
      <c r="M233" s="89" t="s">
        <v>876</v>
      </c>
      <c r="Q233" s="89" t="s">
        <v>876</v>
      </c>
      <c r="R233" s="89" t="s">
        <v>948</v>
      </c>
      <c r="T233" s="89" t="s">
        <v>959</v>
      </c>
      <c r="U233" s="89" t="s">
        <v>958</v>
      </c>
      <c r="V233" s="89" t="s">
        <v>959</v>
      </c>
      <c r="W233" s="89" t="s">
        <v>958</v>
      </c>
      <c r="X233" s="89" t="s">
        <v>948</v>
      </c>
      <c r="AB233" s="89" t="s">
        <v>948</v>
      </c>
      <c r="AC233" s="89" t="s">
        <v>960</v>
      </c>
      <c r="AD233" s="89" t="s">
        <v>876</v>
      </c>
      <c r="AF233" s="89" t="s">
        <v>948</v>
      </c>
      <c r="AG233" s="89" t="s">
        <v>948</v>
      </c>
      <c r="AM233" s="89" t="s">
        <v>1008</v>
      </c>
      <c r="AO233" s="89" t="s">
        <v>2082</v>
      </c>
      <c r="AP233" s="89" t="s">
        <v>983</v>
      </c>
      <c r="AR233" s="89" t="s">
        <v>1160</v>
      </c>
      <c r="AS233" s="89" t="s">
        <v>1054</v>
      </c>
      <c r="AT233" s="89" t="s">
        <v>2083</v>
      </c>
      <c r="AU233" s="89" t="s">
        <v>965</v>
      </c>
      <c r="AW233" s="89" t="s">
        <v>948</v>
      </c>
      <c r="AY233" s="89" t="s">
        <v>948</v>
      </c>
      <c r="AZ233" s="89" t="s">
        <v>949</v>
      </c>
      <c r="BC233" s="89" t="s">
        <v>948</v>
      </c>
      <c r="BF233" s="89" t="s">
        <v>876</v>
      </c>
      <c r="BM233" s="89" t="s">
        <v>948</v>
      </c>
      <c r="BN233" s="89" t="s">
        <v>948</v>
      </c>
      <c r="BQ233" s="89" t="s">
        <v>2084</v>
      </c>
      <c r="BR233" s="89" t="s">
        <v>948</v>
      </c>
      <c r="BY233" s="89" t="s">
        <v>948</v>
      </c>
      <c r="CA233" s="89" t="s">
        <v>988</v>
      </c>
    </row>
    <row r="234" ht="13.5" hidden="1" customHeight="1">
      <c r="A234" s="89" t="s">
        <v>2085</v>
      </c>
      <c r="B234" s="89" t="s">
        <v>2086</v>
      </c>
      <c r="D234" s="89" t="s">
        <v>2082</v>
      </c>
      <c r="F234" s="89" t="s">
        <v>1014</v>
      </c>
      <c r="G234" s="89" t="s">
        <v>1014</v>
      </c>
      <c r="H234" s="89" t="s">
        <v>876</v>
      </c>
      <c r="I234" s="89" t="s">
        <v>1007</v>
      </c>
      <c r="K234" s="89" t="s">
        <v>948</v>
      </c>
      <c r="L234" s="89" t="s">
        <v>957</v>
      </c>
      <c r="M234" s="89" t="s">
        <v>876</v>
      </c>
      <c r="N234" s="89" t="s">
        <v>876</v>
      </c>
      <c r="O234" s="89" t="s">
        <v>876</v>
      </c>
      <c r="P234" s="89" t="s">
        <v>948</v>
      </c>
      <c r="U234" s="89" t="s">
        <v>958</v>
      </c>
      <c r="W234" s="89" t="s">
        <v>958</v>
      </c>
      <c r="X234" s="89" t="s">
        <v>948</v>
      </c>
      <c r="AB234" s="89" t="s">
        <v>948</v>
      </c>
      <c r="AC234" s="89" t="s">
        <v>960</v>
      </c>
      <c r="AD234" s="89" t="s">
        <v>876</v>
      </c>
      <c r="AF234" s="89" t="s">
        <v>948</v>
      </c>
      <c r="AG234" s="89" t="s">
        <v>948</v>
      </c>
      <c r="AH234" s="89" t="s">
        <v>948</v>
      </c>
      <c r="AI234" s="89" t="s">
        <v>948</v>
      </c>
      <c r="AJ234" s="89" t="s">
        <v>948</v>
      </c>
      <c r="AK234" s="89" t="s">
        <v>948</v>
      </c>
      <c r="AM234" s="89" t="s">
        <v>1008</v>
      </c>
      <c r="AO234" s="89" t="s">
        <v>2082</v>
      </c>
      <c r="AP234" s="89" t="s">
        <v>983</v>
      </c>
      <c r="AQ234" s="89" t="s">
        <v>984</v>
      </c>
      <c r="AR234" s="89" t="s">
        <v>973</v>
      </c>
      <c r="AS234" s="89" t="s">
        <v>948</v>
      </c>
      <c r="AT234" s="89" t="s">
        <v>2087</v>
      </c>
      <c r="AU234" s="89" t="s">
        <v>986</v>
      </c>
      <c r="AW234" s="89" t="s">
        <v>948</v>
      </c>
      <c r="AY234" s="89" t="s">
        <v>948</v>
      </c>
      <c r="AZ234" s="89" t="s">
        <v>949</v>
      </c>
      <c r="BI234" s="89" t="s">
        <v>948</v>
      </c>
      <c r="BJ234" s="89" t="s">
        <v>948</v>
      </c>
      <c r="BM234" s="89" t="s">
        <v>948</v>
      </c>
      <c r="BN234" s="89" t="s">
        <v>948</v>
      </c>
      <c r="BR234" s="89" t="s">
        <v>948</v>
      </c>
      <c r="BX234" s="89" t="s">
        <v>2088</v>
      </c>
    </row>
    <row r="235" ht="13.5" hidden="1" customHeight="1">
      <c r="A235" s="89" t="s">
        <v>2089</v>
      </c>
      <c r="B235" s="89" t="s">
        <v>2090</v>
      </c>
      <c r="D235" s="89" t="s">
        <v>2089</v>
      </c>
      <c r="F235" s="89" t="s">
        <v>984</v>
      </c>
      <c r="G235" s="89" t="s">
        <v>984</v>
      </c>
      <c r="H235" s="89" t="s">
        <v>992</v>
      </c>
      <c r="I235" s="89" t="s">
        <v>1020</v>
      </c>
      <c r="K235" s="89" t="s">
        <v>948</v>
      </c>
      <c r="L235" s="89" t="s">
        <v>889</v>
      </c>
      <c r="M235" s="89" t="s">
        <v>948</v>
      </c>
      <c r="N235" s="89" t="s">
        <v>948</v>
      </c>
      <c r="O235" s="89" t="s">
        <v>948</v>
      </c>
      <c r="P235" s="89" t="s">
        <v>948</v>
      </c>
      <c r="U235" s="89" t="s">
        <v>958</v>
      </c>
      <c r="W235" s="89" t="s">
        <v>958</v>
      </c>
      <c r="X235" s="89" t="s">
        <v>876</v>
      </c>
      <c r="AB235" s="89" t="s">
        <v>948</v>
      </c>
      <c r="AC235" s="89" t="s">
        <v>949</v>
      </c>
      <c r="AF235" s="89" t="s">
        <v>948</v>
      </c>
      <c r="AG235" s="89" t="s">
        <v>948</v>
      </c>
      <c r="AH235" s="89" t="s">
        <v>948</v>
      </c>
      <c r="AI235" s="89" t="s">
        <v>948</v>
      </c>
      <c r="AJ235" s="89" t="s">
        <v>948</v>
      </c>
      <c r="AK235" s="89" t="s">
        <v>948</v>
      </c>
      <c r="AM235" s="89" t="s">
        <v>961</v>
      </c>
      <c r="AO235" s="89" t="s">
        <v>35</v>
      </c>
      <c r="AP235" s="89" t="s">
        <v>889</v>
      </c>
      <c r="AR235" s="89" t="s">
        <v>980</v>
      </c>
      <c r="AS235" s="89" t="s">
        <v>1046</v>
      </c>
      <c r="AT235" s="89" t="s">
        <v>2091</v>
      </c>
      <c r="AU235" s="89" t="s">
        <v>965</v>
      </c>
      <c r="AW235" s="89" t="s">
        <v>948</v>
      </c>
      <c r="AY235" s="89" t="s">
        <v>948</v>
      </c>
      <c r="AZ235" s="89" t="s">
        <v>949</v>
      </c>
      <c r="BI235" s="89" t="s">
        <v>948</v>
      </c>
      <c r="BJ235" s="89" t="s">
        <v>948</v>
      </c>
      <c r="BM235" s="89" t="s">
        <v>948</v>
      </c>
      <c r="BN235" s="89" t="s">
        <v>948</v>
      </c>
      <c r="BQ235" s="89" t="s">
        <v>2092</v>
      </c>
      <c r="BR235" s="89" t="s">
        <v>948</v>
      </c>
    </row>
    <row r="236" ht="13.5" hidden="1" customHeight="1">
      <c r="A236" s="89" t="s">
        <v>2093</v>
      </c>
      <c r="B236" s="89" t="s">
        <v>2094</v>
      </c>
      <c r="D236" s="89" t="s">
        <v>2095</v>
      </c>
      <c r="F236" s="89" t="s">
        <v>1179</v>
      </c>
      <c r="G236" s="89" t="s">
        <v>1179</v>
      </c>
      <c r="H236" s="89" t="s">
        <v>962</v>
      </c>
      <c r="I236" s="89" t="s">
        <v>984</v>
      </c>
      <c r="K236" s="89" t="s">
        <v>948</v>
      </c>
      <c r="L236" s="89" t="s">
        <v>889</v>
      </c>
      <c r="M236" s="89" t="s">
        <v>948</v>
      </c>
      <c r="N236" s="89" t="s">
        <v>948</v>
      </c>
      <c r="O236" s="89" t="s">
        <v>948</v>
      </c>
      <c r="P236" s="89" t="s">
        <v>948</v>
      </c>
      <c r="U236" s="89" t="s">
        <v>958</v>
      </c>
      <c r="W236" s="89" t="s">
        <v>958</v>
      </c>
      <c r="X236" s="89" t="s">
        <v>876</v>
      </c>
      <c r="AB236" s="89" t="s">
        <v>948</v>
      </c>
      <c r="AC236" s="89" t="s">
        <v>960</v>
      </c>
      <c r="AD236" s="89" t="s">
        <v>876</v>
      </c>
      <c r="AF236" s="89" t="s">
        <v>948</v>
      </c>
      <c r="AG236" s="89" t="s">
        <v>948</v>
      </c>
      <c r="AH236" s="89" t="s">
        <v>948</v>
      </c>
      <c r="AI236" s="89" t="s">
        <v>948</v>
      </c>
      <c r="AJ236" s="89" t="s">
        <v>948</v>
      </c>
      <c r="AK236" s="89" t="s">
        <v>948</v>
      </c>
      <c r="AM236" s="89" t="s">
        <v>1000</v>
      </c>
      <c r="AO236" s="89" t="s">
        <v>35</v>
      </c>
      <c r="AP236" s="89" t="s">
        <v>1086</v>
      </c>
      <c r="AQ236" s="89" t="s">
        <v>1118</v>
      </c>
      <c r="AR236" s="89" t="s">
        <v>980</v>
      </c>
      <c r="AS236" s="89" t="s">
        <v>963</v>
      </c>
      <c r="AT236" s="89" t="s">
        <v>2078</v>
      </c>
      <c r="AU236" s="89" t="s">
        <v>965</v>
      </c>
      <c r="AW236" s="89" t="s">
        <v>948</v>
      </c>
      <c r="AY236" s="89" t="s">
        <v>948</v>
      </c>
      <c r="AZ236" s="89" t="s">
        <v>949</v>
      </c>
      <c r="BI236" s="89" t="s">
        <v>948</v>
      </c>
      <c r="BJ236" s="89" t="s">
        <v>948</v>
      </c>
      <c r="BM236" s="89" t="s">
        <v>948</v>
      </c>
      <c r="BN236" s="89" t="s">
        <v>948</v>
      </c>
      <c r="BQ236" s="89" t="s">
        <v>2096</v>
      </c>
      <c r="BR236" s="89" t="s">
        <v>948</v>
      </c>
    </row>
    <row r="237" ht="13.5" customHeight="1">
      <c r="A237" s="89" t="s">
        <v>2097</v>
      </c>
      <c r="B237" s="89" t="s">
        <v>2098</v>
      </c>
      <c r="D237" s="89" t="s">
        <v>2097</v>
      </c>
      <c r="F237" s="89" t="s">
        <v>1014</v>
      </c>
      <c r="G237" s="89" t="s">
        <v>1014</v>
      </c>
      <c r="H237" s="89" t="s">
        <v>955</v>
      </c>
      <c r="I237" s="89" t="s">
        <v>1001</v>
      </c>
      <c r="J237" s="89" t="s">
        <v>948</v>
      </c>
      <c r="L237" s="89" t="s">
        <v>957</v>
      </c>
      <c r="M237" s="89" t="s">
        <v>876</v>
      </c>
      <c r="Q237" s="89" t="s">
        <v>948</v>
      </c>
      <c r="R237" s="89" t="s">
        <v>876</v>
      </c>
      <c r="T237" s="89" t="s">
        <v>959</v>
      </c>
      <c r="U237" s="89" t="s">
        <v>958</v>
      </c>
      <c r="V237" s="89" t="s">
        <v>959</v>
      </c>
      <c r="W237" s="89" t="s">
        <v>958</v>
      </c>
      <c r="X237" s="89" t="s">
        <v>948</v>
      </c>
      <c r="AB237" s="89" t="s">
        <v>948</v>
      </c>
      <c r="AC237" s="89" t="s">
        <v>960</v>
      </c>
      <c r="AD237" s="89" t="s">
        <v>876</v>
      </c>
      <c r="AF237" s="89" t="s">
        <v>948</v>
      </c>
      <c r="AG237" s="89" t="s">
        <v>948</v>
      </c>
      <c r="AM237" s="89" t="s">
        <v>1008</v>
      </c>
      <c r="AO237" s="89" t="s">
        <v>2097</v>
      </c>
      <c r="AP237" s="89" t="s">
        <v>889</v>
      </c>
      <c r="AR237" s="89" t="s">
        <v>1205</v>
      </c>
      <c r="AS237" s="89" t="s">
        <v>1340</v>
      </c>
      <c r="AT237" s="89" t="s">
        <v>1341</v>
      </c>
      <c r="AU237" s="89" t="s">
        <v>965</v>
      </c>
      <c r="AW237" s="89" t="s">
        <v>948</v>
      </c>
      <c r="AY237" s="89" t="s">
        <v>948</v>
      </c>
      <c r="AZ237" s="89" t="s">
        <v>949</v>
      </c>
      <c r="BC237" s="89" t="s">
        <v>876</v>
      </c>
      <c r="BF237" s="89" t="s">
        <v>876</v>
      </c>
      <c r="BM237" s="89" t="s">
        <v>948</v>
      </c>
      <c r="BN237" s="89" t="s">
        <v>948</v>
      </c>
      <c r="BQ237" s="89" t="s">
        <v>2099</v>
      </c>
      <c r="BR237" s="89" t="s">
        <v>948</v>
      </c>
      <c r="BY237" s="89" t="s">
        <v>948</v>
      </c>
      <c r="CA237" s="89" t="s">
        <v>948</v>
      </c>
    </row>
    <row r="238" ht="13.5" hidden="1" customHeight="1">
      <c r="A238" s="89" t="s">
        <v>2100</v>
      </c>
      <c r="B238" s="89" t="s">
        <v>2101</v>
      </c>
      <c r="D238" s="89" t="s">
        <v>2097</v>
      </c>
      <c r="F238" s="89" t="s">
        <v>1014</v>
      </c>
      <c r="G238" s="89" t="s">
        <v>1014</v>
      </c>
      <c r="H238" s="89" t="s">
        <v>992</v>
      </c>
      <c r="I238" s="89" t="s">
        <v>1001</v>
      </c>
      <c r="K238" s="89" t="s">
        <v>948</v>
      </c>
      <c r="L238" s="89" t="s">
        <v>957</v>
      </c>
      <c r="M238" s="89" t="s">
        <v>876</v>
      </c>
      <c r="N238" s="89" t="s">
        <v>876</v>
      </c>
      <c r="O238" s="89" t="s">
        <v>876</v>
      </c>
      <c r="P238" s="89" t="s">
        <v>948</v>
      </c>
      <c r="U238" s="89" t="s">
        <v>958</v>
      </c>
      <c r="W238" s="89" t="s">
        <v>958</v>
      </c>
      <c r="X238" s="89" t="s">
        <v>948</v>
      </c>
      <c r="AB238" s="89" t="s">
        <v>948</v>
      </c>
      <c r="AC238" s="89" t="s">
        <v>960</v>
      </c>
      <c r="AD238" s="89" t="s">
        <v>876</v>
      </c>
      <c r="AF238" s="89" t="s">
        <v>948</v>
      </c>
      <c r="AG238" s="89" t="s">
        <v>948</v>
      </c>
      <c r="AH238" s="89" t="s">
        <v>948</v>
      </c>
      <c r="AI238" s="89" t="s">
        <v>948</v>
      </c>
      <c r="AJ238" s="89" t="s">
        <v>948</v>
      </c>
      <c r="AK238" s="89" t="s">
        <v>948</v>
      </c>
      <c r="AM238" s="89" t="s">
        <v>1008</v>
      </c>
      <c r="AO238" s="89" t="s">
        <v>2097</v>
      </c>
      <c r="AP238" s="89" t="s">
        <v>889</v>
      </c>
      <c r="AR238" s="89" t="s">
        <v>980</v>
      </c>
      <c r="AS238" s="89" t="s">
        <v>948</v>
      </c>
      <c r="AT238" s="89" t="s">
        <v>1341</v>
      </c>
      <c r="AU238" s="89" t="s">
        <v>965</v>
      </c>
      <c r="AW238" s="89" t="s">
        <v>948</v>
      </c>
      <c r="AY238" s="89" t="s">
        <v>948</v>
      </c>
      <c r="AZ238" s="89" t="s">
        <v>949</v>
      </c>
      <c r="BI238" s="89" t="s">
        <v>948</v>
      </c>
      <c r="BJ238" s="89" t="s">
        <v>876</v>
      </c>
      <c r="BK238" s="89" t="s">
        <v>1075</v>
      </c>
      <c r="BM238" s="89" t="s">
        <v>948</v>
      </c>
      <c r="BN238" s="89" t="s">
        <v>948</v>
      </c>
      <c r="BQ238" s="89" t="s">
        <v>948</v>
      </c>
      <c r="BR238" s="89" t="s">
        <v>948</v>
      </c>
      <c r="BX238" s="89" t="s">
        <v>2102</v>
      </c>
    </row>
    <row r="239" ht="13.5" hidden="1" customHeight="1">
      <c r="A239" s="89" t="s">
        <v>2103</v>
      </c>
      <c r="B239" s="89" t="s">
        <v>2104</v>
      </c>
      <c r="D239" s="89" t="s">
        <v>2105</v>
      </c>
      <c r="F239" s="89" t="s">
        <v>1020</v>
      </c>
      <c r="G239" s="89" t="s">
        <v>1020</v>
      </c>
      <c r="H239" s="89" t="s">
        <v>992</v>
      </c>
      <c r="I239" s="89" t="s">
        <v>1020</v>
      </c>
      <c r="L239" s="89" t="s">
        <v>889</v>
      </c>
      <c r="M239" s="89" t="s">
        <v>948</v>
      </c>
      <c r="X239" s="89" t="s">
        <v>876</v>
      </c>
      <c r="Y239" s="89" t="s">
        <v>948</v>
      </c>
      <c r="AB239" s="89" t="s">
        <v>948</v>
      </c>
      <c r="AC239" s="89" t="s">
        <v>960</v>
      </c>
      <c r="AD239" s="89" t="s">
        <v>876</v>
      </c>
      <c r="AM239" s="89" t="s">
        <v>1000</v>
      </c>
      <c r="AP239" s="89" t="s">
        <v>889</v>
      </c>
      <c r="AR239" s="89" t="s">
        <v>1160</v>
      </c>
      <c r="AS239" s="89" t="s">
        <v>975</v>
      </c>
      <c r="AT239" s="89" t="s">
        <v>1244</v>
      </c>
      <c r="AU239" s="89" t="s">
        <v>986</v>
      </c>
      <c r="AW239" s="89" t="s">
        <v>876</v>
      </c>
      <c r="AY239" s="89" t="s">
        <v>948</v>
      </c>
      <c r="AZ239" s="89" t="s">
        <v>949</v>
      </c>
      <c r="BJ239" s="89" t="s">
        <v>1496</v>
      </c>
      <c r="BM239" s="89" t="s">
        <v>948</v>
      </c>
      <c r="BN239" s="89" t="s">
        <v>948</v>
      </c>
      <c r="BQ239" s="89" t="s">
        <v>2106</v>
      </c>
      <c r="BR239" s="89" t="s">
        <v>2107</v>
      </c>
    </row>
    <row r="240" ht="13.5" customHeight="1">
      <c r="A240" s="89" t="s">
        <v>2108</v>
      </c>
      <c r="B240" s="89" t="s">
        <v>2109</v>
      </c>
      <c r="D240" s="89" t="s">
        <v>2110</v>
      </c>
      <c r="F240" s="89" t="s">
        <v>972</v>
      </c>
      <c r="G240" s="89" t="s">
        <v>972</v>
      </c>
      <c r="H240" s="89" t="s">
        <v>992</v>
      </c>
      <c r="I240" s="89" t="s">
        <v>1007</v>
      </c>
      <c r="J240" s="89" t="s">
        <v>948</v>
      </c>
      <c r="L240" s="89" t="s">
        <v>957</v>
      </c>
      <c r="M240" s="89" t="s">
        <v>948</v>
      </c>
      <c r="Q240" s="89" t="s">
        <v>876</v>
      </c>
      <c r="R240" s="89" t="s">
        <v>876</v>
      </c>
      <c r="T240" s="89" t="s">
        <v>959</v>
      </c>
      <c r="U240" s="89" t="s">
        <v>1079</v>
      </c>
      <c r="V240" s="89" t="s">
        <v>959</v>
      </c>
      <c r="W240" s="89" t="s">
        <v>1079</v>
      </c>
      <c r="X240" s="89" t="s">
        <v>948</v>
      </c>
      <c r="AB240" s="89" t="s">
        <v>948</v>
      </c>
      <c r="AC240" s="89" t="s">
        <v>1094</v>
      </c>
      <c r="AD240" s="89" t="s">
        <v>876</v>
      </c>
      <c r="AF240" s="89" t="s">
        <v>948</v>
      </c>
      <c r="AG240" s="89" t="s">
        <v>948</v>
      </c>
      <c r="AM240" s="89" t="s">
        <v>961</v>
      </c>
      <c r="AO240" s="89" t="s">
        <v>41</v>
      </c>
      <c r="AP240" s="89" t="s">
        <v>983</v>
      </c>
      <c r="AQ240" s="89" t="s">
        <v>956</v>
      </c>
      <c r="AR240" s="89" t="s">
        <v>1067</v>
      </c>
      <c r="AS240" s="89" t="s">
        <v>967</v>
      </c>
      <c r="AT240" s="89" t="s">
        <v>2111</v>
      </c>
      <c r="AU240" s="89" t="s">
        <v>986</v>
      </c>
      <c r="AW240" s="89" t="s">
        <v>948</v>
      </c>
      <c r="AY240" s="89" t="s">
        <v>948</v>
      </c>
      <c r="AZ240" s="89" t="s">
        <v>949</v>
      </c>
      <c r="BC240" s="89" t="s">
        <v>948</v>
      </c>
      <c r="BF240" s="89" t="s">
        <v>876</v>
      </c>
      <c r="BM240" s="89" t="s">
        <v>948</v>
      </c>
      <c r="BN240" s="89" t="s">
        <v>948</v>
      </c>
      <c r="BQ240" s="89" t="s">
        <v>2112</v>
      </c>
      <c r="BR240" s="89" t="s">
        <v>948</v>
      </c>
    </row>
    <row r="241" ht="13.5" customHeight="1">
      <c r="A241" s="89" t="s">
        <v>2113</v>
      </c>
      <c r="B241" s="89" t="s">
        <v>2114</v>
      </c>
      <c r="D241" s="89" t="s">
        <v>2115</v>
      </c>
      <c r="F241" s="89" t="s">
        <v>972</v>
      </c>
      <c r="G241" s="89" t="s">
        <v>972</v>
      </c>
      <c r="H241" s="89" t="s">
        <v>992</v>
      </c>
      <c r="I241" s="89" t="s">
        <v>1001</v>
      </c>
      <c r="J241" s="89" t="s">
        <v>948</v>
      </c>
      <c r="L241" s="89" t="s">
        <v>957</v>
      </c>
      <c r="M241" s="89" t="s">
        <v>876</v>
      </c>
      <c r="Q241" s="89" t="s">
        <v>876</v>
      </c>
      <c r="R241" s="89" t="s">
        <v>876</v>
      </c>
      <c r="T241" s="89" t="s">
        <v>959</v>
      </c>
      <c r="U241" s="89" t="s">
        <v>958</v>
      </c>
      <c r="V241" s="89" t="s">
        <v>959</v>
      </c>
      <c r="W241" s="89" t="s">
        <v>958</v>
      </c>
      <c r="X241" s="89" t="s">
        <v>948</v>
      </c>
      <c r="AB241" s="89" t="s">
        <v>948</v>
      </c>
      <c r="AC241" s="89" t="s">
        <v>949</v>
      </c>
      <c r="AF241" s="89" t="s">
        <v>948</v>
      </c>
      <c r="AG241" s="89" t="s">
        <v>948</v>
      </c>
      <c r="AM241" s="89" t="s">
        <v>2116</v>
      </c>
      <c r="AO241" s="89" t="s">
        <v>2115</v>
      </c>
      <c r="AP241" s="89" t="s">
        <v>983</v>
      </c>
      <c r="AQ241" s="89" t="s">
        <v>984</v>
      </c>
      <c r="AR241" s="89" t="s">
        <v>973</v>
      </c>
      <c r="AS241" s="89" t="s">
        <v>2117</v>
      </c>
      <c r="AT241" s="89" t="s">
        <v>2118</v>
      </c>
      <c r="AU241" s="89" t="s">
        <v>965</v>
      </c>
      <c r="AW241" s="89" t="s">
        <v>948</v>
      </c>
      <c r="AY241" s="89" t="s">
        <v>948</v>
      </c>
      <c r="AZ241" s="89" t="s">
        <v>949</v>
      </c>
      <c r="BC241" s="89" t="s">
        <v>948</v>
      </c>
      <c r="BF241" s="89" t="s">
        <v>948</v>
      </c>
      <c r="BM241" s="89" t="s">
        <v>948</v>
      </c>
      <c r="BN241" s="89" t="s">
        <v>948</v>
      </c>
      <c r="BQ241" s="89" t="s">
        <v>2119</v>
      </c>
      <c r="BR241" s="89" t="s">
        <v>948</v>
      </c>
      <c r="BY241" s="89" t="s">
        <v>948</v>
      </c>
    </row>
    <row r="242" ht="13.5" hidden="1" customHeight="1">
      <c r="A242" s="89" t="s">
        <v>2120</v>
      </c>
      <c r="B242" s="89" t="s">
        <v>2121</v>
      </c>
      <c r="D242" s="89" t="s">
        <v>2115</v>
      </c>
      <c r="F242" s="89" t="s">
        <v>972</v>
      </c>
      <c r="G242" s="89" t="s">
        <v>972</v>
      </c>
      <c r="H242" s="89" t="s">
        <v>992</v>
      </c>
      <c r="I242" s="89" t="s">
        <v>1159</v>
      </c>
      <c r="K242" s="89" t="s">
        <v>948</v>
      </c>
      <c r="L242" s="89" t="s">
        <v>957</v>
      </c>
      <c r="M242" s="89" t="s">
        <v>876</v>
      </c>
      <c r="N242" s="89" t="s">
        <v>876</v>
      </c>
      <c r="O242" s="89" t="s">
        <v>876</v>
      </c>
      <c r="P242" s="89" t="s">
        <v>876</v>
      </c>
      <c r="U242" s="89" t="s">
        <v>958</v>
      </c>
      <c r="W242" s="89" t="s">
        <v>958</v>
      </c>
      <c r="X242" s="89" t="s">
        <v>948</v>
      </c>
      <c r="AB242" s="89" t="s">
        <v>948</v>
      </c>
      <c r="AC242" s="89" t="s">
        <v>949</v>
      </c>
      <c r="AF242" s="89" t="s">
        <v>948</v>
      </c>
      <c r="AG242" s="89" t="s">
        <v>948</v>
      </c>
      <c r="AH242" s="89" t="s">
        <v>876</v>
      </c>
      <c r="AI242" s="89" t="s">
        <v>876</v>
      </c>
      <c r="AJ242" s="89" t="s">
        <v>876</v>
      </c>
      <c r="AK242" s="89" t="s">
        <v>876</v>
      </c>
      <c r="AM242" s="89" t="s">
        <v>2116</v>
      </c>
      <c r="AO242" s="89" t="s">
        <v>2115</v>
      </c>
      <c r="AP242" s="89" t="s">
        <v>983</v>
      </c>
      <c r="AQ242" s="89" t="s">
        <v>984</v>
      </c>
      <c r="AR242" s="89" t="s">
        <v>974</v>
      </c>
      <c r="AS242" s="89" t="s">
        <v>948</v>
      </c>
      <c r="AT242" s="89" t="s">
        <v>2118</v>
      </c>
      <c r="AU242" s="89" t="s">
        <v>965</v>
      </c>
      <c r="AW242" s="89" t="s">
        <v>948</v>
      </c>
      <c r="AY242" s="89" t="s">
        <v>948</v>
      </c>
      <c r="AZ242" s="89" t="s">
        <v>949</v>
      </c>
      <c r="BI242" s="89" t="s">
        <v>948</v>
      </c>
      <c r="BJ242" s="89" t="s">
        <v>948</v>
      </c>
      <c r="BM242" s="89" t="s">
        <v>948</v>
      </c>
      <c r="BN242" s="89" t="s">
        <v>948</v>
      </c>
      <c r="BQ242" s="89" t="s">
        <v>948</v>
      </c>
      <c r="BR242" s="89" t="s">
        <v>948</v>
      </c>
      <c r="BX242" s="89" t="s">
        <v>2122</v>
      </c>
    </row>
    <row r="243" ht="13.5" hidden="1" customHeight="1">
      <c r="A243" s="89" t="s">
        <v>2123</v>
      </c>
      <c r="B243" s="89" t="s">
        <v>2124</v>
      </c>
      <c r="C243" s="89" t="s">
        <v>1190</v>
      </c>
      <c r="D243" s="89" t="s">
        <v>400</v>
      </c>
      <c r="F243" s="89" t="s">
        <v>1141</v>
      </c>
      <c r="G243" s="89" t="s">
        <v>1141</v>
      </c>
      <c r="H243" s="89" t="s">
        <v>973</v>
      </c>
      <c r="I243" s="89" t="s">
        <v>1007</v>
      </c>
      <c r="K243" s="89" t="s">
        <v>948</v>
      </c>
      <c r="L243" s="89" t="s">
        <v>889</v>
      </c>
      <c r="M243" s="89" t="s">
        <v>948</v>
      </c>
      <c r="U243" s="89" t="s">
        <v>958</v>
      </c>
      <c r="W243" s="89" t="s">
        <v>958</v>
      </c>
      <c r="X243" s="89" t="s">
        <v>876</v>
      </c>
      <c r="AB243" s="89" t="s">
        <v>948</v>
      </c>
      <c r="AC243" s="89" t="s">
        <v>1094</v>
      </c>
      <c r="AD243" s="89" t="s">
        <v>876</v>
      </c>
      <c r="AF243" s="89" t="s">
        <v>948</v>
      </c>
      <c r="AG243" s="89" t="s">
        <v>948</v>
      </c>
      <c r="AH243" s="89" t="s">
        <v>948</v>
      </c>
      <c r="AI243" s="89" t="s">
        <v>948</v>
      </c>
      <c r="AJ243" s="89" t="s">
        <v>948</v>
      </c>
      <c r="AK243" s="89" t="s">
        <v>948</v>
      </c>
      <c r="AM243" s="89" t="s">
        <v>961</v>
      </c>
      <c r="AN243" s="89" t="s">
        <v>948</v>
      </c>
      <c r="AO243" s="89" t="s">
        <v>40</v>
      </c>
      <c r="AP243" s="89" t="s">
        <v>983</v>
      </c>
      <c r="AQ243" s="89" t="s">
        <v>956</v>
      </c>
      <c r="AR243" s="89" t="s">
        <v>1067</v>
      </c>
      <c r="AS243" s="89" t="s">
        <v>975</v>
      </c>
      <c r="AT243" s="89" t="s">
        <v>2125</v>
      </c>
      <c r="AU243" s="89" t="s">
        <v>986</v>
      </c>
      <c r="AW243" s="89" t="s">
        <v>948</v>
      </c>
      <c r="AY243" s="89" t="s">
        <v>948</v>
      </c>
      <c r="AZ243" s="89" t="s">
        <v>949</v>
      </c>
      <c r="BH243" s="89" t="s">
        <v>948</v>
      </c>
      <c r="BI243" s="89" t="s">
        <v>948</v>
      </c>
      <c r="BM243" s="89" t="s">
        <v>948</v>
      </c>
      <c r="BN243" s="89" t="s">
        <v>948</v>
      </c>
      <c r="BQ243" s="89" t="s">
        <v>2126</v>
      </c>
      <c r="BR243" s="89" t="s">
        <v>948</v>
      </c>
    </row>
    <row r="244" ht="13.5" customHeight="1">
      <c r="A244" s="89" t="s">
        <v>2127</v>
      </c>
      <c r="B244" s="89" t="s">
        <v>2128</v>
      </c>
      <c r="D244" s="89" t="s">
        <v>2129</v>
      </c>
      <c r="F244" s="89" t="s">
        <v>974</v>
      </c>
      <c r="G244" s="89" t="s">
        <v>974</v>
      </c>
      <c r="H244" s="89" t="s">
        <v>955</v>
      </c>
      <c r="I244" s="89" t="s">
        <v>1159</v>
      </c>
      <c r="J244" s="89" t="s">
        <v>948</v>
      </c>
      <c r="L244" s="89" t="s">
        <v>957</v>
      </c>
      <c r="M244" s="89" t="s">
        <v>876</v>
      </c>
      <c r="Q244" s="89" t="s">
        <v>948</v>
      </c>
      <c r="R244" s="89" t="s">
        <v>876</v>
      </c>
      <c r="T244" s="89" t="s">
        <v>959</v>
      </c>
      <c r="U244" s="89" t="s">
        <v>958</v>
      </c>
      <c r="V244" s="89" t="s">
        <v>959</v>
      </c>
      <c r="W244" s="89" t="s">
        <v>958</v>
      </c>
      <c r="X244" s="89" t="s">
        <v>948</v>
      </c>
      <c r="AB244" s="89" t="s">
        <v>948</v>
      </c>
      <c r="AC244" s="89" t="s">
        <v>2130</v>
      </c>
      <c r="AD244" s="89" t="s">
        <v>876</v>
      </c>
      <c r="AF244" s="89" t="s">
        <v>948</v>
      </c>
      <c r="AG244" s="89" t="s">
        <v>948</v>
      </c>
      <c r="AM244" s="89" t="s">
        <v>961</v>
      </c>
      <c r="AO244" s="89" t="s">
        <v>2129</v>
      </c>
      <c r="AP244" s="89" t="s">
        <v>889</v>
      </c>
      <c r="AR244" s="89" t="s">
        <v>973</v>
      </c>
      <c r="AS244" s="89" t="s">
        <v>948</v>
      </c>
      <c r="AT244" s="89" t="s">
        <v>2131</v>
      </c>
      <c r="AU244" s="89" t="s">
        <v>949</v>
      </c>
      <c r="AW244" s="89" t="s">
        <v>948</v>
      </c>
      <c r="AY244" s="89" t="s">
        <v>948</v>
      </c>
      <c r="AZ244" s="89" t="s">
        <v>949</v>
      </c>
      <c r="BC244" s="89" t="s">
        <v>948</v>
      </c>
      <c r="BF244" s="89" t="s">
        <v>948</v>
      </c>
      <c r="BM244" s="89" t="s">
        <v>948</v>
      </c>
      <c r="BN244" s="89" t="s">
        <v>948</v>
      </c>
      <c r="BQ244" s="89" t="s">
        <v>2132</v>
      </c>
      <c r="BR244" s="89" t="s">
        <v>948</v>
      </c>
      <c r="BY244" s="89" t="s">
        <v>948</v>
      </c>
      <c r="CA244" s="89" t="s">
        <v>948</v>
      </c>
    </row>
    <row r="245" ht="13.5" hidden="1" customHeight="1">
      <c r="A245" s="89" t="s">
        <v>2133</v>
      </c>
      <c r="B245" s="89" t="s">
        <v>2134</v>
      </c>
      <c r="D245" s="89" t="s">
        <v>2129</v>
      </c>
      <c r="F245" s="89" t="s">
        <v>974</v>
      </c>
      <c r="G245" s="89" t="s">
        <v>974</v>
      </c>
      <c r="H245" s="89" t="s">
        <v>992</v>
      </c>
      <c r="I245" s="89" t="s">
        <v>1159</v>
      </c>
      <c r="K245" s="89" t="s">
        <v>948</v>
      </c>
      <c r="L245" s="89" t="s">
        <v>957</v>
      </c>
      <c r="M245" s="89" t="s">
        <v>876</v>
      </c>
      <c r="N245" s="89" t="s">
        <v>876</v>
      </c>
      <c r="O245" s="89" t="s">
        <v>876</v>
      </c>
      <c r="P245" s="89" t="s">
        <v>876</v>
      </c>
      <c r="U245" s="89" t="s">
        <v>958</v>
      </c>
      <c r="W245" s="89" t="s">
        <v>958</v>
      </c>
      <c r="X245" s="89" t="s">
        <v>948</v>
      </c>
      <c r="AB245" s="89" t="s">
        <v>948</v>
      </c>
      <c r="AC245" s="89" t="s">
        <v>2130</v>
      </c>
      <c r="AD245" s="89" t="s">
        <v>876</v>
      </c>
      <c r="AF245" s="89" t="s">
        <v>948</v>
      </c>
      <c r="AG245" s="89" t="s">
        <v>948</v>
      </c>
      <c r="AH245" s="89" t="s">
        <v>876</v>
      </c>
      <c r="AI245" s="89" t="s">
        <v>876</v>
      </c>
      <c r="AJ245" s="89" t="s">
        <v>876</v>
      </c>
      <c r="AK245" s="89" t="s">
        <v>876</v>
      </c>
      <c r="AM245" s="89" t="s">
        <v>961</v>
      </c>
      <c r="AO245" s="89" t="s">
        <v>2129</v>
      </c>
      <c r="AP245" s="89" t="s">
        <v>889</v>
      </c>
      <c r="AR245" s="89" t="s">
        <v>974</v>
      </c>
      <c r="AS245" s="89" t="s">
        <v>948</v>
      </c>
      <c r="AT245" s="89" t="s">
        <v>2131</v>
      </c>
      <c r="AU245" s="89" t="s">
        <v>949</v>
      </c>
      <c r="AW245" s="89" t="s">
        <v>948</v>
      </c>
      <c r="AY245" s="89" t="s">
        <v>948</v>
      </c>
      <c r="AZ245" s="89" t="s">
        <v>949</v>
      </c>
      <c r="BI245" s="89" t="s">
        <v>948</v>
      </c>
      <c r="BJ245" s="89" t="s">
        <v>948</v>
      </c>
      <c r="BM245" s="89" t="s">
        <v>948</v>
      </c>
      <c r="BN245" s="89" t="s">
        <v>948</v>
      </c>
      <c r="BQ245" s="89" t="s">
        <v>948</v>
      </c>
      <c r="BR245" s="89" t="s">
        <v>948</v>
      </c>
      <c r="BX245" s="89" t="s">
        <v>2135</v>
      </c>
    </row>
    <row r="246" ht="13.5" customHeight="1">
      <c r="A246" s="89" t="s">
        <v>2136</v>
      </c>
      <c r="B246" s="89" t="s">
        <v>2137</v>
      </c>
      <c r="D246" s="89" t="s">
        <v>1116</v>
      </c>
      <c r="F246" s="89" t="s">
        <v>1052</v>
      </c>
      <c r="G246" s="89" t="s">
        <v>1052</v>
      </c>
      <c r="H246" s="89" t="s">
        <v>955</v>
      </c>
      <c r="I246" s="89" t="s">
        <v>956</v>
      </c>
      <c r="J246" s="89" t="s">
        <v>948</v>
      </c>
      <c r="L246" s="89" t="s">
        <v>889</v>
      </c>
      <c r="M246" s="89" t="s">
        <v>876</v>
      </c>
      <c r="Q246" s="89" t="s">
        <v>948</v>
      </c>
      <c r="R246" s="89" t="s">
        <v>948</v>
      </c>
      <c r="T246" s="89" t="s">
        <v>959</v>
      </c>
      <c r="U246" s="89" t="s">
        <v>958</v>
      </c>
      <c r="V246" s="89" t="s">
        <v>959</v>
      </c>
      <c r="W246" s="89" t="s">
        <v>958</v>
      </c>
      <c r="X246" s="89" t="s">
        <v>876</v>
      </c>
      <c r="AB246" s="89" t="s">
        <v>948</v>
      </c>
      <c r="AC246" s="89" t="s">
        <v>949</v>
      </c>
      <c r="AF246" s="89" t="s">
        <v>948</v>
      </c>
      <c r="AG246" s="89" t="s">
        <v>948</v>
      </c>
      <c r="AM246" s="89" t="s">
        <v>1117</v>
      </c>
      <c r="AO246" s="89" t="s">
        <v>1116</v>
      </c>
      <c r="AP246" s="89" t="s">
        <v>889</v>
      </c>
      <c r="AQ246" s="89" t="s">
        <v>948</v>
      </c>
      <c r="AR246" s="89" t="s">
        <v>980</v>
      </c>
      <c r="AS246" s="89" t="s">
        <v>1095</v>
      </c>
      <c r="AT246" s="89" t="s">
        <v>2138</v>
      </c>
      <c r="AU246" s="89" t="s">
        <v>965</v>
      </c>
      <c r="AW246" s="89" t="s">
        <v>948</v>
      </c>
      <c r="AY246" s="89" t="s">
        <v>948</v>
      </c>
      <c r="AZ246" s="89" t="s">
        <v>949</v>
      </c>
      <c r="BC246" s="89" t="s">
        <v>876</v>
      </c>
      <c r="BF246" s="89" t="s">
        <v>948</v>
      </c>
      <c r="BM246" s="89" t="s">
        <v>948</v>
      </c>
      <c r="BN246" s="89" t="s">
        <v>948</v>
      </c>
      <c r="BQ246" s="89" t="s">
        <v>2139</v>
      </c>
      <c r="BR246" s="89" t="s">
        <v>948</v>
      </c>
      <c r="BY246" s="89" t="s">
        <v>948</v>
      </c>
      <c r="CA246" s="89" t="s">
        <v>948</v>
      </c>
    </row>
    <row r="247" ht="13.5" hidden="1" customHeight="1">
      <c r="A247" s="89" t="s">
        <v>2140</v>
      </c>
      <c r="B247" s="89" t="s">
        <v>2141</v>
      </c>
      <c r="C247" s="89" t="s">
        <v>2140</v>
      </c>
      <c r="D247" s="89" t="s">
        <v>2140</v>
      </c>
      <c r="F247" s="89" t="s">
        <v>1014</v>
      </c>
      <c r="G247" s="89" t="s">
        <v>1014</v>
      </c>
      <c r="H247" s="89" t="s">
        <v>955</v>
      </c>
      <c r="I247" s="89" t="s">
        <v>981</v>
      </c>
      <c r="K247" s="89" t="s">
        <v>948</v>
      </c>
      <c r="L247" s="89" t="s">
        <v>957</v>
      </c>
      <c r="M247" s="89" t="s">
        <v>948</v>
      </c>
      <c r="U247" s="89" t="s">
        <v>958</v>
      </c>
      <c r="W247" s="89" t="s">
        <v>958</v>
      </c>
      <c r="X247" s="89" t="s">
        <v>948</v>
      </c>
      <c r="AB247" s="89" t="s">
        <v>948</v>
      </c>
      <c r="AC247" s="89" t="s">
        <v>960</v>
      </c>
      <c r="AD247" s="89" t="s">
        <v>876</v>
      </c>
      <c r="AF247" s="89" t="s">
        <v>948</v>
      </c>
      <c r="AG247" s="89" t="s">
        <v>948</v>
      </c>
      <c r="AH247" s="89" t="s">
        <v>948</v>
      </c>
      <c r="AI247" s="89" t="s">
        <v>948</v>
      </c>
      <c r="AJ247" s="89" t="s">
        <v>876</v>
      </c>
      <c r="AK247" s="89" t="s">
        <v>876</v>
      </c>
      <c r="AM247" s="89" t="s">
        <v>961</v>
      </c>
      <c r="AN247" s="89" t="s">
        <v>948</v>
      </c>
      <c r="AO247" s="89" t="s">
        <v>40</v>
      </c>
      <c r="AP247" s="89" t="s">
        <v>1086</v>
      </c>
      <c r="AQ247" s="89" t="s">
        <v>1118</v>
      </c>
      <c r="AR247" s="89" t="s">
        <v>974</v>
      </c>
      <c r="AS247" s="89" t="s">
        <v>1105</v>
      </c>
      <c r="AT247" s="89" t="s">
        <v>2142</v>
      </c>
      <c r="AU247" s="89" t="s">
        <v>965</v>
      </c>
      <c r="AW247" s="89" t="s">
        <v>876</v>
      </c>
      <c r="AY247" s="89" t="s">
        <v>948</v>
      </c>
      <c r="AZ247" s="89" t="s">
        <v>960</v>
      </c>
      <c r="BA247" s="89" t="s">
        <v>876</v>
      </c>
      <c r="BH247" s="89" t="s">
        <v>948</v>
      </c>
      <c r="BI247" s="89" t="s">
        <v>948</v>
      </c>
      <c r="BM247" s="89" t="s">
        <v>948</v>
      </c>
      <c r="BN247" s="89" t="s">
        <v>948</v>
      </c>
      <c r="BQ247" s="89" t="s">
        <v>2143</v>
      </c>
      <c r="BR247" s="89" t="s">
        <v>2144</v>
      </c>
    </row>
    <row r="248" ht="13.5" customHeight="1">
      <c r="A248" s="89" t="s">
        <v>1167</v>
      </c>
      <c r="B248" s="89" t="s">
        <v>2145</v>
      </c>
      <c r="D248" s="89" t="s">
        <v>1167</v>
      </c>
      <c r="F248" s="89" t="s">
        <v>1020</v>
      </c>
      <c r="G248" s="89" t="s">
        <v>1020</v>
      </c>
      <c r="H248" s="89" t="s">
        <v>992</v>
      </c>
      <c r="I248" s="89" t="s">
        <v>1007</v>
      </c>
      <c r="J248" s="89" t="s">
        <v>948</v>
      </c>
      <c r="L248" s="89" t="s">
        <v>957</v>
      </c>
      <c r="M248" s="89" t="s">
        <v>876</v>
      </c>
      <c r="Q248" s="89" t="s">
        <v>948</v>
      </c>
      <c r="R248" s="89" t="s">
        <v>948</v>
      </c>
      <c r="T248" s="89" t="s">
        <v>959</v>
      </c>
      <c r="U248" s="89" t="s">
        <v>958</v>
      </c>
      <c r="V248" s="89" t="s">
        <v>959</v>
      </c>
      <c r="W248" s="89" t="s">
        <v>958</v>
      </c>
      <c r="X248" s="89" t="s">
        <v>948</v>
      </c>
      <c r="AB248" s="89" t="s">
        <v>948</v>
      </c>
      <c r="AC248" s="89" t="s">
        <v>949</v>
      </c>
      <c r="AD248" s="89" t="s">
        <v>948</v>
      </c>
      <c r="AF248" s="89" t="s">
        <v>948</v>
      </c>
      <c r="AG248" s="89" t="s">
        <v>948</v>
      </c>
      <c r="AM248" s="89" t="s">
        <v>2146</v>
      </c>
      <c r="AO248" s="89" t="s">
        <v>1167</v>
      </c>
      <c r="AP248" s="89" t="s">
        <v>889</v>
      </c>
      <c r="AR248" s="89" t="s">
        <v>955</v>
      </c>
      <c r="AS248" s="89" t="s">
        <v>963</v>
      </c>
      <c r="AT248" s="89" t="s">
        <v>2147</v>
      </c>
      <c r="AU248" s="89" t="s">
        <v>986</v>
      </c>
      <c r="AW248" s="89" t="s">
        <v>948</v>
      </c>
      <c r="AY248" s="89" t="s">
        <v>948</v>
      </c>
      <c r="AZ248" s="89" t="s">
        <v>949</v>
      </c>
      <c r="BC248" s="89" t="s">
        <v>876</v>
      </c>
      <c r="BF248" s="89" t="s">
        <v>876</v>
      </c>
      <c r="BM248" s="89" t="s">
        <v>948</v>
      </c>
      <c r="BN248" s="89" t="s">
        <v>948</v>
      </c>
      <c r="BQ248" s="89" t="s">
        <v>2148</v>
      </c>
      <c r="BR248" s="89" t="s">
        <v>948</v>
      </c>
    </row>
    <row r="249" ht="13.5" hidden="1" customHeight="1">
      <c r="A249" s="89" t="s">
        <v>2149</v>
      </c>
      <c r="B249" s="89" t="s">
        <v>2150</v>
      </c>
      <c r="C249" s="89" t="s">
        <v>1167</v>
      </c>
      <c r="D249" s="89" t="s">
        <v>1167</v>
      </c>
      <c r="F249" s="89" t="s">
        <v>1020</v>
      </c>
      <c r="G249" s="89" t="s">
        <v>1020</v>
      </c>
      <c r="H249" s="89" t="s">
        <v>955</v>
      </c>
      <c r="I249" s="89" t="s">
        <v>1007</v>
      </c>
      <c r="K249" s="89" t="s">
        <v>948</v>
      </c>
      <c r="L249" s="89" t="s">
        <v>957</v>
      </c>
      <c r="M249" s="89" t="s">
        <v>876</v>
      </c>
      <c r="U249" s="89" t="s">
        <v>958</v>
      </c>
      <c r="W249" s="89" t="s">
        <v>958</v>
      </c>
      <c r="X249" s="89" t="s">
        <v>948</v>
      </c>
      <c r="AB249" s="89" t="s">
        <v>948</v>
      </c>
      <c r="AC249" s="89" t="s">
        <v>949</v>
      </c>
      <c r="AD249" s="89" t="s">
        <v>948</v>
      </c>
      <c r="AF249" s="89" t="s">
        <v>948</v>
      </c>
      <c r="AG249" s="89" t="s">
        <v>948</v>
      </c>
      <c r="AH249" s="89" t="s">
        <v>948</v>
      </c>
      <c r="AI249" s="89" t="s">
        <v>948</v>
      </c>
      <c r="AJ249" s="89" t="s">
        <v>948</v>
      </c>
      <c r="AK249" s="89" t="s">
        <v>948</v>
      </c>
      <c r="AL249" s="89" t="s">
        <v>876</v>
      </c>
      <c r="AM249" s="89" t="s">
        <v>2146</v>
      </c>
      <c r="AN249" s="89" t="s">
        <v>948</v>
      </c>
      <c r="AO249" s="89" t="s">
        <v>1167</v>
      </c>
      <c r="AP249" s="89" t="s">
        <v>889</v>
      </c>
      <c r="AR249" s="89" t="s">
        <v>955</v>
      </c>
      <c r="AS249" s="89" t="s">
        <v>948</v>
      </c>
      <c r="AT249" s="89" t="s">
        <v>2147</v>
      </c>
      <c r="AU249" s="89" t="s">
        <v>986</v>
      </c>
      <c r="AW249" s="89" t="s">
        <v>948</v>
      </c>
      <c r="AY249" s="89" t="s">
        <v>948</v>
      </c>
      <c r="AZ249" s="89" t="s">
        <v>949</v>
      </c>
      <c r="BH249" s="89" t="s">
        <v>876</v>
      </c>
      <c r="BI249" s="89" t="s">
        <v>948</v>
      </c>
      <c r="BM249" s="89" t="s">
        <v>948</v>
      </c>
      <c r="BN249" s="89" t="s">
        <v>948</v>
      </c>
      <c r="BQ249" s="89" t="s">
        <v>948</v>
      </c>
      <c r="BR249" s="89" t="s">
        <v>948</v>
      </c>
      <c r="BX249" s="89" t="s">
        <v>2151</v>
      </c>
    </row>
    <row r="250" ht="13.5" hidden="1" customHeight="1">
      <c r="A250" s="89" t="s">
        <v>2152</v>
      </c>
      <c r="B250" s="89" t="s">
        <v>2153</v>
      </c>
      <c r="D250" s="89" t="s">
        <v>2154</v>
      </c>
      <c r="F250" s="89" t="s">
        <v>984</v>
      </c>
      <c r="G250" s="89" t="s">
        <v>984</v>
      </c>
      <c r="H250" s="89" t="s">
        <v>955</v>
      </c>
      <c r="I250" s="89" t="s">
        <v>876</v>
      </c>
      <c r="L250" s="89" t="s">
        <v>889</v>
      </c>
      <c r="X250" s="89" t="s">
        <v>876</v>
      </c>
      <c r="AB250" s="89" t="s">
        <v>948</v>
      </c>
      <c r="AC250" s="89" t="s">
        <v>949</v>
      </c>
      <c r="AM250" s="89" t="s">
        <v>1600</v>
      </c>
      <c r="AP250" s="89" t="s">
        <v>889</v>
      </c>
      <c r="AR250" s="89" t="s">
        <v>974</v>
      </c>
      <c r="AS250" s="89" t="s">
        <v>1095</v>
      </c>
      <c r="AT250" s="89" t="s">
        <v>2155</v>
      </c>
      <c r="AU250" s="89" t="s">
        <v>1147</v>
      </c>
      <c r="AW250" s="89" t="s">
        <v>948</v>
      </c>
      <c r="AY250" s="89" t="s">
        <v>948</v>
      </c>
      <c r="AZ250" s="89" t="s">
        <v>949</v>
      </c>
      <c r="BM250" s="89" t="s">
        <v>948</v>
      </c>
      <c r="BN250" s="89" t="s">
        <v>948</v>
      </c>
      <c r="BQ250" s="89" t="s">
        <v>2156</v>
      </c>
      <c r="BR250" s="89" t="s">
        <v>948</v>
      </c>
    </row>
    <row r="251" ht="13.5" hidden="1" customHeight="1">
      <c r="A251" s="89" t="s">
        <v>2157</v>
      </c>
      <c r="B251" s="89" t="s">
        <v>2158</v>
      </c>
      <c r="D251" s="89" t="s">
        <v>2159</v>
      </c>
      <c r="F251" s="89" t="s">
        <v>984</v>
      </c>
      <c r="G251" s="89" t="s">
        <v>984</v>
      </c>
      <c r="H251" s="89" t="s">
        <v>955</v>
      </c>
      <c r="I251" s="89" t="s">
        <v>876</v>
      </c>
      <c r="L251" s="89" t="s">
        <v>889</v>
      </c>
      <c r="X251" s="89" t="s">
        <v>876</v>
      </c>
      <c r="AB251" s="89" t="s">
        <v>948</v>
      </c>
      <c r="AC251" s="89" t="s">
        <v>949</v>
      </c>
      <c r="AM251" s="89" t="s">
        <v>1008</v>
      </c>
      <c r="AP251" s="89" t="s">
        <v>1086</v>
      </c>
      <c r="AQ251" s="89" t="s">
        <v>1087</v>
      </c>
      <c r="AR251" s="89" t="s">
        <v>973</v>
      </c>
      <c r="AS251" s="89" t="s">
        <v>1643</v>
      </c>
      <c r="AT251" s="89" t="s">
        <v>1857</v>
      </c>
      <c r="AU251" s="89" t="s">
        <v>965</v>
      </c>
      <c r="AW251" s="89" t="s">
        <v>948</v>
      </c>
      <c r="AY251" s="89" t="s">
        <v>948</v>
      </c>
      <c r="AZ251" s="89" t="s">
        <v>949</v>
      </c>
      <c r="BM251" s="89" t="s">
        <v>948</v>
      </c>
      <c r="BN251" s="89" t="s">
        <v>948</v>
      </c>
      <c r="BQ251" s="89" t="s">
        <v>2160</v>
      </c>
      <c r="BR251" s="89" t="s">
        <v>948</v>
      </c>
    </row>
    <row r="252" ht="13.5" hidden="1" customHeight="1">
      <c r="A252" s="89" t="s">
        <v>2161</v>
      </c>
      <c r="B252" s="89" t="s">
        <v>2162</v>
      </c>
      <c r="D252" s="89" t="s">
        <v>1695</v>
      </c>
      <c r="F252" s="89" t="s">
        <v>984</v>
      </c>
      <c r="G252" s="89" t="s">
        <v>984</v>
      </c>
      <c r="H252" s="89" t="s">
        <v>955</v>
      </c>
      <c r="I252" s="89" t="s">
        <v>876</v>
      </c>
      <c r="L252" s="89" t="s">
        <v>889</v>
      </c>
      <c r="X252" s="89" t="s">
        <v>876</v>
      </c>
      <c r="AB252" s="89" t="s">
        <v>948</v>
      </c>
      <c r="AC252" s="89" t="s">
        <v>960</v>
      </c>
      <c r="AD252" s="89" t="s">
        <v>876</v>
      </c>
      <c r="AE252" s="89" t="s">
        <v>948</v>
      </c>
      <c r="AM252" s="89" t="s">
        <v>1000</v>
      </c>
      <c r="AP252" s="89" t="s">
        <v>983</v>
      </c>
      <c r="AQ252" s="89" t="s">
        <v>984</v>
      </c>
      <c r="AR252" s="89" t="s">
        <v>955</v>
      </c>
      <c r="AS252" s="89" t="s">
        <v>1111</v>
      </c>
      <c r="AT252" s="89" t="s">
        <v>2163</v>
      </c>
      <c r="AU252" s="89" t="s">
        <v>1003</v>
      </c>
      <c r="AW252" s="89" t="s">
        <v>948</v>
      </c>
      <c r="AY252" s="89" t="s">
        <v>948</v>
      </c>
      <c r="AZ252" s="89" t="s">
        <v>949</v>
      </c>
      <c r="BM252" s="89" t="s">
        <v>948</v>
      </c>
      <c r="BN252" s="89" t="s">
        <v>948</v>
      </c>
      <c r="BQ252" s="89" t="s">
        <v>2164</v>
      </c>
      <c r="BR252" s="89" t="s">
        <v>2165</v>
      </c>
    </row>
    <row r="253" ht="13.5" hidden="1" customHeight="1">
      <c r="A253" s="89" t="s">
        <v>2166</v>
      </c>
      <c r="B253" s="89" t="s">
        <v>2167</v>
      </c>
      <c r="D253" s="89" t="s">
        <v>2166</v>
      </c>
      <c r="F253" s="89" t="s">
        <v>984</v>
      </c>
      <c r="G253" s="89" t="s">
        <v>984</v>
      </c>
      <c r="H253" s="89" t="s">
        <v>955</v>
      </c>
      <c r="I253" s="89" t="s">
        <v>876</v>
      </c>
      <c r="L253" s="89" t="s">
        <v>889</v>
      </c>
      <c r="X253" s="89" t="s">
        <v>876</v>
      </c>
      <c r="AB253" s="89" t="s">
        <v>948</v>
      </c>
      <c r="AC253" s="89" t="s">
        <v>960</v>
      </c>
      <c r="AD253" s="89" t="s">
        <v>876</v>
      </c>
      <c r="AM253" s="89" t="s">
        <v>2168</v>
      </c>
      <c r="AP253" s="89" t="s">
        <v>889</v>
      </c>
      <c r="AR253" s="89" t="s">
        <v>962</v>
      </c>
      <c r="AS253" s="89" t="s">
        <v>1161</v>
      </c>
      <c r="AT253" s="89" t="s">
        <v>2163</v>
      </c>
      <c r="AU253" s="89" t="s">
        <v>965</v>
      </c>
      <c r="AW253" s="89" t="s">
        <v>948</v>
      </c>
      <c r="AY253" s="89" t="s">
        <v>948</v>
      </c>
      <c r="AZ253" s="89" t="s">
        <v>949</v>
      </c>
      <c r="BM253" s="89" t="s">
        <v>948</v>
      </c>
      <c r="BN253" s="89" t="s">
        <v>948</v>
      </c>
      <c r="BQ253" s="89" t="s">
        <v>2169</v>
      </c>
      <c r="BR253" s="89" t="s">
        <v>948</v>
      </c>
    </row>
    <row r="254" ht="13.5" hidden="1" customHeight="1">
      <c r="A254" s="89" t="s">
        <v>2170</v>
      </c>
      <c r="B254" s="89" t="s">
        <v>2171</v>
      </c>
      <c r="D254" s="89" t="s">
        <v>2172</v>
      </c>
      <c r="F254" s="89" t="s">
        <v>984</v>
      </c>
      <c r="G254" s="89" t="s">
        <v>984</v>
      </c>
      <c r="H254" s="89" t="s">
        <v>955</v>
      </c>
      <c r="I254" s="89" t="s">
        <v>1159</v>
      </c>
      <c r="L254" s="89" t="s">
        <v>889</v>
      </c>
      <c r="X254" s="89" t="s">
        <v>876</v>
      </c>
      <c r="AB254" s="89" t="s">
        <v>948</v>
      </c>
      <c r="AC254" s="89" t="s">
        <v>1541</v>
      </c>
      <c r="AD254" s="89" t="s">
        <v>876</v>
      </c>
      <c r="AM254" s="89" t="s">
        <v>2173</v>
      </c>
      <c r="AP254" s="89" t="s">
        <v>983</v>
      </c>
      <c r="AQ254" s="89" t="s">
        <v>984</v>
      </c>
      <c r="AR254" s="89" t="s">
        <v>974</v>
      </c>
      <c r="AS254" s="89" t="s">
        <v>1161</v>
      </c>
      <c r="AT254" s="89" t="s">
        <v>2174</v>
      </c>
      <c r="AU254" s="89" t="s">
        <v>1163</v>
      </c>
      <c r="AW254" s="89" t="s">
        <v>948</v>
      </c>
      <c r="AY254" s="89" t="s">
        <v>948</v>
      </c>
      <c r="AZ254" s="89" t="s">
        <v>949</v>
      </c>
      <c r="BM254" s="89" t="s">
        <v>948</v>
      </c>
      <c r="BN254" s="89" t="s">
        <v>948</v>
      </c>
      <c r="BQ254" s="89" t="s">
        <v>2175</v>
      </c>
      <c r="BR254" s="89" t="s">
        <v>948</v>
      </c>
    </row>
    <row r="255" ht="13.5" hidden="1" customHeight="1">
      <c r="A255" s="89" t="s">
        <v>2176</v>
      </c>
      <c r="B255" s="89" t="s">
        <v>2177</v>
      </c>
      <c r="D255" s="89" t="s">
        <v>2178</v>
      </c>
      <c r="F255" s="89" t="s">
        <v>984</v>
      </c>
      <c r="G255" s="89" t="s">
        <v>984</v>
      </c>
      <c r="H255" s="89" t="s">
        <v>955</v>
      </c>
      <c r="I255" s="89" t="s">
        <v>962</v>
      </c>
      <c r="L255" s="89" t="s">
        <v>889</v>
      </c>
      <c r="X255" s="89" t="s">
        <v>876</v>
      </c>
      <c r="AB255" s="89" t="s">
        <v>948</v>
      </c>
      <c r="AC255" s="89" t="s">
        <v>960</v>
      </c>
      <c r="AD255" s="89" t="s">
        <v>876</v>
      </c>
      <c r="AM255" s="89" t="s">
        <v>2179</v>
      </c>
      <c r="AP255" s="89" t="s">
        <v>983</v>
      </c>
      <c r="AQ255" s="89" t="s">
        <v>984</v>
      </c>
      <c r="AR255" s="89" t="s">
        <v>974</v>
      </c>
      <c r="AS255" s="89" t="s">
        <v>1643</v>
      </c>
      <c r="AT255" s="89" t="s">
        <v>2180</v>
      </c>
      <c r="AU255" s="89" t="s">
        <v>965</v>
      </c>
      <c r="AW255" s="89" t="s">
        <v>948</v>
      </c>
      <c r="AY255" s="89" t="s">
        <v>948</v>
      </c>
      <c r="AZ255" s="89" t="s">
        <v>949</v>
      </c>
      <c r="BM255" s="89" t="s">
        <v>948</v>
      </c>
      <c r="BN255" s="89" t="s">
        <v>948</v>
      </c>
      <c r="BQ255" s="89" t="s">
        <v>2181</v>
      </c>
      <c r="BR255" s="89" t="s">
        <v>948</v>
      </c>
    </row>
    <row r="256" ht="13.5" hidden="1" customHeight="1">
      <c r="A256" s="89" t="s">
        <v>2182</v>
      </c>
      <c r="B256" s="89" t="s">
        <v>2183</v>
      </c>
      <c r="D256" s="89" t="s">
        <v>2184</v>
      </c>
      <c r="F256" s="89" t="s">
        <v>984</v>
      </c>
      <c r="G256" s="89" t="s">
        <v>984</v>
      </c>
      <c r="H256" s="89" t="s">
        <v>955</v>
      </c>
      <c r="I256" s="89" t="s">
        <v>1001</v>
      </c>
      <c r="L256" s="89" t="s">
        <v>889</v>
      </c>
      <c r="X256" s="89" t="s">
        <v>876</v>
      </c>
      <c r="AB256" s="89" t="s">
        <v>948</v>
      </c>
      <c r="AC256" s="89" t="s">
        <v>960</v>
      </c>
      <c r="AD256" s="89" t="s">
        <v>876</v>
      </c>
      <c r="AM256" s="89" t="s">
        <v>2185</v>
      </c>
      <c r="AP256" s="89" t="s">
        <v>983</v>
      </c>
      <c r="AQ256" s="89" t="s">
        <v>984</v>
      </c>
      <c r="AR256" s="89" t="s">
        <v>974</v>
      </c>
      <c r="AS256" s="89" t="s">
        <v>2186</v>
      </c>
      <c r="AT256" s="89" t="s">
        <v>2187</v>
      </c>
      <c r="AU256" s="89" t="s">
        <v>986</v>
      </c>
      <c r="AW256" s="89" t="s">
        <v>948</v>
      </c>
      <c r="AY256" s="89" t="s">
        <v>948</v>
      </c>
      <c r="AZ256" s="89" t="s">
        <v>949</v>
      </c>
      <c r="BM256" s="89" t="s">
        <v>948</v>
      </c>
      <c r="BN256" s="89" t="s">
        <v>948</v>
      </c>
      <c r="BQ256" s="89" t="s">
        <v>2188</v>
      </c>
      <c r="BR256" s="89" t="s">
        <v>948</v>
      </c>
    </row>
    <row r="257" ht="13.5" hidden="1" customHeight="1">
      <c r="A257" s="89" t="s">
        <v>2189</v>
      </c>
      <c r="B257" s="89" t="s">
        <v>2190</v>
      </c>
      <c r="D257" s="89" t="s">
        <v>2191</v>
      </c>
      <c r="F257" s="89" t="s">
        <v>984</v>
      </c>
      <c r="G257" s="89" t="s">
        <v>984</v>
      </c>
      <c r="H257" s="89" t="s">
        <v>955</v>
      </c>
      <c r="I257" s="89" t="s">
        <v>1007</v>
      </c>
      <c r="L257" s="89" t="s">
        <v>889</v>
      </c>
      <c r="X257" s="89" t="s">
        <v>876</v>
      </c>
      <c r="AB257" s="89" t="s">
        <v>948</v>
      </c>
      <c r="AC257" s="89" t="s">
        <v>960</v>
      </c>
      <c r="AD257" s="89" t="s">
        <v>876</v>
      </c>
      <c r="AM257" s="89" t="s">
        <v>2192</v>
      </c>
      <c r="AP257" s="89" t="s">
        <v>983</v>
      </c>
      <c r="AQ257" s="89" t="s">
        <v>984</v>
      </c>
      <c r="AR257" s="89" t="s">
        <v>955</v>
      </c>
      <c r="AS257" s="89" t="s">
        <v>2193</v>
      </c>
      <c r="AT257" s="89" t="s">
        <v>2194</v>
      </c>
      <c r="AU257" s="89" t="s">
        <v>986</v>
      </c>
      <c r="AW257" s="89" t="s">
        <v>948</v>
      </c>
      <c r="AY257" s="89" t="s">
        <v>948</v>
      </c>
      <c r="AZ257" s="89" t="s">
        <v>949</v>
      </c>
      <c r="BM257" s="89" t="s">
        <v>948</v>
      </c>
      <c r="BN257" s="89" t="s">
        <v>948</v>
      </c>
      <c r="BQ257" s="89" t="s">
        <v>2195</v>
      </c>
      <c r="BR257" s="89" t="s">
        <v>948</v>
      </c>
    </row>
    <row r="258" ht="13.5" hidden="1" customHeight="1">
      <c r="A258" s="89" t="s">
        <v>2196</v>
      </c>
      <c r="B258" s="89" t="s">
        <v>2197</v>
      </c>
      <c r="D258" s="89" t="s">
        <v>2198</v>
      </c>
      <c r="F258" s="89" t="s">
        <v>984</v>
      </c>
      <c r="G258" s="89" t="s">
        <v>984</v>
      </c>
      <c r="H258" s="89" t="s">
        <v>955</v>
      </c>
      <c r="I258" s="89" t="s">
        <v>1159</v>
      </c>
      <c r="L258" s="89" t="s">
        <v>889</v>
      </c>
      <c r="X258" s="89" t="s">
        <v>876</v>
      </c>
      <c r="AB258" s="89" t="s">
        <v>948</v>
      </c>
      <c r="AC258" s="89" t="s">
        <v>960</v>
      </c>
      <c r="AD258" s="89" t="s">
        <v>876</v>
      </c>
      <c r="AM258" s="89" t="s">
        <v>2199</v>
      </c>
      <c r="AP258" s="89" t="s">
        <v>983</v>
      </c>
      <c r="AQ258" s="89" t="s">
        <v>984</v>
      </c>
      <c r="AR258" s="89" t="s">
        <v>974</v>
      </c>
      <c r="AS258" s="89" t="s">
        <v>1743</v>
      </c>
      <c r="AT258" s="89" t="s">
        <v>2200</v>
      </c>
      <c r="AU258" s="89" t="s">
        <v>1163</v>
      </c>
      <c r="AW258" s="89" t="s">
        <v>876</v>
      </c>
      <c r="AY258" s="89" t="s">
        <v>948</v>
      </c>
      <c r="AZ258" s="89" t="s">
        <v>960</v>
      </c>
      <c r="BA258" s="89" t="s">
        <v>876</v>
      </c>
      <c r="BM258" s="89" t="s">
        <v>948</v>
      </c>
      <c r="BN258" s="89" t="s">
        <v>948</v>
      </c>
      <c r="BQ258" s="89" t="s">
        <v>2201</v>
      </c>
      <c r="BR258" s="89" t="s">
        <v>948</v>
      </c>
    </row>
    <row r="259" ht="13.5" hidden="1" customHeight="1">
      <c r="A259" s="89" t="s">
        <v>2202</v>
      </c>
      <c r="B259" s="89" t="s">
        <v>2203</v>
      </c>
      <c r="D259" s="89" t="s">
        <v>2204</v>
      </c>
      <c r="F259" s="89" t="s">
        <v>984</v>
      </c>
      <c r="G259" s="89" t="s">
        <v>984</v>
      </c>
      <c r="H259" s="89" t="s">
        <v>955</v>
      </c>
      <c r="I259" s="89" t="s">
        <v>876</v>
      </c>
      <c r="L259" s="89" t="s">
        <v>889</v>
      </c>
      <c r="X259" s="89" t="s">
        <v>876</v>
      </c>
      <c r="AB259" s="89" t="s">
        <v>948</v>
      </c>
      <c r="AC259" s="89" t="s">
        <v>949</v>
      </c>
      <c r="AM259" s="89" t="s">
        <v>961</v>
      </c>
      <c r="AP259" s="89" t="s">
        <v>1086</v>
      </c>
      <c r="AQ259" s="89" t="s">
        <v>1087</v>
      </c>
      <c r="AR259" s="89" t="s">
        <v>974</v>
      </c>
      <c r="AS259" s="89" t="s">
        <v>2205</v>
      </c>
      <c r="AT259" s="89" t="s">
        <v>2206</v>
      </c>
      <c r="AU259" s="89" t="s">
        <v>965</v>
      </c>
      <c r="AW259" s="89" t="s">
        <v>948</v>
      </c>
      <c r="AY259" s="89" t="s">
        <v>948</v>
      </c>
      <c r="AZ259" s="89" t="s">
        <v>949</v>
      </c>
      <c r="BM259" s="89" t="s">
        <v>948</v>
      </c>
      <c r="BN259" s="89" t="s">
        <v>948</v>
      </c>
      <c r="BQ259" s="89" t="s">
        <v>2207</v>
      </c>
      <c r="BR259" s="89" t="s">
        <v>948</v>
      </c>
    </row>
    <row r="260" ht="13.5" hidden="1" customHeight="1">
      <c r="A260" s="89" t="s">
        <v>2208</v>
      </c>
      <c r="B260" s="89" t="s">
        <v>2209</v>
      </c>
      <c r="D260" s="89" t="s">
        <v>1051</v>
      </c>
      <c r="F260" s="89" t="s">
        <v>984</v>
      </c>
      <c r="G260" s="89" t="s">
        <v>984</v>
      </c>
      <c r="H260" s="89" t="s">
        <v>955</v>
      </c>
      <c r="I260" s="89" t="s">
        <v>984</v>
      </c>
      <c r="L260" s="89" t="s">
        <v>889</v>
      </c>
      <c r="X260" s="89" t="s">
        <v>876</v>
      </c>
      <c r="AB260" s="89" t="s">
        <v>948</v>
      </c>
      <c r="AC260" s="89" t="s">
        <v>960</v>
      </c>
      <c r="AD260" s="89" t="s">
        <v>876</v>
      </c>
      <c r="AM260" s="89" t="s">
        <v>1000</v>
      </c>
      <c r="AP260" s="89" t="s">
        <v>983</v>
      </c>
      <c r="AQ260" s="89" t="s">
        <v>984</v>
      </c>
      <c r="AR260" s="89" t="s">
        <v>955</v>
      </c>
      <c r="AS260" s="89" t="s">
        <v>1111</v>
      </c>
      <c r="AT260" s="89" t="s">
        <v>2210</v>
      </c>
      <c r="AU260" s="89" t="s">
        <v>1003</v>
      </c>
      <c r="AW260" s="89" t="s">
        <v>948</v>
      </c>
      <c r="AY260" s="89" t="s">
        <v>948</v>
      </c>
      <c r="AZ260" s="89" t="s">
        <v>949</v>
      </c>
      <c r="BM260" s="89" t="s">
        <v>948</v>
      </c>
      <c r="BN260" s="89" t="s">
        <v>948</v>
      </c>
      <c r="BQ260" s="89" t="s">
        <v>2211</v>
      </c>
      <c r="BR260" s="89" t="s">
        <v>948</v>
      </c>
    </row>
    <row r="261" ht="13.5" hidden="1" customHeight="1">
      <c r="A261" s="89" t="s">
        <v>2212</v>
      </c>
      <c r="B261" s="89" t="s">
        <v>2213</v>
      </c>
      <c r="D261" s="89" t="s">
        <v>2212</v>
      </c>
      <c r="F261" s="89" t="s">
        <v>984</v>
      </c>
      <c r="G261" s="89" t="s">
        <v>984</v>
      </c>
      <c r="H261" s="89" t="s">
        <v>955</v>
      </c>
      <c r="I261" s="89" t="s">
        <v>876</v>
      </c>
      <c r="L261" s="89" t="s">
        <v>889</v>
      </c>
      <c r="X261" s="89" t="s">
        <v>876</v>
      </c>
      <c r="AB261" s="89" t="s">
        <v>948</v>
      </c>
      <c r="AC261" s="89" t="s">
        <v>960</v>
      </c>
      <c r="AD261" s="89" t="s">
        <v>876</v>
      </c>
      <c r="AM261" s="89" t="s">
        <v>961</v>
      </c>
      <c r="AP261" s="89" t="s">
        <v>889</v>
      </c>
      <c r="AR261" s="89" t="s">
        <v>962</v>
      </c>
      <c r="AS261" s="89" t="s">
        <v>1021</v>
      </c>
      <c r="AT261" s="89" t="s">
        <v>2214</v>
      </c>
      <c r="AU261" s="89" t="s">
        <v>965</v>
      </c>
      <c r="AW261" s="89" t="s">
        <v>948</v>
      </c>
      <c r="AY261" s="89" t="s">
        <v>948</v>
      </c>
      <c r="AZ261" s="89" t="s">
        <v>949</v>
      </c>
      <c r="BJ261" s="89" t="s">
        <v>948</v>
      </c>
      <c r="BM261" s="89" t="s">
        <v>948</v>
      </c>
      <c r="BN261" s="89" t="s">
        <v>948</v>
      </c>
      <c r="BQ261" s="89" t="s">
        <v>2215</v>
      </c>
      <c r="BR261" s="89" t="s">
        <v>948</v>
      </c>
    </row>
    <row r="262" ht="13.5" hidden="1" customHeight="1">
      <c r="A262" s="89" t="s">
        <v>2216</v>
      </c>
      <c r="B262" s="89" t="s">
        <v>2217</v>
      </c>
      <c r="D262" s="89" t="s">
        <v>2218</v>
      </c>
      <c r="F262" s="89" t="s">
        <v>984</v>
      </c>
      <c r="G262" s="89" t="s">
        <v>984</v>
      </c>
      <c r="H262" s="89" t="s">
        <v>955</v>
      </c>
      <c r="I262" s="89" t="s">
        <v>1001</v>
      </c>
      <c r="L262" s="89" t="s">
        <v>889</v>
      </c>
      <c r="X262" s="89" t="s">
        <v>876</v>
      </c>
      <c r="AB262" s="89" t="s">
        <v>948</v>
      </c>
      <c r="AC262" s="89" t="s">
        <v>949</v>
      </c>
      <c r="AD262" s="89" t="s">
        <v>948</v>
      </c>
      <c r="AM262" s="89" t="s">
        <v>2219</v>
      </c>
      <c r="AP262" s="89" t="s">
        <v>889</v>
      </c>
      <c r="AR262" s="89" t="s">
        <v>974</v>
      </c>
      <c r="AS262" s="89" t="s">
        <v>1046</v>
      </c>
      <c r="AT262" s="89" t="s">
        <v>2220</v>
      </c>
      <c r="AU262" s="89" t="s">
        <v>986</v>
      </c>
      <c r="AW262" s="89" t="s">
        <v>948</v>
      </c>
      <c r="AY262" s="89" t="s">
        <v>948</v>
      </c>
      <c r="AZ262" s="89" t="s">
        <v>949</v>
      </c>
      <c r="BJ262" s="89" t="s">
        <v>948</v>
      </c>
      <c r="BM262" s="89" t="s">
        <v>948</v>
      </c>
      <c r="BN262" s="89" t="s">
        <v>948</v>
      </c>
      <c r="BQ262" s="89" t="s">
        <v>2221</v>
      </c>
      <c r="BR262" s="89" t="s">
        <v>948</v>
      </c>
    </row>
    <row r="263" ht="13.5" hidden="1" customHeight="1">
      <c r="A263" s="89" t="s">
        <v>2222</v>
      </c>
      <c r="B263" s="89" t="s">
        <v>2223</v>
      </c>
      <c r="D263" s="89" t="s">
        <v>2224</v>
      </c>
      <c r="F263" s="89" t="s">
        <v>984</v>
      </c>
      <c r="G263" s="89" t="s">
        <v>984</v>
      </c>
      <c r="H263" s="89" t="s">
        <v>955</v>
      </c>
      <c r="I263" s="89" t="s">
        <v>956</v>
      </c>
      <c r="L263" s="89" t="s">
        <v>889</v>
      </c>
      <c r="X263" s="89" t="s">
        <v>876</v>
      </c>
      <c r="AB263" s="89" t="s">
        <v>948</v>
      </c>
      <c r="AC263" s="89" t="s">
        <v>1094</v>
      </c>
      <c r="AD263" s="89" t="s">
        <v>876</v>
      </c>
      <c r="AM263" s="89" t="s">
        <v>1908</v>
      </c>
      <c r="AP263" s="89" t="s">
        <v>983</v>
      </c>
      <c r="AQ263" s="89" t="s">
        <v>984</v>
      </c>
      <c r="AR263" s="89" t="s">
        <v>973</v>
      </c>
      <c r="AS263" s="89" t="s">
        <v>975</v>
      </c>
      <c r="AT263" s="89" t="s">
        <v>2225</v>
      </c>
      <c r="AU263" s="89" t="s">
        <v>1233</v>
      </c>
      <c r="AW263" s="89" t="s">
        <v>876</v>
      </c>
      <c r="AY263" s="89" t="s">
        <v>948</v>
      </c>
      <c r="AZ263" s="89" t="s">
        <v>949</v>
      </c>
      <c r="BJ263" s="89" t="s">
        <v>948</v>
      </c>
      <c r="BM263" s="89" t="s">
        <v>948</v>
      </c>
      <c r="BN263" s="89" t="s">
        <v>948</v>
      </c>
      <c r="BQ263" s="89" t="s">
        <v>2226</v>
      </c>
      <c r="BR263" s="89" t="s">
        <v>948</v>
      </c>
    </row>
    <row r="264" ht="13.5" hidden="1" customHeight="1">
      <c r="A264" s="89" t="s">
        <v>2227</v>
      </c>
      <c r="B264" s="89" t="s">
        <v>2228</v>
      </c>
      <c r="D264" s="89" t="s">
        <v>680</v>
      </c>
      <c r="F264" s="89" t="s">
        <v>984</v>
      </c>
      <c r="G264" s="89" t="s">
        <v>984</v>
      </c>
      <c r="H264" s="89" t="s">
        <v>955</v>
      </c>
      <c r="I264" s="89" t="s">
        <v>956</v>
      </c>
      <c r="L264" s="89" t="s">
        <v>889</v>
      </c>
      <c r="X264" s="89" t="s">
        <v>876</v>
      </c>
      <c r="AB264" s="89" t="s">
        <v>948</v>
      </c>
      <c r="AC264" s="89" t="s">
        <v>949</v>
      </c>
      <c r="AM264" s="89" t="s">
        <v>1117</v>
      </c>
      <c r="AP264" s="89" t="s">
        <v>889</v>
      </c>
      <c r="AQ264" s="89" t="s">
        <v>948</v>
      </c>
      <c r="AR264" s="89" t="s">
        <v>948</v>
      </c>
      <c r="AS264" s="89" t="s">
        <v>1743</v>
      </c>
      <c r="AT264" s="89" t="s">
        <v>2229</v>
      </c>
      <c r="AU264" s="89" t="s">
        <v>1163</v>
      </c>
      <c r="AW264" s="89" t="s">
        <v>948</v>
      </c>
      <c r="AY264" s="89" t="s">
        <v>948</v>
      </c>
      <c r="AZ264" s="89" t="s">
        <v>949</v>
      </c>
      <c r="BJ264" s="89" t="s">
        <v>948</v>
      </c>
      <c r="BM264" s="89" t="s">
        <v>948</v>
      </c>
      <c r="BN264" s="89" t="s">
        <v>948</v>
      </c>
      <c r="BQ264" s="89" t="s">
        <v>2230</v>
      </c>
      <c r="BR264" s="89" t="s">
        <v>948</v>
      </c>
    </row>
    <row r="265" ht="13.5" hidden="1" customHeight="1">
      <c r="A265" s="89" t="s">
        <v>2231</v>
      </c>
      <c r="B265" s="89" t="s">
        <v>2232</v>
      </c>
      <c r="D265" s="89" t="s">
        <v>2233</v>
      </c>
      <c r="F265" s="89" t="s">
        <v>984</v>
      </c>
      <c r="G265" s="89" t="s">
        <v>984</v>
      </c>
      <c r="H265" s="89" t="s">
        <v>955</v>
      </c>
      <c r="I265" s="89" t="s">
        <v>876</v>
      </c>
      <c r="L265" s="89" t="s">
        <v>957</v>
      </c>
      <c r="X265" s="89" t="s">
        <v>948</v>
      </c>
      <c r="Z265" s="89" t="s">
        <v>876</v>
      </c>
      <c r="AB265" s="89" t="s">
        <v>948</v>
      </c>
      <c r="AC265" s="89" t="s">
        <v>949</v>
      </c>
      <c r="AE265" s="89" t="s">
        <v>948</v>
      </c>
      <c r="AM265" s="89" t="s">
        <v>1117</v>
      </c>
      <c r="AP265" s="89" t="s">
        <v>889</v>
      </c>
      <c r="AR265" s="89" t="s">
        <v>1067</v>
      </c>
      <c r="AS265" s="89" t="s">
        <v>1161</v>
      </c>
      <c r="AT265" s="89" t="s">
        <v>2234</v>
      </c>
      <c r="AU265" s="89" t="s">
        <v>1003</v>
      </c>
      <c r="AW265" s="89" t="s">
        <v>948</v>
      </c>
      <c r="AY265" s="89" t="s">
        <v>948</v>
      </c>
      <c r="AZ265" s="89" t="s">
        <v>949</v>
      </c>
      <c r="BJ265" s="89" t="s">
        <v>876</v>
      </c>
      <c r="BK265" s="89" t="s">
        <v>1075</v>
      </c>
      <c r="BM265" s="89" t="s">
        <v>948</v>
      </c>
      <c r="BN265" s="89" t="s">
        <v>948</v>
      </c>
      <c r="BQ265" s="89" t="s">
        <v>2235</v>
      </c>
    </row>
    <row r="266" ht="13.5" hidden="1" customHeight="1">
      <c r="A266" s="89" t="s">
        <v>2236</v>
      </c>
      <c r="B266" s="89" t="s">
        <v>2237</v>
      </c>
      <c r="D266" s="89" t="s">
        <v>2238</v>
      </c>
      <c r="F266" s="89" t="s">
        <v>984</v>
      </c>
      <c r="G266" s="89" t="s">
        <v>984</v>
      </c>
      <c r="H266" s="89" t="s">
        <v>955</v>
      </c>
      <c r="I266" s="89" t="s">
        <v>876</v>
      </c>
      <c r="L266" s="89" t="s">
        <v>957</v>
      </c>
      <c r="X266" s="89" t="s">
        <v>948</v>
      </c>
      <c r="Z266" s="89" t="s">
        <v>876</v>
      </c>
      <c r="AB266" s="89" t="s">
        <v>948</v>
      </c>
      <c r="AC266" s="89" t="s">
        <v>949</v>
      </c>
      <c r="AE266" s="89" t="s">
        <v>948</v>
      </c>
      <c r="AM266" s="89" t="s">
        <v>1696</v>
      </c>
      <c r="AP266" s="89" t="s">
        <v>889</v>
      </c>
      <c r="AR266" s="89" t="s">
        <v>974</v>
      </c>
      <c r="AS266" s="89" t="s">
        <v>1046</v>
      </c>
      <c r="AT266" s="89" t="s">
        <v>2239</v>
      </c>
      <c r="AU266" s="89" t="s">
        <v>986</v>
      </c>
      <c r="AW266" s="89" t="s">
        <v>948</v>
      </c>
      <c r="AY266" s="89" t="s">
        <v>948</v>
      </c>
      <c r="AZ266" s="89" t="s">
        <v>949</v>
      </c>
      <c r="BJ266" s="89" t="s">
        <v>876</v>
      </c>
      <c r="BK266" s="89" t="s">
        <v>1075</v>
      </c>
      <c r="BM266" s="89" t="s">
        <v>948</v>
      </c>
      <c r="BN266" s="89" t="s">
        <v>948</v>
      </c>
      <c r="BQ266" s="89" t="s">
        <v>2240</v>
      </c>
      <c r="BR266" s="89" t="s">
        <v>948</v>
      </c>
    </row>
    <row r="267" ht="13.5" hidden="1" customHeight="1">
      <c r="A267" s="89" t="s">
        <v>2241</v>
      </c>
      <c r="B267" s="89" t="s">
        <v>2242</v>
      </c>
      <c r="D267" s="89" t="s">
        <v>2241</v>
      </c>
      <c r="F267" s="89" t="s">
        <v>984</v>
      </c>
      <c r="G267" s="89" t="s">
        <v>984</v>
      </c>
      <c r="H267" s="89" t="s">
        <v>955</v>
      </c>
      <c r="I267" s="89" t="s">
        <v>876</v>
      </c>
      <c r="L267" s="89" t="s">
        <v>957</v>
      </c>
      <c r="X267" s="89" t="s">
        <v>948</v>
      </c>
      <c r="Z267" s="89" t="s">
        <v>876</v>
      </c>
      <c r="AB267" s="89" t="s">
        <v>948</v>
      </c>
      <c r="AC267" s="89" t="s">
        <v>949</v>
      </c>
      <c r="AE267" s="89" t="s">
        <v>948</v>
      </c>
      <c r="AM267" s="89" t="s">
        <v>1507</v>
      </c>
      <c r="AP267" s="89" t="s">
        <v>1086</v>
      </c>
      <c r="AQ267" s="89" t="s">
        <v>1087</v>
      </c>
      <c r="AR267" s="89" t="s">
        <v>974</v>
      </c>
      <c r="AS267" s="89" t="s">
        <v>1161</v>
      </c>
      <c r="AT267" s="89" t="s">
        <v>2243</v>
      </c>
      <c r="AU267" s="89" t="s">
        <v>1003</v>
      </c>
      <c r="AW267" s="89" t="s">
        <v>948</v>
      </c>
      <c r="AY267" s="89" t="s">
        <v>948</v>
      </c>
      <c r="AZ267" s="89" t="s">
        <v>949</v>
      </c>
      <c r="BJ267" s="89" t="s">
        <v>876</v>
      </c>
      <c r="BK267" s="89" t="s">
        <v>1075</v>
      </c>
      <c r="BM267" s="89" t="s">
        <v>948</v>
      </c>
      <c r="BN267" s="89" t="s">
        <v>948</v>
      </c>
      <c r="BQ267" s="89" t="s">
        <v>2244</v>
      </c>
    </row>
    <row r="268" ht="13.5" hidden="1" customHeight="1">
      <c r="A268" s="89" t="s">
        <v>2245</v>
      </c>
      <c r="B268" s="89" t="s">
        <v>2246</v>
      </c>
      <c r="D268" s="89" t="s">
        <v>1044</v>
      </c>
      <c r="F268" s="89" t="s">
        <v>984</v>
      </c>
      <c r="G268" s="89" t="s">
        <v>984</v>
      </c>
      <c r="H268" s="89" t="s">
        <v>955</v>
      </c>
      <c r="I268" s="89" t="s">
        <v>876</v>
      </c>
      <c r="L268" s="89" t="s">
        <v>957</v>
      </c>
      <c r="X268" s="89" t="s">
        <v>948</v>
      </c>
      <c r="Z268" s="89" t="s">
        <v>876</v>
      </c>
      <c r="AB268" s="89" t="s">
        <v>948</v>
      </c>
      <c r="AC268" s="89" t="s">
        <v>949</v>
      </c>
      <c r="AE268" s="89" t="s">
        <v>948</v>
      </c>
      <c r="AM268" s="89" t="s">
        <v>1045</v>
      </c>
      <c r="AP268" s="89" t="s">
        <v>1086</v>
      </c>
      <c r="AQ268" s="89" t="s">
        <v>1087</v>
      </c>
      <c r="AR268" s="89" t="s">
        <v>974</v>
      </c>
      <c r="AS268" s="89" t="s">
        <v>1046</v>
      </c>
      <c r="AT268" s="89" t="s">
        <v>1047</v>
      </c>
      <c r="AU268" s="89" t="s">
        <v>965</v>
      </c>
      <c r="AW268" s="89" t="s">
        <v>948</v>
      </c>
      <c r="AY268" s="89" t="s">
        <v>948</v>
      </c>
      <c r="AZ268" s="89" t="s">
        <v>949</v>
      </c>
      <c r="BJ268" s="89" t="s">
        <v>948</v>
      </c>
      <c r="BM268" s="89" t="s">
        <v>948</v>
      </c>
      <c r="BN268" s="89" t="s">
        <v>948</v>
      </c>
      <c r="BQ268" s="89" t="s">
        <v>2247</v>
      </c>
    </row>
    <row r="269" ht="13.5" hidden="1" customHeight="1">
      <c r="A269" s="89" t="s">
        <v>2248</v>
      </c>
      <c r="B269" s="89" t="s">
        <v>2249</v>
      </c>
      <c r="D269" s="89" t="s">
        <v>2250</v>
      </c>
      <c r="F269" s="89" t="s">
        <v>984</v>
      </c>
      <c r="G269" s="89" t="s">
        <v>984</v>
      </c>
      <c r="H269" s="89" t="s">
        <v>955</v>
      </c>
      <c r="I269" s="89" t="s">
        <v>876</v>
      </c>
      <c r="L269" s="89" t="s">
        <v>957</v>
      </c>
      <c r="X269" s="89" t="s">
        <v>948</v>
      </c>
      <c r="Z269" s="89" t="s">
        <v>876</v>
      </c>
      <c r="AB269" s="89" t="s">
        <v>948</v>
      </c>
      <c r="AC269" s="89" t="s">
        <v>960</v>
      </c>
      <c r="AD269" s="89" t="s">
        <v>876</v>
      </c>
      <c r="AM269" s="89" t="s">
        <v>1962</v>
      </c>
      <c r="AP269" s="89" t="s">
        <v>889</v>
      </c>
      <c r="AR269" s="89" t="s">
        <v>973</v>
      </c>
      <c r="AS269" s="89" t="s">
        <v>1111</v>
      </c>
      <c r="AT269" s="89" t="s">
        <v>2251</v>
      </c>
      <c r="AU269" s="89" t="s">
        <v>965</v>
      </c>
      <c r="AW269" s="89" t="s">
        <v>948</v>
      </c>
      <c r="AY269" s="89" t="s">
        <v>948</v>
      </c>
      <c r="AZ269" s="89" t="s">
        <v>949</v>
      </c>
      <c r="BJ269" s="89" t="s">
        <v>876</v>
      </c>
      <c r="BK269" s="89" t="s">
        <v>1075</v>
      </c>
      <c r="BM269" s="89" t="s">
        <v>948</v>
      </c>
      <c r="BN269" s="89" t="s">
        <v>948</v>
      </c>
      <c r="BQ269" s="89" t="s">
        <v>2252</v>
      </c>
    </row>
    <row r="270" ht="13.5" customHeight="1">
      <c r="A270" s="89" t="s">
        <v>2253</v>
      </c>
      <c r="B270" s="89" t="s">
        <v>2254</v>
      </c>
      <c r="D270" s="89" t="s">
        <v>2255</v>
      </c>
      <c r="F270" s="89" t="s">
        <v>1179</v>
      </c>
      <c r="G270" s="89" t="s">
        <v>1179</v>
      </c>
      <c r="H270" s="89" t="s">
        <v>955</v>
      </c>
      <c r="I270" s="89" t="s">
        <v>956</v>
      </c>
      <c r="J270" s="89" t="s">
        <v>948</v>
      </c>
      <c r="L270" s="89" t="s">
        <v>957</v>
      </c>
      <c r="M270" s="89" t="s">
        <v>948</v>
      </c>
      <c r="Q270" s="89" t="s">
        <v>948</v>
      </c>
      <c r="R270" s="89" t="s">
        <v>948</v>
      </c>
      <c r="T270" s="89" t="s">
        <v>959</v>
      </c>
      <c r="U270" s="89" t="s">
        <v>958</v>
      </c>
      <c r="V270" s="89" t="s">
        <v>959</v>
      </c>
      <c r="W270" s="89" t="s">
        <v>958</v>
      </c>
      <c r="X270" s="89" t="s">
        <v>948</v>
      </c>
      <c r="AB270" s="89" t="s">
        <v>948</v>
      </c>
      <c r="AC270" s="89" t="s">
        <v>960</v>
      </c>
      <c r="AD270" s="89" t="s">
        <v>876</v>
      </c>
      <c r="AF270" s="89" t="s">
        <v>948</v>
      </c>
      <c r="AG270" s="89" t="s">
        <v>948</v>
      </c>
      <c r="AM270" s="89" t="s">
        <v>1600</v>
      </c>
      <c r="AO270" s="89" t="s">
        <v>42</v>
      </c>
      <c r="AP270" s="89" t="s">
        <v>1086</v>
      </c>
      <c r="AQ270" s="89" t="s">
        <v>1087</v>
      </c>
      <c r="AR270" s="89" t="s">
        <v>980</v>
      </c>
      <c r="AS270" s="89" t="s">
        <v>2256</v>
      </c>
      <c r="AT270" s="89" t="s">
        <v>2257</v>
      </c>
      <c r="AU270" s="89" t="s">
        <v>965</v>
      </c>
      <c r="AW270" s="89" t="s">
        <v>876</v>
      </c>
      <c r="AY270" s="89" t="s">
        <v>948</v>
      </c>
      <c r="AZ270" s="89" t="s">
        <v>949</v>
      </c>
      <c r="BC270" s="89" t="s">
        <v>876</v>
      </c>
      <c r="BF270" s="89" t="s">
        <v>948</v>
      </c>
      <c r="BM270" s="89" t="s">
        <v>948</v>
      </c>
      <c r="BN270" s="89" t="s">
        <v>948</v>
      </c>
      <c r="BQ270" s="89" t="s">
        <v>2258</v>
      </c>
      <c r="BR270" s="89" t="s">
        <v>948</v>
      </c>
      <c r="BY270" s="89" t="s">
        <v>876</v>
      </c>
      <c r="CA270" s="89" t="s">
        <v>988</v>
      </c>
    </row>
    <row r="271" ht="13.5" hidden="1" customHeight="1">
      <c r="A271" s="89" t="s">
        <v>2259</v>
      </c>
      <c r="B271" s="89" t="s">
        <v>2260</v>
      </c>
      <c r="C271" s="89" t="s">
        <v>2259</v>
      </c>
      <c r="D271" s="89" t="s">
        <v>2259</v>
      </c>
      <c r="F271" s="89" t="s">
        <v>972</v>
      </c>
      <c r="G271" s="89" t="s">
        <v>972</v>
      </c>
      <c r="H271" s="89" t="s">
        <v>974</v>
      </c>
      <c r="I271" s="89" t="s">
        <v>1159</v>
      </c>
      <c r="K271" s="89" t="s">
        <v>948</v>
      </c>
      <c r="L271" s="89" t="s">
        <v>957</v>
      </c>
      <c r="M271" s="89" t="s">
        <v>948</v>
      </c>
      <c r="U271" s="89" t="s">
        <v>958</v>
      </c>
      <c r="W271" s="89" t="s">
        <v>958</v>
      </c>
      <c r="X271" s="89" t="s">
        <v>948</v>
      </c>
      <c r="AB271" s="89" t="s">
        <v>948</v>
      </c>
      <c r="AC271" s="89" t="s">
        <v>1541</v>
      </c>
      <c r="AD271" s="89" t="s">
        <v>876</v>
      </c>
      <c r="AF271" s="89" t="s">
        <v>948</v>
      </c>
      <c r="AG271" s="89" t="s">
        <v>948</v>
      </c>
      <c r="AH271" s="89" t="s">
        <v>876</v>
      </c>
      <c r="AI271" s="89" t="s">
        <v>876</v>
      </c>
      <c r="AJ271" s="89" t="s">
        <v>876</v>
      </c>
      <c r="AK271" s="89" t="s">
        <v>876</v>
      </c>
      <c r="AL271" s="89" t="s">
        <v>876</v>
      </c>
      <c r="AM271" s="89" t="s">
        <v>961</v>
      </c>
      <c r="AN271" s="89" t="s">
        <v>948</v>
      </c>
      <c r="AO271" s="89" t="s">
        <v>40</v>
      </c>
      <c r="AP271" s="89" t="s">
        <v>889</v>
      </c>
      <c r="AR271" s="89" t="s">
        <v>974</v>
      </c>
      <c r="AS271" s="89" t="s">
        <v>1020</v>
      </c>
      <c r="AT271" s="89" t="s">
        <v>2261</v>
      </c>
      <c r="AU271" s="89" t="s">
        <v>1003</v>
      </c>
      <c r="AW271" s="89" t="s">
        <v>948</v>
      </c>
      <c r="AY271" s="89" t="s">
        <v>948</v>
      </c>
      <c r="AZ271" s="89" t="s">
        <v>949</v>
      </c>
      <c r="BH271" s="89" t="s">
        <v>948</v>
      </c>
      <c r="BI271" s="89" t="s">
        <v>948</v>
      </c>
      <c r="BM271" s="89" t="s">
        <v>948</v>
      </c>
      <c r="BN271" s="89" t="s">
        <v>948</v>
      </c>
      <c r="BQ271" s="89" t="s">
        <v>2262</v>
      </c>
      <c r="BR271" s="89" t="s">
        <v>948</v>
      </c>
    </row>
    <row r="272" ht="13.5" hidden="1" customHeight="1">
      <c r="A272" s="89" t="s">
        <v>2263</v>
      </c>
      <c r="B272" s="89" t="s">
        <v>2264</v>
      </c>
      <c r="D272" s="89" t="s">
        <v>2265</v>
      </c>
      <c r="F272" s="89" t="s">
        <v>954</v>
      </c>
      <c r="G272" s="89" t="s">
        <v>954</v>
      </c>
      <c r="H272" s="89" t="s">
        <v>992</v>
      </c>
      <c r="I272" s="89" t="s">
        <v>1007</v>
      </c>
      <c r="K272" s="89" t="s">
        <v>1015</v>
      </c>
      <c r="L272" s="89" t="s">
        <v>957</v>
      </c>
      <c r="M272" s="89" t="s">
        <v>948</v>
      </c>
      <c r="N272" s="89" t="s">
        <v>876</v>
      </c>
      <c r="O272" s="89" t="s">
        <v>876</v>
      </c>
      <c r="P272" s="89" t="s">
        <v>948</v>
      </c>
      <c r="U272" s="89" t="s">
        <v>958</v>
      </c>
      <c r="W272" s="89" t="s">
        <v>958</v>
      </c>
      <c r="X272" s="89" t="s">
        <v>948</v>
      </c>
      <c r="AB272" s="89" t="s">
        <v>948</v>
      </c>
      <c r="AC272" s="89" t="s">
        <v>960</v>
      </c>
      <c r="AD272" s="89" t="s">
        <v>876</v>
      </c>
      <c r="AF272" s="89" t="s">
        <v>948</v>
      </c>
      <c r="AG272" s="89" t="s">
        <v>948</v>
      </c>
      <c r="AH272" s="89" t="s">
        <v>948</v>
      </c>
      <c r="AI272" s="89" t="s">
        <v>948</v>
      </c>
      <c r="AJ272" s="89" t="s">
        <v>948</v>
      </c>
      <c r="AK272" s="89" t="s">
        <v>948</v>
      </c>
      <c r="AM272" s="89" t="s">
        <v>1008</v>
      </c>
      <c r="AO272" s="89" t="s">
        <v>35</v>
      </c>
      <c r="AP272" s="89" t="s">
        <v>983</v>
      </c>
      <c r="AQ272" s="89" t="s">
        <v>984</v>
      </c>
      <c r="AR272" s="89" t="s">
        <v>1160</v>
      </c>
      <c r="AS272" s="89" t="s">
        <v>1153</v>
      </c>
      <c r="AT272" s="89" t="s">
        <v>2266</v>
      </c>
      <c r="AU272" s="89" t="s">
        <v>965</v>
      </c>
      <c r="AW272" s="89" t="s">
        <v>948</v>
      </c>
      <c r="AY272" s="89" t="s">
        <v>948</v>
      </c>
      <c r="AZ272" s="89" t="s">
        <v>949</v>
      </c>
      <c r="BI272" s="89" t="s">
        <v>948</v>
      </c>
      <c r="BJ272" s="89" t="s">
        <v>948</v>
      </c>
      <c r="BM272" s="89" t="s">
        <v>948</v>
      </c>
      <c r="BN272" s="89" t="s">
        <v>948</v>
      </c>
      <c r="BQ272" s="89" t="s">
        <v>2267</v>
      </c>
      <c r="BR272" s="89" t="s">
        <v>948</v>
      </c>
    </row>
    <row r="273" ht="13.5" hidden="1" customHeight="1">
      <c r="A273" s="89" t="s">
        <v>2268</v>
      </c>
      <c r="B273" s="89" t="s">
        <v>2269</v>
      </c>
      <c r="C273" s="89" t="s">
        <v>2268</v>
      </c>
      <c r="D273" s="89" t="s">
        <v>2270</v>
      </c>
      <c r="F273" s="89" t="s">
        <v>1052</v>
      </c>
      <c r="G273" s="89" t="s">
        <v>1052</v>
      </c>
      <c r="H273" s="89" t="s">
        <v>955</v>
      </c>
      <c r="I273" s="89" t="s">
        <v>984</v>
      </c>
      <c r="K273" s="89" t="s">
        <v>948</v>
      </c>
      <c r="L273" s="89" t="s">
        <v>889</v>
      </c>
      <c r="M273" s="89" t="s">
        <v>948</v>
      </c>
      <c r="U273" s="89" t="s">
        <v>958</v>
      </c>
      <c r="W273" s="89" t="s">
        <v>958</v>
      </c>
      <c r="X273" s="89" t="s">
        <v>876</v>
      </c>
      <c r="AB273" s="89" t="s">
        <v>948</v>
      </c>
      <c r="AC273" s="89" t="s">
        <v>960</v>
      </c>
      <c r="AD273" s="89" t="s">
        <v>876</v>
      </c>
      <c r="AF273" s="89" t="s">
        <v>948</v>
      </c>
      <c r="AG273" s="89" t="s">
        <v>948</v>
      </c>
      <c r="AH273" s="89" t="s">
        <v>948</v>
      </c>
      <c r="AI273" s="89" t="s">
        <v>948</v>
      </c>
      <c r="AJ273" s="89" t="s">
        <v>948</v>
      </c>
      <c r="AK273" s="89" t="s">
        <v>948</v>
      </c>
      <c r="AL273" s="89" t="s">
        <v>876</v>
      </c>
      <c r="AM273" s="89" t="s">
        <v>961</v>
      </c>
      <c r="AN273" s="89" t="s">
        <v>948</v>
      </c>
      <c r="AO273" s="89" t="s">
        <v>40</v>
      </c>
      <c r="AP273" s="89" t="s">
        <v>1086</v>
      </c>
      <c r="AQ273" s="89" t="s">
        <v>1087</v>
      </c>
      <c r="AR273" s="89" t="s">
        <v>992</v>
      </c>
      <c r="AS273" s="89" t="s">
        <v>1095</v>
      </c>
      <c r="AT273" s="89" t="s">
        <v>2271</v>
      </c>
      <c r="AU273" s="89" t="s">
        <v>965</v>
      </c>
      <c r="AW273" s="89" t="s">
        <v>948</v>
      </c>
      <c r="AY273" s="89" t="s">
        <v>948</v>
      </c>
      <c r="AZ273" s="89" t="s">
        <v>949</v>
      </c>
      <c r="BH273" s="89" t="s">
        <v>948</v>
      </c>
      <c r="BI273" s="89" t="s">
        <v>948</v>
      </c>
      <c r="BM273" s="89" t="s">
        <v>948</v>
      </c>
      <c r="BN273" s="89" t="s">
        <v>948</v>
      </c>
      <c r="BQ273" s="89" t="s">
        <v>2272</v>
      </c>
      <c r="BR273" s="89" t="s">
        <v>948</v>
      </c>
    </row>
    <row r="274" ht="13.5" hidden="1" customHeight="1">
      <c r="A274" s="89" t="s">
        <v>2273</v>
      </c>
      <c r="B274" s="89" t="s">
        <v>2274</v>
      </c>
      <c r="D274" s="89" t="s">
        <v>401</v>
      </c>
      <c r="F274" s="89" t="s">
        <v>1014</v>
      </c>
      <c r="G274" s="89" t="s">
        <v>1014</v>
      </c>
      <c r="H274" s="89" t="s">
        <v>992</v>
      </c>
      <c r="I274" s="89" t="s">
        <v>984</v>
      </c>
      <c r="K274" s="89" t="s">
        <v>948</v>
      </c>
      <c r="L274" s="89" t="s">
        <v>957</v>
      </c>
      <c r="M274" s="89" t="s">
        <v>948</v>
      </c>
      <c r="N274" s="89" t="s">
        <v>876</v>
      </c>
      <c r="O274" s="89" t="s">
        <v>876</v>
      </c>
      <c r="P274" s="89" t="s">
        <v>948</v>
      </c>
      <c r="U274" s="89" t="s">
        <v>958</v>
      </c>
      <c r="W274" s="89" t="s">
        <v>958</v>
      </c>
      <c r="X274" s="89" t="s">
        <v>948</v>
      </c>
      <c r="AB274" s="89" t="s">
        <v>948</v>
      </c>
      <c r="AC274" s="89" t="s">
        <v>960</v>
      </c>
      <c r="AD274" s="89" t="s">
        <v>876</v>
      </c>
      <c r="AF274" s="89" t="s">
        <v>948</v>
      </c>
      <c r="AG274" s="89" t="s">
        <v>948</v>
      </c>
      <c r="AH274" s="89" t="s">
        <v>948</v>
      </c>
      <c r="AI274" s="89" t="s">
        <v>948</v>
      </c>
      <c r="AJ274" s="89" t="s">
        <v>948</v>
      </c>
      <c r="AK274" s="89" t="s">
        <v>948</v>
      </c>
      <c r="AM274" s="89" t="s">
        <v>1600</v>
      </c>
      <c r="AO274" s="89" t="s">
        <v>35</v>
      </c>
      <c r="AP274" s="89" t="s">
        <v>983</v>
      </c>
      <c r="AQ274" s="89" t="s">
        <v>984</v>
      </c>
      <c r="AR274" s="89" t="s">
        <v>980</v>
      </c>
      <c r="AS274" s="89" t="s">
        <v>1111</v>
      </c>
      <c r="AT274" s="89" t="s">
        <v>2275</v>
      </c>
      <c r="AU274" s="89" t="s">
        <v>1147</v>
      </c>
      <c r="AW274" s="89" t="s">
        <v>948</v>
      </c>
      <c r="AY274" s="89" t="s">
        <v>948</v>
      </c>
      <c r="AZ274" s="89" t="s">
        <v>949</v>
      </c>
      <c r="BI274" s="89" t="s">
        <v>948</v>
      </c>
      <c r="BJ274" s="89" t="s">
        <v>948</v>
      </c>
      <c r="BM274" s="89" t="s">
        <v>948</v>
      </c>
      <c r="BN274" s="89" t="s">
        <v>948</v>
      </c>
      <c r="BQ274" s="89" t="s">
        <v>2276</v>
      </c>
      <c r="BR274" s="89" t="s">
        <v>948</v>
      </c>
    </row>
    <row r="275" ht="13.5" hidden="1" customHeight="1">
      <c r="A275" s="89" t="s">
        <v>2277</v>
      </c>
      <c r="B275" s="89" t="s">
        <v>2278</v>
      </c>
      <c r="D275" s="89" t="s">
        <v>2279</v>
      </c>
      <c r="F275" s="89" t="s">
        <v>1020</v>
      </c>
      <c r="G275" s="89" t="s">
        <v>1020</v>
      </c>
      <c r="H275" s="89" t="s">
        <v>992</v>
      </c>
      <c r="I275" s="89" t="s">
        <v>1021</v>
      </c>
      <c r="K275" s="89" t="s">
        <v>1624</v>
      </c>
      <c r="L275" s="89" t="s">
        <v>957</v>
      </c>
      <c r="M275" s="89" t="s">
        <v>948</v>
      </c>
      <c r="N275" s="89" t="s">
        <v>876</v>
      </c>
      <c r="O275" s="89" t="s">
        <v>876</v>
      </c>
      <c r="P275" s="89" t="s">
        <v>948</v>
      </c>
      <c r="U275" s="89" t="s">
        <v>958</v>
      </c>
      <c r="W275" s="89" t="s">
        <v>958</v>
      </c>
      <c r="X275" s="89" t="s">
        <v>948</v>
      </c>
      <c r="AB275" s="89" t="s">
        <v>948</v>
      </c>
      <c r="AC275" s="89" t="s">
        <v>960</v>
      </c>
      <c r="AD275" s="89" t="s">
        <v>876</v>
      </c>
      <c r="AF275" s="89" t="s">
        <v>948</v>
      </c>
      <c r="AG275" s="89" t="s">
        <v>948</v>
      </c>
      <c r="AH275" s="89" t="s">
        <v>948</v>
      </c>
      <c r="AI275" s="89" t="s">
        <v>948</v>
      </c>
      <c r="AJ275" s="89" t="s">
        <v>948</v>
      </c>
      <c r="AK275" s="89" t="s">
        <v>948</v>
      </c>
      <c r="AM275" s="89" t="s">
        <v>961</v>
      </c>
      <c r="AO275" s="89" t="s">
        <v>35</v>
      </c>
      <c r="AP275" s="89" t="s">
        <v>983</v>
      </c>
      <c r="AQ275" s="89" t="s">
        <v>984</v>
      </c>
      <c r="AR275" s="89" t="s">
        <v>980</v>
      </c>
      <c r="AS275" s="89" t="s">
        <v>1034</v>
      </c>
      <c r="AT275" s="89" t="s">
        <v>2280</v>
      </c>
      <c r="AU275" s="89" t="s">
        <v>965</v>
      </c>
      <c r="AW275" s="89" t="s">
        <v>948</v>
      </c>
      <c r="AY275" s="89" t="s">
        <v>948</v>
      </c>
      <c r="AZ275" s="89" t="s">
        <v>949</v>
      </c>
      <c r="BI275" s="89" t="s">
        <v>948</v>
      </c>
      <c r="BJ275" s="89" t="s">
        <v>948</v>
      </c>
      <c r="BM275" s="89" t="s">
        <v>948</v>
      </c>
      <c r="BN275" s="89" t="s">
        <v>948</v>
      </c>
      <c r="BQ275" s="89" t="s">
        <v>2281</v>
      </c>
      <c r="BR275" s="89" t="s">
        <v>948</v>
      </c>
    </row>
    <row r="276" ht="13.5" customHeight="1">
      <c r="A276" s="89" t="s">
        <v>392</v>
      </c>
      <c r="B276" s="89" t="s">
        <v>2282</v>
      </c>
      <c r="D276" s="89" t="s">
        <v>539</v>
      </c>
      <c r="F276" s="89" t="s">
        <v>2283</v>
      </c>
      <c r="G276" s="89" t="s">
        <v>2283</v>
      </c>
      <c r="H276" s="89" t="s">
        <v>955</v>
      </c>
      <c r="I276" s="89" t="s">
        <v>1001</v>
      </c>
      <c r="J276" s="89" t="s">
        <v>948</v>
      </c>
      <c r="L276" s="89" t="s">
        <v>957</v>
      </c>
      <c r="M276" s="89" t="s">
        <v>876</v>
      </c>
      <c r="Q276" s="89" t="s">
        <v>948</v>
      </c>
      <c r="R276" s="89" t="s">
        <v>948</v>
      </c>
      <c r="T276" s="89" t="s">
        <v>959</v>
      </c>
      <c r="U276" s="89" t="s">
        <v>958</v>
      </c>
      <c r="V276" s="89" t="s">
        <v>959</v>
      </c>
      <c r="W276" s="89" t="s">
        <v>958</v>
      </c>
      <c r="X276" s="89" t="s">
        <v>948</v>
      </c>
      <c r="AB276" s="89" t="s">
        <v>948</v>
      </c>
      <c r="AC276" s="89" t="s">
        <v>949</v>
      </c>
      <c r="AF276" s="89" t="s">
        <v>948</v>
      </c>
      <c r="AG276" s="89" t="s">
        <v>948</v>
      </c>
      <c r="AM276" s="89" t="s">
        <v>2284</v>
      </c>
      <c r="AO276" s="89" t="s">
        <v>539</v>
      </c>
      <c r="AP276" s="89" t="s">
        <v>983</v>
      </c>
      <c r="AQ276" s="89" t="s">
        <v>984</v>
      </c>
      <c r="AR276" s="89" t="s">
        <v>980</v>
      </c>
      <c r="AS276" s="89" t="s">
        <v>1095</v>
      </c>
      <c r="AT276" s="89" t="s">
        <v>1518</v>
      </c>
      <c r="AU276" s="89" t="s">
        <v>986</v>
      </c>
      <c r="AW276" s="89" t="s">
        <v>948</v>
      </c>
      <c r="AY276" s="89" t="s">
        <v>948</v>
      </c>
      <c r="AZ276" s="89" t="s">
        <v>949</v>
      </c>
      <c r="BC276" s="89" t="s">
        <v>876</v>
      </c>
      <c r="BF276" s="89" t="s">
        <v>876</v>
      </c>
      <c r="BM276" s="89" t="s">
        <v>948</v>
      </c>
      <c r="BN276" s="89" t="s">
        <v>948</v>
      </c>
      <c r="BQ276" s="89" t="s">
        <v>2285</v>
      </c>
      <c r="BR276" s="89" t="s">
        <v>948</v>
      </c>
      <c r="BY276" s="89" t="s">
        <v>948</v>
      </c>
      <c r="CA276" s="89" t="s">
        <v>948</v>
      </c>
    </row>
    <row r="277" ht="13.5" hidden="1" customHeight="1">
      <c r="A277" s="89" t="s">
        <v>2286</v>
      </c>
      <c r="B277" s="89" t="s">
        <v>2287</v>
      </c>
      <c r="D277" s="89" t="s">
        <v>539</v>
      </c>
      <c r="F277" s="89" t="s">
        <v>2283</v>
      </c>
      <c r="G277" s="89" t="s">
        <v>2283</v>
      </c>
      <c r="H277" s="89" t="s">
        <v>992</v>
      </c>
      <c r="I277" s="89" t="s">
        <v>1001</v>
      </c>
      <c r="K277" s="89" t="s">
        <v>948</v>
      </c>
      <c r="L277" s="89" t="s">
        <v>957</v>
      </c>
      <c r="M277" s="89" t="s">
        <v>876</v>
      </c>
      <c r="N277" s="89" t="s">
        <v>876</v>
      </c>
      <c r="O277" s="89" t="s">
        <v>876</v>
      </c>
      <c r="P277" s="89" t="s">
        <v>948</v>
      </c>
      <c r="U277" s="89" t="s">
        <v>958</v>
      </c>
      <c r="W277" s="89" t="s">
        <v>958</v>
      </c>
      <c r="X277" s="89" t="s">
        <v>948</v>
      </c>
      <c r="AB277" s="89" t="s">
        <v>948</v>
      </c>
      <c r="AC277" s="89" t="s">
        <v>949</v>
      </c>
      <c r="AF277" s="89" t="s">
        <v>948</v>
      </c>
      <c r="AG277" s="89" t="s">
        <v>948</v>
      </c>
      <c r="AH277" s="89" t="s">
        <v>948</v>
      </c>
      <c r="AI277" s="89" t="s">
        <v>948</v>
      </c>
      <c r="AJ277" s="89" t="s">
        <v>948</v>
      </c>
      <c r="AK277" s="89" t="s">
        <v>948</v>
      </c>
      <c r="AM277" s="89" t="s">
        <v>1516</v>
      </c>
      <c r="AO277" s="89" t="s">
        <v>539</v>
      </c>
      <c r="AP277" s="89" t="s">
        <v>983</v>
      </c>
      <c r="AQ277" s="89" t="s">
        <v>984</v>
      </c>
      <c r="AR277" s="89" t="s">
        <v>992</v>
      </c>
      <c r="AS277" s="89" t="s">
        <v>948</v>
      </c>
      <c r="AT277" s="89" t="s">
        <v>1518</v>
      </c>
      <c r="AU277" s="89" t="s">
        <v>986</v>
      </c>
      <c r="AW277" s="89" t="s">
        <v>948</v>
      </c>
      <c r="AY277" s="89" t="s">
        <v>948</v>
      </c>
      <c r="AZ277" s="89" t="s">
        <v>949</v>
      </c>
      <c r="BI277" s="89" t="s">
        <v>948</v>
      </c>
      <c r="BJ277" s="89" t="s">
        <v>948</v>
      </c>
      <c r="BM277" s="89" t="s">
        <v>948</v>
      </c>
      <c r="BN277" s="89" t="s">
        <v>948</v>
      </c>
      <c r="BQ277" s="89" t="s">
        <v>948</v>
      </c>
      <c r="BR277" s="89" t="s">
        <v>948</v>
      </c>
      <c r="BX277" s="89" t="s">
        <v>2288</v>
      </c>
    </row>
    <row r="278" ht="13.5" customHeight="1">
      <c r="A278" s="89" t="s">
        <v>2289</v>
      </c>
      <c r="B278" s="89" t="s">
        <v>2290</v>
      </c>
      <c r="D278" s="89" t="s">
        <v>2291</v>
      </c>
      <c r="F278" s="89" t="s">
        <v>962</v>
      </c>
      <c r="G278" s="89" t="s">
        <v>962</v>
      </c>
      <c r="H278" s="89" t="s">
        <v>992</v>
      </c>
      <c r="I278" s="89" t="s">
        <v>993</v>
      </c>
      <c r="J278" s="89" t="s">
        <v>948</v>
      </c>
      <c r="L278" s="89" t="s">
        <v>957</v>
      </c>
      <c r="M278" s="89" t="s">
        <v>948</v>
      </c>
      <c r="Q278" s="89" t="s">
        <v>948</v>
      </c>
      <c r="R278" s="89" t="s">
        <v>948</v>
      </c>
      <c r="T278" s="89" t="s">
        <v>959</v>
      </c>
      <c r="U278" s="89" t="s">
        <v>1079</v>
      </c>
      <c r="V278" s="89" t="s">
        <v>959</v>
      </c>
      <c r="W278" s="89" t="s">
        <v>1079</v>
      </c>
      <c r="X278" s="89" t="s">
        <v>948</v>
      </c>
      <c r="AB278" s="89" t="s">
        <v>948</v>
      </c>
      <c r="AC278" s="89" t="s">
        <v>949</v>
      </c>
      <c r="AF278" s="89" t="s">
        <v>948</v>
      </c>
      <c r="AG278" s="89" t="s">
        <v>948</v>
      </c>
      <c r="AM278" s="89" t="s">
        <v>1833</v>
      </c>
      <c r="AO278" s="89" t="s">
        <v>41</v>
      </c>
      <c r="AP278" s="89" t="s">
        <v>889</v>
      </c>
      <c r="AR278" s="89" t="s">
        <v>948</v>
      </c>
      <c r="AS278" s="89" t="s">
        <v>1105</v>
      </c>
      <c r="AT278" s="89" t="s">
        <v>2292</v>
      </c>
      <c r="AU278" s="89" t="s">
        <v>1163</v>
      </c>
      <c r="AW278" s="89" t="s">
        <v>948</v>
      </c>
      <c r="AY278" s="89" t="s">
        <v>948</v>
      </c>
      <c r="AZ278" s="89" t="s">
        <v>949</v>
      </c>
      <c r="BC278" s="89" t="s">
        <v>876</v>
      </c>
      <c r="BF278" s="89" t="s">
        <v>948</v>
      </c>
      <c r="BM278" s="89" t="s">
        <v>948</v>
      </c>
      <c r="BN278" s="89" t="s">
        <v>948</v>
      </c>
      <c r="BQ278" s="89" t="s">
        <v>2293</v>
      </c>
      <c r="BR278" s="89" t="s">
        <v>948</v>
      </c>
    </row>
    <row r="279" ht="13.5" hidden="1" customHeight="1">
      <c r="A279" s="89" t="s">
        <v>2294</v>
      </c>
      <c r="B279" s="89" t="s">
        <v>2295</v>
      </c>
      <c r="D279" s="89" t="s">
        <v>2296</v>
      </c>
      <c r="F279" s="89" t="s">
        <v>1871</v>
      </c>
      <c r="G279" s="89" t="s">
        <v>1871</v>
      </c>
      <c r="H279" s="89" t="s">
        <v>992</v>
      </c>
      <c r="I279" s="89" t="s">
        <v>993</v>
      </c>
      <c r="K279" s="89" t="s">
        <v>948</v>
      </c>
      <c r="L279" s="89" t="s">
        <v>957</v>
      </c>
      <c r="M279" s="89" t="s">
        <v>948</v>
      </c>
      <c r="N279" s="89" t="s">
        <v>876</v>
      </c>
      <c r="O279" s="89" t="s">
        <v>876</v>
      </c>
      <c r="P279" s="89" t="s">
        <v>876</v>
      </c>
      <c r="U279" s="89" t="s">
        <v>958</v>
      </c>
      <c r="W279" s="89" t="s">
        <v>958</v>
      </c>
      <c r="X279" s="89" t="s">
        <v>948</v>
      </c>
      <c r="AB279" s="89" t="s">
        <v>948</v>
      </c>
      <c r="AC279" s="89" t="s">
        <v>1541</v>
      </c>
      <c r="AD279" s="89" t="s">
        <v>876</v>
      </c>
      <c r="AF279" s="89" t="s">
        <v>948</v>
      </c>
      <c r="AG279" s="89" t="s">
        <v>948</v>
      </c>
      <c r="AH279" s="89" t="s">
        <v>876</v>
      </c>
      <c r="AI279" s="89" t="s">
        <v>876</v>
      </c>
      <c r="AJ279" s="89" t="s">
        <v>876</v>
      </c>
      <c r="AK279" s="89" t="s">
        <v>876</v>
      </c>
      <c r="AM279" s="89" t="s">
        <v>2297</v>
      </c>
      <c r="AO279" s="89" t="s">
        <v>35</v>
      </c>
      <c r="AP279" s="89" t="s">
        <v>983</v>
      </c>
      <c r="AQ279" s="89" t="s">
        <v>984</v>
      </c>
      <c r="AR279" s="89" t="s">
        <v>974</v>
      </c>
      <c r="AS279" s="89" t="s">
        <v>1643</v>
      </c>
      <c r="AT279" s="89" t="s">
        <v>2174</v>
      </c>
      <c r="AU279" s="89" t="s">
        <v>1163</v>
      </c>
      <c r="AW279" s="89" t="s">
        <v>948</v>
      </c>
      <c r="AY279" s="89" t="s">
        <v>948</v>
      </c>
      <c r="AZ279" s="89" t="s">
        <v>949</v>
      </c>
      <c r="BI279" s="89" t="s">
        <v>948</v>
      </c>
      <c r="BJ279" s="89" t="s">
        <v>948</v>
      </c>
      <c r="BM279" s="89" t="s">
        <v>948</v>
      </c>
      <c r="BN279" s="89" t="s">
        <v>948</v>
      </c>
      <c r="BQ279" s="89" t="s">
        <v>2298</v>
      </c>
      <c r="BR279" s="89" t="s">
        <v>948</v>
      </c>
    </row>
    <row r="280" ht="13.5" hidden="1" customHeight="1">
      <c r="A280" s="89" t="s">
        <v>2299</v>
      </c>
      <c r="B280" s="89" t="s">
        <v>2300</v>
      </c>
      <c r="C280" s="89" t="s">
        <v>1615</v>
      </c>
      <c r="D280" s="89" t="s">
        <v>2301</v>
      </c>
      <c r="F280" s="89" t="s">
        <v>992</v>
      </c>
      <c r="G280" s="89" t="s">
        <v>992</v>
      </c>
      <c r="H280" s="89" t="s">
        <v>955</v>
      </c>
      <c r="I280" s="89" t="s">
        <v>993</v>
      </c>
      <c r="K280" s="89" t="s">
        <v>948</v>
      </c>
      <c r="L280" s="89" t="s">
        <v>957</v>
      </c>
      <c r="M280" s="89" t="s">
        <v>948</v>
      </c>
      <c r="U280" s="89" t="s">
        <v>958</v>
      </c>
      <c r="W280" s="89" t="s">
        <v>958</v>
      </c>
      <c r="X280" s="89" t="s">
        <v>948</v>
      </c>
      <c r="AB280" s="89" t="s">
        <v>948</v>
      </c>
      <c r="AC280" s="89" t="s">
        <v>960</v>
      </c>
      <c r="AD280" s="89" t="s">
        <v>876</v>
      </c>
      <c r="AF280" s="89" t="s">
        <v>948</v>
      </c>
      <c r="AG280" s="89" t="s">
        <v>948</v>
      </c>
      <c r="AH280" s="89" t="s">
        <v>948</v>
      </c>
      <c r="AI280" s="89" t="s">
        <v>948</v>
      </c>
      <c r="AJ280" s="89" t="s">
        <v>948</v>
      </c>
      <c r="AK280" s="89" t="s">
        <v>948</v>
      </c>
      <c r="AM280" s="89" t="s">
        <v>1104</v>
      </c>
      <c r="AN280" s="89" t="s">
        <v>948</v>
      </c>
      <c r="AO280" s="89" t="s">
        <v>40</v>
      </c>
      <c r="AP280" s="89" t="s">
        <v>983</v>
      </c>
      <c r="AQ280" s="89" t="s">
        <v>956</v>
      </c>
      <c r="AR280" s="89" t="s">
        <v>968</v>
      </c>
      <c r="AS280" s="89" t="s">
        <v>1569</v>
      </c>
      <c r="AT280" s="89" t="s">
        <v>2302</v>
      </c>
      <c r="AU280" s="89" t="s">
        <v>986</v>
      </c>
      <c r="AW280" s="89" t="s">
        <v>948</v>
      </c>
      <c r="AY280" s="89" t="s">
        <v>948</v>
      </c>
      <c r="AZ280" s="89" t="s">
        <v>949</v>
      </c>
      <c r="BH280" s="89" t="s">
        <v>876</v>
      </c>
      <c r="BI280" s="89" t="s">
        <v>948</v>
      </c>
      <c r="BM280" s="89" t="s">
        <v>948</v>
      </c>
      <c r="BN280" s="89" t="s">
        <v>948</v>
      </c>
      <c r="BQ280" s="89" t="s">
        <v>2303</v>
      </c>
      <c r="BR280" s="89" t="s">
        <v>948</v>
      </c>
    </row>
    <row r="281" ht="13.5" customHeight="1">
      <c r="A281" s="89" t="s">
        <v>2304</v>
      </c>
      <c r="B281" s="89" t="s">
        <v>2305</v>
      </c>
      <c r="D281" s="89" t="s">
        <v>2301</v>
      </c>
      <c r="F281" s="89" t="s">
        <v>972</v>
      </c>
      <c r="G281" s="89" t="s">
        <v>972</v>
      </c>
      <c r="H281" s="89" t="s">
        <v>992</v>
      </c>
      <c r="I281" s="89" t="s">
        <v>993</v>
      </c>
      <c r="J281" s="89" t="s">
        <v>948</v>
      </c>
      <c r="L281" s="89" t="s">
        <v>957</v>
      </c>
      <c r="M281" s="89" t="s">
        <v>948</v>
      </c>
      <c r="Q281" s="89" t="s">
        <v>876</v>
      </c>
      <c r="R281" s="89" t="s">
        <v>876</v>
      </c>
      <c r="T281" s="89" t="s">
        <v>959</v>
      </c>
      <c r="U281" s="89" t="s">
        <v>1079</v>
      </c>
      <c r="V281" s="89" t="s">
        <v>959</v>
      </c>
      <c r="W281" s="89" t="s">
        <v>1079</v>
      </c>
      <c r="X281" s="89" t="s">
        <v>948</v>
      </c>
      <c r="AB281" s="89" t="s">
        <v>948</v>
      </c>
      <c r="AC281" s="89" t="s">
        <v>960</v>
      </c>
      <c r="AD281" s="89" t="s">
        <v>876</v>
      </c>
      <c r="AF281" s="89" t="s">
        <v>948</v>
      </c>
      <c r="AG281" s="89" t="s">
        <v>948</v>
      </c>
      <c r="AM281" s="89" t="s">
        <v>1104</v>
      </c>
      <c r="AO281" s="89" t="s">
        <v>41</v>
      </c>
      <c r="AP281" s="89" t="s">
        <v>983</v>
      </c>
      <c r="AQ281" s="89" t="s">
        <v>956</v>
      </c>
      <c r="AR281" s="89" t="s">
        <v>968</v>
      </c>
      <c r="AS281" s="89" t="s">
        <v>1569</v>
      </c>
      <c r="AT281" s="89" t="s">
        <v>2302</v>
      </c>
      <c r="AU281" s="89" t="s">
        <v>986</v>
      </c>
      <c r="AW281" s="89" t="s">
        <v>948</v>
      </c>
      <c r="AY281" s="89" t="s">
        <v>948</v>
      </c>
      <c r="AZ281" s="89" t="s">
        <v>949</v>
      </c>
      <c r="BC281" s="89" t="s">
        <v>948</v>
      </c>
      <c r="BF281" s="89" t="s">
        <v>876</v>
      </c>
      <c r="BM281" s="89" t="s">
        <v>948</v>
      </c>
      <c r="BN281" s="89" t="s">
        <v>948</v>
      </c>
      <c r="BQ281" s="89" t="s">
        <v>2306</v>
      </c>
      <c r="BR281" s="89" t="s">
        <v>948</v>
      </c>
    </row>
    <row r="282" ht="13.5" customHeight="1">
      <c r="A282" s="89" t="s">
        <v>2307</v>
      </c>
      <c r="B282" s="89" t="s">
        <v>2308</v>
      </c>
      <c r="D282" s="89" t="s">
        <v>2309</v>
      </c>
      <c r="F282" s="89" t="s">
        <v>1014</v>
      </c>
      <c r="G282" s="89" t="s">
        <v>1014</v>
      </c>
      <c r="H282" s="89" t="s">
        <v>955</v>
      </c>
      <c r="I282" s="89" t="s">
        <v>1001</v>
      </c>
      <c r="J282" s="89" t="s">
        <v>948</v>
      </c>
      <c r="L282" s="89" t="s">
        <v>957</v>
      </c>
      <c r="M282" s="89" t="s">
        <v>876</v>
      </c>
      <c r="Q282" s="89" t="s">
        <v>948</v>
      </c>
      <c r="R282" s="89" t="s">
        <v>876</v>
      </c>
      <c r="T282" s="89" t="s">
        <v>959</v>
      </c>
      <c r="U282" s="89" t="s">
        <v>958</v>
      </c>
      <c r="V282" s="89" t="s">
        <v>959</v>
      </c>
      <c r="W282" s="89" t="s">
        <v>958</v>
      </c>
      <c r="X282" s="89" t="s">
        <v>948</v>
      </c>
      <c r="AB282" s="89" t="s">
        <v>948</v>
      </c>
      <c r="AC282" s="89" t="s">
        <v>960</v>
      </c>
      <c r="AD282" s="89" t="s">
        <v>876</v>
      </c>
      <c r="AF282" s="89" t="s">
        <v>948</v>
      </c>
      <c r="AG282" s="89" t="s">
        <v>948</v>
      </c>
      <c r="AM282" s="89" t="s">
        <v>1008</v>
      </c>
      <c r="AO282" s="89" t="s">
        <v>2309</v>
      </c>
      <c r="AP282" s="89" t="s">
        <v>889</v>
      </c>
      <c r="AR282" s="89" t="s">
        <v>1205</v>
      </c>
      <c r="AS282" s="89" t="s">
        <v>1054</v>
      </c>
      <c r="AT282" s="89" t="s">
        <v>2310</v>
      </c>
      <c r="AU282" s="89" t="s">
        <v>986</v>
      </c>
      <c r="AW282" s="89" t="s">
        <v>948</v>
      </c>
      <c r="AY282" s="89" t="s">
        <v>948</v>
      </c>
      <c r="AZ282" s="89" t="s">
        <v>949</v>
      </c>
      <c r="BC282" s="89" t="s">
        <v>876</v>
      </c>
      <c r="BF282" s="89" t="s">
        <v>876</v>
      </c>
      <c r="BM282" s="89" t="s">
        <v>948</v>
      </c>
      <c r="BN282" s="89" t="s">
        <v>948</v>
      </c>
      <c r="BQ282" s="89" t="s">
        <v>2311</v>
      </c>
      <c r="BR282" s="89" t="s">
        <v>948</v>
      </c>
      <c r="BY282" s="89" t="s">
        <v>948</v>
      </c>
      <c r="CA282" s="89" t="s">
        <v>948</v>
      </c>
    </row>
    <row r="283" ht="13.5" hidden="1" customHeight="1">
      <c r="A283" s="89" t="s">
        <v>2312</v>
      </c>
      <c r="B283" s="89" t="s">
        <v>2313</v>
      </c>
      <c r="D283" s="89" t="s">
        <v>2309</v>
      </c>
      <c r="F283" s="89" t="s">
        <v>1020</v>
      </c>
      <c r="G283" s="89" t="s">
        <v>1020</v>
      </c>
      <c r="H283" s="89" t="s">
        <v>992</v>
      </c>
      <c r="I283" s="89" t="s">
        <v>981</v>
      </c>
      <c r="K283" s="89" t="s">
        <v>948</v>
      </c>
      <c r="L283" s="89" t="s">
        <v>957</v>
      </c>
      <c r="M283" s="89" t="s">
        <v>876</v>
      </c>
      <c r="N283" s="89" t="s">
        <v>876</v>
      </c>
      <c r="O283" s="89" t="s">
        <v>876</v>
      </c>
      <c r="P283" s="89" t="s">
        <v>876</v>
      </c>
      <c r="U283" s="89" t="s">
        <v>958</v>
      </c>
      <c r="W283" s="89" t="s">
        <v>958</v>
      </c>
      <c r="X283" s="89" t="s">
        <v>948</v>
      </c>
      <c r="AB283" s="89" t="s">
        <v>948</v>
      </c>
      <c r="AC283" s="89" t="s">
        <v>960</v>
      </c>
      <c r="AD283" s="89" t="s">
        <v>876</v>
      </c>
      <c r="AF283" s="89" t="s">
        <v>948</v>
      </c>
      <c r="AG283" s="89" t="s">
        <v>948</v>
      </c>
      <c r="AH283" s="89" t="s">
        <v>876</v>
      </c>
      <c r="AI283" s="89" t="s">
        <v>876</v>
      </c>
      <c r="AJ283" s="89" t="s">
        <v>876</v>
      </c>
      <c r="AK283" s="89" t="s">
        <v>876</v>
      </c>
      <c r="AM283" s="89" t="s">
        <v>1008</v>
      </c>
      <c r="AO283" s="89" t="s">
        <v>2309</v>
      </c>
      <c r="AP283" s="89" t="s">
        <v>889</v>
      </c>
      <c r="AR283" s="89" t="s">
        <v>973</v>
      </c>
      <c r="AS283" s="89" t="s">
        <v>948</v>
      </c>
      <c r="AT283" s="89" t="s">
        <v>2310</v>
      </c>
      <c r="AU283" s="89" t="s">
        <v>986</v>
      </c>
      <c r="AW283" s="89" t="s">
        <v>948</v>
      </c>
      <c r="AY283" s="89" t="s">
        <v>948</v>
      </c>
      <c r="AZ283" s="89" t="s">
        <v>949</v>
      </c>
      <c r="BI283" s="89" t="s">
        <v>948</v>
      </c>
      <c r="BJ283" s="89" t="s">
        <v>876</v>
      </c>
      <c r="BK283" s="89" t="s">
        <v>1075</v>
      </c>
      <c r="BM283" s="89" t="s">
        <v>948</v>
      </c>
      <c r="BN283" s="89" t="s">
        <v>948</v>
      </c>
      <c r="BQ283" s="89" t="s">
        <v>948</v>
      </c>
      <c r="BR283" s="89" t="s">
        <v>948</v>
      </c>
      <c r="BX283" s="89" t="s">
        <v>2314</v>
      </c>
    </row>
    <row r="284" ht="13.5" hidden="1" customHeight="1">
      <c r="A284" s="89" t="s">
        <v>2315</v>
      </c>
      <c r="B284" s="89" t="s">
        <v>2316</v>
      </c>
      <c r="D284" s="89" t="s">
        <v>2317</v>
      </c>
      <c r="F284" s="89" t="s">
        <v>1020</v>
      </c>
      <c r="G284" s="89" t="s">
        <v>1020</v>
      </c>
      <c r="H284" s="89" t="s">
        <v>1067</v>
      </c>
      <c r="I284" s="89" t="s">
        <v>876</v>
      </c>
      <c r="L284" s="89" t="s">
        <v>889</v>
      </c>
      <c r="M284" s="89" t="s">
        <v>948</v>
      </c>
      <c r="X284" s="89" t="s">
        <v>948</v>
      </c>
      <c r="Y284" s="89" t="s">
        <v>948</v>
      </c>
      <c r="AB284" s="89" t="s">
        <v>948</v>
      </c>
      <c r="AC284" s="89" t="s">
        <v>949</v>
      </c>
      <c r="AE284" s="89" t="s">
        <v>948</v>
      </c>
      <c r="AM284" s="89" t="s">
        <v>1000</v>
      </c>
      <c r="AP284" s="89" t="s">
        <v>889</v>
      </c>
      <c r="AR284" s="89" t="s">
        <v>980</v>
      </c>
      <c r="AS284" s="89" t="s">
        <v>1095</v>
      </c>
      <c r="AT284" s="89" t="s">
        <v>2318</v>
      </c>
      <c r="AU284" s="89" t="s">
        <v>1003</v>
      </c>
      <c r="AW284" s="89" t="s">
        <v>948</v>
      </c>
      <c r="AY284" s="89" t="s">
        <v>948</v>
      </c>
      <c r="AZ284" s="89" t="s">
        <v>949</v>
      </c>
      <c r="BJ284" s="89" t="s">
        <v>948</v>
      </c>
      <c r="BM284" s="89" t="s">
        <v>948</v>
      </c>
      <c r="BN284" s="89" t="s">
        <v>948</v>
      </c>
      <c r="BQ284" s="89" t="s">
        <v>2319</v>
      </c>
      <c r="BR284" s="89" t="s">
        <v>948</v>
      </c>
    </row>
    <row r="285" ht="13.5" hidden="1" customHeight="1">
      <c r="A285" s="89" t="s">
        <v>2320</v>
      </c>
      <c r="B285" s="89" t="s">
        <v>2321</v>
      </c>
      <c r="D285" s="89" t="s">
        <v>2320</v>
      </c>
      <c r="F285" s="89" t="s">
        <v>1141</v>
      </c>
      <c r="G285" s="89" t="s">
        <v>1141</v>
      </c>
      <c r="H285" s="89" t="s">
        <v>992</v>
      </c>
      <c r="I285" s="89" t="s">
        <v>1159</v>
      </c>
      <c r="K285" s="89" t="s">
        <v>948</v>
      </c>
      <c r="L285" s="89" t="s">
        <v>957</v>
      </c>
      <c r="M285" s="89" t="s">
        <v>948</v>
      </c>
      <c r="N285" s="89" t="s">
        <v>876</v>
      </c>
      <c r="O285" s="89" t="s">
        <v>876</v>
      </c>
      <c r="P285" s="89" t="s">
        <v>876</v>
      </c>
      <c r="U285" s="89" t="s">
        <v>958</v>
      </c>
      <c r="W285" s="89" t="s">
        <v>958</v>
      </c>
      <c r="X285" s="89" t="s">
        <v>948</v>
      </c>
      <c r="AB285" s="89" t="s">
        <v>948</v>
      </c>
      <c r="AC285" s="89" t="s">
        <v>960</v>
      </c>
      <c r="AD285" s="89" t="s">
        <v>876</v>
      </c>
      <c r="AF285" s="89" t="s">
        <v>948</v>
      </c>
      <c r="AG285" s="89" t="s">
        <v>948</v>
      </c>
      <c r="AH285" s="89" t="s">
        <v>876</v>
      </c>
      <c r="AI285" s="89" t="s">
        <v>876</v>
      </c>
      <c r="AJ285" s="89" t="s">
        <v>876</v>
      </c>
      <c r="AK285" s="89" t="s">
        <v>876</v>
      </c>
      <c r="AM285" s="89" t="s">
        <v>961</v>
      </c>
      <c r="AO285" s="89" t="s">
        <v>35</v>
      </c>
      <c r="AP285" s="89" t="s">
        <v>983</v>
      </c>
      <c r="AQ285" s="89" t="s">
        <v>984</v>
      </c>
      <c r="AR285" s="89" t="s">
        <v>974</v>
      </c>
      <c r="AS285" s="89" t="s">
        <v>963</v>
      </c>
      <c r="AT285" s="89" t="s">
        <v>2322</v>
      </c>
      <c r="AU285" s="89" t="s">
        <v>986</v>
      </c>
      <c r="AW285" s="89" t="s">
        <v>948</v>
      </c>
      <c r="AY285" s="89" t="s">
        <v>948</v>
      </c>
      <c r="AZ285" s="89" t="s">
        <v>949</v>
      </c>
      <c r="BI285" s="89" t="s">
        <v>948</v>
      </c>
      <c r="BJ285" s="89" t="s">
        <v>948</v>
      </c>
      <c r="BM285" s="89" t="s">
        <v>948</v>
      </c>
      <c r="BN285" s="89" t="s">
        <v>948</v>
      </c>
      <c r="BQ285" s="89" t="s">
        <v>2323</v>
      </c>
      <c r="BR285" s="89" t="s">
        <v>948</v>
      </c>
    </row>
    <row r="286" ht="13.5" hidden="1" customHeight="1">
      <c r="A286" s="89" t="s">
        <v>2324</v>
      </c>
      <c r="B286" s="89" t="s">
        <v>2325</v>
      </c>
      <c r="D286" s="89" t="s">
        <v>2326</v>
      </c>
      <c r="F286" s="89" t="s">
        <v>1454</v>
      </c>
      <c r="G286" s="89" t="s">
        <v>1454</v>
      </c>
      <c r="H286" s="89" t="s">
        <v>992</v>
      </c>
      <c r="I286" s="89" t="s">
        <v>956</v>
      </c>
      <c r="K286" s="89" t="s">
        <v>948</v>
      </c>
      <c r="L286" s="89" t="s">
        <v>889</v>
      </c>
      <c r="M286" s="89" t="s">
        <v>948</v>
      </c>
      <c r="N286" s="89" t="s">
        <v>948</v>
      </c>
      <c r="O286" s="89" t="s">
        <v>948</v>
      </c>
      <c r="P286" s="89" t="s">
        <v>876</v>
      </c>
      <c r="U286" s="89" t="s">
        <v>958</v>
      </c>
      <c r="W286" s="89" t="s">
        <v>958</v>
      </c>
      <c r="X286" s="89" t="s">
        <v>876</v>
      </c>
      <c r="AB286" s="89" t="s">
        <v>948</v>
      </c>
      <c r="AC286" s="89" t="s">
        <v>960</v>
      </c>
      <c r="AD286" s="89" t="s">
        <v>876</v>
      </c>
      <c r="AF286" s="89" t="s">
        <v>948</v>
      </c>
      <c r="AG286" s="89" t="s">
        <v>948</v>
      </c>
      <c r="AH286" s="89" t="s">
        <v>948</v>
      </c>
      <c r="AI286" s="89" t="s">
        <v>948</v>
      </c>
      <c r="AJ286" s="89" t="s">
        <v>948</v>
      </c>
      <c r="AK286" s="89" t="s">
        <v>948</v>
      </c>
      <c r="AM286" s="89" t="s">
        <v>2327</v>
      </c>
      <c r="AO286" s="89" t="s">
        <v>35</v>
      </c>
      <c r="AP286" s="89" t="s">
        <v>1086</v>
      </c>
      <c r="AQ286" s="89" t="s">
        <v>1118</v>
      </c>
      <c r="AR286" s="89" t="s">
        <v>1160</v>
      </c>
      <c r="AS286" s="89" t="s">
        <v>1111</v>
      </c>
      <c r="AT286" s="89" t="s">
        <v>2328</v>
      </c>
      <c r="AU286" s="89" t="s">
        <v>965</v>
      </c>
      <c r="AW286" s="89" t="s">
        <v>876</v>
      </c>
      <c r="AY286" s="89" t="s">
        <v>948</v>
      </c>
      <c r="AZ286" s="89" t="s">
        <v>960</v>
      </c>
      <c r="BA286" s="89" t="s">
        <v>876</v>
      </c>
      <c r="BI286" s="89" t="s">
        <v>948</v>
      </c>
      <c r="BJ286" s="89" t="s">
        <v>948</v>
      </c>
      <c r="BM286" s="89" t="s">
        <v>948</v>
      </c>
      <c r="BN286" s="89" t="s">
        <v>948</v>
      </c>
      <c r="BQ286" s="89" t="s">
        <v>2329</v>
      </c>
      <c r="BR286" s="89" t="s">
        <v>948</v>
      </c>
    </row>
    <row r="287" ht="13.5" hidden="1" customHeight="1">
      <c r="A287" s="89" t="s">
        <v>2330</v>
      </c>
      <c r="B287" s="89" t="s">
        <v>2331</v>
      </c>
      <c r="D287" s="89" t="s">
        <v>2332</v>
      </c>
      <c r="F287" s="89" t="s">
        <v>1020</v>
      </c>
      <c r="G287" s="89" t="s">
        <v>1020</v>
      </c>
      <c r="H287" s="89" t="s">
        <v>992</v>
      </c>
      <c r="I287" s="89" t="s">
        <v>1020</v>
      </c>
      <c r="L287" s="89" t="s">
        <v>957</v>
      </c>
      <c r="X287" s="89" t="s">
        <v>948</v>
      </c>
      <c r="Y287" s="89" t="s">
        <v>948</v>
      </c>
      <c r="Z287" s="89" t="s">
        <v>876</v>
      </c>
      <c r="AB287" s="89" t="s">
        <v>948</v>
      </c>
      <c r="AC287" s="89" t="s">
        <v>949</v>
      </c>
      <c r="AE287" s="89" t="s">
        <v>948</v>
      </c>
      <c r="AM287" s="89" t="s">
        <v>961</v>
      </c>
      <c r="AP287" s="89" t="s">
        <v>1086</v>
      </c>
      <c r="AQ287" s="89" t="s">
        <v>1118</v>
      </c>
      <c r="AR287" s="89" t="s">
        <v>1160</v>
      </c>
      <c r="AS287" s="89" t="s">
        <v>1314</v>
      </c>
      <c r="AT287" s="89" t="s">
        <v>2333</v>
      </c>
      <c r="AU287" s="89" t="s">
        <v>965</v>
      </c>
      <c r="AW287" s="89" t="s">
        <v>948</v>
      </c>
      <c r="AY287" s="89" t="s">
        <v>948</v>
      </c>
      <c r="AZ287" s="89" t="s">
        <v>949</v>
      </c>
      <c r="BJ287" s="89" t="s">
        <v>876</v>
      </c>
      <c r="BK287" s="89" t="s">
        <v>1075</v>
      </c>
      <c r="BM287" s="89" t="s">
        <v>948</v>
      </c>
      <c r="BN287" s="89" t="s">
        <v>948</v>
      </c>
      <c r="BQ287" s="89" t="s">
        <v>2334</v>
      </c>
      <c r="BR287" s="89" t="s">
        <v>948</v>
      </c>
    </row>
    <row r="288" ht="13.5" hidden="1" customHeight="1">
      <c r="A288" s="89" t="s">
        <v>2335</v>
      </c>
      <c r="B288" s="89" t="s">
        <v>2336</v>
      </c>
      <c r="D288" s="89" t="s">
        <v>2044</v>
      </c>
      <c r="F288" s="89" t="s">
        <v>1765</v>
      </c>
      <c r="G288" s="89" t="s">
        <v>1765</v>
      </c>
      <c r="H288" s="89" t="s">
        <v>992</v>
      </c>
      <c r="I288" s="89" t="s">
        <v>1020</v>
      </c>
      <c r="L288" s="89" t="s">
        <v>957</v>
      </c>
      <c r="M288" s="89" t="s">
        <v>876</v>
      </c>
      <c r="X288" s="89" t="s">
        <v>948</v>
      </c>
      <c r="Y288" s="89" t="s">
        <v>876</v>
      </c>
      <c r="Z288" s="89" t="s">
        <v>876</v>
      </c>
      <c r="AB288" s="89" t="s">
        <v>948</v>
      </c>
      <c r="AC288" s="89" t="s">
        <v>2046</v>
      </c>
      <c r="AD288" s="89" t="s">
        <v>876</v>
      </c>
      <c r="AM288" s="89" t="s">
        <v>961</v>
      </c>
      <c r="AO288" s="89" t="s">
        <v>2044</v>
      </c>
      <c r="AP288" s="89" t="s">
        <v>889</v>
      </c>
      <c r="AR288" s="89" t="s">
        <v>955</v>
      </c>
      <c r="AS288" s="89" t="s">
        <v>948</v>
      </c>
      <c r="AT288" s="89" t="s">
        <v>2337</v>
      </c>
      <c r="AU288" s="89" t="s">
        <v>965</v>
      </c>
      <c r="AW288" s="89" t="s">
        <v>876</v>
      </c>
      <c r="AY288" s="89" t="s">
        <v>948</v>
      </c>
      <c r="AZ288" s="89" t="s">
        <v>2046</v>
      </c>
      <c r="BA288" s="89" t="s">
        <v>876</v>
      </c>
      <c r="BJ288" s="89" t="s">
        <v>876</v>
      </c>
      <c r="BK288" s="89" t="s">
        <v>285</v>
      </c>
      <c r="BM288" s="89" t="s">
        <v>948</v>
      </c>
      <c r="BN288" s="89" t="s">
        <v>948</v>
      </c>
      <c r="BQ288" s="89" t="s">
        <v>948</v>
      </c>
      <c r="BR288" s="89" t="s">
        <v>948</v>
      </c>
      <c r="BX288" s="89" t="s">
        <v>2338</v>
      </c>
    </row>
    <row r="289" ht="13.5" customHeight="1">
      <c r="A289" s="89" t="s">
        <v>2339</v>
      </c>
      <c r="B289" s="89" t="s">
        <v>2340</v>
      </c>
      <c r="D289" s="89" t="s">
        <v>2341</v>
      </c>
      <c r="F289" s="89" t="s">
        <v>984</v>
      </c>
      <c r="G289" s="89" t="s">
        <v>984</v>
      </c>
      <c r="H289" s="89" t="s">
        <v>955</v>
      </c>
      <c r="I289" s="89" t="s">
        <v>956</v>
      </c>
      <c r="J289" s="89" t="s">
        <v>948</v>
      </c>
      <c r="L289" s="89" t="s">
        <v>957</v>
      </c>
      <c r="M289" s="89" t="s">
        <v>876</v>
      </c>
      <c r="Q289" s="89" t="s">
        <v>948</v>
      </c>
      <c r="R289" s="89" t="s">
        <v>948</v>
      </c>
      <c r="T289" s="89" t="s">
        <v>959</v>
      </c>
      <c r="U289" s="89" t="s">
        <v>958</v>
      </c>
      <c r="V289" s="89" t="s">
        <v>959</v>
      </c>
      <c r="W289" s="89" t="s">
        <v>958</v>
      </c>
      <c r="X289" s="89" t="s">
        <v>948</v>
      </c>
      <c r="AB289" s="89" t="s">
        <v>948</v>
      </c>
      <c r="AC289" s="89" t="s">
        <v>2342</v>
      </c>
      <c r="AD289" s="89" t="s">
        <v>876</v>
      </c>
      <c r="AF289" s="89" t="s">
        <v>948</v>
      </c>
      <c r="AG289" s="89" t="s">
        <v>948</v>
      </c>
      <c r="AM289" s="89" t="s">
        <v>2343</v>
      </c>
      <c r="AO289" s="89" t="s">
        <v>2344</v>
      </c>
      <c r="AP289" s="89" t="s">
        <v>889</v>
      </c>
      <c r="AR289" s="89" t="s">
        <v>962</v>
      </c>
      <c r="AS289" s="89" t="s">
        <v>2256</v>
      </c>
      <c r="AT289" s="89" t="s">
        <v>2345</v>
      </c>
      <c r="AU289" s="89" t="s">
        <v>965</v>
      </c>
      <c r="AW289" s="89" t="s">
        <v>876</v>
      </c>
      <c r="AY289" s="89" t="s">
        <v>948</v>
      </c>
      <c r="AZ289" s="89" t="s">
        <v>949</v>
      </c>
      <c r="BC289" s="89" t="s">
        <v>876</v>
      </c>
      <c r="BD289" s="89" t="s">
        <v>876</v>
      </c>
      <c r="BF289" s="89" t="s">
        <v>876</v>
      </c>
      <c r="BM289" s="89" t="s">
        <v>948</v>
      </c>
      <c r="BN289" s="89" t="s">
        <v>948</v>
      </c>
      <c r="BQ289" s="89" t="s">
        <v>2346</v>
      </c>
      <c r="BR289" s="89" t="s">
        <v>948</v>
      </c>
      <c r="BY289" s="89" t="s">
        <v>948</v>
      </c>
      <c r="BZ289" s="89" t="s">
        <v>1778</v>
      </c>
      <c r="CA289" s="89" t="s">
        <v>948</v>
      </c>
    </row>
    <row r="290" ht="13.5" hidden="1" customHeight="1">
      <c r="A290" s="89" t="s">
        <v>2347</v>
      </c>
      <c r="B290" s="89" t="s">
        <v>2348</v>
      </c>
      <c r="D290" s="89" t="s">
        <v>2341</v>
      </c>
      <c r="F290" s="89" t="s">
        <v>1014</v>
      </c>
      <c r="G290" s="89" t="s">
        <v>1014</v>
      </c>
      <c r="H290" s="89" t="s">
        <v>876</v>
      </c>
      <c r="I290" s="89" t="s">
        <v>1007</v>
      </c>
      <c r="K290" s="89" t="s">
        <v>948</v>
      </c>
      <c r="L290" s="89" t="s">
        <v>957</v>
      </c>
      <c r="M290" s="89" t="s">
        <v>876</v>
      </c>
      <c r="N290" s="89" t="s">
        <v>876</v>
      </c>
      <c r="O290" s="89" t="s">
        <v>876</v>
      </c>
      <c r="P290" s="89" t="s">
        <v>948</v>
      </c>
      <c r="U290" s="89" t="s">
        <v>958</v>
      </c>
      <c r="W290" s="89" t="s">
        <v>958</v>
      </c>
      <c r="X290" s="89" t="s">
        <v>948</v>
      </c>
      <c r="AB290" s="89" t="s">
        <v>948</v>
      </c>
      <c r="AC290" s="89" t="s">
        <v>2342</v>
      </c>
      <c r="AD290" s="89" t="s">
        <v>876</v>
      </c>
      <c r="AF290" s="89" t="s">
        <v>948</v>
      </c>
      <c r="AG290" s="89" t="s">
        <v>948</v>
      </c>
      <c r="AH290" s="89" t="s">
        <v>948</v>
      </c>
      <c r="AI290" s="89" t="s">
        <v>948</v>
      </c>
      <c r="AJ290" s="89" t="s">
        <v>948</v>
      </c>
      <c r="AK290" s="89" t="s">
        <v>948</v>
      </c>
      <c r="AM290" s="89" t="s">
        <v>1000</v>
      </c>
      <c r="AO290" s="89" t="s">
        <v>2344</v>
      </c>
      <c r="AP290" s="89" t="s">
        <v>889</v>
      </c>
      <c r="AR290" s="89" t="s">
        <v>973</v>
      </c>
      <c r="AS290" s="89" t="s">
        <v>948</v>
      </c>
      <c r="AT290" s="89" t="s">
        <v>2345</v>
      </c>
      <c r="AU290" s="89" t="s">
        <v>965</v>
      </c>
      <c r="AW290" s="89" t="s">
        <v>876</v>
      </c>
      <c r="AY290" s="89" t="s">
        <v>948</v>
      </c>
      <c r="AZ290" s="89" t="s">
        <v>949</v>
      </c>
      <c r="BI290" s="89" t="s">
        <v>948</v>
      </c>
      <c r="BJ290" s="89" t="s">
        <v>948</v>
      </c>
      <c r="BM290" s="89" t="s">
        <v>948</v>
      </c>
      <c r="BN290" s="89" t="s">
        <v>948</v>
      </c>
      <c r="BR290" s="89" t="s">
        <v>948</v>
      </c>
      <c r="BX290" s="89" t="s">
        <v>2349</v>
      </c>
    </row>
    <row r="291" ht="13.5" hidden="1" customHeight="1">
      <c r="A291" s="89" t="s">
        <v>2350</v>
      </c>
      <c r="B291" s="89" t="s">
        <v>2351</v>
      </c>
      <c r="D291" s="89" t="s">
        <v>2350</v>
      </c>
      <c r="F291" s="89" t="s">
        <v>1455</v>
      </c>
      <c r="G291" s="89" t="s">
        <v>1455</v>
      </c>
      <c r="H291" s="89" t="s">
        <v>955</v>
      </c>
      <c r="I291" s="89" t="s">
        <v>876</v>
      </c>
      <c r="L291" s="89" t="s">
        <v>889</v>
      </c>
      <c r="X291" s="89" t="s">
        <v>876</v>
      </c>
      <c r="AB291" s="89" t="s">
        <v>948</v>
      </c>
      <c r="AC291" s="89" t="s">
        <v>960</v>
      </c>
      <c r="AD291" s="89" t="s">
        <v>876</v>
      </c>
      <c r="AM291" s="89" t="s">
        <v>961</v>
      </c>
      <c r="AP291" s="89" t="s">
        <v>889</v>
      </c>
      <c r="AR291" s="89" t="s">
        <v>974</v>
      </c>
      <c r="AS291" s="89" t="s">
        <v>963</v>
      </c>
      <c r="AT291" s="89" t="s">
        <v>2352</v>
      </c>
      <c r="AU291" s="89" t="s">
        <v>965</v>
      </c>
      <c r="AW291" s="89" t="s">
        <v>876</v>
      </c>
      <c r="AY291" s="89" t="s">
        <v>948</v>
      </c>
      <c r="AZ291" s="89" t="s">
        <v>960</v>
      </c>
      <c r="BA291" s="89" t="s">
        <v>876</v>
      </c>
      <c r="BM291" s="89" t="s">
        <v>948</v>
      </c>
      <c r="BN291" s="89" t="s">
        <v>948</v>
      </c>
      <c r="BQ291" s="89" t="s">
        <v>2353</v>
      </c>
      <c r="BR291" s="89" t="s">
        <v>2354</v>
      </c>
    </row>
    <row r="292" ht="13.5" hidden="1" customHeight="1">
      <c r="A292" s="89" t="s">
        <v>2355</v>
      </c>
      <c r="B292" s="89" t="s">
        <v>2356</v>
      </c>
      <c r="D292" s="89" t="s">
        <v>2357</v>
      </c>
      <c r="F292" s="89" t="s">
        <v>1455</v>
      </c>
      <c r="G292" s="89" t="s">
        <v>1455</v>
      </c>
      <c r="H292" s="89" t="s">
        <v>955</v>
      </c>
      <c r="I292" s="89" t="s">
        <v>984</v>
      </c>
      <c r="L292" s="89" t="s">
        <v>889</v>
      </c>
      <c r="X292" s="89" t="s">
        <v>876</v>
      </c>
      <c r="AB292" s="89" t="s">
        <v>948</v>
      </c>
      <c r="AC292" s="89" t="s">
        <v>960</v>
      </c>
      <c r="AD292" s="89" t="s">
        <v>876</v>
      </c>
      <c r="AM292" s="89" t="s">
        <v>2358</v>
      </c>
      <c r="AP292" s="89" t="s">
        <v>889</v>
      </c>
      <c r="AR292" s="89" t="s">
        <v>974</v>
      </c>
      <c r="AS292" s="89" t="s">
        <v>1314</v>
      </c>
      <c r="AT292" s="89" t="s">
        <v>2359</v>
      </c>
      <c r="AU292" s="89" t="s">
        <v>965</v>
      </c>
      <c r="AW292" s="89" t="s">
        <v>876</v>
      </c>
      <c r="AY292" s="89" t="s">
        <v>948</v>
      </c>
      <c r="AZ292" s="89" t="s">
        <v>949</v>
      </c>
      <c r="BM292" s="89" t="s">
        <v>948</v>
      </c>
      <c r="BN292" s="89" t="s">
        <v>948</v>
      </c>
      <c r="BQ292" s="89" t="s">
        <v>2360</v>
      </c>
      <c r="BR292" s="89" t="s">
        <v>2361</v>
      </c>
    </row>
    <row r="293" ht="13.5" hidden="1" customHeight="1">
      <c r="A293" s="89" t="s">
        <v>2362</v>
      </c>
      <c r="B293" s="89" t="s">
        <v>2363</v>
      </c>
      <c r="D293" s="89" t="s">
        <v>2364</v>
      </c>
      <c r="F293" s="89" t="s">
        <v>1020</v>
      </c>
      <c r="G293" s="89" t="s">
        <v>1020</v>
      </c>
      <c r="H293" s="89" t="s">
        <v>955</v>
      </c>
      <c r="I293" s="89" t="s">
        <v>984</v>
      </c>
      <c r="K293" s="89" t="s">
        <v>948</v>
      </c>
      <c r="L293" s="89" t="s">
        <v>889</v>
      </c>
      <c r="M293" s="89" t="s">
        <v>948</v>
      </c>
      <c r="N293" s="89" t="s">
        <v>948</v>
      </c>
      <c r="O293" s="89" t="s">
        <v>948</v>
      </c>
      <c r="P293" s="89" t="s">
        <v>948</v>
      </c>
      <c r="U293" s="89" t="s">
        <v>958</v>
      </c>
      <c r="W293" s="89" t="s">
        <v>958</v>
      </c>
      <c r="X293" s="89" t="s">
        <v>876</v>
      </c>
      <c r="AB293" s="89" t="s">
        <v>948</v>
      </c>
      <c r="AC293" s="89" t="s">
        <v>960</v>
      </c>
      <c r="AD293" s="89" t="s">
        <v>876</v>
      </c>
      <c r="AF293" s="89" t="s">
        <v>948</v>
      </c>
      <c r="AG293" s="89" t="s">
        <v>948</v>
      </c>
      <c r="AH293" s="89" t="s">
        <v>948</v>
      </c>
      <c r="AI293" s="89" t="s">
        <v>948</v>
      </c>
      <c r="AJ293" s="89" t="s">
        <v>948</v>
      </c>
      <c r="AK293" s="89" t="s">
        <v>948</v>
      </c>
      <c r="AM293" s="89" t="s">
        <v>2116</v>
      </c>
      <c r="AO293" s="89" t="s">
        <v>35</v>
      </c>
      <c r="AP293" s="89" t="s">
        <v>889</v>
      </c>
      <c r="AQ293" s="89" t="s">
        <v>948</v>
      </c>
      <c r="AR293" s="89" t="s">
        <v>962</v>
      </c>
      <c r="AS293" s="89" t="s">
        <v>1517</v>
      </c>
      <c r="AT293" s="89" t="s">
        <v>2365</v>
      </c>
      <c r="AU293" s="89" t="s">
        <v>965</v>
      </c>
      <c r="AW293" s="89" t="s">
        <v>876</v>
      </c>
      <c r="AY293" s="89" t="s">
        <v>948</v>
      </c>
      <c r="AZ293" s="89" t="s">
        <v>949</v>
      </c>
      <c r="BI293" s="89" t="s">
        <v>948</v>
      </c>
      <c r="BJ293" s="89" t="s">
        <v>948</v>
      </c>
      <c r="BM293" s="89" t="s">
        <v>948</v>
      </c>
      <c r="BN293" s="89" t="s">
        <v>948</v>
      </c>
      <c r="BQ293" s="89" t="s">
        <v>2366</v>
      </c>
      <c r="BR293" s="89" t="s">
        <v>2367</v>
      </c>
    </row>
    <row r="294" ht="13.5" customHeight="1">
      <c r="A294" s="89" t="s">
        <v>2368</v>
      </c>
      <c r="B294" s="89" t="s">
        <v>2369</v>
      </c>
      <c r="D294" s="89" t="s">
        <v>2364</v>
      </c>
      <c r="F294" s="89" t="s">
        <v>1020</v>
      </c>
      <c r="G294" s="89" t="s">
        <v>1020</v>
      </c>
      <c r="H294" s="89" t="s">
        <v>992</v>
      </c>
      <c r="I294" s="89" t="s">
        <v>984</v>
      </c>
      <c r="J294" s="89" t="s">
        <v>948</v>
      </c>
      <c r="L294" s="89" t="s">
        <v>957</v>
      </c>
      <c r="M294" s="89" t="s">
        <v>948</v>
      </c>
      <c r="Q294" s="89" t="s">
        <v>948</v>
      </c>
      <c r="R294" s="89" t="s">
        <v>948</v>
      </c>
      <c r="T294" s="89" t="s">
        <v>959</v>
      </c>
      <c r="U294" s="89" t="s">
        <v>958</v>
      </c>
      <c r="V294" s="89" t="s">
        <v>959</v>
      </c>
      <c r="W294" s="89" t="s">
        <v>958</v>
      </c>
      <c r="X294" s="89" t="s">
        <v>948</v>
      </c>
      <c r="AB294" s="89" t="s">
        <v>948</v>
      </c>
      <c r="AC294" s="89" t="s">
        <v>960</v>
      </c>
      <c r="AD294" s="89" t="s">
        <v>876</v>
      </c>
      <c r="AF294" s="89" t="s">
        <v>948</v>
      </c>
      <c r="AG294" s="89" t="s">
        <v>948</v>
      </c>
      <c r="AM294" s="89" t="s">
        <v>2116</v>
      </c>
      <c r="AO294" s="89" t="s">
        <v>42</v>
      </c>
      <c r="AP294" s="89" t="s">
        <v>889</v>
      </c>
      <c r="AQ294" s="89" t="s">
        <v>948</v>
      </c>
      <c r="AR294" s="89" t="s">
        <v>962</v>
      </c>
      <c r="AS294" s="89" t="s">
        <v>1517</v>
      </c>
      <c r="AT294" s="89" t="s">
        <v>2365</v>
      </c>
      <c r="AU294" s="89" t="s">
        <v>965</v>
      </c>
      <c r="AW294" s="89" t="s">
        <v>876</v>
      </c>
      <c r="AY294" s="89" t="s">
        <v>948</v>
      </c>
      <c r="AZ294" s="89" t="s">
        <v>949</v>
      </c>
      <c r="BC294" s="89" t="s">
        <v>876</v>
      </c>
      <c r="BF294" s="89" t="s">
        <v>948</v>
      </c>
      <c r="BM294" s="89" t="s">
        <v>948</v>
      </c>
      <c r="BN294" s="89" t="s">
        <v>948</v>
      </c>
      <c r="BQ294" s="89" t="s">
        <v>2370</v>
      </c>
      <c r="BR294" s="89" t="s">
        <v>948</v>
      </c>
      <c r="BY294" s="89" t="s">
        <v>948</v>
      </c>
      <c r="CA294" s="89" t="s">
        <v>988</v>
      </c>
    </row>
    <row r="295" ht="13.5" hidden="1" customHeight="1">
      <c r="A295" s="89" t="s">
        <v>2371</v>
      </c>
      <c r="B295" s="89" t="s">
        <v>2372</v>
      </c>
      <c r="D295" s="89" t="s">
        <v>2373</v>
      </c>
      <c r="F295" s="89" t="s">
        <v>956</v>
      </c>
      <c r="G295" s="89" t="s">
        <v>956</v>
      </c>
      <c r="H295" s="89" t="s">
        <v>955</v>
      </c>
      <c r="I295" s="89" t="s">
        <v>876</v>
      </c>
      <c r="L295" s="89" t="s">
        <v>889</v>
      </c>
      <c r="X295" s="89" t="s">
        <v>876</v>
      </c>
      <c r="AB295" s="89" t="s">
        <v>948</v>
      </c>
      <c r="AC295" s="89" t="s">
        <v>949</v>
      </c>
      <c r="AM295" s="89" t="s">
        <v>961</v>
      </c>
      <c r="AP295" s="89" t="s">
        <v>1086</v>
      </c>
      <c r="AQ295" s="89" t="s">
        <v>1087</v>
      </c>
      <c r="AR295" s="89" t="s">
        <v>974</v>
      </c>
      <c r="AS295" s="89" t="s">
        <v>2374</v>
      </c>
      <c r="AT295" s="89" t="s">
        <v>2375</v>
      </c>
      <c r="AU295" s="89" t="s">
        <v>965</v>
      </c>
      <c r="AW295" s="89" t="s">
        <v>948</v>
      </c>
      <c r="AY295" s="89" t="s">
        <v>948</v>
      </c>
      <c r="AZ295" s="89" t="s">
        <v>949</v>
      </c>
      <c r="BM295" s="89" t="s">
        <v>948</v>
      </c>
      <c r="BN295" s="89" t="s">
        <v>948</v>
      </c>
      <c r="BQ295" s="89" t="s">
        <v>2376</v>
      </c>
      <c r="BR295" s="89" t="s">
        <v>948</v>
      </c>
    </row>
    <row r="296" ht="13.5" hidden="1" customHeight="1">
      <c r="A296" s="89" t="s">
        <v>2377</v>
      </c>
      <c r="B296" s="89" t="s">
        <v>2378</v>
      </c>
      <c r="D296" s="89" t="s">
        <v>2379</v>
      </c>
      <c r="F296" s="89" t="s">
        <v>956</v>
      </c>
      <c r="G296" s="89" t="s">
        <v>956</v>
      </c>
      <c r="H296" s="89" t="s">
        <v>955</v>
      </c>
      <c r="I296" s="89" t="s">
        <v>876</v>
      </c>
      <c r="L296" s="89" t="s">
        <v>889</v>
      </c>
      <c r="X296" s="89" t="s">
        <v>876</v>
      </c>
      <c r="AB296" s="89" t="s">
        <v>948</v>
      </c>
      <c r="AC296" s="89" t="s">
        <v>960</v>
      </c>
      <c r="AD296" s="89" t="s">
        <v>876</v>
      </c>
      <c r="AM296" s="89" t="s">
        <v>961</v>
      </c>
      <c r="AP296" s="89" t="s">
        <v>889</v>
      </c>
      <c r="AR296" s="89" t="s">
        <v>974</v>
      </c>
      <c r="AS296" s="89" t="s">
        <v>1153</v>
      </c>
      <c r="AT296" s="89" t="s">
        <v>2380</v>
      </c>
      <c r="AU296" s="89" t="s">
        <v>965</v>
      </c>
      <c r="AW296" s="89" t="s">
        <v>948</v>
      </c>
      <c r="AY296" s="89" t="s">
        <v>948</v>
      </c>
      <c r="AZ296" s="89" t="s">
        <v>949</v>
      </c>
      <c r="BM296" s="89" t="s">
        <v>948</v>
      </c>
      <c r="BN296" s="89" t="s">
        <v>948</v>
      </c>
      <c r="BQ296" s="89" t="s">
        <v>2353</v>
      </c>
      <c r="BR296" s="89" t="s">
        <v>2354</v>
      </c>
    </row>
    <row r="297" ht="13.5" hidden="1" customHeight="1">
      <c r="A297" s="89" t="s">
        <v>2381</v>
      </c>
      <c r="B297" s="89" t="s">
        <v>2382</v>
      </c>
      <c r="D297" s="89" t="s">
        <v>2341</v>
      </c>
      <c r="F297" s="89" t="s">
        <v>1020</v>
      </c>
      <c r="G297" s="89" t="s">
        <v>1020</v>
      </c>
      <c r="H297" s="89" t="s">
        <v>992</v>
      </c>
      <c r="I297" s="89" t="s">
        <v>1020</v>
      </c>
      <c r="L297" s="89" t="s">
        <v>957</v>
      </c>
      <c r="M297" s="89" t="s">
        <v>876</v>
      </c>
      <c r="X297" s="89" t="s">
        <v>948</v>
      </c>
      <c r="Y297" s="89" t="s">
        <v>876</v>
      </c>
      <c r="Z297" s="89" t="s">
        <v>876</v>
      </c>
      <c r="AB297" s="89" t="s">
        <v>948</v>
      </c>
      <c r="AC297" s="89" t="s">
        <v>2342</v>
      </c>
      <c r="AD297" s="89" t="s">
        <v>876</v>
      </c>
      <c r="AM297" s="89" t="s">
        <v>1000</v>
      </c>
      <c r="AO297" s="89" t="s">
        <v>2344</v>
      </c>
      <c r="AP297" s="89" t="s">
        <v>889</v>
      </c>
      <c r="AR297" s="89" t="s">
        <v>1160</v>
      </c>
      <c r="AS297" s="89" t="s">
        <v>948</v>
      </c>
      <c r="AT297" s="89" t="s">
        <v>2345</v>
      </c>
      <c r="AU297" s="89" t="s">
        <v>965</v>
      </c>
      <c r="AW297" s="89" t="s">
        <v>876</v>
      </c>
      <c r="AY297" s="89" t="s">
        <v>948</v>
      </c>
      <c r="AZ297" s="89" t="s">
        <v>949</v>
      </c>
      <c r="BJ297" s="89" t="s">
        <v>948</v>
      </c>
      <c r="BM297" s="89" t="s">
        <v>948</v>
      </c>
      <c r="BN297" s="89" t="s">
        <v>948</v>
      </c>
      <c r="BR297" s="89" t="s">
        <v>948</v>
      </c>
      <c r="BX297" s="89" t="s">
        <v>2349</v>
      </c>
    </row>
    <row r="298" ht="13.5" hidden="1" customHeight="1">
      <c r="A298" s="89" t="s">
        <v>2383</v>
      </c>
      <c r="B298" s="89" t="s">
        <v>2384</v>
      </c>
      <c r="D298" s="89" t="s">
        <v>999</v>
      </c>
      <c r="F298" s="89" t="s">
        <v>974</v>
      </c>
      <c r="G298" s="89" t="s">
        <v>974</v>
      </c>
      <c r="H298" s="89" t="s">
        <v>992</v>
      </c>
      <c r="I298" s="89" t="s">
        <v>981</v>
      </c>
      <c r="K298" s="89" t="s">
        <v>948</v>
      </c>
      <c r="L298" s="89" t="s">
        <v>957</v>
      </c>
      <c r="M298" s="89" t="s">
        <v>948</v>
      </c>
      <c r="N298" s="89" t="s">
        <v>876</v>
      </c>
      <c r="O298" s="89" t="s">
        <v>876</v>
      </c>
      <c r="P298" s="89" t="s">
        <v>876</v>
      </c>
      <c r="U298" s="89" t="s">
        <v>958</v>
      </c>
      <c r="W298" s="89" t="s">
        <v>958</v>
      </c>
      <c r="X298" s="89" t="s">
        <v>948</v>
      </c>
      <c r="AB298" s="89" t="s">
        <v>948</v>
      </c>
      <c r="AC298" s="89" t="s">
        <v>949</v>
      </c>
      <c r="AF298" s="89" t="s">
        <v>948</v>
      </c>
      <c r="AG298" s="89" t="s">
        <v>948</v>
      </c>
      <c r="AH298" s="89" t="s">
        <v>948</v>
      </c>
      <c r="AI298" s="89" t="s">
        <v>948</v>
      </c>
      <c r="AJ298" s="89" t="s">
        <v>948</v>
      </c>
      <c r="AK298" s="89" t="s">
        <v>948</v>
      </c>
      <c r="AM298" s="89" t="s">
        <v>1000</v>
      </c>
      <c r="AO298" s="89" t="s">
        <v>35</v>
      </c>
      <c r="AP298" s="89" t="s">
        <v>889</v>
      </c>
      <c r="AQ298" s="89" t="s">
        <v>948</v>
      </c>
      <c r="AR298" s="89" t="s">
        <v>974</v>
      </c>
      <c r="AS298" s="89" t="s">
        <v>1001</v>
      </c>
      <c r="AT298" s="89" t="s">
        <v>1002</v>
      </c>
      <c r="AU298" s="89" t="s">
        <v>1003</v>
      </c>
      <c r="AW298" s="89" t="s">
        <v>948</v>
      </c>
      <c r="AY298" s="89" t="s">
        <v>948</v>
      </c>
      <c r="AZ298" s="89" t="s">
        <v>949</v>
      </c>
      <c r="BI298" s="89" t="s">
        <v>948</v>
      </c>
      <c r="BJ298" s="89" t="s">
        <v>948</v>
      </c>
      <c r="BM298" s="89" t="s">
        <v>948</v>
      </c>
      <c r="BN298" s="89" t="s">
        <v>948</v>
      </c>
      <c r="BQ298" s="89" t="s">
        <v>2385</v>
      </c>
      <c r="BR298" s="89" t="s">
        <v>948</v>
      </c>
    </row>
    <row r="299" ht="13.5" hidden="1" customHeight="1">
      <c r="A299" s="89" t="s">
        <v>2386</v>
      </c>
      <c r="B299" s="89" t="s">
        <v>2387</v>
      </c>
      <c r="D299" s="89" t="s">
        <v>2388</v>
      </c>
      <c r="F299" s="89" t="s">
        <v>1021</v>
      </c>
      <c r="G299" s="89" t="s">
        <v>1021</v>
      </c>
      <c r="H299" s="89" t="s">
        <v>955</v>
      </c>
      <c r="I299" s="89" t="s">
        <v>984</v>
      </c>
      <c r="L299" s="89" t="s">
        <v>889</v>
      </c>
      <c r="X299" s="89" t="s">
        <v>876</v>
      </c>
      <c r="AB299" s="89" t="s">
        <v>948</v>
      </c>
      <c r="AC299" s="89" t="s">
        <v>949</v>
      </c>
      <c r="AM299" s="89" t="s">
        <v>2389</v>
      </c>
      <c r="AP299" s="89" t="s">
        <v>889</v>
      </c>
      <c r="AR299" s="89" t="s">
        <v>948</v>
      </c>
      <c r="AS299" s="89" t="s">
        <v>1643</v>
      </c>
      <c r="AT299" s="89" t="s">
        <v>2390</v>
      </c>
      <c r="AU299" s="89" t="s">
        <v>949</v>
      </c>
      <c r="AW299" s="89" t="s">
        <v>948</v>
      </c>
      <c r="AY299" s="89" t="s">
        <v>948</v>
      </c>
      <c r="AZ299" s="89" t="s">
        <v>949</v>
      </c>
      <c r="BM299" s="89" t="s">
        <v>876</v>
      </c>
      <c r="BN299" s="89" t="s">
        <v>948</v>
      </c>
      <c r="BQ299" s="89" t="s">
        <v>948</v>
      </c>
      <c r="BR299" s="89" t="s">
        <v>948</v>
      </c>
    </row>
    <row r="300" ht="13.5" hidden="1" customHeight="1">
      <c r="A300" s="89" t="s">
        <v>2391</v>
      </c>
      <c r="B300" s="89" t="s">
        <v>2392</v>
      </c>
      <c r="D300" s="89" t="s">
        <v>2393</v>
      </c>
      <c r="F300" s="89" t="s">
        <v>1021</v>
      </c>
      <c r="G300" s="89" t="s">
        <v>1021</v>
      </c>
      <c r="H300" s="89" t="s">
        <v>955</v>
      </c>
      <c r="I300" s="89" t="s">
        <v>984</v>
      </c>
      <c r="L300" s="89" t="s">
        <v>889</v>
      </c>
      <c r="X300" s="89" t="s">
        <v>948</v>
      </c>
      <c r="AB300" s="89" t="s">
        <v>948</v>
      </c>
      <c r="AC300" s="89" t="s">
        <v>949</v>
      </c>
      <c r="AM300" s="89" t="s">
        <v>2389</v>
      </c>
      <c r="AP300" s="89" t="s">
        <v>889</v>
      </c>
      <c r="AR300" s="89" t="s">
        <v>948</v>
      </c>
      <c r="AS300" s="89" t="s">
        <v>1643</v>
      </c>
      <c r="AT300" s="89" t="s">
        <v>2390</v>
      </c>
      <c r="AU300" s="89" t="s">
        <v>949</v>
      </c>
      <c r="AW300" s="89" t="s">
        <v>948</v>
      </c>
      <c r="AY300" s="89" t="s">
        <v>948</v>
      </c>
      <c r="AZ300" s="89" t="s">
        <v>949</v>
      </c>
      <c r="BM300" s="89" t="s">
        <v>876</v>
      </c>
      <c r="BN300" s="89" t="s">
        <v>948</v>
      </c>
      <c r="BQ300" s="89" t="s">
        <v>948</v>
      </c>
      <c r="BR300" s="89" t="s">
        <v>948</v>
      </c>
    </row>
    <row r="301" ht="13.5" hidden="1" customHeight="1">
      <c r="A301" s="89" t="s">
        <v>2394</v>
      </c>
      <c r="B301" s="89" t="s">
        <v>2395</v>
      </c>
      <c r="D301" s="89" t="s">
        <v>2394</v>
      </c>
      <c r="F301" s="89" t="s">
        <v>1021</v>
      </c>
      <c r="G301" s="89" t="s">
        <v>1021</v>
      </c>
      <c r="H301" s="89" t="s">
        <v>955</v>
      </c>
      <c r="I301" s="89" t="s">
        <v>967</v>
      </c>
      <c r="L301" s="89" t="s">
        <v>889</v>
      </c>
      <c r="X301" s="89" t="s">
        <v>876</v>
      </c>
      <c r="AB301" s="89" t="s">
        <v>948</v>
      </c>
      <c r="AC301" s="89" t="s">
        <v>949</v>
      </c>
      <c r="AE301" s="89" t="s">
        <v>948</v>
      </c>
      <c r="AM301" s="89" t="s">
        <v>1833</v>
      </c>
      <c r="AP301" s="89" t="s">
        <v>889</v>
      </c>
      <c r="AR301" s="89" t="s">
        <v>948</v>
      </c>
      <c r="AS301" s="89" t="s">
        <v>2205</v>
      </c>
      <c r="AT301" s="89" t="s">
        <v>2390</v>
      </c>
      <c r="AU301" s="89" t="s">
        <v>949</v>
      </c>
      <c r="AV301" s="89" t="s">
        <v>876</v>
      </c>
      <c r="AW301" s="89" t="s">
        <v>948</v>
      </c>
      <c r="AY301" s="89" t="s">
        <v>948</v>
      </c>
      <c r="AZ301" s="89" t="s">
        <v>949</v>
      </c>
      <c r="BM301" s="89" t="s">
        <v>876</v>
      </c>
      <c r="BN301" s="89" t="s">
        <v>948</v>
      </c>
      <c r="BQ301" s="89" t="s">
        <v>2396</v>
      </c>
      <c r="BR301" s="89" t="s">
        <v>948</v>
      </c>
    </row>
    <row r="302" ht="13.5" hidden="1" customHeight="1">
      <c r="A302" s="89" t="s">
        <v>2397</v>
      </c>
      <c r="B302" s="89" t="s">
        <v>2398</v>
      </c>
      <c r="D302" s="89" t="s">
        <v>2399</v>
      </c>
      <c r="F302" s="89" t="s">
        <v>1021</v>
      </c>
      <c r="G302" s="89" t="s">
        <v>1021</v>
      </c>
      <c r="H302" s="89" t="s">
        <v>955</v>
      </c>
      <c r="I302" s="89" t="s">
        <v>967</v>
      </c>
      <c r="L302" s="89" t="s">
        <v>889</v>
      </c>
      <c r="X302" s="89" t="s">
        <v>876</v>
      </c>
      <c r="AB302" s="89" t="s">
        <v>948</v>
      </c>
      <c r="AC302" s="89" t="s">
        <v>949</v>
      </c>
      <c r="AE302" s="89" t="s">
        <v>948</v>
      </c>
      <c r="AM302" s="89" t="s">
        <v>1833</v>
      </c>
      <c r="AP302" s="89" t="s">
        <v>889</v>
      </c>
      <c r="AR302" s="89" t="s">
        <v>948</v>
      </c>
      <c r="AS302" s="89" t="s">
        <v>948</v>
      </c>
      <c r="AT302" s="89" t="s">
        <v>2390</v>
      </c>
      <c r="AU302" s="89" t="s">
        <v>949</v>
      </c>
      <c r="AV302" s="89" t="s">
        <v>876</v>
      </c>
      <c r="AW302" s="89" t="s">
        <v>948</v>
      </c>
      <c r="AY302" s="89" t="s">
        <v>948</v>
      </c>
      <c r="AZ302" s="89" t="s">
        <v>949</v>
      </c>
      <c r="BM302" s="89" t="s">
        <v>876</v>
      </c>
      <c r="BN302" s="89" t="s">
        <v>948</v>
      </c>
      <c r="BQ302" s="89" t="s">
        <v>2396</v>
      </c>
      <c r="BR302" s="89" t="s">
        <v>948</v>
      </c>
    </row>
    <row r="303" ht="13.5" hidden="1" customHeight="1">
      <c r="A303" s="89" t="s">
        <v>2400</v>
      </c>
      <c r="B303" s="89" t="s">
        <v>2401</v>
      </c>
      <c r="D303" s="89" t="s">
        <v>2402</v>
      </c>
      <c r="F303" s="89" t="s">
        <v>1021</v>
      </c>
      <c r="G303" s="89" t="s">
        <v>1021</v>
      </c>
      <c r="H303" s="89" t="s">
        <v>955</v>
      </c>
      <c r="I303" s="89" t="s">
        <v>967</v>
      </c>
      <c r="L303" s="89" t="s">
        <v>889</v>
      </c>
      <c r="X303" s="89" t="s">
        <v>876</v>
      </c>
      <c r="AB303" s="89" t="s">
        <v>948</v>
      </c>
      <c r="AC303" s="89" t="s">
        <v>949</v>
      </c>
      <c r="AE303" s="89" t="s">
        <v>948</v>
      </c>
      <c r="AM303" s="89" t="s">
        <v>2403</v>
      </c>
      <c r="AP303" s="89" t="s">
        <v>889</v>
      </c>
      <c r="AR303" s="89" t="s">
        <v>948</v>
      </c>
      <c r="AS303" s="89" t="s">
        <v>2205</v>
      </c>
      <c r="AT303" s="89" t="s">
        <v>2390</v>
      </c>
      <c r="AU303" s="89" t="s">
        <v>949</v>
      </c>
      <c r="AV303" s="89" t="s">
        <v>876</v>
      </c>
      <c r="AW303" s="89" t="s">
        <v>876</v>
      </c>
      <c r="AY303" s="89" t="s">
        <v>948</v>
      </c>
      <c r="AZ303" s="89" t="s">
        <v>949</v>
      </c>
      <c r="BM303" s="89" t="s">
        <v>876</v>
      </c>
      <c r="BN303" s="89" t="s">
        <v>948</v>
      </c>
      <c r="BQ303" s="89" t="s">
        <v>2396</v>
      </c>
      <c r="BR303" s="89" t="s">
        <v>948</v>
      </c>
    </row>
    <row r="304" ht="13.5" hidden="1" customHeight="1">
      <c r="A304" s="89" t="s">
        <v>2404</v>
      </c>
      <c r="B304" s="89" t="s">
        <v>2405</v>
      </c>
      <c r="D304" s="89" t="s">
        <v>2406</v>
      </c>
      <c r="F304" s="89" t="s">
        <v>1021</v>
      </c>
      <c r="G304" s="89" t="s">
        <v>1021</v>
      </c>
      <c r="H304" s="89" t="s">
        <v>955</v>
      </c>
      <c r="I304" s="89" t="s">
        <v>967</v>
      </c>
      <c r="L304" s="89" t="s">
        <v>889</v>
      </c>
      <c r="X304" s="89" t="s">
        <v>876</v>
      </c>
      <c r="AB304" s="89" t="s">
        <v>948</v>
      </c>
      <c r="AC304" s="89" t="s">
        <v>949</v>
      </c>
      <c r="AE304" s="89" t="s">
        <v>948</v>
      </c>
      <c r="AM304" s="89" t="s">
        <v>2403</v>
      </c>
      <c r="AP304" s="89" t="s">
        <v>889</v>
      </c>
      <c r="AR304" s="89" t="s">
        <v>948</v>
      </c>
      <c r="AS304" s="89" t="s">
        <v>948</v>
      </c>
      <c r="AT304" s="89" t="s">
        <v>2390</v>
      </c>
      <c r="AU304" s="89" t="s">
        <v>949</v>
      </c>
      <c r="AV304" s="89" t="s">
        <v>876</v>
      </c>
      <c r="AW304" s="89" t="s">
        <v>876</v>
      </c>
      <c r="AY304" s="89" t="s">
        <v>948</v>
      </c>
      <c r="AZ304" s="89" t="s">
        <v>949</v>
      </c>
      <c r="BM304" s="89" t="s">
        <v>876</v>
      </c>
      <c r="BN304" s="89" t="s">
        <v>948</v>
      </c>
      <c r="BQ304" s="89" t="s">
        <v>2396</v>
      </c>
      <c r="BR304" s="89" t="s">
        <v>948</v>
      </c>
    </row>
    <row r="305" ht="13.5" hidden="1" customHeight="1">
      <c r="A305" s="89" t="s">
        <v>2407</v>
      </c>
      <c r="B305" s="89" t="s">
        <v>2408</v>
      </c>
      <c r="D305" s="89" t="s">
        <v>2409</v>
      </c>
      <c r="F305" s="89" t="s">
        <v>1021</v>
      </c>
      <c r="G305" s="89" t="s">
        <v>1021</v>
      </c>
      <c r="H305" s="89" t="s">
        <v>955</v>
      </c>
      <c r="I305" s="89" t="s">
        <v>967</v>
      </c>
      <c r="L305" s="89" t="s">
        <v>889</v>
      </c>
      <c r="X305" s="89" t="s">
        <v>876</v>
      </c>
      <c r="AB305" s="89" t="s">
        <v>948</v>
      </c>
      <c r="AC305" s="89" t="s">
        <v>960</v>
      </c>
      <c r="AD305" s="89" t="s">
        <v>876</v>
      </c>
      <c r="AE305" s="89" t="s">
        <v>948</v>
      </c>
      <c r="AM305" s="89" t="s">
        <v>2403</v>
      </c>
      <c r="AP305" s="89" t="s">
        <v>889</v>
      </c>
      <c r="AR305" s="89" t="s">
        <v>948</v>
      </c>
      <c r="AS305" s="89" t="s">
        <v>2410</v>
      </c>
      <c r="AT305" s="89" t="s">
        <v>2411</v>
      </c>
      <c r="AU305" s="89" t="s">
        <v>1163</v>
      </c>
      <c r="AV305" s="89" t="s">
        <v>876</v>
      </c>
      <c r="AW305" s="89" t="s">
        <v>876</v>
      </c>
      <c r="AY305" s="89" t="s">
        <v>948</v>
      </c>
      <c r="AZ305" s="89" t="s">
        <v>949</v>
      </c>
      <c r="BM305" s="89" t="s">
        <v>948</v>
      </c>
      <c r="BN305" s="89" t="s">
        <v>948</v>
      </c>
      <c r="BQ305" s="89" t="s">
        <v>2396</v>
      </c>
      <c r="BR305" s="89" t="s">
        <v>948</v>
      </c>
    </row>
    <row r="306" ht="13.5" hidden="1" customHeight="1">
      <c r="A306" s="89" t="s">
        <v>2412</v>
      </c>
      <c r="B306" s="89" t="s">
        <v>2413</v>
      </c>
      <c r="D306" s="89" t="s">
        <v>2414</v>
      </c>
      <c r="F306" s="89" t="s">
        <v>1021</v>
      </c>
      <c r="G306" s="89" t="s">
        <v>1021</v>
      </c>
      <c r="H306" s="89" t="s">
        <v>955</v>
      </c>
      <c r="I306" s="89" t="s">
        <v>967</v>
      </c>
      <c r="L306" s="89" t="s">
        <v>889</v>
      </c>
      <c r="X306" s="89" t="s">
        <v>876</v>
      </c>
      <c r="AB306" s="89" t="s">
        <v>948</v>
      </c>
      <c r="AC306" s="89" t="s">
        <v>960</v>
      </c>
      <c r="AD306" s="89" t="s">
        <v>876</v>
      </c>
      <c r="AE306" s="89" t="s">
        <v>948</v>
      </c>
      <c r="AM306" s="89" t="s">
        <v>1833</v>
      </c>
      <c r="AP306" s="89" t="s">
        <v>889</v>
      </c>
      <c r="AR306" s="89" t="s">
        <v>948</v>
      </c>
      <c r="AS306" s="89" t="s">
        <v>2205</v>
      </c>
      <c r="AT306" s="89" t="s">
        <v>2411</v>
      </c>
      <c r="AU306" s="89" t="s">
        <v>1163</v>
      </c>
      <c r="AV306" s="89" t="s">
        <v>876</v>
      </c>
      <c r="AW306" s="89" t="s">
        <v>948</v>
      </c>
      <c r="AY306" s="89" t="s">
        <v>948</v>
      </c>
      <c r="AZ306" s="89" t="s">
        <v>949</v>
      </c>
      <c r="BM306" s="89" t="s">
        <v>948</v>
      </c>
      <c r="BN306" s="89" t="s">
        <v>948</v>
      </c>
      <c r="BQ306" s="89" t="s">
        <v>2396</v>
      </c>
      <c r="BR306" s="89" t="s">
        <v>948</v>
      </c>
    </row>
    <row r="307" ht="13.5" customHeight="1">
      <c r="A307" s="89" t="s">
        <v>2415</v>
      </c>
      <c r="B307" s="89" t="s">
        <v>2416</v>
      </c>
      <c r="D307" s="89" t="s">
        <v>999</v>
      </c>
      <c r="F307" s="89" t="s">
        <v>974</v>
      </c>
      <c r="G307" s="89" t="s">
        <v>974</v>
      </c>
      <c r="H307" s="89" t="s">
        <v>876</v>
      </c>
      <c r="I307" s="89" t="s">
        <v>981</v>
      </c>
      <c r="J307" s="89" t="s">
        <v>948</v>
      </c>
      <c r="L307" s="89" t="s">
        <v>957</v>
      </c>
      <c r="M307" s="89" t="s">
        <v>948</v>
      </c>
      <c r="Q307" s="89" t="s">
        <v>876</v>
      </c>
      <c r="R307" s="89" t="s">
        <v>876</v>
      </c>
      <c r="T307" s="89" t="s">
        <v>959</v>
      </c>
      <c r="U307" s="89" t="s">
        <v>958</v>
      </c>
      <c r="V307" s="89" t="s">
        <v>959</v>
      </c>
      <c r="W307" s="89" t="s">
        <v>958</v>
      </c>
      <c r="X307" s="89" t="s">
        <v>948</v>
      </c>
      <c r="AB307" s="89" t="s">
        <v>948</v>
      </c>
      <c r="AC307" s="89" t="s">
        <v>949</v>
      </c>
      <c r="AF307" s="89" t="s">
        <v>948</v>
      </c>
      <c r="AG307" s="89" t="s">
        <v>948</v>
      </c>
      <c r="AM307" s="89" t="s">
        <v>1000</v>
      </c>
      <c r="AO307" s="89" t="s">
        <v>42</v>
      </c>
      <c r="AP307" s="89" t="s">
        <v>889</v>
      </c>
      <c r="AQ307" s="89" t="s">
        <v>948</v>
      </c>
      <c r="AR307" s="89" t="s">
        <v>974</v>
      </c>
      <c r="AS307" s="89" t="s">
        <v>1001</v>
      </c>
      <c r="AT307" s="89" t="s">
        <v>1002</v>
      </c>
      <c r="AU307" s="89" t="s">
        <v>1003</v>
      </c>
      <c r="AW307" s="89" t="s">
        <v>948</v>
      </c>
      <c r="AY307" s="89" t="s">
        <v>948</v>
      </c>
      <c r="AZ307" s="89" t="s">
        <v>949</v>
      </c>
      <c r="BC307" s="89" t="s">
        <v>876</v>
      </c>
      <c r="BF307" s="89" t="s">
        <v>948</v>
      </c>
      <c r="BM307" s="89" t="s">
        <v>948</v>
      </c>
      <c r="BN307" s="89" t="s">
        <v>948</v>
      </c>
      <c r="BQ307" s="89" t="s">
        <v>2417</v>
      </c>
      <c r="BR307" s="89" t="s">
        <v>948</v>
      </c>
      <c r="BY307" s="89" t="s">
        <v>876</v>
      </c>
      <c r="CA307" s="89" t="s">
        <v>988</v>
      </c>
    </row>
    <row r="308" ht="13.5" hidden="1" customHeight="1">
      <c r="A308" s="89" t="s">
        <v>2418</v>
      </c>
      <c r="B308" s="89" t="s">
        <v>2419</v>
      </c>
      <c r="D308" s="89" t="s">
        <v>2420</v>
      </c>
      <c r="F308" s="89" t="s">
        <v>1361</v>
      </c>
      <c r="G308" s="89" t="s">
        <v>1361</v>
      </c>
      <c r="H308" s="89" t="s">
        <v>1160</v>
      </c>
      <c r="I308" s="89" t="s">
        <v>876</v>
      </c>
      <c r="L308" s="89" t="s">
        <v>957</v>
      </c>
      <c r="X308" s="89" t="s">
        <v>948</v>
      </c>
      <c r="AB308" s="89" t="s">
        <v>948</v>
      </c>
      <c r="AC308" s="89" t="s">
        <v>960</v>
      </c>
      <c r="AD308" s="89" t="s">
        <v>876</v>
      </c>
      <c r="AM308" s="89" t="s">
        <v>1903</v>
      </c>
      <c r="AP308" s="89" t="s">
        <v>889</v>
      </c>
      <c r="AR308" s="89" t="s">
        <v>974</v>
      </c>
      <c r="AS308" s="89" t="s">
        <v>975</v>
      </c>
      <c r="AT308" s="89" t="s">
        <v>2421</v>
      </c>
      <c r="AU308" s="89" t="s">
        <v>965</v>
      </c>
      <c r="AW308" s="89" t="s">
        <v>948</v>
      </c>
      <c r="AY308" s="89" t="s">
        <v>948</v>
      </c>
      <c r="AZ308" s="89" t="s">
        <v>949</v>
      </c>
      <c r="BM308" s="89" t="s">
        <v>948</v>
      </c>
      <c r="BN308" s="89" t="s">
        <v>948</v>
      </c>
      <c r="BQ308" s="89" t="s">
        <v>2422</v>
      </c>
      <c r="BR308" s="89" t="s">
        <v>948</v>
      </c>
    </row>
    <row r="309" ht="13.5" hidden="1" customHeight="1">
      <c r="A309" s="89" t="s">
        <v>527</v>
      </c>
      <c r="B309" s="89" t="s">
        <v>947</v>
      </c>
      <c r="D309" s="89" t="s">
        <v>527</v>
      </c>
      <c r="F309" s="89" t="s">
        <v>948</v>
      </c>
      <c r="G309" s="89" t="s">
        <v>948</v>
      </c>
      <c r="H309" s="89" t="s">
        <v>948</v>
      </c>
      <c r="I309" s="89" t="s">
        <v>967</v>
      </c>
      <c r="K309" s="89" t="s">
        <v>948</v>
      </c>
      <c r="L309" s="89" t="s">
        <v>889</v>
      </c>
      <c r="M309" s="89" t="s">
        <v>948</v>
      </c>
      <c r="N309" s="89" t="s">
        <v>948</v>
      </c>
      <c r="O309" s="89" t="s">
        <v>948</v>
      </c>
      <c r="P309" s="89" t="s">
        <v>948</v>
      </c>
      <c r="U309" s="89" t="s">
        <v>948</v>
      </c>
      <c r="W309" s="89" t="s">
        <v>948</v>
      </c>
      <c r="X309" s="89" t="s">
        <v>948</v>
      </c>
      <c r="AB309" s="89" t="s">
        <v>948</v>
      </c>
      <c r="AC309" s="89" t="s">
        <v>949</v>
      </c>
      <c r="AF309" s="89" t="s">
        <v>968</v>
      </c>
      <c r="AG309" s="89" t="s">
        <v>968</v>
      </c>
      <c r="AH309" s="89" t="s">
        <v>876</v>
      </c>
      <c r="AI309" s="89" t="s">
        <v>876</v>
      </c>
      <c r="AJ309" s="89" t="s">
        <v>876</v>
      </c>
      <c r="AK309" s="89" t="s">
        <v>876</v>
      </c>
      <c r="AM309" s="89" t="s">
        <v>950</v>
      </c>
      <c r="AO309" s="89" t="s">
        <v>35</v>
      </c>
      <c r="AP309" s="89" t="s">
        <v>889</v>
      </c>
      <c r="AR309" s="89" t="s">
        <v>948</v>
      </c>
      <c r="AS309" s="89" t="s">
        <v>948</v>
      </c>
      <c r="AT309" s="89" t="s">
        <v>527</v>
      </c>
      <c r="AU309" s="89" t="s">
        <v>949</v>
      </c>
      <c r="AW309" s="89" t="s">
        <v>948</v>
      </c>
      <c r="AY309" s="89" t="s">
        <v>948</v>
      </c>
      <c r="AZ309" s="89" t="s">
        <v>949</v>
      </c>
      <c r="BI309" s="89" t="s">
        <v>948</v>
      </c>
      <c r="BJ309" s="89" t="s">
        <v>948</v>
      </c>
      <c r="BM309" s="89" t="s">
        <v>948</v>
      </c>
      <c r="BN309" s="89" t="s">
        <v>948</v>
      </c>
      <c r="BQ309" s="89" t="s">
        <v>948</v>
      </c>
      <c r="BR309" s="89" t="s">
        <v>948</v>
      </c>
    </row>
    <row r="310" ht="13.5" hidden="1" customHeight="1">
      <c r="A310" s="89" t="s">
        <v>527</v>
      </c>
      <c r="B310" s="89" t="s">
        <v>947</v>
      </c>
      <c r="D310" s="89" t="s">
        <v>527</v>
      </c>
      <c r="F310" s="89" t="s">
        <v>948</v>
      </c>
      <c r="G310" s="89" t="s">
        <v>948</v>
      </c>
      <c r="H310" s="89" t="s">
        <v>948</v>
      </c>
      <c r="I310" s="89" t="s">
        <v>967</v>
      </c>
      <c r="J310" s="89" t="s">
        <v>948</v>
      </c>
      <c r="L310" s="89" t="s">
        <v>889</v>
      </c>
      <c r="M310" s="89" t="s">
        <v>948</v>
      </c>
      <c r="Q310" s="89" t="s">
        <v>948</v>
      </c>
      <c r="R310" s="89" t="s">
        <v>948</v>
      </c>
      <c r="T310" s="89" t="s">
        <v>948</v>
      </c>
      <c r="U310" s="89" t="s">
        <v>948</v>
      </c>
      <c r="V310" s="89" t="s">
        <v>948</v>
      </c>
      <c r="W310" s="89" t="s">
        <v>948</v>
      </c>
      <c r="X310" s="89" t="s">
        <v>948</v>
      </c>
      <c r="AB310" s="89" t="s">
        <v>948</v>
      </c>
      <c r="AC310" s="89" t="s">
        <v>949</v>
      </c>
      <c r="AF310" s="89" t="s">
        <v>876</v>
      </c>
      <c r="AG310" s="89" t="s">
        <v>876</v>
      </c>
      <c r="AM310" s="89" t="s">
        <v>950</v>
      </c>
      <c r="AO310" s="89" t="s">
        <v>41</v>
      </c>
      <c r="AP310" s="89" t="s">
        <v>889</v>
      </c>
      <c r="AR310" s="89" t="s">
        <v>948</v>
      </c>
      <c r="AS310" s="89" t="s">
        <v>948</v>
      </c>
      <c r="AT310" s="89" t="s">
        <v>527</v>
      </c>
      <c r="AU310" s="89" t="s">
        <v>949</v>
      </c>
      <c r="AW310" s="89" t="s">
        <v>948</v>
      </c>
      <c r="AY310" s="89" t="s">
        <v>948</v>
      </c>
      <c r="AZ310" s="89" t="s">
        <v>949</v>
      </c>
      <c r="BC310" s="89" t="s">
        <v>948</v>
      </c>
      <c r="BF310" s="89" t="s">
        <v>948</v>
      </c>
      <c r="BM310" s="89" t="s">
        <v>948</v>
      </c>
      <c r="BN310" s="89" t="s">
        <v>948</v>
      </c>
      <c r="BQ310" s="89" t="s">
        <v>948</v>
      </c>
      <c r="BR310" s="89" t="s">
        <v>948</v>
      </c>
    </row>
    <row r="311" ht="13.5" hidden="1" customHeight="1">
      <c r="A311" s="89" t="s">
        <v>527</v>
      </c>
      <c r="B311" s="89" t="s">
        <v>947</v>
      </c>
      <c r="C311" s="89" t="s">
        <v>527</v>
      </c>
      <c r="D311" s="89" t="s">
        <v>527</v>
      </c>
      <c r="F311" s="89" t="s">
        <v>948</v>
      </c>
      <c r="G311" s="89" t="s">
        <v>948</v>
      </c>
      <c r="H311" s="89" t="s">
        <v>948</v>
      </c>
      <c r="I311" s="89" t="s">
        <v>967</v>
      </c>
      <c r="K311" s="89" t="s">
        <v>948</v>
      </c>
      <c r="L311" s="89" t="s">
        <v>889</v>
      </c>
      <c r="M311" s="89" t="s">
        <v>948</v>
      </c>
      <c r="U311" s="89" t="s">
        <v>948</v>
      </c>
      <c r="W311" s="89" t="s">
        <v>948</v>
      </c>
      <c r="X311" s="89" t="s">
        <v>948</v>
      </c>
      <c r="AB311" s="89" t="s">
        <v>948</v>
      </c>
      <c r="AC311" s="89" t="s">
        <v>949</v>
      </c>
      <c r="AF311" s="89" t="s">
        <v>876</v>
      </c>
      <c r="AG311" s="89" t="s">
        <v>876</v>
      </c>
      <c r="AH311" s="89" t="s">
        <v>876</v>
      </c>
      <c r="AI311" s="89" t="s">
        <v>876</v>
      </c>
      <c r="AJ311" s="89" t="s">
        <v>876</v>
      </c>
      <c r="AK311" s="89" t="s">
        <v>876</v>
      </c>
      <c r="AM311" s="89" t="s">
        <v>950</v>
      </c>
      <c r="AN311" s="89" t="s">
        <v>948</v>
      </c>
      <c r="AO311" s="89" t="s">
        <v>40</v>
      </c>
      <c r="AP311" s="89" t="s">
        <v>889</v>
      </c>
      <c r="AR311" s="89" t="s">
        <v>948</v>
      </c>
      <c r="AS311" s="89" t="s">
        <v>948</v>
      </c>
      <c r="AT311" s="89" t="s">
        <v>527</v>
      </c>
      <c r="AU311" s="89" t="s">
        <v>949</v>
      </c>
      <c r="AW311" s="89" t="s">
        <v>948</v>
      </c>
      <c r="AY311" s="89" t="s">
        <v>948</v>
      </c>
      <c r="AZ311" s="89" t="s">
        <v>949</v>
      </c>
      <c r="BH311" s="89" t="s">
        <v>948</v>
      </c>
      <c r="BI311" s="89" t="s">
        <v>948</v>
      </c>
      <c r="BM311" s="89" t="s">
        <v>948</v>
      </c>
      <c r="BN311" s="89" t="s">
        <v>948</v>
      </c>
      <c r="BQ311" s="89" t="s">
        <v>948</v>
      </c>
      <c r="BR311" s="89" t="s">
        <v>948</v>
      </c>
    </row>
    <row r="312" ht="13.5" hidden="1" customHeight="1">
      <c r="A312" s="89" t="s">
        <v>527</v>
      </c>
      <c r="B312" s="89" t="s">
        <v>947</v>
      </c>
      <c r="D312" s="89" t="s">
        <v>527</v>
      </c>
      <c r="F312" s="89" t="s">
        <v>948</v>
      </c>
      <c r="G312" s="89" t="s">
        <v>948</v>
      </c>
      <c r="H312" s="89" t="s">
        <v>948</v>
      </c>
      <c r="I312" s="89" t="s">
        <v>967</v>
      </c>
      <c r="J312" s="89" t="s">
        <v>948</v>
      </c>
      <c r="L312" s="89" t="s">
        <v>889</v>
      </c>
      <c r="M312" s="89" t="s">
        <v>948</v>
      </c>
      <c r="Q312" s="89" t="s">
        <v>948</v>
      </c>
      <c r="R312" s="89" t="s">
        <v>948</v>
      </c>
      <c r="T312" s="89" t="s">
        <v>948</v>
      </c>
      <c r="U312" s="89" t="s">
        <v>948</v>
      </c>
      <c r="V312" s="89" t="s">
        <v>948</v>
      </c>
      <c r="W312" s="89" t="s">
        <v>948</v>
      </c>
      <c r="X312" s="89" t="s">
        <v>948</v>
      </c>
      <c r="AB312" s="89" t="s">
        <v>948</v>
      </c>
      <c r="AC312" s="89" t="s">
        <v>949</v>
      </c>
      <c r="AF312" s="89" t="s">
        <v>968</v>
      </c>
      <c r="AG312" s="89" t="s">
        <v>968</v>
      </c>
      <c r="AM312" s="89" t="s">
        <v>950</v>
      </c>
      <c r="AO312" s="89" t="s">
        <v>42</v>
      </c>
      <c r="AP312" s="89" t="s">
        <v>889</v>
      </c>
      <c r="AR312" s="89" t="s">
        <v>948</v>
      </c>
      <c r="AS312" s="89" t="s">
        <v>948</v>
      </c>
      <c r="AT312" s="89" t="s">
        <v>527</v>
      </c>
      <c r="AU312" s="89" t="s">
        <v>949</v>
      </c>
      <c r="AW312" s="89" t="s">
        <v>948</v>
      </c>
      <c r="AY312" s="89" t="s">
        <v>948</v>
      </c>
      <c r="AZ312" s="89" t="s">
        <v>949</v>
      </c>
      <c r="BC312" s="89" t="s">
        <v>948</v>
      </c>
      <c r="BF312" s="89" t="s">
        <v>948</v>
      </c>
      <c r="BM312" s="89" t="s">
        <v>948</v>
      </c>
      <c r="BN312" s="89" t="s">
        <v>948</v>
      </c>
      <c r="BQ312" s="89" t="s">
        <v>948</v>
      </c>
      <c r="BR312" s="89" t="s">
        <v>948</v>
      </c>
      <c r="BY312" s="89" t="s">
        <v>876</v>
      </c>
      <c r="CA312" s="89" t="s">
        <v>948</v>
      </c>
    </row>
    <row r="313" ht="13.5" customHeight="1">
      <c r="A313" s="89" t="s">
        <v>2423</v>
      </c>
      <c r="B313" s="89" t="s">
        <v>2424</v>
      </c>
      <c r="D313" s="89" t="s">
        <v>1683</v>
      </c>
      <c r="F313" s="89" t="s">
        <v>1020</v>
      </c>
      <c r="G313" s="89" t="s">
        <v>1020</v>
      </c>
      <c r="H313" s="89" t="s">
        <v>955</v>
      </c>
      <c r="I313" s="89" t="s">
        <v>984</v>
      </c>
      <c r="J313" s="89" t="s">
        <v>948</v>
      </c>
      <c r="L313" s="89" t="s">
        <v>957</v>
      </c>
      <c r="M313" s="89" t="s">
        <v>876</v>
      </c>
      <c r="Q313" s="89" t="s">
        <v>948</v>
      </c>
      <c r="R313" s="89" t="s">
        <v>948</v>
      </c>
      <c r="T313" s="89" t="s">
        <v>959</v>
      </c>
      <c r="U313" s="89" t="s">
        <v>958</v>
      </c>
      <c r="V313" s="89" t="s">
        <v>959</v>
      </c>
      <c r="W313" s="89" t="s">
        <v>958</v>
      </c>
      <c r="X313" s="89" t="s">
        <v>948</v>
      </c>
      <c r="AB313" s="89" t="s">
        <v>948</v>
      </c>
      <c r="AC313" s="89" t="s">
        <v>949</v>
      </c>
      <c r="AF313" s="89" t="s">
        <v>948</v>
      </c>
      <c r="AG313" s="89" t="s">
        <v>948</v>
      </c>
      <c r="AM313" s="89" t="s">
        <v>2425</v>
      </c>
      <c r="AO313" s="89" t="s">
        <v>1683</v>
      </c>
      <c r="AP313" s="89" t="s">
        <v>983</v>
      </c>
      <c r="AQ313" s="89" t="s">
        <v>984</v>
      </c>
      <c r="AR313" s="89" t="s">
        <v>962</v>
      </c>
      <c r="AS313" s="89" t="s">
        <v>1153</v>
      </c>
      <c r="AT313" s="89" t="s">
        <v>1142</v>
      </c>
      <c r="AU313" s="89" t="s">
        <v>986</v>
      </c>
      <c r="AW313" s="89" t="s">
        <v>948</v>
      </c>
      <c r="AY313" s="89" t="s">
        <v>948</v>
      </c>
      <c r="AZ313" s="89" t="s">
        <v>949</v>
      </c>
      <c r="BC313" s="89" t="s">
        <v>876</v>
      </c>
      <c r="BF313" s="89" t="s">
        <v>876</v>
      </c>
      <c r="BM313" s="89" t="s">
        <v>948</v>
      </c>
      <c r="BN313" s="89" t="s">
        <v>948</v>
      </c>
      <c r="BQ313" s="89" t="s">
        <v>2426</v>
      </c>
      <c r="BR313" s="89" t="s">
        <v>948</v>
      </c>
      <c r="BY313" s="89" t="s">
        <v>948</v>
      </c>
      <c r="CA313" s="89" t="s">
        <v>948</v>
      </c>
    </row>
    <row r="314" ht="13.5" hidden="1" customHeight="1">
      <c r="A314" s="89" t="s">
        <v>2427</v>
      </c>
      <c r="B314" s="89" t="s">
        <v>2428</v>
      </c>
      <c r="D314" s="89" t="s">
        <v>1683</v>
      </c>
      <c r="F314" s="89" t="s">
        <v>1020</v>
      </c>
      <c r="G314" s="89" t="s">
        <v>1020</v>
      </c>
      <c r="H314" s="89" t="s">
        <v>992</v>
      </c>
      <c r="I314" s="89" t="s">
        <v>1021</v>
      </c>
      <c r="K314" s="89" t="s">
        <v>948</v>
      </c>
      <c r="L314" s="89" t="s">
        <v>957</v>
      </c>
      <c r="M314" s="89" t="s">
        <v>876</v>
      </c>
      <c r="N314" s="89" t="s">
        <v>876</v>
      </c>
      <c r="O314" s="89" t="s">
        <v>876</v>
      </c>
      <c r="P314" s="89" t="s">
        <v>948</v>
      </c>
      <c r="U314" s="89" t="s">
        <v>958</v>
      </c>
      <c r="W314" s="89" t="s">
        <v>958</v>
      </c>
      <c r="X314" s="89" t="s">
        <v>948</v>
      </c>
      <c r="AB314" s="89" t="s">
        <v>948</v>
      </c>
      <c r="AC314" s="89" t="s">
        <v>949</v>
      </c>
      <c r="AF314" s="89" t="s">
        <v>948</v>
      </c>
      <c r="AG314" s="89" t="s">
        <v>948</v>
      </c>
      <c r="AH314" s="89" t="s">
        <v>948</v>
      </c>
      <c r="AI314" s="89" t="s">
        <v>948</v>
      </c>
      <c r="AJ314" s="89" t="s">
        <v>948</v>
      </c>
      <c r="AK314" s="89" t="s">
        <v>948</v>
      </c>
      <c r="AM314" s="89" t="s">
        <v>1140</v>
      </c>
      <c r="AO314" s="89" t="s">
        <v>1683</v>
      </c>
      <c r="AP314" s="89" t="s">
        <v>983</v>
      </c>
      <c r="AQ314" s="89" t="s">
        <v>984</v>
      </c>
      <c r="AR314" s="89" t="s">
        <v>1141</v>
      </c>
      <c r="AS314" s="89" t="s">
        <v>948</v>
      </c>
      <c r="AT314" s="89" t="s">
        <v>1142</v>
      </c>
      <c r="AU314" s="89" t="s">
        <v>986</v>
      </c>
      <c r="AW314" s="89" t="s">
        <v>948</v>
      </c>
      <c r="AY314" s="89" t="s">
        <v>948</v>
      </c>
      <c r="AZ314" s="89" t="s">
        <v>949</v>
      </c>
      <c r="BI314" s="89" t="s">
        <v>948</v>
      </c>
      <c r="BJ314" s="89" t="s">
        <v>876</v>
      </c>
      <c r="BK314" s="89" t="s">
        <v>1075</v>
      </c>
      <c r="BM314" s="89" t="s">
        <v>948</v>
      </c>
      <c r="BN314" s="89" t="s">
        <v>948</v>
      </c>
      <c r="BQ314" s="89" t="s">
        <v>948</v>
      </c>
      <c r="BR314" s="89" t="s">
        <v>948</v>
      </c>
      <c r="BX314" s="89" t="s">
        <v>2429</v>
      </c>
    </row>
    <row r="315" ht="13.5" customHeight="1">
      <c r="A315" s="89" t="s">
        <v>2430</v>
      </c>
      <c r="B315" s="89" t="s">
        <v>2431</v>
      </c>
      <c r="D315" s="89" t="s">
        <v>2432</v>
      </c>
      <c r="F315" s="89" t="s">
        <v>1765</v>
      </c>
      <c r="G315" s="89" t="s">
        <v>1765</v>
      </c>
      <c r="H315" s="89" t="s">
        <v>955</v>
      </c>
      <c r="I315" s="89" t="s">
        <v>956</v>
      </c>
      <c r="J315" s="89" t="s">
        <v>948</v>
      </c>
      <c r="L315" s="89" t="s">
        <v>957</v>
      </c>
      <c r="M315" s="89" t="s">
        <v>876</v>
      </c>
      <c r="Q315" s="89" t="s">
        <v>948</v>
      </c>
      <c r="R315" s="89" t="s">
        <v>876</v>
      </c>
      <c r="T315" s="89" t="s">
        <v>959</v>
      </c>
      <c r="U315" s="89" t="s">
        <v>958</v>
      </c>
      <c r="V315" s="89" t="s">
        <v>959</v>
      </c>
      <c r="W315" s="89" t="s">
        <v>958</v>
      </c>
      <c r="X315" s="89" t="s">
        <v>948</v>
      </c>
      <c r="AB315" s="89" t="s">
        <v>948</v>
      </c>
      <c r="AC315" s="89" t="s">
        <v>960</v>
      </c>
      <c r="AD315" s="89" t="s">
        <v>876</v>
      </c>
      <c r="AF315" s="89" t="s">
        <v>948</v>
      </c>
      <c r="AG315" s="89" t="s">
        <v>948</v>
      </c>
      <c r="AM315" s="89" t="s">
        <v>961</v>
      </c>
      <c r="AO315" s="89" t="s">
        <v>2432</v>
      </c>
      <c r="AP315" s="89" t="s">
        <v>983</v>
      </c>
      <c r="AQ315" s="89" t="s">
        <v>984</v>
      </c>
      <c r="AR315" s="89" t="s">
        <v>1141</v>
      </c>
      <c r="AS315" s="89" t="s">
        <v>1153</v>
      </c>
      <c r="AT315" s="89" t="s">
        <v>2433</v>
      </c>
      <c r="AU315" s="89" t="s">
        <v>965</v>
      </c>
      <c r="AW315" s="89" t="s">
        <v>948</v>
      </c>
      <c r="AY315" s="89" t="s">
        <v>948</v>
      </c>
      <c r="AZ315" s="89" t="s">
        <v>949</v>
      </c>
      <c r="BC315" s="89" t="s">
        <v>876</v>
      </c>
      <c r="BF315" s="89" t="s">
        <v>948</v>
      </c>
      <c r="BM315" s="89" t="s">
        <v>948</v>
      </c>
      <c r="BN315" s="89" t="s">
        <v>948</v>
      </c>
      <c r="BQ315" s="89" t="s">
        <v>2434</v>
      </c>
      <c r="BR315" s="89" t="s">
        <v>948</v>
      </c>
      <c r="BY315" s="89" t="s">
        <v>948</v>
      </c>
      <c r="CA315" s="89" t="s">
        <v>948</v>
      </c>
    </row>
    <row r="316" ht="13.5" hidden="1" customHeight="1">
      <c r="A316" s="89" t="s">
        <v>2435</v>
      </c>
      <c r="B316" s="89" t="s">
        <v>2436</v>
      </c>
      <c r="D316" s="89" t="s">
        <v>2432</v>
      </c>
      <c r="F316" s="89" t="s">
        <v>1020</v>
      </c>
      <c r="G316" s="89" t="s">
        <v>1020</v>
      </c>
      <c r="H316" s="89" t="s">
        <v>992</v>
      </c>
      <c r="I316" s="89" t="s">
        <v>1021</v>
      </c>
      <c r="K316" s="89" t="s">
        <v>948</v>
      </c>
      <c r="L316" s="89" t="s">
        <v>957</v>
      </c>
      <c r="M316" s="89" t="s">
        <v>876</v>
      </c>
      <c r="N316" s="89" t="s">
        <v>876</v>
      </c>
      <c r="O316" s="89" t="s">
        <v>876</v>
      </c>
      <c r="P316" s="89" t="s">
        <v>948</v>
      </c>
      <c r="U316" s="89" t="s">
        <v>958</v>
      </c>
      <c r="W316" s="89" t="s">
        <v>958</v>
      </c>
      <c r="X316" s="89" t="s">
        <v>948</v>
      </c>
      <c r="AB316" s="89" t="s">
        <v>948</v>
      </c>
      <c r="AC316" s="89" t="s">
        <v>960</v>
      </c>
      <c r="AD316" s="89" t="s">
        <v>876</v>
      </c>
      <c r="AF316" s="89" t="s">
        <v>948</v>
      </c>
      <c r="AG316" s="89" t="s">
        <v>948</v>
      </c>
      <c r="AH316" s="89" t="s">
        <v>948</v>
      </c>
      <c r="AI316" s="89" t="s">
        <v>948</v>
      </c>
      <c r="AJ316" s="89" t="s">
        <v>948</v>
      </c>
      <c r="AK316" s="89" t="s">
        <v>948</v>
      </c>
      <c r="AM316" s="89" t="s">
        <v>961</v>
      </c>
      <c r="AO316" s="89" t="s">
        <v>2432</v>
      </c>
      <c r="AP316" s="89" t="s">
        <v>983</v>
      </c>
      <c r="AQ316" s="89" t="s">
        <v>984</v>
      </c>
      <c r="AR316" s="89" t="s">
        <v>955</v>
      </c>
      <c r="AS316" s="89" t="s">
        <v>948</v>
      </c>
      <c r="AT316" s="89" t="s">
        <v>2433</v>
      </c>
      <c r="AU316" s="89" t="s">
        <v>965</v>
      </c>
      <c r="AW316" s="89" t="s">
        <v>948</v>
      </c>
      <c r="AY316" s="89" t="s">
        <v>948</v>
      </c>
      <c r="AZ316" s="89" t="s">
        <v>949</v>
      </c>
      <c r="BI316" s="89" t="s">
        <v>948</v>
      </c>
      <c r="BJ316" s="89" t="s">
        <v>948</v>
      </c>
      <c r="BM316" s="89" t="s">
        <v>948</v>
      </c>
      <c r="BN316" s="89" t="s">
        <v>948</v>
      </c>
      <c r="BQ316" s="89" t="s">
        <v>948</v>
      </c>
      <c r="BR316" s="89" t="s">
        <v>948</v>
      </c>
      <c r="BX316" s="89" t="s">
        <v>2437</v>
      </c>
    </row>
    <row r="317" ht="13.5" customHeight="1">
      <c r="A317" s="89" t="s">
        <v>2438</v>
      </c>
      <c r="B317" s="89" t="s">
        <v>2439</v>
      </c>
      <c r="D317" s="89" t="s">
        <v>2440</v>
      </c>
      <c r="F317" s="89" t="s">
        <v>972</v>
      </c>
      <c r="G317" s="89" t="s">
        <v>972</v>
      </c>
      <c r="H317" s="89" t="s">
        <v>973</v>
      </c>
      <c r="I317" s="89" t="s">
        <v>981</v>
      </c>
      <c r="J317" s="89" t="s">
        <v>948</v>
      </c>
      <c r="L317" s="89" t="s">
        <v>957</v>
      </c>
      <c r="M317" s="89" t="s">
        <v>948</v>
      </c>
      <c r="Q317" s="89" t="s">
        <v>948</v>
      </c>
      <c r="R317" s="89" t="s">
        <v>876</v>
      </c>
      <c r="T317" s="89" t="s">
        <v>959</v>
      </c>
      <c r="U317" s="89" t="s">
        <v>958</v>
      </c>
      <c r="V317" s="89" t="s">
        <v>959</v>
      </c>
      <c r="W317" s="89" t="s">
        <v>958</v>
      </c>
      <c r="X317" s="89" t="s">
        <v>948</v>
      </c>
      <c r="AB317" s="89" t="s">
        <v>948</v>
      </c>
      <c r="AC317" s="89" t="s">
        <v>1094</v>
      </c>
      <c r="AD317" s="89" t="s">
        <v>876</v>
      </c>
      <c r="AF317" s="89" t="s">
        <v>948</v>
      </c>
      <c r="AG317" s="89" t="s">
        <v>948</v>
      </c>
      <c r="AM317" s="89" t="s">
        <v>1152</v>
      </c>
      <c r="AO317" s="89" t="s">
        <v>42</v>
      </c>
      <c r="AP317" s="89" t="s">
        <v>983</v>
      </c>
      <c r="AQ317" s="89" t="s">
        <v>984</v>
      </c>
      <c r="AR317" s="89" t="s">
        <v>1929</v>
      </c>
      <c r="AS317" s="89" t="s">
        <v>1095</v>
      </c>
      <c r="AT317" s="89" t="s">
        <v>2441</v>
      </c>
      <c r="AU317" s="89" t="s">
        <v>986</v>
      </c>
      <c r="AW317" s="89" t="s">
        <v>948</v>
      </c>
      <c r="AY317" s="89" t="s">
        <v>948</v>
      </c>
      <c r="AZ317" s="89" t="s">
        <v>949</v>
      </c>
      <c r="BC317" s="89" t="s">
        <v>876</v>
      </c>
      <c r="BF317" s="89" t="s">
        <v>876</v>
      </c>
      <c r="BM317" s="89" t="s">
        <v>948</v>
      </c>
      <c r="BN317" s="89" t="s">
        <v>948</v>
      </c>
      <c r="BQ317" s="89" t="s">
        <v>2442</v>
      </c>
      <c r="BR317" s="89" t="s">
        <v>948</v>
      </c>
      <c r="BY317" s="89" t="s">
        <v>876</v>
      </c>
      <c r="CA317" s="89" t="s">
        <v>988</v>
      </c>
    </row>
    <row r="318" ht="13.5" hidden="1" customHeight="1">
      <c r="A318" s="89" t="s">
        <v>2443</v>
      </c>
      <c r="B318" s="89" t="s">
        <v>2444</v>
      </c>
      <c r="D318" s="89" t="s">
        <v>2445</v>
      </c>
      <c r="F318" s="89" t="s">
        <v>1765</v>
      </c>
      <c r="G318" s="89" t="s">
        <v>1765</v>
      </c>
      <c r="H318" s="89" t="s">
        <v>992</v>
      </c>
      <c r="I318" s="89" t="s">
        <v>1021</v>
      </c>
      <c r="K318" s="89" t="s">
        <v>948</v>
      </c>
      <c r="L318" s="89" t="s">
        <v>957</v>
      </c>
      <c r="M318" s="89" t="s">
        <v>876</v>
      </c>
      <c r="N318" s="89" t="s">
        <v>948</v>
      </c>
      <c r="O318" s="89" t="s">
        <v>948</v>
      </c>
      <c r="P318" s="89" t="s">
        <v>948</v>
      </c>
      <c r="U318" s="89" t="s">
        <v>958</v>
      </c>
      <c r="W318" s="89" t="s">
        <v>958</v>
      </c>
      <c r="X318" s="89" t="s">
        <v>876</v>
      </c>
      <c r="AB318" s="89" t="s">
        <v>948</v>
      </c>
      <c r="AC318" s="89" t="s">
        <v>949</v>
      </c>
      <c r="AF318" s="89" t="s">
        <v>948</v>
      </c>
      <c r="AG318" s="89" t="s">
        <v>948</v>
      </c>
      <c r="AH318" s="89" t="s">
        <v>948</v>
      </c>
      <c r="AI318" s="89" t="s">
        <v>948</v>
      </c>
      <c r="AJ318" s="89" t="s">
        <v>948</v>
      </c>
      <c r="AK318" s="89" t="s">
        <v>948</v>
      </c>
      <c r="AM318" s="89" t="s">
        <v>961</v>
      </c>
      <c r="AO318" s="89" t="s">
        <v>2445</v>
      </c>
      <c r="AP318" s="89" t="s">
        <v>889</v>
      </c>
      <c r="AR318" s="89" t="s">
        <v>980</v>
      </c>
      <c r="AS318" s="89" t="s">
        <v>948</v>
      </c>
      <c r="AT318" s="89" t="s">
        <v>2446</v>
      </c>
      <c r="AU318" s="89" t="s">
        <v>965</v>
      </c>
      <c r="AW318" s="89" t="s">
        <v>948</v>
      </c>
      <c r="AY318" s="89" t="s">
        <v>948</v>
      </c>
      <c r="AZ318" s="89" t="s">
        <v>949</v>
      </c>
      <c r="BI318" s="89" t="s">
        <v>948</v>
      </c>
      <c r="BJ318" s="89" t="s">
        <v>948</v>
      </c>
      <c r="BM318" s="89" t="s">
        <v>948</v>
      </c>
      <c r="BN318" s="89" t="s">
        <v>948</v>
      </c>
      <c r="BQ318" s="89" t="s">
        <v>2447</v>
      </c>
      <c r="BR318" s="89" t="s">
        <v>948</v>
      </c>
      <c r="BX318" s="89" t="s">
        <v>2448</v>
      </c>
    </row>
    <row r="319" ht="13.5" customHeight="1">
      <c r="A319" s="89" t="s">
        <v>2445</v>
      </c>
      <c r="B319" s="89" t="s">
        <v>2449</v>
      </c>
      <c r="D319" s="89" t="s">
        <v>2445</v>
      </c>
      <c r="F319" s="89" t="s">
        <v>1765</v>
      </c>
      <c r="G319" s="89" t="s">
        <v>1765</v>
      </c>
      <c r="H319" s="89" t="s">
        <v>955</v>
      </c>
      <c r="I319" s="89" t="s">
        <v>1021</v>
      </c>
      <c r="J319" s="89" t="s">
        <v>1624</v>
      </c>
      <c r="L319" s="89" t="s">
        <v>889</v>
      </c>
      <c r="M319" s="89" t="s">
        <v>876</v>
      </c>
      <c r="Q319" s="89" t="s">
        <v>876</v>
      </c>
      <c r="R319" s="89" t="s">
        <v>876</v>
      </c>
      <c r="T319" s="89" t="s">
        <v>959</v>
      </c>
      <c r="U319" s="89" t="s">
        <v>958</v>
      </c>
      <c r="V319" s="89" t="s">
        <v>959</v>
      </c>
      <c r="W319" s="89" t="s">
        <v>958</v>
      </c>
      <c r="X319" s="89" t="s">
        <v>876</v>
      </c>
      <c r="AB319" s="89" t="s">
        <v>948</v>
      </c>
      <c r="AC319" s="89" t="s">
        <v>949</v>
      </c>
      <c r="AF319" s="89" t="s">
        <v>948</v>
      </c>
      <c r="AG319" s="89" t="s">
        <v>948</v>
      </c>
      <c r="AM319" s="89" t="s">
        <v>1033</v>
      </c>
      <c r="AO319" s="89" t="s">
        <v>2445</v>
      </c>
      <c r="AP319" s="89" t="s">
        <v>889</v>
      </c>
      <c r="AR319" s="89" t="s">
        <v>992</v>
      </c>
      <c r="AS319" s="89" t="s">
        <v>1111</v>
      </c>
      <c r="AT319" s="89" t="s">
        <v>2446</v>
      </c>
      <c r="AU319" s="89" t="s">
        <v>965</v>
      </c>
      <c r="AW319" s="89" t="s">
        <v>948</v>
      </c>
      <c r="AY319" s="89" t="s">
        <v>948</v>
      </c>
      <c r="AZ319" s="89" t="s">
        <v>949</v>
      </c>
      <c r="BC319" s="89" t="s">
        <v>948</v>
      </c>
      <c r="BF319" s="89" t="s">
        <v>948</v>
      </c>
      <c r="BM319" s="89" t="s">
        <v>948</v>
      </c>
      <c r="BN319" s="89" t="s">
        <v>948</v>
      </c>
      <c r="BQ319" s="89" t="s">
        <v>2447</v>
      </c>
      <c r="BR319" s="89" t="s">
        <v>948</v>
      </c>
      <c r="BY319" s="89" t="s">
        <v>948</v>
      </c>
      <c r="CA319" s="89" t="s">
        <v>948</v>
      </c>
    </row>
    <row r="320" ht="13.5" customHeight="1">
      <c r="A320" s="89" t="s">
        <v>2450</v>
      </c>
      <c r="B320" s="89" t="s">
        <v>2451</v>
      </c>
      <c r="D320" s="89" t="s">
        <v>2452</v>
      </c>
      <c r="F320" s="89" t="s">
        <v>984</v>
      </c>
      <c r="G320" s="89" t="s">
        <v>984</v>
      </c>
      <c r="H320" s="89" t="s">
        <v>955</v>
      </c>
      <c r="I320" s="89" t="s">
        <v>1001</v>
      </c>
      <c r="J320" s="89" t="s">
        <v>1624</v>
      </c>
      <c r="L320" s="89" t="s">
        <v>886</v>
      </c>
      <c r="M320" s="89" t="s">
        <v>876</v>
      </c>
      <c r="Q320" s="89" t="s">
        <v>948</v>
      </c>
      <c r="R320" s="89" t="s">
        <v>948</v>
      </c>
      <c r="T320" s="89" t="s">
        <v>959</v>
      </c>
      <c r="U320" s="89" t="s">
        <v>958</v>
      </c>
      <c r="V320" s="89" t="s">
        <v>959</v>
      </c>
      <c r="W320" s="89" t="s">
        <v>958</v>
      </c>
      <c r="X320" s="89" t="s">
        <v>948</v>
      </c>
      <c r="AB320" s="89" t="s">
        <v>948</v>
      </c>
      <c r="AC320" s="89" t="s">
        <v>949</v>
      </c>
      <c r="AF320" s="89" t="s">
        <v>948</v>
      </c>
      <c r="AG320" s="89" t="s">
        <v>948</v>
      </c>
      <c r="AM320" s="89" t="s">
        <v>1033</v>
      </c>
      <c r="AO320" s="89" t="s">
        <v>2452</v>
      </c>
      <c r="AP320" s="89" t="s">
        <v>889</v>
      </c>
      <c r="AR320" s="89" t="s">
        <v>1141</v>
      </c>
      <c r="AS320" s="89" t="s">
        <v>1173</v>
      </c>
      <c r="AT320" s="89" t="s">
        <v>1987</v>
      </c>
      <c r="AU320" s="89" t="s">
        <v>965</v>
      </c>
      <c r="AW320" s="89" t="s">
        <v>948</v>
      </c>
      <c r="AY320" s="89" t="s">
        <v>948</v>
      </c>
      <c r="AZ320" s="89" t="s">
        <v>949</v>
      </c>
      <c r="BC320" s="89" t="s">
        <v>876</v>
      </c>
      <c r="BF320" s="89" t="s">
        <v>948</v>
      </c>
      <c r="BM320" s="89" t="s">
        <v>948</v>
      </c>
      <c r="BN320" s="89" t="s">
        <v>948</v>
      </c>
      <c r="BQ320" s="89" t="s">
        <v>2453</v>
      </c>
      <c r="BR320" s="89" t="s">
        <v>948</v>
      </c>
      <c r="BY320" s="89" t="s">
        <v>948</v>
      </c>
      <c r="CA320" s="89" t="s">
        <v>988</v>
      </c>
    </row>
    <row r="321" ht="13.5" hidden="1" customHeight="1">
      <c r="A321" s="89" t="s">
        <v>2454</v>
      </c>
      <c r="B321" s="89" t="s">
        <v>2455</v>
      </c>
      <c r="D321" s="89" t="s">
        <v>2452</v>
      </c>
      <c r="F321" s="89" t="s">
        <v>1141</v>
      </c>
      <c r="G321" s="89" t="s">
        <v>1141</v>
      </c>
      <c r="H321" s="89" t="s">
        <v>992</v>
      </c>
      <c r="I321" s="89" t="s">
        <v>1001</v>
      </c>
      <c r="K321" s="89" t="s">
        <v>948</v>
      </c>
      <c r="L321" s="89" t="s">
        <v>886</v>
      </c>
      <c r="M321" s="89" t="s">
        <v>876</v>
      </c>
      <c r="N321" s="89" t="s">
        <v>876</v>
      </c>
      <c r="O321" s="89" t="s">
        <v>876</v>
      </c>
      <c r="P321" s="89" t="s">
        <v>876</v>
      </c>
      <c r="U321" s="89" t="s">
        <v>958</v>
      </c>
      <c r="W321" s="89" t="s">
        <v>958</v>
      </c>
      <c r="X321" s="89" t="s">
        <v>948</v>
      </c>
      <c r="AB321" s="89" t="s">
        <v>948</v>
      </c>
      <c r="AC321" s="89" t="s">
        <v>949</v>
      </c>
      <c r="AF321" s="89" t="s">
        <v>948</v>
      </c>
      <c r="AG321" s="89" t="s">
        <v>948</v>
      </c>
      <c r="AH321" s="89" t="s">
        <v>876</v>
      </c>
      <c r="AI321" s="89" t="s">
        <v>876</v>
      </c>
      <c r="AJ321" s="89" t="s">
        <v>876</v>
      </c>
      <c r="AK321" s="89" t="s">
        <v>876</v>
      </c>
      <c r="AM321" s="89" t="s">
        <v>961</v>
      </c>
      <c r="AO321" s="89" t="s">
        <v>2452</v>
      </c>
      <c r="AP321" s="89" t="s">
        <v>889</v>
      </c>
      <c r="AR321" s="89" t="s">
        <v>974</v>
      </c>
      <c r="AS321" s="89" t="s">
        <v>948</v>
      </c>
      <c r="AT321" s="89" t="s">
        <v>1987</v>
      </c>
      <c r="AU321" s="89" t="s">
        <v>965</v>
      </c>
      <c r="AW321" s="89" t="s">
        <v>948</v>
      </c>
      <c r="AY321" s="89" t="s">
        <v>948</v>
      </c>
      <c r="AZ321" s="89" t="s">
        <v>949</v>
      </c>
      <c r="BI321" s="89" t="s">
        <v>948</v>
      </c>
      <c r="BJ321" s="89" t="s">
        <v>948</v>
      </c>
      <c r="BM321" s="89" t="s">
        <v>948</v>
      </c>
      <c r="BN321" s="89" t="s">
        <v>948</v>
      </c>
      <c r="BQ321" s="89" t="s">
        <v>948</v>
      </c>
      <c r="BR321" s="89" t="s">
        <v>948</v>
      </c>
      <c r="BX321" s="89" t="s">
        <v>2456</v>
      </c>
    </row>
    <row r="322" ht="13.5" customHeight="1">
      <c r="A322" s="89" t="s">
        <v>2457</v>
      </c>
      <c r="B322" s="89" t="s">
        <v>2458</v>
      </c>
      <c r="D322" s="89" t="s">
        <v>2326</v>
      </c>
      <c r="F322" s="89" t="s">
        <v>1454</v>
      </c>
      <c r="G322" s="89" t="s">
        <v>1454</v>
      </c>
      <c r="H322" s="89" t="s">
        <v>992</v>
      </c>
      <c r="I322" s="89" t="s">
        <v>1021</v>
      </c>
      <c r="J322" s="89" t="s">
        <v>948</v>
      </c>
      <c r="L322" s="89" t="s">
        <v>957</v>
      </c>
      <c r="M322" s="89" t="s">
        <v>948</v>
      </c>
      <c r="Q322" s="89" t="s">
        <v>948</v>
      </c>
      <c r="R322" s="89" t="s">
        <v>948</v>
      </c>
      <c r="T322" s="89" t="s">
        <v>959</v>
      </c>
      <c r="U322" s="89" t="s">
        <v>958</v>
      </c>
      <c r="V322" s="89" t="s">
        <v>959</v>
      </c>
      <c r="W322" s="89" t="s">
        <v>958</v>
      </c>
      <c r="X322" s="89" t="s">
        <v>948</v>
      </c>
      <c r="AB322" s="89" t="s">
        <v>948</v>
      </c>
      <c r="AC322" s="89" t="s">
        <v>960</v>
      </c>
      <c r="AD322" s="89" t="s">
        <v>876</v>
      </c>
      <c r="AF322" s="89" t="s">
        <v>948</v>
      </c>
      <c r="AG322" s="89" t="s">
        <v>948</v>
      </c>
      <c r="AM322" s="89" t="s">
        <v>961</v>
      </c>
      <c r="AO322" s="89" t="s">
        <v>42</v>
      </c>
      <c r="AP322" s="89" t="s">
        <v>1086</v>
      </c>
      <c r="AQ322" s="89" t="s">
        <v>1118</v>
      </c>
      <c r="AR322" s="89" t="s">
        <v>1205</v>
      </c>
      <c r="AS322" s="89" t="s">
        <v>1314</v>
      </c>
      <c r="AT322" s="89" t="s">
        <v>2328</v>
      </c>
      <c r="AU322" s="89" t="s">
        <v>965</v>
      </c>
      <c r="AW322" s="89" t="s">
        <v>876</v>
      </c>
      <c r="AY322" s="89" t="s">
        <v>948</v>
      </c>
      <c r="AZ322" s="89" t="s">
        <v>960</v>
      </c>
      <c r="BA322" s="89" t="s">
        <v>876</v>
      </c>
      <c r="BC322" s="89" t="s">
        <v>876</v>
      </c>
      <c r="BF322" s="89" t="s">
        <v>948</v>
      </c>
      <c r="BM322" s="89" t="s">
        <v>948</v>
      </c>
      <c r="BN322" s="89" t="s">
        <v>948</v>
      </c>
      <c r="BQ322" s="89" t="s">
        <v>2459</v>
      </c>
      <c r="BR322" s="89" t="s">
        <v>2460</v>
      </c>
      <c r="BY322" s="89" t="s">
        <v>948</v>
      </c>
      <c r="CA322" s="89" t="s">
        <v>988</v>
      </c>
    </row>
    <row r="323" ht="13.5" customHeight="1">
      <c r="A323" s="89" t="s">
        <v>2461</v>
      </c>
      <c r="B323" s="89" t="s">
        <v>2462</v>
      </c>
      <c r="D323" s="89" t="s">
        <v>2463</v>
      </c>
      <c r="F323" s="89" t="s">
        <v>1020</v>
      </c>
      <c r="G323" s="89" t="s">
        <v>1020</v>
      </c>
      <c r="H323" s="89" t="s">
        <v>992</v>
      </c>
      <c r="I323" s="89" t="s">
        <v>1021</v>
      </c>
      <c r="J323" s="89" t="s">
        <v>948</v>
      </c>
      <c r="L323" s="89" t="s">
        <v>957</v>
      </c>
      <c r="M323" s="89" t="s">
        <v>876</v>
      </c>
      <c r="Q323" s="89" t="s">
        <v>948</v>
      </c>
      <c r="R323" s="89" t="s">
        <v>948</v>
      </c>
      <c r="T323" s="89" t="s">
        <v>959</v>
      </c>
      <c r="U323" s="89" t="s">
        <v>958</v>
      </c>
      <c r="V323" s="89" t="s">
        <v>959</v>
      </c>
      <c r="W323" s="89" t="s">
        <v>958</v>
      </c>
      <c r="X323" s="89" t="s">
        <v>948</v>
      </c>
      <c r="AB323" s="89" t="s">
        <v>948</v>
      </c>
      <c r="AC323" s="89" t="s">
        <v>960</v>
      </c>
      <c r="AD323" s="89" t="s">
        <v>876</v>
      </c>
      <c r="AF323" s="89" t="s">
        <v>948</v>
      </c>
      <c r="AG323" s="89" t="s">
        <v>948</v>
      </c>
      <c r="AM323" s="89" t="s">
        <v>2464</v>
      </c>
      <c r="AO323" s="89" t="s">
        <v>2463</v>
      </c>
      <c r="AP323" s="89" t="s">
        <v>889</v>
      </c>
      <c r="AQ323" s="89" t="s">
        <v>948</v>
      </c>
      <c r="AR323" s="89" t="s">
        <v>992</v>
      </c>
      <c r="AS323" s="89" t="s">
        <v>948</v>
      </c>
      <c r="AT323" s="89" t="s">
        <v>2465</v>
      </c>
      <c r="AU323" s="89" t="s">
        <v>949</v>
      </c>
      <c r="AW323" s="89" t="s">
        <v>948</v>
      </c>
      <c r="AY323" s="89" t="s">
        <v>948</v>
      </c>
      <c r="AZ323" s="89" t="s">
        <v>949</v>
      </c>
      <c r="BC323" s="89" t="s">
        <v>876</v>
      </c>
      <c r="BF323" s="89" t="s">
        <v>948</v>
      </c>
      <c r="BM323" s="89" t="s">
        <v>948</v>
      </c>
      <c r="BN323" s="89" t="s">
        <v>948</v>
      </c>
      <c r="BR323" s="89" t="s">
        <v>948</v>
      </c>
      <c r="BY323" s="89" t="s">
        <v>948</v>
      </c>
      <c r="CA323" s="89" t="s">
        <v>988</v>
      </c>
    </row>
    <row r="324" ht="13.5" hidden="1" customHeight="1">
      <c r="A324" s="89" t="s">
        <v>2466</v>
      </c>
      <c r="B324" s="89" t="s">
        <v>2467</v>
      </c>
      <c r="D324" s="89" t="s">
        <v>2463</v>
      </c>
      <c r="F324" s="89" t="s">
        <v>1020</v>
      </c>
      <c r="G324" s="89" t="s">
        <v>1020</v>
      </c>
      <c r="H324" s="89" t="s">
        <v>992</v>
      </c>
      <c r="I324" s="89" t="s">
        <v>1021</v>
      </c>
      <c r="K324" s="89" t="s">
        <v>948</v>
      </c>
      <c r="L324" s="89" t="s">
        <v>957</v>
      </c>
      <c r="M324" s="89" t="s">
        <v>876</v>
      </c>
      <c r="N324" s="89" t="s">
        <v>876</v>
      </c>
      <c r="O324" s="89" t="s">
        <v>876</v>
      </c>
      <c r="P324" s="89" t="s">
        <v>948</v>
      </c>
      <c r="U324" s="89" t="s">
        <v>958</v>
      </c>
      <c r="W324" s="89" t="s">
        <v>958</v>
      </c>
      <c r="X324" s="89" t="s">
        <v>948</v>
      </c>
      <c r="AB324" s="89" t="s">
        <v>948</v>
      </c>
      <c r="AC324" s="89" t="s">
        <v>960</v>
      </c>
      <c r="AD324" s="89" t="s">
        <v>876</v>
      </c>
      <c r="AF324" s="89" t="s">
        <v>948</v>
      </c>
      <c r="AG324" s="89" t="s">
        <v>948</v>
      </c>
      <c r="AH324" s="89" t="s">
        <v>948</v>
      </c>
      <c r="AI324" s="89" t="s">
        <v>948</v>
      </c>
      <c r="AJ324" s="89" t="s">
        <v>876</v>
      </c>
      <c r="AK324" s="89" t="s">
        <v>876</v>
      </c>
      <c r="AM324" s="89" t="s">
        <v>961</v>
      </c>
      <c r="AO324" s="89" t="s">
        <v>2463</v>
      </c>
      <c r="AP324" s="89" t="s">
        <v>983</v>
      </c>
      <c r="AQ324" s="89" t="s">
        <v>984</v>
      </c>
      <c r="AR324" s="89" t="s">
        <v>955</v>
      </c>
      <c r="AS324" s="89" t="s">
        <v>948</v>
      </c>
      <c r="AT324" s="89" t="s">
        <v>2465</v>
      </c>
      <c r="AU324" s="89" t="s">
        <v>949</v>
      </c>
      <c r="AW324" s="89" t="s">
        <v>948</v>
      </c>
      <c r="AY324" s="89" t="s">
        <v>948</v>
      </c>
      <c r="AZ324" s="89" t="s">
        <v>949</v>
      </c>
      <c r="BI324" s="89" t="s">
        <v>948</v>
      </c>
      <c r="BJ324" s="89" t="s">
        <v>948</v>
      </c>
      <c r="BM324" s="89" t="s">
        <v>948</v>
      </c>
      <c r="BN324" s="89" t="s">
        <v>948</v>
      </c>
      <c r="BQ324" s="89" t="s">
        <v>948</v>
      </c>
      <c r="BR324" s="89" t="s">
        <v>948</v>
      </c>
      <c r="BX324" s="89" t="s">
        <v>2468</v>
      </c>
    </row>
    <row r="325" ht="13.5" customHeight="1">
      <c r="A325" s="89" t="s">
        <v>2469</v>
      </c>
      <c r="B325" s="89" t="s">
        <v>2470</v>
      </c>
      <c r="D325" s="89" t="s">
        <v>2469</v>
      </c>
      <c r="F325" s="89" t="s">
        <v>1021</v>
      </c>
      <c r="G325" s="89" t="s">
        <v>1021</v>
      </c>
      <c r="H325" s="89" t="s">
        <v>980</v>
      </c>
      <c r="I325" s="89" t="s">
        <v>984</v>
      </c>
      <c r="J325" s="89" t="s">
        <v>948</v>
      </c>
      <c r="L325" s="89" t="s">
        <v>957</v>
      </c>
      <c r="M325" s="89" t="s">
        <v>948</v>
      </c>
      <c r="Q325" s="89" t="s">
        <v>948</v>
      </c>
      <c r="R325" s="89" t="s">
        <v>948</v>
      </c>
      <c r="T325" s="89" t="s">
        <v>959</v>
      </c>
      <c r="U325" s="89" t="s">
        <v>958</v>
      </c>
      <c r="V325" s="89" t="s">
        <v>959</v>
      </c>
      <c r="W325" s="89" t="s">
        <v>958</v>
      </c>
      <c r="X325" s="89" t="s">
        <v>948</v>
      </c>
      <c r="AB325" s="89" t="s">
        <v>948</v>
      </c>
      <c r="AC325" s="89" t="s">
        <v>2471</v>
      </c>
      <c r="AD325" s="89" t="s">
        <v>876</v>
      </c>
      <c r="AF325" s="89" t="s">
        <v>948</v>
      </c>
      <c r="AG325" s="89" t="s">
        <v>948</v>
      </c>
      <c r="AM325" s="89" t="s">
        <v>2038</v>
      </c>
      <c r="AO325" s="89" t="s">
        <v>42</v>
      </c>
      <c r="AP325" s="89" t="s">
        <v>889</v>
      </c>
      <c r="AR325" s="89" t="s">
        <v>1205</v>
      </c>
      <c r="AS325" s="89" t="s">
        <v>2374</v>
      </c>
      <c r="AT325" s="89" t="s">
        <v>2472</v>
      </c>
      <c r="AU325" s="89" t="s">
        <v>965</v>
      </c>
      <c r="AW325" s="89" t="s">
        <v>948</v>
      </c>
      <c r="AY325" s="89" t="s">
        <v>948</v>
      </c>
      <c r="AZ325" s="89" t="s">
        <v>949</v>
      </c>
      <c r="BC325" s="89" t="s">
        <v>876</v>
      </c>
      <c r="BF325" s="89" t="s">
        <v>948</v>
      </c>
      <c r="BM325" s="89" t="s">
        <v>948</v>
      </c>
      <c r="BN325" s="89" t="s">
        <v>948</v>
      </c>
      <c r="BQ325" s="89" t="s">
        <v>2473</v>
      </c>
      <c r="BR325" s="89" t="s">
        <v>948</v>
      </c>
      <c r="BY325" s="89" t="s">
        <v>876</v>
      </c>
      <c r="CA325" s="89" t="s">
        <v>988</v>
      </c>
    </row>
    <row r="326" ht="13.5" hidden="1" customHeight="1">
      <c r="A326" s="89" t="s">
        <v>2474</v>
      </c>
      <c r="B326" s="89" t="s">
        <v>2475</v>
      </c>
      <c r="D326" s="89" t="s">
        <v>2476</v>
      </c>
      <c r="F326" s="89" t="s">
        <v>1014</v>
      </c>
      <c r="G326" s="89" t="s">
        <v>1014</v>
      </c>
      <c r="H326" s="89" t="s">
        <v>992</v>
      </c>
      <c r="I326" s="89" t="s">
        <v>1159</v>
      </c>
      <c r="K326" s="89" t="s">
        <v>948</v>
      </c>
      <c r="L326" s="89" t="s">
        <v>957</v>
      </c>
      <c r="M326" s="89" t="s">
        <v>948</v>
      </c>
      <c r="N326" s="89" t="s">
        <v>876</v>
      </c>
      <c r="O326" s="89" t="s">
        <v>876</v>
      </c>
      <c r="P326" s="89" t="s">
        <v>876</v>
      </c>
      <c r="U326" s="89" t="s">
        <v>958</v>
      </c>
      <c r="W326" s="89" t="s">
        <v>958</v>
      </c>
      <c r="X326" s="89" t="s">
        <v>948</v>
      </c>
      <c r="AB326" s="89" t="s">
        <v>948</v>
      </c>
      <c r="AC326" s="89" t="s">
        <v>960</v>
      </c>
      <c r="AD326" s="89" t="s">
        <v>876</v>
      </c>
      <c r="AF326" s="89" t="s">
        <v>948</v>
      </c>
      <c r="AG326" s="89" t="s">
        <v>948</v>
      </c>
      <c r="AH326" s="89" t="s">
        <v>876</v>
      </c>
      <c r="AI326" s="89" t="s">
        <v>876</v>
      </c>
      <c r="AJ326" s="89" t="s">
        <v>876</v>
      </c>
      <c r="AK326" s="89" t="s">
        <v>876</v>
      </c>
      <c r="AM326" s="89" t="s">
        <v>961</v>
      </c>
      <c r="AO326" s="89" t="s">
        <v>35</v>
      </c>
      <c r="AP326" s="89" t="s">
        <v>983</v>
      </c>
      <c r="AQ326" s="89" t="s">
        <v>984</v>
      </c>
      <c r="AR326" s="89" t="s">
        <v>974</v>
      </c>
      <c r="AS326" s="89" t="s">
        <v>1161</v>
      </c>
      <c r="AT326" s="89" t="s">
        <v>2477</v>
      </c>
      <c r="AU326" s="89" t="s">
        <v>965</v>
      </c>
      <c r="AW326" s="89" t="s">
        <v>948</v>
      </c>
      <c r="AY326" s="89" t="s">
        <v>948</v>
      </c>
      <c r="AZ326" s="89" t="s">
        <v>949</v>
      </c>
      <c r="BI326" s="89" t="s">
        <v>948</v>
      </c>
      <c r="BJ326" s="89" t="s">
        <v>948</v>
      </c>
      <c r="BM326" s="89" t="s">
        <v>948</v>
      </c>
      <c r="BN326" s="89" t="s">
        <v>948</v>
      </c>
      <c r="BQ326" s="89" t="s">
        <v>2478</v>
      </c>
      <c r="BR326" s="89" t="s">
        <v>948</v>
      </c>
    </row>
    <row r="327" ht="13.5" customHeight="1">
      <c r="A327" s="89" t="s">
        <v>406</v>
      </c>
      <c r="B327" s="89" t="s">
        <v>2479</v>
      </c>
      <c r="D327" s="89" t="s">
        <v>1557</v>
      </c>
      <c r="F327" s="89" t="s">
        <v>1014</v>
      </c>
      <c r="G327" s="89" t="s">
        <v>1014</v>
      </c>
      <c r="H327" s="89" t="s">
        <v>992</v>
      </c>
      <c r="I327" s="89" t="s">
        <v>1021</v>
      </c>
      <c r="J327" s="89" t="s">
        <v>948</v>
      </c>
      <c r="L327" s="89" t="s">
        <v>957</v>
      </c>
      <c r="M327" s="89" t="s">
        <v>876</v>
      </c>
      <c r="Q327" s="89" t="s">
        <v>948</v>
      </c>
      <c r="R327" s="89" t="s">
        <v>948</v>
      </c>
      <c r="T327" s="89" t="s">
        <v>959</v>
      </c>
      <c r="U327" s="89" t="s">
        <v>958</v>
      </c>
      <c r="V327" s="89" t="s">
        <v>959</v>
      </c>
      <c r="W327" s="89" t="s">
        <v>958</v>
      </c>
      <c r="X327" s="89" t="s">
        <v>948</v>
      </c>
      <c r="AB327" s="89" t="s">
        <v>948</v>
      </c>
      <c r="AC327" s="89" t="s">
        <v>949</v>
      </c>
      <c r="AD327" s="89" t="s">
        <v>948</v>
      </c>
      <c r="AF327" s="89" t="s">
        <v>948</v>
      </c>
      <c r="AG327" s="89" t="s">
        <v>948</v>
      </c>
      <c r="AM327" s="89" t="s">
        <v>1000</v>
      </c>
      <c r="AO327" s="89" t="s">
        <v>406</v>
      </c>
      <c r="AP327" s="89" t="s">
        <v>983</v>
      </c>
      <c r="AQ327" s="89" t="s">
        <v>984</v>
      </c>
      <c r="AR327" s="89" t="s">
        <v>992</v>
      </c>
      <c r="AS327" s="89" t="s">
        <v>1095</v>
      </c>
      <c r="AT327" s="89" t="s">
        <v>1761</v>
      </c>
      <c r="AU327" s="89" t="s">
        <v>965</v>
      </c>
      <c r="AW327" s="89" t="s">
        <v>948</v>
      </c>
      <c r="AY327" s="89" t="s">
        <v>948</v>
      </c>
      <c r="AZ327" s="89" t="s">
        <v>949</v>
      </c>
      <c r="BC327" s="89" t="s">
        <v>876</v>
      </c>
      <c r="BF327" s="89" t="s">
        <v>948</v>
      </c>
      <c r="BM327" s="89" t="s">
        <v>948</v>
      </c>
      <c r="BN327" s="89" t="s">
        <v>948</v>
      </c>
      <c r="BQ327" s="89" t="s">
        <v>2480</v>
      </c>
      <c r="BR327" s="89" t="s">
        <v>948</v>
      </c>
      <c r="BY327" s="89" t="s">
        <v>948</v>
      </c>
      <c r="CA327" s="89" t="s">
        <v>948</v>
      </c>
    </row>
    <row r="328" ht="13.5" hidden="1" customHeight="1">
      <c r="A328" s="89" t="s">
        <v>2481</v>
      </c>
      <c r="B328" s="89" t="s">
        <v>2482</v>
      </c>
      <c r="D328" s="89" t="s">
        <v>1557</v>
      </c>
      <c r="F328" s="89" t="s">
        <v>1014</v>
      </c>
      <c r="G328" s="89" t="s">
        <v>1014</v>
      </c>
      <c r="H328" s="89" t="s">
        <v>992</v>
      </c>
      <c r="I328" s="89" t="s">
        <v>1021</v>
      </c>
      <c r="K328" s="89" t="s">
        <v>948</v>
      </c>
      <c r="L328" s="89" t="s">
        <v>957</v>
      </c>
      <c r="M328" s="89" t="s">
        <v>876</v>
      </c>
      <c r="N328" s="89" t="s">
        <v>876</v>
      </c>
      <c r="O328" s="89" t="s">
        <v>876</v>
      </c>
      <c r="P328" s="89" t="s">
        <v>948</v>
      </c>
      <c r="U328" s="89" t="s">
        <v>958</v>
      </c>
      <c r="W328" s="89" t="s">
        <v>958</v>
      </c>
      <c r="X328" s="89" t="s">
        <v>948</v>
      </c>
      <c r="AB328" s="89" t="s">
        <v>948</v>
      </c>
      <c r="AC328" s="89" t="s">
        <v>949</v>
      </c>
      <c r="AD328" s="89" t="s">
        <v>948</v>
      </c>
      <c r="AF328" s="89" t="s">
        <v>948</v>
      </c>
      <c r="AG328" s="89" t="s">
        <v>948</v>
      </c>
      <c r="AH328" s="89" t="s">
        <v>948</v>
      </c>
      <c r="AI328" s="89" t="s">
        <v>948</v>
      </c>
      <c r="AJ328" s="89" t="s">
        <v>948</v>
      </c>
      <c r="AK328" s="89" t="s">
        <v>948</v>
      </c>
      <c r="AM328" s="89" t="s">
        <v>1000</v>
      </c>
      <c r="AO328" s="89" t="s">
        <v>406</v>
      </c>
      <c r="AP328" s="89" t="s">
        <v>983</v>
      </c>
      <c r="AQ328" s="89" t="s">
        <v>984</v>
      </c>
      <c r="AR328" s="89" t="s">
        <v>955</v>
      </c>
      <c r="AS328" s="89" t="s">
        <v>948</v>
      </c>
      <c r="AT328" s="89" t="s">
        <v>1761</v>
      </c>
      <c r="AU328" s="89" t="s">
        <v>965</v>
      </c>
      <c r="AW328" s="89" t="s">
        <v>948</v>
      </c>
      <c r="AY328" s="89" t="s">
        <v>948</v>
      </c>
      <c r="AZ328" s="89" t="s">
        <v>949</v>
      </c>
      <c r="BI328" s="89" t="s">
        <v>948</v>
      </c>
      <c r="BJ328" s="89" t="s">
        <v>948</v>
      </c>
      <c r="BM328" s="89" t="s">
        <v>948</v>
      </c>
      <c r="BN328" s="89" t="s">
        <v>948</v>
      </c>
      <c r="BQ328" s="89" t="s">
        <v>948</v>
      </c>
      <c r="BR328" s="89" t="s">
        <v>948</v>
      </c>
      <c r="BX328" s="89" t="s">
        <v>2483</v>
      </c>
    </row>
    <row r="329" ht="13.5" customHeight="1">
      <c r="A329" s="89" t="s">
        <v>2484</v>
      </c>
      <c r="B329" s="89" t="s">
        <v>2485</v>
      </c>
      <c r="D329" s="89" t="s">
        <v>2486</v>
      </c>
      <c r="F329" s="89" t="s">
        <v>1020</v>
      </c>
      <c r="G329" s="89" t="s">
        <v>1020</v>
      </c>
      <c r="H329" s="89" t="s">
        <v>992</v>
      </c>
      <c r="I329" s="89" t="s">
        <v>1021</v>
      </c>
      <c r="J329" s="89" t="s">
        <v>948</v>
      </c>
      <c r="L329" s="89" t="s">
        <v>957</v>
      </c>
      <c r="M329" s="89" t="s">
        <v>948</v>
      </c>
      <c r="Q329" s="89" t="s">
        <v>876</v>
      </c>
      <c r="R329" s="89" t="s">
        <v>876</v>
      </c>
      <c r="T329" s="89" t="s">
        <v>959</v>
      </c>
      <c r="U329" s="89" t="s">
        <v>1079</v>
      </c>
      <c r="V329" s="89" t="s">
        <v>959</v>
      </c>
      <c r="W329" s="89" t="s">
        <v>1079</v>
      </c>
      <c r="X329" s="89" t="s">
        <v>948</v>
      </c>
      <c r="AB329" s="89" t="s">
        <v>948</v>
      </c>
      <c r="AC329" s="89" t="s">
        <v>1094</v>
      </c>
      <c r="AD329" s="89" t="s">
        <v>876</v>
      </c>
      <c r="AF329" s="89" t="s">
        <v>948</v>
      </c>
      <c r="AG329" s="89" t="s">
        <v>948</v>
      </c>
      <c r="AM329" s="89" t="s">
        <v>961</v>
      </c>
      <c r="AO329" s="89" t="s">
        <v>41</v>
      </c>
      <c r="AP329" s="89" t="s">
        <v>983</v>
      </c>
      <c r="AQ329" s="89" t="s">
        <v>956</v>
      </c>
      <c r="AR329" s="89" t="s">
        <v>974</v>
      </c>
      <c r="AS329" s="89" t="s">
        <v>1001</v>
      </c>
      <c r="AT329" s="89" t="s">
        <v>1542</v>
      </c>
      <c r="AU329" s="89" t="s">
        <v>1147</v>
      </c>
      <c r="AW329" s="89" t="s">
        <v>948</v>
      </c>
      <c r="AY329" s="89" t="s">
        <v>948</v>
      </c>
      <c r="AZ329" s="89" t="s">
        <v>949</v>
      </c>
      <c r="BC329" s="89" t="s">
        <v>948</v>
      </c>
      <c r="BF329" s="89" t="s">
        <v>876</v>
      </c>
      <c r="BM329" s="89" t="s">
        <v>948</v>
      </c>
      <c r="BN329" s="89" t="s">
        <v>948</v>
      </c>
      <c r="BQ329" s="89" t="s">
        <v>2487</v>
      </c>
      <c r="BR329" s="89" t="s">
        <v>948</v>
      </c>
    </row>
    <row r="330" ht="13.5" hidden="1" customHeight="1">
      <c r="A330" s="89" t="s">
        <v>2488</v>
      </c>
      <c r="B330" s="89" t="s">
        <v>2489</v>
      </c>
      <c r="C330" s="89" t="s">
        <v>1190</v>
      </c>
      <c r="D330" s="89" t="s">
        <v>385</v>
      </c>
      <c r="F330" s="89" t="s">
        <v>1020</v>
      </c>
      <c r="G330" s="89" t="s">
        <v>1020</v>
      </c>
      <c r="H330" s="89" t="s">
        <v>973</v>
      </c>
      <c r="I330" s="89" t="s">
        <v>1021</v>
      </c>
      <c r="K330" s="89" t="s">
        <v>948</v>
      </c>
      <c r="L330" s="89" t="s">
        <v>889</v>
      </c>
      <c r="M330" s="89" t="s">
        <v>948</v>
      </c>
      <c r="U330" s="89" t="s">
        <v>958</v>
      </c>
      <c r="W330" s="89" t="s">
        <v>958</v>
      </c>
      <c r="X330" s="89" t="s">
        <v>876</v>
      </c>
      <c r="AB330" s="89" t="s">
        <v>948</v>
      </c>
      <c r="AC330" s="89" t="s">
        <v>1094</v>
      </c>
      <c r="AD330" s="89" t="s">
        <v>876</v>
      </c>
      <c r="AF330" s="89" t="s">
        <v>948</v>
      </c>
      <c r="AG330" s="89" t="s">
        <v>948</v>
      </c>
      <c r="AH330" s="89" t="s">
        <v>948</v>
      </c>
      <c r="AI330" s="89" t="s">
        <v>948</v>
      </c>
      <c r="AJ330" s="89" t="s">
        <v>948</v>
      </c>
      <c r="AK330" s="89" t="s">
        <v>948</v>
      </c>
      <c r="AM330" s="89" t="s">
        <v>961</v>
      </c>
      <c r="AN330" s="89" t="s">
        <v>948</v>
      </c>
      <c r="AO330" s="89" t="s">
        <v>40</v>
      </c>
      <c r="AP330" s="89" t="s">
        <v>983</v>
      </c>
      <c r="AQ330" s="89" t="s">
        <v>956</v>
      </c>
      <c r="AR330" s="89" t="s">
        <v>1067</v>
      </c>
      <c r="AS330" s="89" t="s">
        <v>1001</v>
      </c>
      <c r="AT330" s="89" t="s">
        <v>1542</v>
      </c>
      <c r="AU330" s="89" t="s">
        <v>1233</v>
      </c>
      <c r="AW330" s="89" t="s">
        <v>948</v>
      </c>
      <c r="AY330" s="89" t="s">
        <v>948</v>
      </c>
      <c r="AZ330" s="89" t="s">
        <v>949</v>
      </c>
      <c r="BH330" s="89" t="s">
        <v>876</v>
      </c>
      <c r="BI330" s="89" t="s">
        <v>948</v>
      </c>
      <c r="BM330" s="89" t="s">
        <v>948</v>
      </c>
      <c r="BN330" s="89" t="s">
        <v>948</v>
      </c>
      <c r="BQ330" s="89" t="s">
        <v>2490</v>
      </c>
      <c r="BR330" s="89" t="s">
        <v>948</v>
      </c>
    </row>
    <row r="331" ht="13.5" hidden="1" customHeight="1">
      <c r="A331" s="89" t="s">
        <v>2491</v>
      </c>
      <c r="B331" s="89" t="s">
        <v>2492</v>
      </c>
      <c r="D331" s="89" t="s">
        <v>2493</v>
      </c>
      <c r="F331" s="89" t="s">
        <v>974</v>
      </c>
      <c r="G331" s="89" t="s">
        <v>974</v>
      </c>
      <c r="H331" s="89" t="s">
        <v>955</v>
      </c>
      <c r="I331" s="89" t="s">
        <v>993</v>
      </c>
      <c r="K331" s="89" t="s">
        <v>1624</v>
      </c>
      <c r="L331" s="89" t="s">
        <v>957</v>
      </c>
      <c r="M331" s="89" t="s">
        <v>948</v>
      </c>
      <c r="N331" s="89" t="s">
        <v>876</v>
      </c>
      <c r="O331" s="89" t="s">
        <v>876</v>
      </c>
      <c r="P331" s="89" t="s">
        <v>876</v>
      </c>
      <c r="U331" s="89" t="s">
        <v>958</v>
      </c>
      <c r="W331" s="89" t="s">
        <v>958</v>
      </c>
      <c r="X331" s="89" t="s">
        <v>948</v>
      </c>
      <c r="AB331" s="89" t="s">
        <v>948</v>
      </c>
      <c r="AC331" s="89" t="s">
        <v>949</v>
      </c>
      <c r="AF331" s="89" t="s">
        <v>876</v>
      </c>
      <c r="AG331" s="89" t="s">
        <v>876</v>
      </c>
      <c r="AH331" s="89" t="s">
        <v>876</v>
      </c>
      <c r="AI331" s="89" t="s">
        <v>876</v>
      </c>
      <c r="AJ331" s="89" t="s">
        <v>876</v>
      </c>
      <c r="AK331" s="89" t="s">
        <v>876</v>
      </c>
      <c r="AM331" s="89" t="s">
        <v>1104</v>
      </c>
      <c r="AO331" s="89" t="s">
        <v>35</v>
      </c>
      <c r="AP331" s="89" t="s">
        <v>889</v>
      </c>
      <c r="AR331" s="89" t="s">
        <v>948</v>
      </c>
      <c r="AS331" s="89" t="s">
        <v>948</v>
      </c>
      <c r="AT331" s="89" t="s">
        <v>2494</v>
      </c>
      <c r="AU331" s="89" t="s">
        <v>949</v>
      </c>
      <c r="AW331" s="89" t="s">
        <v>948</v>
      </c>
      <c r="AY331" s="89" t="s">
        <v>948</v>
      </c>
      <c r="AZ331" s="89" t="s">
        <v>949</v>
      </c>
      <c r="BI331" s="89" t="s">
        <v>948</v>
      </c>
      <c r="BJ331" s="89" t="s">
        <v>948</v>
      </c>
      <c r="BM331" s="89" t="s">
        <v>948</v>
      </c>
      <c r="BN331" s="89" t="s">
        <v>948</v>
      </c>
      <c r="BQ331" s="89" t="s">
        <v>948</v>
      </c>
      <c r="BR331" s="89" t="s">
        <v>948</v>
      </c>
    </row>
    <row r="332" ht="13.5" customHeight="1">
      <c r="A332" s="89" t="s">
        <v>2495</v>
      </c>
      <c r="B332" s="89" t="s">
        <v>2496</v>
      </c>
      <c r="D332" s="89" t="s">
        <v>2493</v>
      </c>
      <c r="F332" s="89" t="s">
        <v>974</v>
      </c>
      <c r="G332" s="89" t="s">
        <v>974</v>
      </c>
      <c r="H332" s="89" t="s">
        <v>955</v>
      </c>
      <c r="I332" s="89" t="s">
        <v>993</v>
      </c>
      <c r="J332" s="89" t="s">
        <v>948</v>
      </c>
      <c r="L332" s="89" t="s">
        <v>957</v>
      </c>
      <c r="M332" s="89" t="s">
        <v>948</v>
      </c>
      <c r="Q332" s="89" t="s">
        <v>948</v>
      </c>
      <c r="R332" s="89" t="s">
        <v>876</v>
      </c>
      <c r="T332" s="89" t="s">
        <v>959</v>
      </c>
      <c r="U332" s="89" t="s">
        <v>1079</v>
      </c>
      <c r="V332" s="89" t="s">
        <v>959</v>
      </c>
      <c r="W332" s="89" t="s">
        <v>1079</v>
      </c>
      <c r="X332" s="89" t="s">
        <v>948</v>
      </c>
      <c r="AB332" s="89" t="s">
        <v>948</v>
      </c>
      <c r="AC332" s="89" t="s">
        <v>949</v>
      </c>
      <c r="AF332" s="89" t="s">
        <v>876</v>
      </c>
      <c r="AG332" s="89" t="s">
        <v>876</v>
      </c>
      <c r="AM332" s="89" t="s">
        <v>2497</v>
      </c>
      <c r="AO332" s="89" t="s">
        <v>42</v>
      </c>
      <c r="AP332" s="89" t="s">
        <v>889</v>
      </c>
      <c r="AR332" s="89" t="s">
        <v>948</v>
      </c>
      <c r="AS332" s="89" t="s">
        <v>948</v>
      </c>
      <c r="AT332" s="89" t="s">
        <v>2494</v>
      </c>
      <c r="AU332" s="89" t="s">
        <v>949</v>
      </c>
      <c r="AW332" s="89" t="s">
        <v>948</v>
      </c>
      <c r="AY332" s="89" t="s">
        <v>948</v>
      </c>
      <c r="AZ332" s="89" t="s">
        <v>949</v>
      </c>
      <c r="BC332" s="89" t="s">
        <v>948</v>
      </c>
      <c r="BF332" s="89" t="s">
        <v>948</v>
      </c>
      <c r="BM332" s="89" t="s">
        <v>948</v>
      </c>
      <c r="BN332" s="89" t="s">
        <v>948</v>
      </c>
      <c r="BQ332" s="89" t="s">
        <v>948</v>
      </c>
      <c r="BR332" s="89" t="s">
        <v>948</v>
      </c>
      <c r="BY332" s="89" t="s">
        <v>876</v>
      </c>
      <c r="CA332" s="89" t="s">
        <v>948</v>
      </c>
    </row>
    <row r="333" ht="13.5" customHeight="1">
      <c r="A333" s="89" t="s">
        <v>2498</v>
      </c>
      <c r="B333" s="89" t="s">
        <v>2499</v>
      </c>
      <c r="D333" s="89" t="s">
        <v>2500</v>
      </c>
      <c r="F333" s="89" t="s">
        <v>984</v>
      </c>
      <c r="G333" s="89" t="s">
        <v>984</v>
      </c>
      <c r="H333" s="89" t="s">
        <v>955</v>
      </c>
      <c r="I333" s="89" t="s">
        <v>981</v>
      </c>
      <c r="J333" s="89" t="s">
        <v>948</v>
      </c>
      <c r="L333" s="89" t="s">
        <v>957</v>
      </c>
      <c r="M333" s="89" t="s">
        <v>948</v>
      </c>
      <c r="Q333" s="89" t="s">
        <v>948</v>
      </c>
      <c r="R333" s="89" t="s">
        <v>948</v>
      </c>
      <c r="T333" s="89" t="s">
        <v>959</v>
      </c>
      <c r="U333" s="89" t="s">
        <v>958</v>
      </c>
      <c r="V333" s="89" t="s">
        <v>959</v>
      </c>
      <c r="W333" s="89" t="s">
        <v>958</v>
      </c>
      <c r="X333" s="89" t="s">
        <v>948</v>
      </c>
      <c r="AB333" s="89" t="s">
        <v>948</v>
      </c>
      <c r="AC333" s="89" t="s">
        <v>960</v>
      </c>
      <c r="AD333" s="89" t="s">
        <v>876</v>
      </c>
      <c r="AF333" s="89" t="s">
        <v>948</v>
      </c>
      <c r="AG333" s="89" t="s">
        <v>948</v>
      </c>
      <c r="AM333" s="89" t="s">
        <v>2501</v>
      </c>
      <c r="AO333" s="89" t="s">
        <v>42</v>
      </c>
      <c r="AP333" s="89" t="s">
        <v>1086</v>
      </c>
      <c r="AQ333" s="89" t="s">
        <v>1118</v>
      </c>
      <c r="AR333" s="89" t="s">
        <v>992</v>
      </c>
      <c r="AS333" s="89" t="s">
        <v>1314</v>
      </c>
      <c r="AT333" s="89" t="s">
        <v>2502</v>
      </c>
      <c r="AU333" s="89" t="s">
        <v>1003</v>
      </c>
      <c r="AW333" s="89" t="s">
        <v>948</v>
      </c>
      <c r="AY333" s="89" t="s">
        <v>948</v>
      </c>
      <c r="AZ333" s="89" t="s">
        <v>949</v>
      </c>
      <c r="BC333" s="89" t="s">
        <v>876</v>
      </c>
      <c r="BF333" s="89" t="s">
        <v>948</v>
      </c>
      <c r="BM333" s="89" t="s">
        <v>948</v>
      </c>
      <c r="BN333" s="89" t="s">
        <v>948</v>
      </c>
      <c r="BQ333" s="89" t="s">
        <v>2503</v>
      </c>
      <c r="BR333" s="89" t="s">
        <v>948</v>
      </c>
      <c r="BY333" s="89" t="s">
        <v>876</v>
      </c>
      <c r="CA333" s="89" t="s">
        <v>1090</v>
      </c>
    </row>
    <row r="334" ht="13.5" hidden="1" customHeight="1">
      <c r="A334" s="89" t="s">
        <v>2504</v>
      </c>
      <c r="B334" s="89" t="s">
        <v>2505</v>
      </c>
      <c r="D334" s="89" t="s">
        <v>1816</v>
      </c>
      <c r="F334" s="89" t="s">
        <v>1020</v>
      </c>
      <c r="G334" s="89" t="s">
        <v>1020</v>
      </c>
      <c r="H334" s="89" t="s">
        <v>992</v>
      </c>
      <c r="I334" s="89" t="s">
        <v>1020</v>
      </c>
      <c r="L334" s="89" t="s">
        <v>957</v>
      </c>
      <c r="X334" s="89" t="s">
        <v>948</v>
      </c>
      <c r="Y334" s="89" t="s">
        <v>948</v>
      </c>
      <c r="Z334" s="89" t="s">
        <v>876</v>
      </c>
      <c r="AA334" s="89" t="s">
        <v>876</v>
      </c>
      <c r="AB334" s="89" t="s">
        <v>948</v>
      </c>
      <c r="AC334" s="89" t="s">
        <v>960</v>
      </c>
      <c r="AD334" s="89" t="s">
        <v>876</v>
      </c>
      <c r="AM334" s="89" t="s">
        <v>1696</v>
      </c>
      <c r="AP334" s="89" t="s">
        <v>889</v>
      </c>
      <c r="AR334" s="89" t="s">
        <v>1160</v>
      </c>
      <c r="AS334" s="89" t="s">
        <v>963</v>
      </c>
      <c r="AT334" s="89" t="s">
        <v>2506</v>
      </c>
      <c r="AU334" s="89" t="s">
        <v>965</v>
      </c>
      <c r="AW334" s="89" t="s">
        <v>876</v>
      </c>
      <c r="AY334" s="89" t="s">
        <v>948</v>
      </c>
      <c r="AZ334" s="89" t="s">
        <v>960</v>
      </c>
      <c r="BA334" s="89" t="s">
        <v>876</v>
      </c>
      <c r="BJ334" s="89" t="s">
        <v>948</v>
      </c>
      <c r="BM334" s="89" t="s">
        <v>948</v>
      </c>
      <c r="BN334" s="89" t="s">
        <v>948</v>
      </c>
      <c r="BQ334" s="89" t="s">
        <v>2507</v>
      </c>
      <c r="BR334" s="89" t="s">
        <v>948</v>
      </c>
    </row>
    <row r="335" ht="13.5" customHeight="1">
      <c r="A335" s="89" t="s">
        <v>2508</v>
      </c>
      <c r="B335" s="89" t="s">
        <v>2509</v>
      </c>
      <c r="D335" s="89" t="s">
        <v>1562</v>
      </c>
      <c r="F335" s="89" t="s">
        <v>1014</v>
      </c>
      <c r="G335" s="89" t="s">
        <v>1014</v>
      </c>
      <c r="H335" s="89" t="s">
        <v>992</v>
      </c>
      <c r="I335" s="89" t="s">
        <v>1007</v>
      </c>
      <c r="J335" s="89" t="s">
        <v>948</v>
      </c>
      <c r="L335" s="89" t="s">
        <v>957</v>
      </c>
      <c r="M335" s="89" t="s">
        <v>876</v>
      </c>
      <c r="Q335" s="89" t="s">
        <v>948</v>
      </c>
      <c r="R335" s="89" t="s">
        <v>948</v>
      </c>
      <c r="T335" s="89" t="s">
        <v>959</v>
      </c>
      <c r="U335" s="89" t="s">
        <v>958</v>
      </c>
      <c r="V335" s="89" t="s">
        <v>959</v>
      </c>
      <c r="W335" s="89" t="s">
        <v>958</v>
      </c>
      <c r="X335" s="89" t="s">
        <v>948</v>
      </c>
      <c r="AB335" s="89" t="s">
        <v>948</v>
      </c>
      <c r="AC335" s="89" t="s">
        <v>949</v>
      </c>
      <c r="AD335" s="89" t="s">
        <v>948</v>
      </c>
      <c r="AF335" s="89" t="s">
        <v>948</v>
      </c>
      <c r="AG335" s="89" t="s">
        <v>948</v>
      </c>
      <c r="AM335" s="89" t="s">
        <v>1563</v>
      </c>
      <c r="AO335" s="89" t="s">
        <v>2508</v>
      </c>
      <c r="AP335" s="89" t="s">
        <v>983</v>
      </c>
      <c r="AQ335" s="89" t="s">
        <v>984</v>
      </c>
      <c r="AR335" s="89" t="s">
        <v>992</v>
      </c>
      <c r="AS335" s="89" t="s">
        <v>1314</v>
      </c>
      <c r="AT335" s="89" t="s">
        <v>1564</v>
      </c>
      <c r="AU335" s="89" t="s">
        <v>965</v>
      </c>
      <c r="AW335" s="89" t="s">
        <v>948</v>
      </c>
      <c r="AY335" s="89" t="s">
        <v>948</v>
      </c>
      <c r="AZ335" s="89" t="s">
        <v>949</v>
      </c>
      <c r="BC335" s="89" t="s">
        <v>876</v>
      </c>
      <c r="BF335" s="89" t="s">
        <v>948</v>
      </c>
      <c r="BM335" s="89" t="s">
        <v>948</v>
      </c>
      <c r="BN335" s="89" t="s">
        <v>948</v>
      </c>
      <c r="BQ335" s="89" t="s">
        <v>2510</v>
      </c>
      <c r="BR335" s="89" t="s">
        <v>948</v>
      </c>
      <c r="BY335" s="89" t="s">
        <v>948</v>
      </c>
      <c r="CA335" s="89" t="s">
        <v>948</v>
      </c>
    </row>
    <row r="336" ht="13.5" hidden="1" customHeight="1">
      <c r="A336" s="89" t="s">
        <v>2511</v>
      </c>
      <c r="B336" s="89" t="s">
        <v>2512</v>
      </c>
      <c r="D336" s="89" t="s">
        <v>1562</v>
      </c>
      <c r="F336" s="89" t="s">
        <v>1014</v>
      </c>
      <c r="G336" s="89" t="s">
        <v>1014</v>
      </c>
      <c r="H336" s="89" t="s">
        <v>992</v>
      </c>
      <c r="I336" s="89" t="s">
        <v>1007</v>
      </c>
      <c r="K336" s="89" t="s">
        <v>948</v>
      </c>
      <c r="L336" s="89" t="s">
        <v>957</v>
      </c>
      <c r="M336" s="89" t="s">
        <v>876</v>
      </c>
      <c r="N336" s="89" t="s">
        <v>876</v>
      </c>
      <c r="O336" s="89" t="s">
        <v>876</v>
      </c>
      <c r="P336" s="89" t="s">
        <v>948</v>
      </c>
      <c r="U336" s="89" t="s">
        <v>958</v>
      </c>
      <c r="W336" s="89" t="s">
        <v>958</v>
      </c>
      <c r="X336" s="89" t="s">
        <v>948</v>
      </c>
      <c r="AB336" s="89" t="s">
        <v>948</v>
      </c>
      <c r="AC336" s="89" t="s">
        <v>949</v>
      </c>
      <c r="AD336" s="89" t="s">
        <v>948</v>
      </c>
      <c r="AF336" s="89" t="s">
        <v>948</v>
      </c>
      <c r="AG336" s="89" t="s">
        <v>948</v>
      </c>
      <c r="AH336" s="89" t="s">
        <v>948</v>
      </c>
      <c r="AI336" s="89" t="s">
        <v>948</v>
      </c>
      <c r="AJ336" s="89" t="s">
        <v>948</v>
      </c>
      <c r="AK336" s="89" t="s">
        <v>948</v>
      </c>
      <c r="AM336" s="89" t="s">
        <v>1563</v>
      </c>
      <c r="AO336" s="89" t="s">
        <v>2508</v>
      </c>
      <c r="AP336" s="89" t="s">
        <v>983</v>
      </c>
      <c r="AQ336" s="89" t="s">
        <v>984</v>
      </c>
      <c r="AR336" s="89" t="s">
        <v>955</v>
      </c>
      <c r="AS336" s="89" t="s">
        <v>948</v>
      </c>
      <c r="AT336" s="89" t="s">
        <v>1564</v>
      </c>
      <c r="AU336" s="89" t="s">
        <v>965</v>
      </c>
      <c r="AW336" s="89" t="s">
        <v>948</v>
      </c>
      <c r="AY336" s="89" t="s">
        <v>948</v>
      </c>
      <c r="AZ336" s="89" t="s">
        <v>949</v>
      </c>
      <c r="BI336" s="89" t="s">
        <v>948</v>
      </c>
      <c r="BJ336" s="89" t="s">
        <v>948</v>
      </c>
      <c r="BM336" s="89" t="s">
        <v>948</v>
      </c>
      <c r="BN336" s="89" t="s">
        <v>948</v>
      </c>
      <c r="BQ336" s="89" t="s">
        <v>948</v>
      </c>
      <c r="BR336" s="89" t="s">
        <v>948</v>
      </c>
      <c r="BX336" s="89" t="s">
        <v>2513</v>
      </c>
    </row>
    <row r="337" ht="13.5" customHeight="1">
      <c r="A337" s="89" t="s">
        <v>2514</v>
      </c>
      <c r="B337" s="89" t="s">
        <v>2515</v>
      </c>
      <c r="D337" s="89" t="s">
        <v>2516</v>
      </c>
      <c r="F337" s="89" t="s">
        <v>1020</v>
      </c>
      <c r="G337" s="89" t="s">
        <v>1020</v>
      </c>
      <c r="H337" s="89" t="s">
        <v>955</v>
      </c>
      <c r="I337" s="89" t="s">
        <v>984</v>
      </c>
      <c r="J337" s="89" t="s">
        <v>1624</v>
      </c>
      <c r="L337" s="89" t="s">
        <v>957</v>
      </c>
      <c r="M337" s="89" t="s">
        <v>876</v>
      </c>
      <c r="Q337" s="89" t="s">
        <v>948</v>
      </c>
      <c r="R337" s="89" t="s">
        <v>948</v>
      </c>
      <c r="T337" s="89" t="s">
        <v>959</v>
      </c>
      <c r="U337" s="89" t="s">
        <v>958</v>
      </c>
      <c r="V337" s="89" t="s">
        <v>959</v>
      </c>
      <c r="W337" s="89" t="s">
        <v>958</v>
      </c>
      <c r="X337" s="89" t="s">
        <v>948</v>
      </c>
      <c r="AB337" s="89" t="s">
        <v>948</v>
      </c>
      <c r="AC337" s="89" t="s">
        <v>949</v>
      </c>
      <c r="AF337" s="89" t="s">
        <v>948</v>
      </c>
      <c r="AG337" s="89" t="s">
        <v>948</v>
      </c>
      <c r="AM337" s="89" t="s">
        <v>2517</v>
      </c>
      <c r="AO337" s="89" t="s">
        <v>2516</v>
      </c>
      <c r="AP337" s="89" t="s">
        <v>889</v>
      </c>
      <c r="AR337" s="89" t="s">
        <v>980</v>
      </c>
      <c r="AS337" s="89" t="s">
        <v>948</v>
      </c>
      <c r="AT337" s="89" t="s">
        <v>2518</v>
      </c>
      <c r="AU337" s="89" t="s">
        <v>949</v>
      </c>
      <c r="AW337" s="89" t="s">
        <v>948</v>
      </c>
      <c r="AY337" s="89" t="s">
        <v>948</v>
      </c>
      <c r="AZ337" s="89" t="s">
        <v>949</v>
      </c>
      <c r="BC337" s="89" t="s">
        <v>876</v>
      </c>
      <c r="BF337" s="89" t="s">
        <v>876</v>
      </c>
      <c r="BM337" s="89" t="s">
        <v>948</v>
      </c>
      <c r="BN337" s="89" t="s">
        <v>948</v>
      </c>
      <c r="BR337" s="89" t="s">
        <v>948</v>
      </c>
      <c r="BY337" s="89" t="s">
        <v>948</v>
      </c>
      <c r="CA337" s="89" t="s">
        <v>988</v>
      </c>
    </row>
    <row r="338" ht="13.5" hidden="1" customHeight="1">
      <c r="A338" s="89" t="s">
        <v>2519</v>
      </c>
      <c r="B338" s="89" t="s">
        <v>2520</v>
      </c>
      <c r="D338" s="89" t="s">
        <v>2516</v>
      </c>
      <c r="F338" s="89" t="s">
        <v>1020</v>
      </c>
      <c r="G338" s="89" t="s">
        <v>1020</v>
      </c>
      <c r="H338" s="89" t="s">
        <v>992</v>
      </c>
      <c r="I338" s="89" t="s">
        <v>956</v>
      </c>
      <c r="K338" s="89" t="s">
        <v>948</v>
      </c>
      <c r="L338" s="89" t="s">
        <v>957</v>
      </c>
      <c r="M338" s="89" t="s">
        <v>876</v>
      </c>
      <c r="N338" s="89" t="s">
        <v>948</v>
      </c>
      <c r="O338" s="89" t="s">
        <v>948</v>
      </c>
      <c r="P338" s="89" t="s">
        <v>948</v>
      </c>
      <c r="U338" s="89" t="s">
        <v>958</v>
      </c>
      <c r="W338" s="89" t="s">
        <v>958</v>
      </c>
      <c r="X338" s="89" t="s">
        <v>948</v>
      </c>
      <c r="AB338" s="89" t="s">
        <v>948</v>
      </c>
      <c r="AC338" s="89" t="s">
        <v>949</v>
      </c>
      <c r="AF338" s="89" t="s">
        <v>948</v>
      </c>
      <c r="AG338" s="89" t="s">
        <v>948</v>
      </c>
      <c r="AH338" s="89" t="s">
        <v>948</v>
      </c>
      <c r="AI338" s="89" t="s">
        <v>948</v>
      </c>
      <c r="AJ338" s="89" t="s">
        <v>948</v>
      </c>
      <c r="AK338" s="89" t="s">
        <v>948</v>
      </c>
      <c r="AM338" s="89" t="s">
        <v>2517</v>
      </c>
      <c r="AO338" s="89" t="s">
        <v>2516</v>
      </c>
      <c r="AP338" s="89" t="s">
        <v>889</v>
      </c>
      <c r="AR338" s="89" t="s">
        <v>980</v>
      </c>
      <c r="AS338" s="89" t="s">
        <v>948</v>
      </c>
      <c r="AT338" s="89" t="s">
        <v>2518</v>
      </c>
      <c r="AU338" s="89" t="s">
        <v>949</v>
      </c>
      <c r="AW338" s="89" t="s">
        <v>948</v>
      </c>
      <c r="AY338" s="89" t="s">
        <v>948</v>
      </c>
      <c r="AZ338" s="89" t="s">
        <v>949</v>
      </c>
      <c r="BI338" s="89" t="s">
        <v>948</v>
      </c>
      <c r="BJ338" s="89" t="s">
        <v>948</v>
      </c>
      <c r="BM338" s="89" t="s">
        <v>948</v>
      </c>
      <c r="BN338" s="89" t="s">
        <v>948</v>
      </c>
      <c r="BR338" s="89" t="s">
        <v>948</v>
      </c>
      <c r="BX338" s="89" t="s">
        <v>2521</v>
      </c>
    </row>
    <row r="339" ht="13.5" customHeight="1">
      <c r="A339" s="89" t="s">
        <v>2522</v>
      </c>
      <c r="B339" s="89" t="s">
        <v>2523</v>
      </c>
      <c r="D339" s="89" t="s">
        <v>511</v>
      </c>
      <c r="F339" s="89" t="s">
        <v>1020</v>
      </c>
      <c r="G339" s="89" t="s">
        <v>1020</v>
      </c>
      <c r="H339" s="89" t="s">
        <v>955</v>
      </c>
      <c r="I339" s="89" t="s">
        <v>984</v>
      </c>
      <c r="J339" s="89" t="s">
        <v>948</v>
      </c>
      <c r="L339" s="89" t="s">
        <v>957</v>
      </c>
      <c r="M339" s="89" t="s">
        <v>948</v>
      </c>
      <c r="Q339" s="89" t="s">
        <v>948</v>
      </c>
      <c r="R339" s="89" t="s">
        <v>948</v>
      </c>
      <c r="T339" s="89" t="s">
        <v>959</v>
      </c>
      <c r="U339" s="89" t="s">
        <v>958</v>
      </c>
      <c r="V339" s="89" t="s">
        <v>959</v>
      </c>
      <c r="W339" s="89" t="s">
        <v>958</v>
      </c>
      <c r="X339" s="89" t="s">
        <v>948</v>
      </c>
      <c r="AB339" s="89" t="s">
        <v>948</v>
      </c>
      <c r="AC339" s="89" t="s">
        <v>949</v>
      </c>
      <c r="AF339" s="89" t="s">
        <v>948</v>
      </c>
      <c r="AG339" s="89" t="s">
        <v>948</v>
      </c>
      <c r="AM339" s="89" t="s">
        <v>2517</v>
      </c>
      <c r="AO339" s="89" t="s">
        <v>42</v>
      </c>
      <c r="AP339" s="89" t="s">
        <v>889</v>
      </c>
      <c r="AR339" s="89" t="s">
        <v>980</v>
      </c>
      <c r="AS339" s="89" t="s">
        <v>948</v>
      </c>
      <c r="AT339" s="89" t="s">
        <v>2518</v>
      </c>
      <c r="AU339" s="89" t="s">
        <v>949</v>
      </c>
      <c r="AW339" s="89" t="s">
        <v>948</v>
      </c>
      <c r="AY339" s="89" t="s">
        <v>948</v>
      </c>
      <c r="AZ339" s="89" t="s">
        <v>949</v>
      </c>
      <c r="BC339" s="89" t="s">
        <v>876</v>
      </c>
      <c r="BF339" s="89" t="s">
        <v>948</v>
      </c>
      <c r="BM339" s="89" t="s">
        <v>948</v>
      </c>
      <c r="BN339" s="89" t="s">
        <v>948</v>
      </c>
      <c r="BR339" s="89" t="s">
        <v>948</v>
      </c>
      <c r="BY339" s="89" t="s">
        <v>948</v>
      </c>
      <c r="CA339" s="89" t="s">
        <v>988</v>
      </c>
    </row>
    <row r="340" ht="13.5" hidden="1" customHeight="1">
      <c r="A340" s="89" t="s">
        <v>2524</v>
      </c>
      <c r="B340" s="89" t="s">
        <v>2525</v>
      </c>
      <c r="D340" s="89" t="s">
        <v>511</v>
      </c>
      <c r="F340" s="89" t="s">
        <v>1020</v>
      </c>
      <c r="G340" s="89" t="s">
        <v>1020</v>
      </c>
      <c r="H340" s="89" t="s">
        <v>992</v>
      </c>
      <c r="I340" s="89" t="s">
        <v>956</v>
      </c>
      <c r="K340" s="89" t="s">
        <v>948</v>
      </c>
      <c r="L340" s="89" t="s">
        <v>889</v>
      </c>
      <c r="M340" s="89" t="s">
        <v>948</v>
      </c>
      <c r="N340" s="89" t="s">
        <v>948</v>
      </c>
      <c r="O340" s="89" t="s">
        <v>948</v>
      </c>
      <c r="P340" s="89" t="s">
        <v>948</v>
      </c>
      <c r="U340" s="89" t="s">
        <v>958</v>
      </c>
      <c r="W340" s="89" t="s">
        <v>958</v>
      </c>
      <c r="X340" s="89" t="s">
        <v>876</v>
      </c>
      <c r="AB340" s="89" t="s">
        <v>948</v>
      </c>
      <c r="AC340" s="89" t="s">
        <v>949</v>
      </c>
      <c r="AF340" s="89" t="s">
        <v>948</v>
      </c>
      <c r="AG340" s="89" t="s">
        <v>948</v>
      </c>
      <c r="AH340" s="89" t="s">
        <v>948</v>
      </c>
      <c r="AI340" s="89" t="s">
        <v>948</v>
      </c>
      <c r="AJ340" s="89" t="s">
        <v>948</v>
      </c>
      <c r="AK340" s="89" t="s">
        <v>948</v>
      </c>
      <c r="AM340" s="89" t="s">
        <v>2517</v>
      </c>
      <c r="AO340" s="89" t="s">
        <v>35</v>
      </c>
      <c r="AP340" s="89" t="s">
        <v>889</v>
      </c>
      <c r="AQ340" s="89" t="s">
        <v>948</v>
      </c>
      <c r="AR340" s="89" t="s">
        <v>980</v>
      </c>
      <c r="AS340" s="89" t="s">
        <v>948</v>
      </c>
      <c r="AT340" s="89" t="s">
        <v>2518</v>
      </c>
      <c r="AU340" s="89" t="s">
        <v>949</v>
      </c>
      <c r="AW340" s="89" t="s">
        <v>948</v>
      </c>
      <c r="AY340" s="89" t="s">
        <v>948</v>
      </c>
      <c r="AZ340" s="89" t="s">
        <v>949</v>
      </c>
      <c r="BI340" s="89" t="s">
        <v>948</v>
      </c>
      <c r="BJ340" s="89" t="s">
        <v>948</v>
      </c>
      <c r="BM340" s="89" t="s">
        <v>948</v>
      </c>
      <c r="BN340" s="89" t="s">
        <v>948</v>
      </c>
      <c r="BR340" s="89" t="s">
        <v>948</v>
      </c>
    </row>
    <row r="341" ht="13.5" customHeight="1">
      <c r="A341" s="89" t="s">
        <v>2526</v>
      </c>
      <c r="B341" s="89" t="s">
        <v>2527</v>
      </c>
      <c r="D341" s="89" t="s">
        <v>2528</v>
      </c>
      <c r="F341" s="89" t="s">
        <v>1454</v>
      </c>
      <c r="G341" s="89" t="s">
        <v>1454</v>
      </c>
      <c r="H341" s="89" t="s">
        <v>992</v>
      </c>
      <c r="I341" s="89" t="s">
        <v>956</v>
      </c>
      <c r="J341" s="89" t="s">
        <v>1624</v>
      </c>
      <c r="L341" s="89" t="s">
        <v>957</v>
      </c>
      <c r="M341" s="89" t="s">
        <v>948</v>
      </c>
      <c r="Q341" s="89" t="s">
        <v>948</v>
      </c>
      <c r="R341" s="89" t="s">
        <v>948</v>
      </c>
      <c r="T341" s="89" t="s">
        <v>959</v>
      </c>
      <c r="U341" s="89" t="s">
        <v>958</v>
      </c>
      <c r="V341" s="89" t="s">
        <v>959</v>
      </c>
      <c r="W341" s="89" t="s">
        <v>958</v>
      </c>
      <c r="X341" s="89" t="s">
        <v>948</v>
      </c>
      <c r="AB341" s="89" t="s">
        <v>948</v>
      </c>
      <c r="AC341" s="89" t="s">
        <v>960</v>
      </c>
      <c r="AD341" s="89" t="s">
        <v>876</v>
      </c>
      <c r="AF341" s="89" t="s">
        <v>948</v>
      </c>
      <c r="AG341" s="89" t="s">
        <v>948</v>
      </c>
      <c r="AM341" s="89" t="s">
        <v>1033</v>
      </c>
      <c r="AO341" s="89" t="s">
        <v>42</v>
      </c>
      <c r="AP341" s="89" t="s">
        <v>889</v>
      </c>
      <c r="AQ341" s="89" t="s">
        <v>948</v>
      </c>
      <c r="AR341" s="89" t="s">
        <v>962</v>
      </c>
      <c r="AS341" s="89" t="s">
        <v>1046</v>
      </c>
      <c r="AT341" s="89" t="s">
        <v>2529</v>
      </c>
      <c r="AU341" s="89" t="s">
        <v>965</v>
      </c>
      <c r="AW341" s="89" t="s">
        <v>948</v>
      </c>
      <c r="AY341" s="89" t="s">
        <v>948</v>
      </c>
      <c r="AZ341" s="89" t="s">
        <v>949</v>
      </c>
      <c r="BC341" s="89" t="s">
        <v>876</v>
      </c>
      <c r="BF341" s="89" t="s">
        <v>948</v>
      </c>
      <c r="BM341" s="89" t="s">
        <v>948</v>
      </c>
      <c r="BN341" s="89" t="s">
        <v>948</v>
      </c>
      <c r="BQ341" s="89" t="s">
        <v>2530</v>
      </c>
      <c r="BR341" s="89" t="s">
        <v>948</v>
      </c>
      <c r="BY341" s="89" t="s">
        <v>876</v>
      </c>
      <c r="CA341" s="89" t="s">
        <v>948</v>
      </c>
    </row>
    <row r="342" ht="13.5" customHeight="1">
      <c r="A342" s="89" t="s">
        <v>2531</v>
      </c>
      <c r="B342" s="89" t="s">
        <v>2532</v>
      </c>
      <c r="D342" s="89" t="s">
        <v>2533</v>
      </c>
      <c r="F342" s="89" t="s">
        <v>1020</v>
      </c>
      <c r="G342" s="89" t="s">
        <v>1020</v>
      </c>
      <c r="H342" s="89" t="s">
        <v>992</v>
      </c>
      <c r="I342" s="89" t="s">
        <v>1007</v>
      </c>
      <c r="J342" s="89" t="s">
        <v>968</v>
      </c>
      <c r="L342" s="89" t="s">
        <v>957</v>
      </c>
      <c r="M342" s="89" t="s">
        <v>948</v>
      </c>
      <c r="Q342" s="89" t="s">
        <v>876</v>
      </c>
      <c r="R342" s="89" t="s">
        <v>876</v>
      </c>
      <c r="T342" s="89" t="s">
        <v>959</v>
      </c>
      <c r="U342" s="89" t="s">
        <v>1079</v>
      </c>
      <c r="V342" s="89" t="s">
        <v>959</v>
      </c>
      <c r="W342" s="89" t="s">
        <v>1079</v>
      </c>
      <c r="X342" s="89" t="s">
        <v>948</v>
      </c>
      <c r="AB342" s="89" t="s">
        <v>948</v>
      </c>
      <c r="AC342" s="89" t="s">
        <v>1094</v>
      </c>
      <c r="AD342" s="89" t="s">
        <v>876</v>
      </c>
      <c r="AF342" s="89" t="s">
        <v>948</v>
      </c>
      <c r="AG342" s="89" t="s">
        <v>948</v>
      </c>
      <c r="AM342" s="89" t="s">
        <v>2534</v>
      </c>
      <c r="AO342" s="89" t="s">
        <v>41</v>
      </c>
      <c r="AP342" s="89" t="s">
        <v>983</v>
      </c>
      <c r="AQ342" s="89" t="s">
        <v>956</v>
      </c>
      <c r="AR342" s="89" t="s">
        <v>974</v>
      </c>
      <c r="AS342" s="89" t="s">
        <v>1034</v>
      </c>
      <c r="AT342" s="89" t="s">
        <v>565</v>
      </c>
      <c r="AU342" s="89" t="s">
        <v>965</v>
      </c>
      <c r="AW342" s="89" t="s">
        <v>948</v>
      </c>
      <c r="AY342" s="89" t="s">
        <v>948</v>
      </c>
      <c r="AZ342" s="89" t="s">
        <v>949</v>
      </c>
      <c r="BC342" s="89" t="s">
        <v>948</v>
      </c>
      <c r="BF342" s="89" t="s">
        <v>876</v>
      </c>
      <c r="BM342" s="89" t="s">
        <v>948</v>
      </c>
      <c r="BN342" s="89" t="s">
        <v>948</v>
      </c>
      <c r="BQ342" s="89" t="s">
        <v>2535</v>
      </c>
      <c r="BR342" s="89" t="s">
        <v>948</v>
      </c>
    </row>
    <row r="343" ht="13.5" hidden="1" customHeight="1">
      <c r="A343" s="89" t="s">
        <v>2536</v>
      </c>
      <c r="B343" s="89" t="s">
        <v>2537</v>
      </c>
      <c r="D343" s="89" t="s">
        <v>2538</v>
      </c>
      <c r="F343" s="89" t="s">
        <v>1020</v>
      </c>
      <c r="G343" s="89" t="s">
        <v>1020</v>
      </c>
      <c r="H343" s="89" t="s">
        <v>955</v>
      </c>
      <c r="I343" s="89" t="s">
        <v>984</v>
      </c>
      <c r="K343" s="89" t="s">
        <v>948</v>
      </c>
      <c r="L343" s="89" t="s">
        <v>889</v>
      </c>
      <c r="M343" s="89" t="s">
        <v>948</v>
      </c>
      <c r="N343" s="89" t="s">
        <v>948</v>
      </c>
      <c r="O343" s="89" t="s">
        <v>876</v>
      </c>
      <c r="P343" s="89" t="s">
        <v>948</v>
      </c>
      <c r="U343" s="89" t="s">
        <v>958</v>
      </c>
      <c r="W343" s="89" t="s">
        <v>958</v>
      </c>
      <c r="X343" s="89" t="s">
        <v>876</v>
      </c>
      <c r="AB343" s="89" t="s">
        <v>948</v>
      </c>
      <c r="AC343" s="89" t="s">
        <v>960</v>
      </c>
      <c r="AD343" s="89" t="s">
        <v>876</v>
      </c>
      <c r="AF343" s="89" t="s">
        <v>948</v>
      </c>
      <c r="AG343" s="89" t="s">
        <v>948</v>
      </c>
      <c r="AH343" s="89" t="s">
        <v>948</v>
      </c>
      <c r="AI343" s="89" t="s">
        <v>948</v>
      </c>
      <c r="AJ343" s="89" t="s">
        <v>948</v>
      </c>
      <c r="AK343" s="89" t="s">
        <v>948</v>
      </c>
      <c r="AM343" s="89" t="s">
        <v>2116</v>
      </c>
      <c r="AO343" s="89" t="s">
        <v>35</v>
      </c>
      <c r="AP343" s="89" t="s">
        <v>889</v>
      </c>
      <c r="AR343" s="89" t="s">
        <v>962</v>
      </c>
      <c r="AS343" s="89" t="s">
        <v>967</v>
      </c>
      <c r="AT343" s="89" t="s">
        <v>2365</v>
      </c>
      <c r="AU343" s="89" t="s">
        <v>965</v>
      </c>
      <c r="AW343" s="89" t="s">
        <v>948</v>
      </c>
      <c r="AY343" s="89" t="s">
        <v>948</v>
      </c>
      <c r="AZ343" s="89" t="s">
        <v>949</v>
      </c>
      <c r="BI343" s="89" t="s">
        <v>948</v>
      </c>
      <c r="BJ343" s="89" t="s">
        <v>948</v>
      </c>
      <c r="BM343" s="89" t="s">
        <v>948</v>
      </c>
      <c r="BN343" s="89" t="s">
        <v>948</v>
      </c>
      <c r="BQ343" s="89" t="s">
        <v>2539</v>
      </c>
      <c r="BR343" s="89" t="s">
        <v>948</v>
      </c>
    </row>
    <row r="344" ht="13.5" customHeight="1">
      <c r="A344" s="89" t="s">
        <v>2540</v>
      </c>
      <c r="B344" s="89" t="s">
        <v>2541</v>
      </c>
      <c r="D344" s="89" t="s">
        <v>2538</v>
      </c>
      <c r="F344" s="89" t="s">
        <v>1020</v>
      </c>
      <c r="G344" s="89" t="s">
        <v>1020</v>
      </c>
      <c r="H344" s="89" t="s">
        <v>955</v>
      </c>
      <c r="I344" s="89" t="s">
        <v>984</v>
      </c>
      <c r="J344" s="89" t="s">
        <v>948</v>
      </c>
      <c r="L344" s="89" t="s">
        <v>957</v>
      </c>
      <c r="M344" s="89" t="s">
        <v>948</v>
      </c>
      <c r="Q344" s="89" t="s">
        <v>948</v>
      </c>
      <c r="R344" s="89" t="s">
        <v>948</v>
      </c>
      <c r="T344" s="89" t="s">
        <v>959</v>
      </c>
      <c r="U344" s="89" t="s">
        <v>958</v>
      </c>
      <c r="V344" s="89" t="s">
        <v>959</v>
      </c>
      <c r="W344" s="89" t="s">
        <v>958</v>
      </c>
      <c r="X344" s="89" t="s">
        <v>948</v>
      </c>
      <c r="AB344" s="89" t="s">
        <v>948</v>
      </c>
      <c r="AC344" s="89" t="s">
        <v>960</v>
      </c>
      <c r="AD344" s="89" t="s">
        <v>876</v>
      </c>
      <c r="AF344" s="89" t="s">
        <v>948</v>
      </c>
      <c r="AG344" s="89" t="s">
        <v>948</v>
      </c>
      <c r="AM344" s="89" t="s">
        <v>2116</v>
      </c>
      <c r="AO344" s="89" t="s">
        <v>42</v>
      </c>
      <c r="AP344" s="89" t="s">
        <v>889</v>
      </c>
      <c r="AR344" s="89" t="s">
        <v>980</v>
      </c>
      <c r="AS344" s="89" t="s">
        <v>967</v>
      </c>
      <c r="AT344" s="89" t="s">
        <v>2365</v>
      </c>
      <c r="AU344" s="89" t="s">
        <v>965</v>
      </c>
      <c r="AW344" s="89" t="s">
        <v>948</v>
      </c>
      <c r="AY344" s="89" t="s">
        <v>948</v>
      </c>
      <c r="AZ344" s="89" t="s">
        <v>949</v>
      </c>
      <c r="BC344" s="89" t="s">
        <v>876</v>
      </c>
      <c r="BF344" s="89" t="s">
        <v>948</v>
      </c>
      <c r="BM344" s="89" t="s">
        <v>948</v>
      </c>
      <c r="BN344" s="89" t="s">
        <v>948</v>
      </c>
      <c r="BQ344" s="89" t="s">
        <v>2542</v>
      </c>
      <c r="BR344" s="89" t="s">
        <v>948</v>
      </c>
      <c r="BY344" s="89" t="s">
        <v>948</v>
      </c>
      <c r="CA344" s="89" t="s">
        <v>1090</v>
      </c>
    </row>
    <row r="345" ht="13.5" customHeight="1">
      <c r="A345" s="89" t="s">
        <v>2543</v>
      </c>
      <c r="B345" s="89" t="s">
        <v>2544</v>
      </c>
      <c r="D345" s="89" t="s">
        <v>2545</v>
      </c>
      <c r="F345" s="89" t="s">
        <v>1179</v>
      </c>
      <c r="G345" s="89" t="s">
        <v>1179</v>
      </c>
      <c r="H345" s="89" t="s">
        <v>955</v>
      </c>
      <c r="I345" s="89" t="s">
        <v>1021</v>
      </c>
      <c r="J345" s="89" t="s">
        <v>948</v>
      </c>
      <c r="L345" s="89" t="s">
        <v>889</v>
      </c>
      <c r="M345" s="89" t="s">
        <v>948</v>
      </c>
      <c r="Q345" s="89" t="s">
        <v>948</v>
      </c>
      <c r="R345" s="89" t="s">
        <v>948</v>
      </c>
      <c r="T345" s="89" t="s">
        <v>959</v>
      </c>
      <c r="U345" s="89" t="s">
        <v>958</v>
      </c>
      <c r="V345" s="89" t="s">
        <v>959</v>
      </c>
      <c r="W345" s="89" t="s">
        <v>958</v>
      </c>
      <c r="X345" s="89" t="s">
        <v>876</v>
      </c>
      <c r="AB345" s="89" t="s">
        <v>948</v>
      </c>
      <c r="AC345" s="89" t="s">
        <v>960</v>
      </c>
      <c r="AD345" s="89" t="s">
        <v>876</v>
      </c>
      <c r="AF345" s="89" t="s">
        <v>948</v>
      </c>
      <c r="AG345" s="89" t="s">
        <v>948</v>
      </c>
      <c r="AM345" s="89" t="s">
        <v>2546</v>
      </c>
      <c r="AO345" s="89" t="s">
        <v>42</v>
      </c>
      <c r="AP345" s="89" t="s">
        <v>889</v>
      </c>
      <c r="AQ345" s="89" t="s">
        <v>948</v>
      </c>
      <c r="AR345" s="89" t="s">
        <v>1205</v>
      </c>
      <c r="AS345" s="89" t="s">
        <v>2547</v>
      </c>
      <c r="AT345" s="89" t="s">
        <v>2548</v>
      </c>
      <c r="AU345" s="89" t="s">
        <v>965</v>
      </c>
      <c r="AW345" s="89" t="s">
        <v>876</v>
      </c>
      <c r="AY345" s="89" t="s">
        <v>948</v>
      </c>
      <c r="AZ345" s="89" t="s">
        <v>960</v>
      </c>
      <c r="BA345" s="89" t="s">
        <v>876</v>
      </c>
      <c r="BC345" s="89" t="s">
        <v>876</v>
      </c>
      <c r="BF345" s="89" t="s">
        <v>948</v>
      </c>
      <c r="BM345" s="89" t="s">
        <v>948</v>
      </c>
      <c r="BN345" s="89" t="s">
        <v>948</v>
      </c>
      <c r="BQ345" s="89" t="s">
        <v>2549</v>
      </c>
      <c r="BR345" s="89" t="s">
        <v>948</v>
      </c>
      <c r="BY345" s="89" t="s">
        <v>948</v>
      </c>
      <c r="CA345" s="89" t="s">
        <v>988</v>
      </c>
    </row>
    <row r="346" ht="13.5" hidden="1" customHeight="1">
      <c r="A346" s="89" t="s">
        <v>2550</v>
      </c>
      <c r="B346" s="89" t="s">
        <v>2551</v>
      </c>
      <c r="D346" s="89" t="s">
        <v>2552</v>
      </c>
      <c r="F346" s="89" t="s">
        <v>974</v>
      </c>
      <c r="G346" s="89" t="s">
        <v>974</v>
      </c>
      <c r="H346" s="89" t="s">
        <v>876</v>
      </c>
      <c r="I346" s="89" t="s">
        <v>1159</v>
      </c>
      <c r="K346" s="89" t="s">
        <v>948</v>
      </c>
      <c r="L346" s="89" t="s">
        <v>889</v>
      </c>
      <c r="M346" s="89" t="s">
        <v>948</v>
      </c>
      <c r="N346" s="89" t="s">
        <v>876</v>
      </c>
      <c r="O346" s="89" t="s">
        <v>876</v>
      </c>
      <c r="P346" s="89" t="s">
        <v>876</v>
      </c>
      <c r="U346" s="89" t="s">
        <v>958</v>
      </c>
      <c r="W346" s="89" t="s">
        <v>958</v>
      </c>
      <c r="X346" s="89" t="s">
        <v>948</v>
      </c>
      <c r="AB346" s="89" t="s">
        <v>948</v>
      </c>
      <c r="AC346" s="89" t="s">
        <v>949</v>
      </c>
      <c r="AD346" s="89" t="s">
        <v>948</v>
      </c>
      <c r="AF346" s="89" t="s">
        <v>948</v>
      </c>
      <c r="AG346" s="89" t="s">
        <v>948</v>
      </c>
      <c r="AH346" s="89" t="s">
        <v>948</v>
      </c>
      <c r="AI346" s="89" t="s">
        <v>948</v>
      </c>
      <c r="AJ346" s="89" t="s">
        <v>948</v>
      </c>
      <c r="AK346" s="89" t="s">
        <v>948</v>
      </c>
      <c r="AM346" s="89" t="s">
        <v>2553</v>
      </c>
      <c r="AO346" s="89" t="s">
        <v>35</v>
      </c>
      <c r="AP346" s="89" t="s">
        <v>889</v>
      </c>
      <c r="AR346" s="89" t="s">
        <v>973</v>
      </c>
      <c r="AS346" s="89" t="s">
        <v>948</v>
      </c>
      <c r="AT346" s="89" t="s">
        <v>2554</v>
      </c>
      <c r="AU346" s="89" t="s">
        <v>949</v>
      </c>
      <c r="AW346" s="89" t="s">
        <v>948</v>
      </c>
      <c r="AY346" s="89" t="s">
        <v>948</v>
      </c>
      <c r="AZ346" s="89" t="s">
        <v>949</v>
      </c>
      <c r="BI346" s="89" t="s">
        <v>948</v>
      </c>
      <c r="BJ346" s="89" t="s">
        <v>948</v>
      </c>
      <c r="BM346" s="89" t="s">
        <v>948</v>
      </c>
      <c r="BN346" s="89" t="s">
        <v>948</v>
      </c>
      <c r="BR346" s="89" t="s">
        <v>948</v>
      </c>
    </row>
    <row r="347" ht="13.5" customHeight="1">
      <c r="A347" s="89" t="s">
        <v>2555</v>
      </c>
      <c r="B347" s="89" t="s">
        <v>2556</v>
      </c>
      <c r="D347" s="89" t="s">
        <v>2552</v>
      </c>
      <c r="F347" s="89" t="s">
        <v>974</v>
      </c>
      <c r="G347" s="89" t="s">
        <v>974</v>
      </c>
      <c r="H347" s="89" t="s">
        <v>876</v>
      </c>
      <c r="I347" s="89" t="s">
        <v>1159</v>
      </c>
      <c r="J347" s="89" t="s">
        <v>948</v>
      </c>
      <c r="L347" s="89" t="s">
        <v>957</v>
      </c>
      <c r="M347" s="89" t="s">
        <v>948</v>
      </c>
      <c r="Q347" s="89" t="s">
        <v>948</v>
      </c>
      <c r="R347" s="89" t="s">
        <v>876</v>
      </c>
      <c r="T347" s="89" t="s">
        <v>959</v>
      </c>
      <c r="U347" s="89" t="s">
        <v>1079</v>
      </c>
      <c r="V347" s="89" t="s">
        <v>959</v>
      </c>
      <c r="W347" s="89" t="s">
        <v>1079</v>
      </c>
      <c r="X347" s="89" t="s">
        <v>948</v>
      </c>
      <c r="AB347" s="89" t="s">
        <v>948</v>
      </c>
      <c r="AC347" s="89" t="s">
        <v>949</v>
      </c>
      <c r="AD347" s="89" t="s">
        <v>948</v>
      </c>
      <c r="AF347" s="89" t="s">
        <v>948</v>
      </c>
      <c r="AG347" s="89" t="s">
        <v>948</v>
      </c>
      <c r="AM347" s="89" t="s">
        <v>2557</v>
      </c>
      <c r="AO347" s="89" t="s">
        <v>42</v>
      </c>
      <c r="AP347" s="89" t="s">
        <v>889</v>
      </c>
      <c r="AR347" s="89" t="s">
        <v>974</v>
      </c>
      <c r="AS347" s="89" t="s">
        <v>948</v>
      </c>
      <c r="AT347" s="89" t="s">
        <v>2554</v>
      </c>
      <c r="AU347" s="89" t="s">
        <v>949</v>
      </c>
      <c r="AW347" s="89" t="s">
        <v>948</v>
      </c>
      <c r="AY347" s="89" t="s">
        <v>948</v>
      </c>
      <c r="AZ347" s="89" t="s">
        <v>949</v>
      </c>
      <c r="BC347" s="89" t="s">
        <v>948</v>
      </c>
      <c r="BF347" s="89" t="s">
        <v>948</v>
      </c>
      <c r="BM347" s="89" t="s">
        <v>948</v>
      </c>
      <c r="BN347" s="89" t="s">
        <v>948</v>
      </c>
      <c r="BR347" s="89" t="s">
        <v>948</v>
      </c>
      <c r="BY347" s="89" t="s">
        <v>876</v>
      </c>
      <c r="CA347" s="89" t="s">
        <v>948</v>
      </c>
    </row>
    <row r="348" ht="13.5" hidden="1" customHeight="1">
      <c r="A348" s="89" t="s">
        <v>2558</v>
      </c>
      <c r="B348" s="89" t="s">
        <v>2559</v>
      </c>
      <c r="D348" s="89" t="s">
        <v>2560</v>
      </c>
      <c r="F348" s="89" t="s">
        <v>972</v>
      </c>
      <c r="G348" s="89" t="s">
        <v>972</v>
      </c>
      <c r="H348" s="89" t="s">
        <v>876</v>
      </c>
      <c r="I348" s="89" t="s">
        <v>1001</v>
      </c>
      <c r="K348" s="89" t="s">
        <v>948</v>
      </c>
      <c r="L348" s="89" t="s">
        <v>889</v>
      </c>
      <c r="M348" s="89" t="s">
        <v>948</v>
      </c>
      <c r="N348" s="89" t="s">
        <v>948</v>
      </c>
      <c r="O348" s="89" t="s">
        <v>948</v>
      </c>
      <c r="P348" s="89" t="s">
        <v>876</v>
      </c>
      <c r="U348" s="89" t="s">
        <v>958</v>
      </c>
      <c r="W348" s="89" t="s">
        <v>958</v>
      </c>
      <c r="X348" s="89" t="s">
        <v>876</v>
      </c>
      <c r="AB348" s="89" t="s">
        <v>948</v>
      </c>
      <c r="AC348" s="89" t="s">
        <v>960</v>
      </c>
      <c r="AD348" s="89" t="s">
        <v>876</v>
      </c>
      <c r="AF348" s="89" t="s">
        <v>948</v>
      </c>
      <c r="AG348" s="89" t="s">
        <v>948</v>
      </c>
      <c r="AH348" s="89" t="s">
        <v>948</v>
      </c>
      <c r="AI348" s="89" t="s">
        <v>948</v>
      </c>
      <c r="AJ348" s="89" t="s">
        <v>948</v>
      </c>
      <c r="AK348" s="89" t="s">
        <v>948</v>
      </c>
      <c r="AM348" s="89" t="s">
        <v>961</v>
      </c>
      <c r="AO348" s="89" t="s">
        <v>35</v>
      </c>
      <c r="AP348" s="89" t="s">
        <v>889</v>
      </c>
      <c r="AR348" s="89" t="s">
        <v>992</v>
      </c>
      <c r="AS348" s="89" t="s">
        <v>963</v>
      </c>
      <c r="AT348" s="89" t="s">
        <v>2561</v>
      </c>
      <c r="AU348" s="89" t="s">
        <v>965</v>
      </c>
      <c r="AW348" s="89" t="s">
        <v>876</v>
      </c>
      <c r="AY348" s="89" t="s">
        <v>948</v>
      </c>
      <c r="AZ348" s="89" t="s">
        <v>960</v>
      </c>
      <c r="BA348" s="89" t="s">
        <v>876</v>
      </c>
      <c r="BI348" s="89" t="s">
        <v>948</v>
      </c>
      <c r="BJ348" s="89" t="s">
        <v>948</v>
      </c>
      <c r="BM348" s="89" t="s">
        <v>948</v>
      </c>
      <c r="BN348" s="89" t="s">
        <v>948</v>
      </c>
      <c r="BQ348" s="89" t="s">
        <v>2562</v>
      </c>
      <c r="BR348" s="89" t="s">
        <v>2563</v>
      </c>
    </row>
    <row r="349" ht="13.5" customHeight="1">
      <c r="A349" s="89" t="s">
        <v>2564</v>
      </c>
      <c r="B349" s="89" t="s">
        <v>2565</v>
      </c>
      <c r="D349" s="89" t="s">
        <v>2566</v>
      </c>
      <c r="F349" s="89" t="s">
        <v>1014</v>
      </c>
      <c r="G349" s="89" t="s">
        <v>1014</v>
      </c>
      <c r="H349" s="89" t="s">
        <v>876</v>
      </c>
      <c r="I349" s="89" t="s">
        <v>2567</v>
      </c>
      <c r="J349" s="89" t="s">
        <v>948</v>
      </c>
      <c r="L349" s="89" t="s">
        <v>957</v>
      </c>
      <c r="M349" s="89" t="s">
        <v>948</v>
      </c>
      <c r="Q349" s="89" t="s">
        <v>948</v>
      </c>
      <c r="R349" s="89" t="s">
        <v>948</v>
      </c>
      <c r="T349" s="89" t="s">
        <v>959</v>
      </c>
      <c r="U349" s="89" t="s">
        <v>958</v>
      </c>
      <c r="V349" s="89" t="s">
        <v>959</v>
      </c>
      <c r="W349" s="89" t="s">
        <v>958</v>
      </c>
      <c r="X349" s="89" t="s">
        <v>948</v>
      </c>
      <c r="AB349" s="89" t="s">
        <v>948</v>
      </c>
      <c r="AC349" s="89" t="s">
        <v>1094</v>
      </c>
      <c r="AD349" s="89" t="s">
        <v>876</v>
      </c>
      <c r="AF349" s="89" t="s">
        <v>948</v>
      </c>
      <c r="AG349" s="89" t="s">
        <v>948</v>
      </c>
      <c r="AM349" s="89" t="s">
        <v>961</v>
      </c>
      <c r="AO349" s="89" t="s">
        <v>42</v>
      </c>
      <c r="AP349" s="89" t="s">
        <v>889</v>
      </c>
      <c r="AR349" s="89" t="s">
        <v>2568</v>
      </c>
      <c r="AS349" s="89" t="s">
        <v>963</v>
      </c>
      <c r="AT349" s="89" t="s">
        <v>2561</v>
      </c>
      <c r="AU349" s="89" t="s">
        <v>965</v>
      </c>
      <c r="AW349" s="89" t="s">
        <v>876</v>
      </c>
      <c r="AY349" s="89" t="s">
        <v>948</v>
      </c>
      <c r="AZ349" s="89" t="s">
        <v>1094</v>
      </c>
      <c r="BA349" s="89" t="s">
        <v>876</v>
      </c>
      <c r="BC349" s="89" t="s">
        <v>876</v>
      </c>
      <c r="BF349" s="89" t="s">
        <v>948</v>
      </c>
      <c r="BM349" s="89" t="s">
        <v>948</v>
      </c>
      <c r="BN349" s="89" t="s">
        <v>948</v>
      </c>
      <c r="BQ349" s="89" t="s">
        <v>2569</v>
      </c>
      <c r="BR349" s="89" t="s">
        <v>2570</v>
      </c>
      <c r="BY349" s="89" t="s">
        <v>948</v>
      </c>
      <c r="CA349" s="89" t="s">
        <v>948</v>
      </c>
    </row>
    <row r="350" ht="13.5" hidden="1" customHeight="1">
      <c r="A350" s="89" t="s">
        <v>2571</v>
      </c>
      <c r="B350" s="89" t="s">
        <v>2572</v>
      </c>
      <c r="D350" s="89" t="s">
        <v>2566</v>
      </c>
      <c r="F350" s="89" t="s">
        <v>1020</v>
      </c>
      <c r="G350" s="89" t="s">
        <v>1020</v>
      </c>
      <c r="H350" s="89" t="s">
        <v>876</v>
      </c>
      <c r="I350" s="89" t="s">
        <v>1021</v>
      </c>
      <c r="K350" s="89" t="s">
        <v>948</v>
      </c>
      <c r="L350" s="89" t="s">
        <v>889</v>
      </c>
      <c r="M350" s="89" t="s">
        <v>948</v>
      </c>
      <c r="N350" s="89" t="s">
        <v>948</v>
      </c>
      <c r="O350" s="89" t="s">
        <v>948</v>
      </c>
      <c r="P350" s="89" t="s">
        <v>948</v>
      </c>
      <c r="U350" s="89" t="s">
        <v>958</v>
      </c>
      <c r="W350" s="89" t="s">
        <v>958</v>
      </c>
      <c r="X350" s="89" t="s">
        <v>876</v>
      </c>
      <c r="AB350" s="89" t="s">
        <v>948</v>
      </c>
      <c r="AC350" s="89" t="s">
        <v>960</v>
      </c>
      <c r="AD350" s="89" t="s">
        <v>876</v>
      </c>
      <c r="AF350" s="89" t="s">
        <v>948</v>
      </c>
      <c r="AG350" s="89" t="s">
        <v>948</v>
      </c>
      <c r="AH350" s="89" t="s">
        <v>948</v>
      </c>
      <c r="AI350" s="89" t="s">
        <v>948</v>
      </c>
      <c r="AJ350" s="89" t="s">
        <v>948</v>
      </c>
      <c r="AK350" s="89" t="s">
        <v>948</v>
      </c>
      <c r="AM350" s="89" t="s">
        <v>961</v>
      </c>
      <c r="AO350" s="89" t="s">
        <v>35</v>
      </c>
      <c r="AP350" s="89" t="s">
        <v>889</v>
      </c>
      <c r="AR350" s="89" t="s">
        <v>992</v>
      </c>
      <c r="AS350" s="89" t="s">
        <v>963</v>
      </c>
      <c r="AT350" s="89" t="s">
        <v>2561</v>
      </c>
      <c r="AU350" s="89" t="s">
        <v>965</v>
      </c>
      <c r="AW350" s="89" t="s">
        <v>876</v>
      </c>
      <c r="AY350" s="89" t="s">
        <v>948</v>
      </c>
      <c r="AZ350" s="89" t="s">
        <v>960</v>
      </c>
      <c r="BA350" s="89" t="s">
        <v>876</v>
      </c>
      <c r="BI350" s="89" t="s">
        <v>948</v>
      </c>
      <c r="BJ350" s="89" t="s">
        <v>948</v>
      </c>
      <c r="BM350" s="89" t="s">
        <v>948</v>
      </c>
      <c r="BN350" s="89" t="s">
        <v>948</v>
      </c>
      <c r="BQ350" s="89" t="s">
        <v>2573</v>
      </c>
      <c r="BR350" s="89" t="s">
        <v>2574</v>
      </c>
    </row>
    <row r="351" ht="13.5" hidden="1" customHeight="1">
      <c r="A351" s="89" t="s">
        <v>2575</v>
      </c>
      <c r="B351" s="89" t="s">
        <v>2576</v>
      </c>
      <c r="D351" s="89" t="s">
        <v>2577</v>
      </c>
      <c r="F351" s="89" t="s">
        <v>1014</v>
      </c>
      <c r="G351" s="89" t="s">
        <v>1014</v>
      </c>
      <c r="H351" s="89" t="s">
        <v>955</v>
      </c>
      <c r="I351" s="89" t="s">
        <v>1001</v>
      </c>
      <c r="K351" s="89" t="s">
        <v>948</v>
      </c>
      <c r="L351" s="89" t="s">
        <v>889</v>
      </c>
      <c r="M351" s="89" t="s">
        <v>948</v>
      </c>
      <c r="N351" s="89" t="s">
        <v>948</v>
      </c>
      <c r="O351" s="89" t="s">
        <v>948</v>
      </c>
      <c r="P351" s="89" t="s">
        <v>876</v>
      </c>
      <c r="U351" s="89" t="s">
        <v>958</v>
      </c>
      <c r="W351" s="89" t="s">
        <v>958</v>
      </c>
      <c r="X351" s="89" t="s">
        <v>876</v>
      </c>
      <c r="AB351" s="89" t="s">
        <v>948</v>
      </c>
      <c r="AC351" s="89" t="s">
        <v>960</v>
      </c>
      <c r="AD351" s="89" t="s">
        <v>876</v>
      </c>
      <c r="AF351" s="89" t="s">
        <v>948</v>
      </c>
      <c r="AG351" s="89" t="s">
        <v>948</v>
      </c>
      <c r="AH351" s="89" t="s">
        <v>948</v>
      </c>
      <c r="AI351" s="89" t="s">
        <v>948</v>
      </c>
      <c r="AJ351" s="89" t="s">
        <v>948</v>
      </c>
      <c r="AK351" s="89" t="s">
        <v>948</v>
      </c>
      <c r="AM351" s="89" t="s">
        <v>2327</v>
      </c>
      <c r="AO351" s="89" t="s">
        <v>35</v>
      </c>
      <c r="AP351" s="89" t="s">
        <v>1086</v>
      </c>
      <c r="AQ351" s="89" t="s">
        <v>1118</v>
      </c>
      <c r="AR351" s="89" t="s">
        <v>974</v>
      </c>
      <c r="AS351" s="89" t="s">
        <v>1161</v>
      </c>
      <c r="AT351" s="89" t="s">
        <v>2578</v>
      </c>
      <c r="AU351" s="89" t="s">
        <v>965</v>
      </c>
      <c r="AW351" s="89" t="s">
        <v>948</v>
      </c>
      <c r="AY351" s="89" t="s">
        <v>948</v>
      </c>
      <c r="AZ351" s="89" t="s">
        <v>949</v>
      </c>
      <c r="BI351" s="89" t="s">
        <v>948</v>
      </c>
      <c r="BJ351" s="89" t="s">
        <v>948</v>
      </c>
      <c r="BM351" s="89" t="s">
        <v>948</v>
      </c>
      <c r="BN351" s="89" t="s">
        <v>948</v>
      </c>
      <c r="BQ351" s="89" t="s">
        <v>2579</v>
      </c>
      <c r="BR351" s="89" t="s">
        <v>948</v>
      </c>
    </row>
    <row r="352" ht="13.5" hidden="1" customHeight="1">
      <c r="A352" s="89" t="s">
        <v>2580</v>
      </c>
      <c r="B352" s="89" t="s">
        <v>2581</v>
      </c>
      <c r="D352" s="89" t="s">
        <v>1907</v>
      </c>
      <c r="F352" s="89" t="s">
        <v>984</v>
      </c>
      <c r="G352" s="89" t="s">
        <v>984</v>
      </c>
      <c r="H352" s="89" t="s">
        <v>962</v>
      </c>
      <c r="I352" s="89" t="s">
        <v>1021</v>
      </c>
      <c r="K352" s="89" t="s">
        <v>948</v>
      </c>
      <c r="L352" s="89" t="s">
        <v>889</v>
      </c>
      <c r="M352" s="89" t="s">
        <v>948</v>
      </c>
      <c r="N352" s="89" t="s">
        <v>948</v>
      </c>
      <c r="O352" s="89" t="s">
        <v>948</v>
      </c>
      <c r="P352" s="89" t="s">
        <v>876</v>
      </c>
      <c r="U352" s="89" t="s">
        <v>958</v>
      </c>
      <c r="W352" s="89" t="s">
        <v>958</v>
      </c>
      <c r="X352" s="89" t="s">
        <v>876</v>
      </c>
      <c r="AB352" s="89" t="s">
        <v>948</v>
      </c>
      <c r="AC352" s="89" t="s">
        <v>960</v>
      </c>
      <c r="AD352" s="89" t="s">
        <v>876</v>
      </c>
      <c r="AF352" s="89" t="s">
        <v>948</v>
      </c>
      <c r="AG352" s="89" t="s">
        <v>948</v>
      </c>
      <c r="AH352" s="89" t="s">
        <v>948</v>
      </c>
      <c r="AI352" s="89" t="s">
        <v>948</v>
      </c>
      <c r="AJ352" s="89" t="s">
        <v>948</v>
      </c>
      <c r="AK352" s="89" t="s">
        <v>948</v>
      </c>
      <c r="AM352" s="89" t="s">
        <v>1231</v>
      </c>
      <c r="AO352" s="89" t="s">
        <v>35</v>
      </c>
      <c r="AP352" s="89" t="s">
        <v>1086</v>
      </c>
      <c r="AQ352" s="89" t="s">
        <v>1118</v>
      </c>
      <c r="AR352" s="89" t="s">
        <v>1160</v>
      </c>
      <c r="AS352" s="89" t="s">
        <v>2582</v>
      </c>
      <c r="AT352" s="89" t="s">
        <v>2583</v>
      </c>
      <c r="AU352" s="89" t="s">
        <v>1147</v>
      </c>
      <c r="AW352" s="89" t="s">
        <v>948</v>
      </c>
      <c r="AY352" s="89" t="s">
        <v>948</v>
      </c>
      <c r="AZ352" s="89" t="s">
        <v>949</v>
      </c>
      <c r="BI352" s="89" t="s">
        <v>948</v>
      </c>
      <c r="BJ352" s="89" t="s">
        <v>948</v>
      </c>
      <c r="BM352" s="89" t="s">
        <v>948</v>
      </c>
      <c r="BN352" s="89" t="s">
        <v>948</v>
      </c>
      <c r="BQ352" s="89" t="s">
        <v>2584</v>
      </c>
      <c r="BR352" s="89" t="s">
        <v>948</v>
      </c>
    </row>
    <row r="353" ht="13.5" hidden="1" customHeight="1">
      <c r="A353" s="89" t="s">
        <v>2585</v>
      </c>
      <c r="B353" s="89" t="s">
        <v>2586</v>
      </c>
      <c r="D353" s="89" t="s">
        <v>2585</v>
      </c>
      <c r="F353" s="89" t="s">
        <v>1052</v>
      </c>
      <c r="G353" s="89" t="s">
        <v>1052</v>
      </c>
      <c r="H353" s="89" t="s">
        <v>992</v>
      </c>
      <c r="I353" s="89" t="s">
        <v>956</v>
      </c>
      <c r="K353" s="89" t="s">
        <v>948</v>
      </c>
      <c r="L353" s="89" t="s">
        <v>889</v>
      </c>
      <c r="M353" s="89" t="s">
        <v>948</v>
      </c>
      <c r="N353" s="89" t="s">
        <v>948</v>
      </c>
      <c r="O353" s="89" t="s">
        <v>948</v>
      </c>
      <c r="P353" s="89" t="s">
        <v>948</v>
      </c>
      <c r="U353" s="89" t="s">
        <v>958</v>
      </c>
      <c r="W353" s="89" t="s">
        <v>958</v>
      </c>
      <c r="X353" s="89" t="s">
        <v>876</v>
      </c>
      <c r="AB353" s="89" t="s">
        <v>948</v>
      </c>
      <c r="AC353" s="89" t="s">
        <v>960</v>
      </c>
      <c r="AD353" s="89" t="s">
        <v>876</v>
      </c>
      <c r="AF353" s="89" t="s">
        <v>948</v>
      </c>
      <c r="AG353" s="89" t="s">
        <v>948</v>
      </c>
      <c r="AH353" s="89" t="s">
        <v>948</v>
      </c>
      <c r="AI353" s="89" t="s">
        <v>948</v>
      </c>
      <c r="AJ353" s="89" t="s">
        <v>948</v>
      </c>
      <c r="AK353" s="89" t="s">
        <v>948</v>
      </c>
      <c r="AM353" s="89" t="s">
        <v>2587</v>
      </c>
      <c r="AO353" s="89" t="s">
        <v>35</v>
      </c>
      <c r="AP353" s="89" t="s">
        <v>1086</v>
      </c>
      <c r="AQ353" s="89" t="s">
        <v>1118</v>
      </c>
      <c r="AR353" s="89" t="s">
        <v>980</v>
      </c>
      <c r="AS353" s="89" t="s">
        <v>1153</v>
      </c>
      <c r="AT353" s="89" t="s">
        <v>2588</v>
      </c>
      <c r="AU353" s="89" t="s">
        <v>965</v>
      </c>
      <c r="AW353" s="89" t="s">
        <v>948</v>
      </c>
      <c r="AY353" s="89" t="s">
        <v>948</v>
      </c>
      <c r="AZ353" s="89" t="s">
        <v>949</v>
      </c>
      <c r="BI353" s="89" t="s">
        <v>948</v>
      </c>
      <c r="BJ353" s="89" t="s">
        <v>948</v>
      </c>
      <c r="BM353" s="89" t="s">
        <v>948</v>
      </c>
      <c r="BN353" s="89" t="s">
        <v>948</v>
      </c>
      <c r="BQ353" s="89" t="s">
        <v>2589</v>
      </c>
      <c r="BR353" s="89" t="s">
        <v>948</v>
      </c>
    </row>
    <row r="354" ht="13.5" customHeight="1">
      <c r="A354" s="89" t="s">
        <v>2590</v>
      </c>
      <c r="B354" s="89" t="s">
        <v>2591</v>
      </c>
      <c r="D354" s="89" t="s">
        <v>1722</v>
      </c>
      <c r="F354" s="89" t="s">
        <v>1020</v>
      </c>
      <c r="G354" s="89" t="s">
        <v>1020</v>
      </c>
      <c r="H354" s="89" t="s">
        <v>955</v>
      </c>
      <c r="I354" s="89" t="s">
        <v>984</v>
      </c>
      <c r="J354" s="89" t="s">
        <v>948</v>
      </c>
      <c r="L354" s="89" t="s">
        <v>957</v>
      </c>
      <c r="M354" s="89" t="s">
        <v>876</v>
      </c>
      <c r="Q354" s="89" t="s">
        <v>948</v>
      </c>
      <c r="R354" s="89" t="s">
        <v>948</v>
      </c>
      <c r="T354" s="89" t="s">
        <v>959</v>
      </c>
      <c r="U354" s="89" t="s">
        <v>958</v>
      </c>
      <c r="V354" s="89" t="s">
        <v>959</v>
      </c>
      <c r="W354" s="89" t="s">
        <v>958</v>
      </c>
      <c r="X354" s="89" t="s">
        <v>948</v>
      </c>
      <c r="AB354" s="89" t="s">
        <v>948</v>
      </c>
      <c r="AC354" s="89" t="s">
        <v>949</v>
      </c>
      <c r="AD354" s="89" t="s">
        <v>948</v>
      </c>
      <c r="AF354" s="89" t="s">
        <v>948</v>
      </c>
      <c r="AG354" s="89" t="s">
        <v>948</v>
      </c>
      <c r="AM354" s="89" t="s">
        <v>1320</v>
      </c>
      <c r="AO354" s="89" t="s">
        <v>1722</v>
      </c>
      <c r="AP354" s="89" t="s">
        <v>889</v>
      </c>
      <c r="AQ354" s="89" t="s">
        <v>948</v>
      </c>
      <c r="AR354" s="89" t="s">
        <v>962</v>
      </c>
      <c r="AS354" s="89" t="s">
        <v>975</v>
      </c>
      <c r="AT354" s="89" t="s">
        <v>2592</v>
      </c>
      <c r="AU354" s="89" t="s">
        <v>1003</v>
      </c>
      <c r="AW354" s="89" t="s">
        <v>948</v>
      </c>
      <c r="AY354" s="89" t="s">
        <v>948</v>
      </c>
      <c r="AZ354" s="89" t="s">
        <v>949</v>
      </c>
      <c r="BA354" s="89" t="s">
        <v>948</v>
      </c>
      <c r="BC354" s="89" t="s">
        <v>876</v>
      </c>
      <c r="BF354" s="89" t="s">
        <v>948</v>
      </c>
      <c r="BM354" s="89" t="s">
        <v>948</v>
      </c>
      <c r="BN354" s="89" t="s">
        <v>948</v>
      </c>
      <c r="BQ354" s="89" t="s">
        <v>2593</v>
      </c>
      <c r="BR354" s="89" t="s">
        <v>948</v>
      </c>
      <c r="BY354" s="89" t="s">
        <v>948</v>
      </c>
      <c r="CA354" s="89" t="s">
        <v>948</v>
      </c>
    </row>
    <row r="355" ht="13.5" hidden="1" customHeight="1">
      <c r="A355" s="89" t="s">
        <v>2594</v>
      </c>
      <c r="B355" s="89" t="s">
        <v>2595</v>
      </c>
      <c r="D355" s="89" t="s">
        <v>1722</v>
      </c>
      <c r="F355" s="89" t="s">
        <v>1020</v>
      </c>
      <c r="G355" s="89" t="s">
        <v>1020</v>
      </c>
      <c r="H355" s="89" t="s">
        <v>992</v>
      </c>
      <c r="I355" s="89" t="s">
        <v>984</v>
      </c>
      <c r="K355" s="89" t="s">
        <v>1624</v>
      </c>
      <c r="L355" s="89" t="s">
        <v>957</v>
      </c>
      <c r="M355" s="89" t="s">
        <v>876</v>
      </c>
      <c r="N355" s="89" t="s">
        <v>876</v>
      </c>
      <c r="O355" s="89" t="s">
        <v>876</v>
      </c>
      <c r="P355" s="89" t="s">
        <v>948</v>
      </c>
      <c r="U355" s="89" t="s">
        <v>958</v>
      </c>
      <c r="W355" s="89" t="s">
        <v>958</v>
      </c>
      <c r="X355" s="89" t="s">
        <v>948</v>
      </c>
      <c r="AB355" s="89" t="s">
        <v>948</v>
      </c>
      <c r="AC355" s="89" t="s">
        <v>949</v>
      </c>
      <c r="AD355" s="89" t="s">
        <v>948</v>
      </c>
      <c r="AF355" s="89" t="s">
        <v>948</v>
      </c>
      <c r="AG355" s="89" t="s">
        <v>948</v>
      </c>
      <c r="AH355" s="89" t="s">
        <v>948</v>
      </c>
      <c r="AI355" s="89" t="s">
        <v>948</v>
      </c>
      <c r="AJ355" s="89" t="s">
        <v>948</v>
      </c>
      <c r="AK355" s="89" t="s">
        <v>948</v>
      </c>
      <c r="AM355" s="89" t="s">
        <v>1320</v>
      </c>
      <c r="AO355" s="89" t="s">
        <v>1722</v>
      </c>
      <c r="AP355" s="89" t="s">
        <v>889</v>
      </c>
      <c r="AQ355" s="89" t="s">
        <v>948</v>
      </c>
      <c r="AR355" s="89" t="s">
        <v>955</v>
      </c>
      <c r="AS355" s="89" t="s">
        <v>948</v>
      </c>
      <c r="AT355" s="89" t="s">
        <v>2592</v>
      </c>
      <c r="AU355" s="89" t="s">
        <v>1003</v>
      </c>
      <c r="AW355" s="89" t="s">
        <v>948</v>
      </c>
      <c r="AY355" s="89" t="s">
        <v>948</v>
      </c>
      <c r="AZ355" s="89" t="s">
        <v>949</v>
      </c>
      <c r="BA355" s="89" t="s">
        <v>948</v>
      </c>
      <c r="BI355" s="89" t="s">
        <v>948</v>
      </c>
      <c r="BJ355" s="89" t="s">
        <v>948</v>
      </c>
      <c r="BM355" s="89" t="s">
        <v>948</v>
      </c>
      <c r="BN355" s="89" t="s">
        <v>948</v>
      </c>
      <c r="BQ355" s="89" t="s">
        <v>948</v>
      </c>
      <c r="BR355" s="89" t="s">
        <v>948</v>
      </c>
      <c r="BX355" s="89" t="s">
        <v>2596</v>
      </c>
    </row>
    <row r="356" ht="13.5" customHeight="1">
      <c r="A356" s="89" t="s">
        <v>2597</v>
      </c>
      <c r="B356" s="89" t="s">
        <v>2598</v>
      </c>
      <c r="D356" s="89" t="s">
        <v>2599</v>
      </c>
      <c r="F356" s="89" t="s">
        <v>984</v>
      </c>
      <c r="G356" s="89" t="s">
        <v>984</v>
      </c>
      <c r="H356" s="89" t="s">
        <v>955</v>
      </c>
      <c r="I356" s="89" t="s">
        <v>984</v>
      </c>
      <c r="J356" s="89" t="s">
        <v>948</v>
      </c>
      <c r="L356" s="89" t="s">
        <v>957</v>
      </c>
      <c r="M356" s="89" t="s">
        <v>948</v>
      </c>
      <c r="Q356" s="89" t="s">
        <v>948</v>
      </c>
      <c r="R356" s="89" t="s">
        <v>948</v>
      </c>
      <c r="T356" s="89" t="s">
        <v>959</v>
      </c>
      <c r="U356" s="89" t="s">
        <v>958</v>
      </c>
      <c r="V356" s="89" t="s">
        <v>959</v>
      </c>
      <c r="W356" s="89" t="s">
        <v>958</v>
      </c>
      <c r="X356" s="89" t="s">
        <v>948</v>
      </c>
      <c r="AB356" s="89" t="s">
        <v>948</v>
      </c>
      <c r="AC356" s="89" t="s">
        <v>960</v>
      </c>
      <c r="AD356" s="89" t="s">
        <v>876</v>
      </c>
      <c r="AF356" s="89" t="s">
        <v>948</v>
      </c>
      <c r="AG356" s="89" t="s">
        <v>948</v>
      </c>
      <c r="AM356" s="89" t="s">
        <v>1600</v>
      </c>
      <c r="AO356" s="89" t="s">
        <v>42</v>
      </c>
      <c r="AP356" s="89" t="s">
        <v>889</v>
      </c>
      <c r="AR356" s="89" t="s">
        <v>980</v>
      </c>
      <c r="AS356" s="89" t="s">
        <v>1034</v>
      </c>
      <c r="AT356" s="89" t="s">
        <v>2600</v>
      </c>
      <c r="AU356" s="89" t="s">
        <v>1233</v>
      </c>
      <c r="AW356" s="89" t="s">
        <v>876</v>
      </c>
      <c r="AY356" s="89" t="s">
        <v>948</v>
      </c>
      <c r="AZ356" s="89" t="s">
        <v>2601</v>
      </c>
      <c r="BA356" s="89" t="s">
        <v>876</v>
      </c>
      <c r="BB356" s="89" t="s">
        <v>598</v>
      </c>
      <c r="BC356" s="89" t="s">
        <v>876</v>
      </c>
      <c r="BF356" s="89" t="s">
        <v>876</v>
      </c>
      <c r="BM356" s="89" t="s">
        <v>948</v>
      </c>
      <c r="BN356" s="89" t="s">
        <v>948</v>
      </c>
      <c r="BQ356" s="89" t="s">
        <v>2602</v>
      </c>
      <c r="BR356" s="89" t="s">
        <v>948</v>
      </c>
      <c r="BY356" s="89" t="s">
        <v>948</v>
      </c>
      <c r="CA356" s="89" t="s">
        <v>1090</v>
      </c>
    </row>
    <row r="357" ht="13.5" hidden="1" customHeight="1">
      <c r="A357" s="89" t="s">
        <v>2603</v>
      </c>
      <c r="B357" s="89" t="s">
        <v>2604</v>
      </c>
      <c r="D357" s="89" t="s">
        <v>413</v>
      </c>
      <c r="F357" s="89" t="s">
        <v>1454</v>
      </c>
      <c r="G357" s="89" t="s">
        <v>1454</v>
      </c>
      <c r="H357" s="89" t="s">
        <v>955</v>
      </c>
      <c r="I357" s="89" t="s">
        <v>1021</v>
      </c>
      <c r="K357" s="89" t="s">
        <v>948</v>
      </c>
      <c r="L357" s="89" t="s">
        <v>889</v>
      </c>
      <c r="M357" s="89" t="s">
        <v>948</v>
      </c>
      <c r="N357" s="89" t="s">
        <v>948</v>
      </c>
      <c r="O357" s="89" t="s">
        <v>876</v>
      </c>
      <c r="P357" s="89" t="s">
        <v>876</v>
      </c>
      <c r="U357" s="89" t="s">
        <v>958</v>
      </c>
      <c r="W357" s="89" t="s">
        <v>958</v>
      </c>
      <c r="X357" s="89" t="s">
        <v>876</v>
      </c>
      <c r="AB357" s="89" t="s">
        <v>948</v>
      </c>
      <c r="AC357" s="89" t="s">
        <v>960</v>
      </c>
      <c r="AD357" s="89" t="s">
        <v>876</v>
      </c>
      <c r="AF357" s="89" t="s">
        <v>948</v>
      </c>
      <c r="AG357" s="89" t="s">
        <v>948</v>
      </c>
      <c r="AH357" s="89" t="s">
        <v>948</v>
      </c>
      <c r="AI357" s="89" t="s">
        <v>948</v>
      </c>
      <c r="AJ357" s="89" t="s">
        <v>948</v>
      </c>
      <c r="AK357" s="89" t="s">
        <v>948</v>
      </c>
      <c r="AM357" s="89" t="s">
        <v>1600</v>
      </c>
      <c r="AO357" s="89" t="s">
        <v>35</v>
      </c>
      <c r="AP357" s="89" t="s">
        <v>1086</v>
      </c>
      <c r="AQ357" s="89" t="s">
        <v>1087</v>
      </c>
      <c r="AR357" s="89" t="s">
        <v>955</v>
      </c>
      <c r="AS357" s="89" t="s">
        <v>1095</v>
      </c>
      <c r="AT357" s="89" t="s">
        <v>2605</v>
      </c>
      <c r="AU357" s="89" t="s">
        <v>1233</v>
      </c>
      <c r="AW357" s="89" t="s">
        <v>948</v>
      </c>
      <c r="AY357" s="89" t="s">
        <v>948</v>
      </c>
      <c r="AZ357" s="89" t="s">
        <v>949</v>
      </c>
      <c r="BI357" s="89" t="s">
        <v>948</v>
      </c>
      <c r="BJ357" s="89" t="s">
        <v>948</v>
      </c>
      <c r="BM357" s="89" t="s">
        <v>948</v>
      </c>
      <c r="BN357" s="89" t="s">
        <v>948</v>
      </c>
      <c r="BQ357" s="89" t="s">
        <v>2606</v>
      </c>
      <c r="BR357" s="89" t="s">
        <v>948</v>
      </c>
    </row>
    <row r="358" ht="13.5" hidden="1" customHeight="1">
      <c r="A358" s="89" t="s">
        <v>2607</v>
      </c>
      <c r="B358" s="89" t="s">
        <v>2608</v>
      </c>
      <c r="D358" s="89" t="s">
        <v>394</v>
      </c>
      <c r="F358" s="89" t="s">
        <v>1454</v>
      </c>
      <c r="G358" s="89" t="s">
        <v>1454</v>
      </c>
      <c r="H358" s="89" t="s">
        <v>955</v>
      </c>
      <c r="I358" s="89" t="s">
        <v>1021</v>
      </c>
      <c r="K358" s="89" t="s">
        <v>948</v>
      </c>
      <c r="L358" s="89" t="s">
        <v>957</v>
      </c>
      <c r="M358" s="89" t="s">
        <v>948</v>
      </c>
      <c r="N358" s="89" t="s">
        <v>876</v>
      </c>
      <c r="O358" s="89" t="s">
        <v>876</v>
      </c>
      <c r="P358" s="89" t="s">
        <v>948</v>
      </c>
      <c r="U358" s="89" t="s">
        <v>958</v>
      </c>
      <c r="W358" s="89" t="s">
        <v>958</v>
      </c>
      <c r="X358" s="89" t="s">
        <v>948</v>
      </c>
      <c r="AB358" s="89" t="s">
        <v>948</v>
      </c>
      <c r="AC358" s="89" t="s">
        <v>960</v>
      </c>
      <c r="AD358" s="89" t="s">
        <v>876</v>
      </c>
      <c r="AF358" s="89" t="s">
        <v>948</v>
      </c>
      <c r="AG358" s="89" t="s">
        <v>948</v>
      </c>
      <c r="AH358" s="89" t="s">
        <v>948</v>
      </c>
      <c r="AI358" s="89" t="s">
        <v>948</v>
      </c>
      <c r="AJ358" s="89" t="s">
        <v>948</v>
      </c>
      <c r="AK358" s="89" t="s">
        <v>948</v>
      </c>
      <c r="AM358" s="89" t="s">
        <v>1600</v>
      </c>
      <c r="AO358" s="89" t="s">
        <v>35</v>
      </c>
      <c r="AP358" s="89" t="s">
        <v>983</v>
      </c>
      <c r="AQ358" s="89" t="s">
        <v>984</v>
      </c>
      <c r="AR358" s="89" t="s">
        <v>955</v>
      </c>
      <c r="AS358" s="89" t="s">
        <v>1095</v>
      </c>
      <c r="AT358" s="89" t="s">
        <v>2605</v>
      </c>
      <c r="AU358" s="89" t="s">
        <v>1233</v>
      </c>
      <c r="AW358" s="89" t="s">
        <v>948</v>
      </c>
      <c r="AY358" s="89" t="s">
        <v>948</v>
      </c>
      <c r="AZ358" s="89" t="s">
        <v>949</v>
      </c>
      <c r="BI358" s="89" t="s">
        <v>948</v>
      </c>
      <c r="BJ358" s="89" t="s">
        <v>948</v>
      </c>
      <c r="BM358" s="89" t="s">
        <v>948</v>
      </c>
      <c r="BN358" s="89" t="s">
        <v>948</v>
      </c>
      <c r="BQ358" s="89" t="s">
        <v>2609</v>
      </c>
      <c r="BR358" s="89" t="s">
        <v>948</v>
      </c>
    </row>
    <row r="359" ht="13.5" hidden="1" customHeight="1">
      <c r="A359" s="89" t="s">
        <v>2610</v>
      </c>
      <c r="B359" s="89" t="s">
        <v>2611</v>
      </c>
      <c r="C359" s="89" t="s">
        <v>2612</v>
      </c>
      <c r="D359" s="89" t="s">
        <v>2613</v>
      </c>
      <c r="F359" s="89" t="s">
        <v>1361</v>
      </c>
      <c r="G359" s="89" t="s">
        <v>1361</v>
      </c>
      <c r="H359" s="89" t="s">
        <v>955</v>
      </c>
      <c r="I359" s="89" t="s">
        <v>981</v>
      </c>
      <c r="K359" s="89" t="s">
        <v>948</v>
      </c>
      <c r="L359" s="89" t="s">
        <v>889</v>
      </c>
      <c r="M359" s="89" t="s">
        <v>948</v>
      </c>
      <c r="U359" s="89" t="s">
        <v>958</v>
      </c>
      <c r="W359" s="89" t="s">
        <v>958</v>
      </c>
      <c r="X359" s="89" t="s">
        <v>876</v>
      </c>
      <c r="AB359" s="89" t="s">
        <v>948</v>
      </c>
      <c r="AC359" s="89" t="s">
        <v>1238</v>
      </c>
      <c r="AD359" s="89" t="s">
        <v>876</v>
      </c>
      <c r="AF359" s="89" t="s">
        <v>948</v>
      </c>
      <c r="AG359" s="89" t="s">
        <v>948</v>
      </c>
      <c r="AH359" s="89" t="s">
        <v>948</v>
      </c>
      <c r="AI359" s="89" t="s">
        <v>948</v>
      </c>
      <c r="AJ359" s="89" t="s">
        <v>948</v>
      </c>
      <c r="AK359" s="89" t="s">
        <v>948</v>
      </c>
      <c r="AM359" s="89" t="s">
        <v>2614</v>
      </c>
      <c r="AN359" s="89" t="s">
        <v>948</v>
      </c>
      <c r="AO359" s="89" t="s">
        <v>40</v>
      </c>
      <c r="AP359" s="89" t="s">
        <v>983</v>
      </c>
      <c r="AQ359" s="89" t="s">
        <v>956</v>
      </c>
      <c r="AR359" s="89" t="s">
        <v>974</v>
      </c>
      <c r="AS359" s="89" t="s">
        <v>963</v>
      </c>
      <c r="AT359" s="89" t="s">
        <v>2615</v>
      </c>
      <c r="AU359" s="89" t="s">
        <v>1147</v>
      </c>
      <c r="AW359" s="89" t="s">
        <v>948</v>
      </c>
      <c r="AY359" s="89" t="s">
        <v>948</v>
      </c>
      <c r="AZ359" s="89" t="s">
        <v>949</v>
      </c>
      <c r="BH359" s="89" t="s">
        <v>948</v>
      </c>
      <c r="BI359" s="89" t="s">
        <v>948</v>
      </c>
      <c r="BM359" s="89" t="s">
        <v>948</v>
      </c>
      <c r="BN359" s="89" t="s">
        <v>948</v>
      </c>
      <c r="BQ359" s="89" t="s">
        <v>2616</v>
      </c>
      <c r="BR359" s="89" t="s">
        <v>948</v>
      </c>
    </row>
    <row r="360" ht="13.5" hidden="1" customHeight="1">
      <c r="A360" s="89" t="s">
        <v>2617</v>
      </c>
      <c r="B360" s="89" t="s">
        <v>2618</v>
      </c>
      <c r="C360" s="89" t="s">
        <v>2619</v>
      </c>
      <c r="D360" s="89" t="s">
        <v>2620</v>
      </c>
      <c r="F360" s="89" t="s">
        <v>980</v>
      </c>
      <c r="G360" s="89" t="s">
        <v>980</v>
      </c>
      <c r="H360" s="89" t="s">
        <v>955</v>
      </c>
      <c r="I360" s="89" t="s">
        <v>1007</v>
      </c>
      <c r="K360" s="89" t="s">
        <v>948</v>
      </c>
      <c r="L360" s="89" t="s">
        <v>889</v>
      </c>
      <c r="M360" s="89" t="s">
        <v>948</v>
      </c>
      <c r="U360" s="89" t="s">
        <v>958</v>
      </c>
      <c r="W360" s="89" t="s">
        <v>958</v>
      </c>
      <c r="X360" s="89" t="s">
        <v>876</v>
      </c>
      <c r="AB360" s="89" t="s">
        <v>948</v>
      </c>
      <c r="AC360" s="89" t="s">
        <v>960</v>
      </c>
      <c r="AD360" s="89" t="s">
        <v>876</v>
      </c>
      <c r="AF360" s="89" t="s">
        <v>948</v>
      </c>
      <c r="AG360" s="89" t="s">
        <v>948</v>
      </c>
      <c r="AH360" s="89" t="s">
        <v>948</v>
      </c>
      <c r="AI360" s="89" t="s">
        <v>948</v>
      </c>
      <c r="AJ360" s="89" t="s">
        <v>948</v>
      </c>
      <c r="AK360" s="89" t="s">
        <v>948</v>
      </c>
      <c r="AL360" s="89" t="s">
        <v>876</v>
      </c>
      <c r="AM360" s="89" t="s">
        <v>1610</v>
      </c>
      <c r="AN360" s="89" t="s">
        <v>948</v>
      </c>
      <c r="AO360" s="89" t="s">
        <v>40</v>
      </c>
      <c r="AP360" s="89" t="s">
        <v>1086</v>
      </c>
      <c r="AQ360" s="89" t="s">
        <v>1145</v>
      </c>
      <c r="AR360" s="89" t="s">
        <v>955</v>
      </c>
      <c r="AS360" s="89" t="s">
        <v>1034</v>
      </c>
      <c r="AT360" s="89" t="s">
        <v>2621</v>
      </c>
      <c r="AU360" s="89" t="s">
        <v>1147</v>
      </c>
      <c r="AW360" s="89" t="s">
        <v>948</v>
      </c>
      <c r="AY360" s="89" t="s">
        <v>948</v>
      </c>
      <c r="AZ360" s="89" t="s">
        <v>949</v>
      </c>
      <c r="BH360" s="89" t="s">
        <v>948</v>
      </c>
      <c r="BI360" s="89" t="s">
        <v>948</v>
      </c>
      <c r="BM360" s="89" t="s">
        <v>948</v>
      </c>
      <c r="BN360" s="89" t="s">
        <v>948</v>
      </c>
      <c r="BQ360" s="89" t="s">
        <v>2622</v>
      </c>
      <c r="BR360" s="89" t="s">
        <v>948</v>
      </c>
    </row>
    <row r="361" ht="13.5" customHeight="1">
      <c r="A361" s="89" t="s">
        <v>2623</v>
      </c>
      <c r="B361" s="89" t="s">
        <v>2624</v>
      </c>
      <c r="D361" s="89" t="s">
        <v>2625</v>
      </c>
      <c r="F361" s="89" t="s">
        <v>962</v>
      </c>
      <c r="G361" s="89" t="s">
        <v>962</v>
      </c>
      <c r="H361" s="89" t="s">
        <v>992</v>
      </c>
      <c r="I361" s="89" t="s">
        <v>1001</v>
      </c>
      <c r="J361" s="89" t="s">
        <v>948</v>
      </c>
      <c r="L361" s="89" t="s">
        <v>957</v>
      </c>
      <c r="M361" s="89" t="s">
        <v>948</v>
      </c>
      <c r="Q361" s="89" t="s">
        <v>948</v>
      </c>
      <c r="R361" s="89" t="s">
        <v>948</v>
      </c>
      <c r="T361" s="89" t="s">
        <v>959</v>
      </c>
      <c r="U361" s="89" t="s">
        <v>1079</v>
      </c>
      <c r="V361" s="89" t="s">
        <v>959</v>
      </c>
      <c r="W361" s="89" t="s">
        <v>1079</v>
      </c>
      <c r="X361" s="89" t="s">
        <v>948</v>
      </c>
      <c r="AB361" s="89" t="s">
        <v>948</v>
      </c>
      <c r="AC361" s="89" t="s">
        <v>1094</v>
      </c>
      <c r="AD361" s="89" t="s">
        <v>876</v>
      </c>
      <c r="AF361" s="89" t="s">
        <v>948</v>
      </c>
      <c r="AG361" s="89" t="s">
        <v>948</v>
      </c>
      <c r="AM361" s="89" t="s">
        <v>2614</v>
      </c>
      <c r="AO361" s="89" t="s">
        <v>41</v>
      </c>
      <c r="AP361" s="89" t="s">
        <v>983</v>
      </c>
      <c r="AQ361" s="89" t="s">
        <v>956</v>
      </c>
      <c r="AR361" s="89" t="s">
        <v>974</v>
      </c>
      <c r="AS361" s="89" t="s">
        <v>963</v>
      </c>
      <c r="AT361" s="89" t="s">
        <v>2626</v>
      </c>
      <c r="AU361" s="89" t="s">
        <v>1147</v>
      </c>
      <c r="AW361" s="89" t="s">
        <v>948</v>
      </c>
      <c r="AY361" s="89" t="s">
        <v>948</v>
      </c>
      <c r="AZ361" s="89" t="s">
        <v>949</v>
      </c>
      <c r="BC361" s="89" t="s">
        <v>948</v>
      </c>
      <c r="BF361" s="89" t="s">
        <v>876</v>
      </c>
      <c r="BM361" s="89" t="s">
        <v>948</v>
      </c>
      <c r="BN361" s="89" t="s">
        <v>948</v>
      </c>
      <c r="BQ361" s="89" t="s">
        <v>2627</v>
      </c>
      <c r="BR361" s="89" t="s">
        <v>948</v>
      </c>
    </row>
    <row r="362" ht="13.5" customHeight="1">
      <c r="A362" s="89" t="s">
        <v>2628</v>
      </c>
      <c r="B362" s="89" t="s">
        <v>2629</v>
      </c>
      <c r="D362" s="89" t="s">
        <v>383</v>
      </c>
      <c r="F362" s="89" t="s">
        <v>980</v>
      </c>
      <c r="G362" s="89" t="s">
        <v>980</v>
      </c>
      <c r="H362" s="89" t="s">
        <v>992</v>
      </c>
      <c r="I362" s="89" t="s">
        <v>1007</v>
      </c>
      <c r="J362" s="89" t="s">
        <v>948</v>
      </c>
      <c r="L362" s="89" t="s">
        <v>957</v>
      </c>
      <c r="M362" s="89" t="s">
        <v>876</v>
      </c>
      <c r="Q362" s="89" t="s">
        <v>948</v>
      </c>
      <c r="R362" s="89" t="s">
        <v>876</v>
      </c>
      <c r="T362" s="89" t="s">
        <v>959</v>
      </c>
      <c r="U362" s="89" t="s">
        <v>958</v>
      </c>
      <c r="V362" s="89" t="s">
        <v>959</v>
      </c>
      <c r="W362" s="89" t="s">
        <v>958</v>
      </c>
      <c r="X362" s="89" t="s">
        <v>948</v>
      </c>
      <c r="AB362" s="89" t="s">
        <v>948</v>
      </c>
      <c r="AC362" s="89" t="s">
        <v>960</v>
      </c>
      <c r="AD362" s="89" t="s">
        <v>876</v>
      </c>
      <c r="AF362" s="89" t="s">
        <v>948</v>
      </c>
      <c r="AG362" s="89" t="s">
        <v>948</v>
      </c>
      <c r="AM362" s="89" t="s">
        <v>1610</v>
      </c>
      <c r="AO362" s="89" t="s">
        <v>2628</v>
      </c>
      <c r="AP362" s="89" t="s">
        <v>983</v>
      </c>
      <c r="AQ362" s="89" t="s">
        <v>956</v>
      </c>
      <c r="AR362" s="89" t="s">
        <v>955</v>
      </c>
      <c r="AS362" s="89" t="s">
        <v>1095</v>
      </c>
      <c r="AT362" s="89" t="s">
        <v>2621</v>
      </c>
      <c r="AU362" s="89" t="s">
        <v>1147</v>
      </c>
      <c r="AW362" s="89" t="s">
        <v>948</v>
      </c>
      <c r="AY362" s="89" t="s">
        <v>948</v>
      </c>
      <c r="AZ362" s="89" t="s">
        <v>949</v>
      </c>
      <c r="BC362" s="89" t="s">
        <v>948</v>
      </c>
      <c r="BF362" s="89" t="s">
        <v>876</v>
      </c>
      <c r="BM362" s="89" t="s">
        <v>948</v>
      </c>
      <c r="BN362" s="89" t="s">
        <v>948</v>
      </c>
      <c r="BQ362" s="89" t="s">
        <v>2630</v>
      </c>
      <c r="BR362" s="89" t="s">
        <v>948</v>
      </c>
    </row>
    <row r="363" ht="13.5" hidden="1" customHeight="1">
      <c r="A363" s="89" t="s">
        <v>2631</v>
      </c>
      <c r="B363" s="89" t="s">
        <v>2632</v>
      </c>
      <c r="C363" s="89" t="s">
        <v>1615</v>
      </c>
      <c r="D363" s="89" t="s">
        <v>383</v>
      </c>
      <c r="F363" s="89" t="s">
        <v>980</v>
      </c>
      <c r="G363" s="89" t="s">
        <v>980</v>
      </c>
      <c r="H363" s="89" t="s">
        <v>955</v>
      </c>
      <c r="I363" s="89" t="s">
        <v>1007</v>
      </c>
      <c r="K363" s="89" t="s">
        <v>948</v>
      </c>
      <c r="L363" s="89" t="s">
        <v>957</v>
      </c>
      <c r="M363" s="89" t="s">
        <v>876</v>
      </c>
      <c r="U363" s="89" t="s">
        <v>958</v>
      </c>
      <c r="W363" s="89" t="s">
        <v>958</v>
      </c>
      <c r="X363" s="89" t="s">
        <v>948</v>
      </c>
      <c r="AB363" s="89" t="s">
        <v>948</v>
      </c>
      <c r="AC363" s="89" t="s">
        <v>960</v>
      </c>
      <c r="AD363" s="89" t="s">
        <v>876</v>
      </c>
      <c r="AF363" s="89" t="s">
        <v>948</v>
      </c>
      <c r="AG363" s="89" t="s">
        <v>948</v>
      </c>
      <c r="AH363" s="89" t="s">
        <v>948</v>
      </c>
      <c r="AI363" s="89" t="s">
        <v>948</v>
      </c>
      <c r="AJ363" s="89" t="s">
        <v>948</v>
      </c>
      <c r="AK363" s="89" t="s">
        <v>948</v>
      </c>
      <c r="AM363" s="89" t="s">
        <v>1610</v>
      </c>
      <c r="AN363" s="89" t="s">
        <v>948</v>
      </c>
      <c r="AO363" s="89" t="s">
        <v>2628</v>
      </c>
      <c r="AP363" s="89" t="s">
        <v>983</v>
      </c>
      <c r="AQ363" s="89" t="s">
        <v>956</v>
      </c>
      <c r="AR363" s="89" t="s">
        <v>1067</v>
      </c>
      <c r="AS363" s="89" t="s">
        <v>948</v>
      </c>
      <c r="AT363" s="89" t="s">
        <v>2621</v>
      </c>
      <c r="AU363" s="89" t="s">
        <v>1147</v>
      </c>
      <c r="AW363" s="89" t="s">
        <v>948</v>
      </c>
      <c r="AY363" s="89" t="s">
        <v>948</v>
      </c>
      <c r="AZ363" s="89" t="s">
        <v>949</v>
      </c>
      <c r="BH363" s="89" t="s">
        <v>876</v>
      </c>
      <c r="BI363" s="89" t="s">
        <v>948</v>
      </c>
      <c r="BM363" s="89" t="s">
        <v>948</v>
      </c>
      <c r="BN363" s="89" t="s">
        <v>948</v>
      </c>
      <c r="BQ363" s="89" t="s">
        <v>948</v>
      </c>
      <c r="BR363" s="89" t="s">
        <v>948</v>
      </c>
      <c r="BX363" s="89" t="s">
        <v>2633</v>
      </c>
    </row>
    <row r="364" ht="13.5" hidden="1" customHeight="1">
      <c r="A364" s="89" t="s">
        <v>2634</v>
      </c>
      <c r="B364" s="89" t="s">
        <v>2635</v>
      </c>
      <c r="D364" s="89" t="s">
        <v>418</v>
      </c>
      <c r="F364" s="89" t="s">
        <v>1014</v>
      </c>
      <c r="G364" s="89" t="s">
        <v>1014</v>
      </c>
      <c r="H364" s="89" t="s">
        <v>992</v>
      </c>
      <c r="I364" s="89" t="s">
        <v>984</v>
      </c>
      <c r="K364" s="89" t="s">
        <v>948</v>
      </c>
      <c r="L364" s="89" t="s">
        <v>889</v>
      </c>
      <c r="M364" s="89" t="s">
        <v>948</v>
      </c>
      <c r="N364" s="89" t="s">
        <v>948</v>
      </c>
      <c r="O364" s="89" t="s">
        <v>948</v>
      </c>
      <c r="P364" s="89" t="s">
        <v>948</v>
      </c>
      <c r="U364" s="89" t="s">
        <v>958</v>
      </c>
      <c r="W364" s="89" t="s">
        <v>958</v>
      </c>
      <c r="X364" s="89" t="s">
        <v>876</v>
      </c>
      <c r="AB364" s="89" t="s">
        <v>948</v>
      </c>
      <c r="AC364" s="89" t="s">
        <v>960</v>
      </c>
      <c r="AD364" s="89" t="s">
        <v>876</v>
      </c>
      <c r="AF364" s="89" t="s">
        <v>948</v>
      </c>
      <c r="AG364" s="89" t="s">
        <v>948</v>
      </c>
      <c r="AH364" s="89" t="s">
        <v>948</v>
      </c>
      <c r="AI364" s="89" t="s">
        <v>948</v>
      </c>
      <c r="AJ364" s="89" t="s">
        <v>948</v>
      </c>
      <c r="AK364" s="89" t="s">
        <v>948</v>
      </c>
      <c r="AM364" s="89" t="s">
        <v>1600</v>
      </c>
      <c r="AO364" s="89" t="s">
        <v>35</v>
      </c>
      <c r="AP364" s="89" t="s">
        <v>1086</v>
      </c>
      <c r="AQ364" s="89" t="s">
        <v>1087</v>
      </c>
      <c r="AR364" s="89" t="s">
        <v>980</v>
      </c>
      <c r="AS364" s="89" t="s">
        <v>1111</v>
      </c>
      <c r="AT364" s="89" t="s">
        <v>2636</v>
      </c>
      <c r="AU364" s="89" t="s">
        <v>1147</v>
      </c>
      <c r="AW364" s="89" t="s">
        <v>948</v>
      </c>
      <c r="AY364" s="89" t="s">
        <v>948</v>
      </c>
      <c r="AZ364" s="89" t="s">
        <v>949</v>
      </c>
      <c r="BI364" s="89" t="s">
        <v>948</v>
      </c>
      <c r="BJ364" s="89" t="s">
        <v>948</v>
      </c>
      <c r="BM364" s="89" t="s">
        <v>948</v>
      </c>
      <c r="BN364" s="89" t="s">
        <v>948</v>
      </c>
      <c r="BQ364" s="89" t="s">
        <v>2637</v>
      </c>
      <c r="BR364" s="89" t="s">
        <v>948</v>
      </c>
    </row>
    <row r="365" ht="13.5" hidden="1" customHeight="1">
      <c r="A365" s="89" t="s">
        <v>2638</v>
      </c>
      <c r="B365" s="89" t="s">
        <v>2639</v>
      </c>
      <c r="D365" s="89" t="s">
        <v>2640</v>
      </c>
      <c r="F365" s="89" t="s">
        <v>984</v>
      </c>
      <c r="G365" s="89" t="s">
        <v>984</v>
      </c>
      <c r="H365" s="89" t="s">
        <v>992</v>
      </c>
      <c r="I365" s="89" t="s">
        <v>1021</v>
      </c>
      <c r="K365" s="89" t="s">
        <v>948</v>
      </c>
      <c r="L365" s="89" t="s">
        <v>889</v>
      </c>
      <c r="M365" s="89" t="s">
        <v>948</v>
      </c>
      <c r="N365" s="89" t="s">
        <v>948</v>
      </c>
      <c r="O365" s="89" t="s">
        <v>948</v>
      </c>
      <c r="P365" s="89" t="s">
        <v>948</v>
      </c>
      <c r="U365" s="89" t="s">
        <v>958</v>
      </c>
      <c r="W365" s="89" t="s">
        <v>958</v>
      </c>
      <c r="X365" s="89" t="s">
        <v>876</v>
      </c>
      <c r="AB365" s="89" t="s">
        <v>948</v>
      </c>
      <c r="AC365" s="89" t="s">
        <v>949</v>
      </c>
      <c r="AF365" s="89" t="s">
        <v>948</v>
      </c>
      <c r="AG365" s="89" t="s">
        <v>948</v>
      </c>
      <c r="AH365" s="89" t="s">
        <v>948</v>
      </c>
      <c r="AI365" s="89" t="s">
        <v>948</v>
      </c>
      <c r="AJ365" s="89" t="s">
        <v>948</v>
      </c>
      <c r="AK365" s="89" t="s">
        <v>948</v>
      </c>
      <c r="AM365" s="89" t="s">
        <v>1000</v>
      </c>
      <c r="AO365" s="89" t="s">
        <v>35</v>
      </c>
      <c r="AP365" s="89" t="s">
        <v>1086</v>
      </c>
      <c r="AQ365" s="89" t="s">
        <v>1118</v>
      </c>
      <c r="AR365" s="89" t="s">
        <v>1205</v>
      </c>
      <c r="AS365" s="89" t="s">
        <v>1153</v>
      </c>
      <c r="AT365" s="89" t="s">
        <v>2641</v>
      </c>
      <c r="AU365" s="89" t="s">
        <v>965</v>
      </c>
      <c r="AW365" s="89" t="s">
        <v>948</v>
      </c>
      <c r="AY365" s="89" t="s">
        <v>948</v>
      </c>
      <c r="AZ365" s="89" t="s">
        <v>949</v>
      </c>
      <c r="BI365" s="89" t="s">
        <v>948</v>
      </c>
      <c r="BJ365" s="89" t="s">
        <v>948</v>
      </c>
      <c r="BM365" s="89" t="s">
        <v>948</v>
      </c>
      <c r="BN365" s="89" t="s">
        <v>948</v>
      </c>
      <c r="BQ365" s="89" t="s">
        <v>2642</v>
      </c>
      <c r="BR365" s="89" t="s">
        <v>948</v>
      </c>
    </row>
    <row r="366" ht="13.5" hidden="1" customHeight="1">
      <c r="A366" s="89" t="s">
        <v>2643</v>
      </c>
      <c r="B366" s="89" t="s">
        <v>2644</v>
      </c>
      <c r="D366" s="89" t="s">
        <v>2238</v>
      </c>
      <c r="F366" s="89" t="s">
        <v>984</v>
      </c>
      <c r="G366" s="89" t="s">
        <v>984</v>
      </c>
      <c r="H366" s="89" t="s">
        <v>992</v>
      </c>
      <c r="I366" s="89" t="s">
        <v>1021</v>
      </c>
      <c r="K366" s="89" t="s">
        <v>948</v>
      </c>
      <c r="L366" s="89" t="s">
        <v>889</v>
      </c>
      <c r="M366" s="89" t="s">
        <v>948</v>
      </c>
      <c r="N366" s="89" t="s">
        <v>948</v>
      </c>
      <c r="O366" s="89" t="s">
        <v>948</v>
      </c>
      <c r="P366" s="89" t="s">
        <v>948</v>
      </c>
      <c r="U366" s="89" t="s">
        <v>958</v>
      </c>
      <c r="W366" s="89" t="s">
        <v>958</v>
      </c>
      <c r="X366" s="89" t="s">
        <v>876</v>
      </c>
      <c r="AB366" s="89" t="s">
        <v>948</v>
      </c>
      <c r="AC366" s="89" t="s">
        <v>949</v>
      </c>
      <c r="AF366" s="89" t="s">
        <v>948</v>
      </c>
      <c r="AG366" s="89" t="s">
        <v>948</v>
      </c>
      <c r="AH366" s="89" t="s">
        <v>948</v>
      </c>
      <c r="AI366" s="89" t="s">
        <v>948</v>
      </c>
      <c r="AJ366" s="89" t="s">
        <v>948</v>
      </c>
      <c r="AK366" s="89" t="s">
        <v>948</v>
      </c>
      <c r="AM366" s="89" t="s">
        <v>1000</v>
      </c>
      <c r="AO366" s="89" t="s">
        <v>35</v>
      </c>
      <c r="AP366" s="89" t="s">
        <v>1086</v>
      </c>
      <c r="AQ366" s="89" t="s">
        <v>1118</v>
      </c>
      <c r="AR366" s="89" t="s">
        <v>1205</v>
      </c>
      <c r="AS366" s="89" t="s">
        <v>1153</v>
      </c>
      <c r="AT366" s="89" t="s">
        <v>2641</v>
      </c>
      <c r="AU366" s="89" t="s">
        <v>986</v>
      </c>
      <c r="AW366" s="89" t="s">
        <v>948</v>
      </c>
      <c r="AY366" s="89" t="s">
        <v>948</v>
      </c>
      <c r="AZ366" s="89" t="s">
        <v>949</v>
      </c>
      <c r="BI366" s="89" t="s">
        <v>948</v>
      </c>
      <c r="BJ366" s="89" t="s">
        <v>948</v>
      </c>
      <c r="BM366" s="89" t="s">
        <v>948</v>
      </c>
      <c r="BN366" s="89" t="s">
        <v>948</v>
      </c>
      <c r="BQ366" s="89" t="s">
        <v>2645</v>
      </c>
      <c r="BR366" s="89" t="s">
        <v>948</v>
      </c>
    </row>
    <row r="367" ht="13.5" hidden="1" customHeight="1">
      <c r="A367" s="89" t="s">
        <v>2646</v>
      </c>
      <c r="B367" s="89" t="s">
        <v>2647</v>
      </c>
      <c r="C367" s="89" t="s">
        <v>2612</v>
      </c>
      <c r="D367" s="89" t="s">
        <v>2648</v>
      </c>
      <c r="F367" s="89" t="s">
        <v>1141</v>
      </c>
      <c r="G367" s="89" t="s">
        <v>1141</v>
      </c>
      <c r="H367" s="89" t="s">
        <v>992</v>
      </c>
      <c r="I367" s="89" t="s">
        <v>1159</v>
      </c>
      <c r="K367" s="89" t="s">
        <v>948</v>
      </c>
      <c r="L367" s="89" t="s">
        <v>889</v>
      </c>
      <c r="M367" s="89" t="s">
        <v>948</v>
      </c>
      <c r="U367" s="89" t="s">
        <v>958</v>
      </c>
      <c r="W367" s="89" t="s">
        <v>958</v>
      </c>
      <c r="X367" s="89" t="s">
        <v>876</v>
      </c>
      <c r="AB367" s="89" t="s">
        <v>948</v>
      </c>
      <c r="AC367" s="89" t="s">
        <v>2649</v>
      </c>
      <c r="AD367" s="89" t="s">
        <v>876</v>
      </c>
      <c r="AF367" s="89" t="s">
        <v>948</v>
      </c>
      <c r="AG367" s="89" t="s">
        <v>948</v>
      </c>
      <c r="AH367" s="89" t="s">
        <v>948</v>
      </c>
      <c r="AI367" s="89" t="s">
        <v>948</v>
      </c>
      <c r="AJ367" s="89" t="s">
        <v>948</v>
      </c>
      <c r="AK367" s="89" t="s">
        <v>948</v>
      </c>
      <c r="AL367" s="89" t="s">
        <v>948</v>
      </c>
      <c r="AM367" s="89" t="s">
        <v>1104</v>
      </c>
      <c r="AN367" s="89" t="s">
        <v>948</v>
      </c>
      <c r="AO367" s="89" t="s">
        <v>2650</v>
      </c>
      <c r="AP367" s="89" t="s">
        <v>983</v>
      </c>
      <c r="AQ367" s="89" t="s">
        <v>956</v>
      </c>
      <c r="AR367" s="89" t="s">
        <v>1067</v>
      </c>
      <c r="AS367" s="89" t="s">
        <v>963</v>
      </c>
      <c r="AT367" s="89" t="s">
        <v>2651</v>
      </c>
      <c r="AU367" s="89" t="s">
        <v>1163</v>
      </c>
      <c r="AW367" s="89" t="s">
        <v>948</v>
      </c>
      <c r="AY367" s="89" t="s">
        <v>948</v>
      </c>
      <c r="AZ367" s="89" t="s">
        <v>949</v>
      </c>
      <c r="BH367" s="89" t="s">
        <v>948</v>
      </c>
      <c r="BI367" s="89" t="s">
        <v>948</v>
      </c>
      <c r="BM367" s="89" t="s">
        <v>948</v>
      </c>
      <c r="BN367" s="89" t="s">
        <v>948</v>
      </c>
      <c r="BQ367" s="89" t="s">
        <v>948</v>
      </c>
      <c r="BR367" s="89" t="s">
        <v>948</v>
      </c>
      <c r="BX367" s="89" t="s">
        <v>2652</v>
      </c>
    </row>
    <row r="368" ht="13.5" customHeight="1">
      <c r="A368" s="89" t="s">
        <v>2650</v>
      </c>
      <c r="B368" s="89" t="s">
        <v>2653</v>
      </c>
      <c r="D368" s="89" t="s">
        <v>2648</v>
      </c>
      <c r="F368" s="89" t="s">
        <v>980</v>
      </c>
      <c r="G368" s="89" t="s">
        <v>980</v>
      </c>
      <c r="H368" s="89" t="s">
        <v>992</v>
      </c>
      <c r="I368" s="89" t="s">
        <v>1159</v>
      </c>
      <c r="J368" s="89" t="s">
        <v>948</v>
      </c>
      <c r="L368" s="89" t="s">
        <v>957</v>
      </c>
      <c r="M368" s="89" t="s">
        <v>876</v>
      </c>
      <c r="Q368" s="89" t="s">
        <v>948</v>
      </c>
      <c r="R368" s="89" t="s">
        <v>876</v>
      </c>
      <c r="T368" s="89" t="s">
        <v>959</v>
      </c>
      <c r="U368" s="89" t="s">
        <v>958</v>
      </c>
      <c r="V368" s="89" t="s">
        <v>959</v>
      </c>
      <c r="W368" s="89" t="s">
        <v>958</v>
      </c>
      <c r="X368" s="89" t="s">
        <v>948</v>
      </c>
      <c r="AB368" s="89" t="s">
        <v>948</v>
      </c>
      <c r="AC368" s="89" t="s">
        <v>2649</v>
      </c>
      <c r="AD368" s="89" t="s">
        <v>876</v>
      </c>
      <c r="AF368" s="89" t="s">
        <v>948</v>
      </c>
      <c r="AG368" s="89" t="s">
        <v>948</v>
      </c>
      <c r="AM368" s="89" t="s">
        <v>1066</v>
      </c>
      <c r="AO368" s="89" t="s">
        <v>2650</v>
      </c>
      <c r="AP368" s="89" t="s">
        <v>983</v>
      </c>
      <c r="AQ368" s="89" t="s">
        <v>956</v>
      </c>
      <c r="AR368" s="89" t="s">
        <v>974</v>
      </c>
      <c r="AS368" s="89" t="s">
        <v>1095</v>
      </c>
      <c r="AT368" s="89" t="s">
        <v>2651</v>
      </c>
      <c r="AU368" s="89" t="s">
        <v>1163</v>
      </c>
      <c r="AW368" s="89" t="s">
        <v>948</v>
      </c>
      <c r="AY368" s="89" t="s">
        <v>948</v>
      </c>
      <c r="AZ368" s="89" t="s">
        <v>949</v>
      </c>
      <c r="BC368" s="89" t="s">
        <v>948</v>
      </c>
      <c r="BF368" s="89" t="s">
        <v>876</v>
      </c>
      <c r="BM368" s="89" t="s">
        <v>948</v>
      </c>
      <c r="BN368" s="89" t="s">
        <v>948</v>
      </c>
      <c r="BQ368" s="89" t="s">
        <v>2654</v>
      </c>
      <c r="BR368" s="89" t="s">
        <v>948</v>
      </c>
    </row>
    <row r="369" ht="13.5" customHeight="1">
      <c r="A369" s="89" t="s">
        <v>2655</v>
      </c>
      <c r="B369" s="89" t="s">
        <v>2656</v>
      </c>
      <c r="D369" s="89" t="s">
        <v>2655</v>
      </c>
      <c r="F369" s="89" t="s">
        <v>1020</v>
      </c>
      <c r="G369" s="89" t="s">
        <v>1020</v>
      </c>
      <c r="H369" s="89" t="s">
        <v>955</v>
      </c>
      <c r="I369" s="89" t="s">
        <v>1001</v>
      </c>
      <c r="J369" s="89" t="s">
        <v>948</v>
      </c>
      <c r="L369" s="89" t="s">
        <v>957</v>
      </c>
      <c r="M369" s="89" t="s">
        <v>948</v>
      </c>
      <c r="Q369" s="89" t="s">
        <v>948</v>
      </c>
      <c r="R369" s="89" t="s">
        <v>948</v>
      </c>
      <c r="T369" s="89" t="s">
        <v>959</v>
      </c>
      <c r="U369" s="89" t="s">
        <v>958</v>
      </c>
      <c r="V369" s="89" t="s">
        <v>959</v>
      </c>
      <c r="W369" s="89" t="s">
        <v>958</v>
      </c>
      <c r="X369" s="89" t="s">
        <v>948</v>
      </c>
      <c r="AB369" s="89" t="s">
        <v>948</v>
      </c>
      <c r="AC369" s="89" t="s">
        <v>960</v>
      </c>
      <c r="AD369" s="89" t="s">
        <v>876</v>
      </c>
      <c r="AF369" s="89" t="s">
        <v>948</v>
      </c>
      <c r="AG369" s="89" t="s">
        <v>948</v>
      </c>
      <c r="AM369" s="89" t="s">
        <v>1600</v>
      </c>
      <c r="AO369" s="89" t="s">
        <v>42</v>
      </c>
      <c r="AP369" s="89" t="s">
        <v>983</v>
      </c>
      <c r="AQ369" s="89" t="s">
        <v>984</v>
      </c>
      <c r="AR369" s="89" t="s">
        <v>980</v>
      </c>
      <c r="AS369" s="89" t="s">
        <v>1095</v>
      </c>
      <c r="AT369" s="89" t="s">
        <v>2657</v>
      </c>
      <c r="AU369" s="89" t="s">
        <v>1003</v>
      </c>
      <c r="AW369" s="89" t="s">
        <v>876</v>
      </c>
      <c r="AY369" s="89" t="s">
        <v>948</v>
      </c>
      <c r="AZ369" s="89" t="s">
        <v>960</v>
      </c>
      <c r="BA369" s="89" t="s">
        <v>876</v>
      </c>
      <c r="BC369" s="89" t="s">
        <v>876</v>
      </c>
      <c r="BF369" s="89" t="s">
        <v>876</v>
      </c>
      <c r="BM369" s="89" t="s">
        <v>948</v>
      </c>
      <c r="BN369" s="89" t="s">
        <v>948</v>
      </c>
      <c r="BQ369" s="89" t="s">
        <v>2658</v>
      </c>
      <c r="BR369" s="89" t="s">
        <v>948</v>
      </c>
      <c r="BY369" s="89" t="s">
        <v>948</v>
      </c>
      <c r="CA369" s="89" t="s">
        <v>948</v>
      </c>
    </row>
    <row r="370" ht="13.5" customHeight="1">
      <c r="A370" s="89" t="s">
        <v>2659</v>
      </c>
      <c r="B370" s="89" t="s">
        <v>2660</v>
      </c>
      <c r="D370" s="89" t="s">
        <v>2661</v>
      </c>
      <c r="F370" s="89" t="s">
        <v>1765</v>
      </c>
      <c r="G370" s="89" t="s">
        <v>1765</v>
      </c>
      <c r="H370" s="89" t="s">
        <v>955</v>
      </c>
      <c r="I370" s="89" t="s">
        <v>956</v>
      </c>
      <c r="J370" s="89" t="s">
        <v>948</v>
      </c>
      <c r="L370" s="89" t="s">
        <v>957</v>
      </c>
      <c r="M370" s="89" t="s">
        <v>948</v>
      </c>
      <c r="Q370" s="89" t="s">
        <v>948</v>
      </c>
      <c r="R370" s="89" t="s">
        <v>948</v>
      </c>
      <c r="T370" s="89" t="s">
        <v>959</v>
      </c>
      <c r="U370" s="89" t="s">
        <v>958</v>
      </c>
      <c r="V370" s="89" t="s">
        <v>959</v>
      </c>
      <c r="W370" s="89" t="s">
        <v>958</v>
      </c>
      <c r="X370" s="89" t="s">
        <v>948</v>
      </c>
      <c r="AB370" s="89" t="s">
        <v>948</v>
      </c>
      <c r="AC370" s="89" t="s">
        <v>949</v>
      </c>
      <c r="AF370" s="89" t="s">
        <v>948</v>
      </c>
      <c r="AG370" s="89" t="s">
        <v>948</v>
      </c>
      <c r="AM370" s="89" t="s">
        <v>2662</v>
      </c>
      <c r="AO370" s="89" t="s">
        <v>42</v>
      </c>
      <c r="AP370" s="89" t="s">
        <v>889</v>
      </c>
      <c r="AQ370" s="89" t="s">
        <v>948</v>
      </c>
      <c r="AR370" s="89" t="s">
        <v>1141</v>
      </c>
      <c r="AS370" s="89" t="s">
        <v>1743</v>
      </c>
      <c r="AT370" s="89" t="s">
        <v>2663</v>
      </c>
      <c r="AU370" s="89" t="s">
        <v>965</v>
      </c>
      <c r="AW370" s="89" t="s">
        <v>948</v>
      </c>
      <c r="AY370" s="89" t="s">
        <v>948</v>
      </c>
      <c r="AZ370" s="89" t="s">
        <v>949</v>
      </c>
      <c r="BC370" s="89" t="s">
        <v>876</v>
      </c>
      <c r="BF370" s="89" t="s">
        <v>948</v>
      </c>
      <c r="BM370" s="89" t="s">
        <v>948</v>
      </c>
      <c r="BN370" s="89" t="s">
        <v>948</v>
      </c>
      <c r="BQ370" s="89" t="s">
        <v>2664</v>
      </c>
      <c r="BR370" s="89" t="s">
        <v>948</v>
      </c>
      <c r="BY370" s="89" t="s">
        <v>876</v>
      </c>
      <c r="CA370" s="89" t="s">
        <v>988</v>
      </c>
    </row>
    <row r="371" ht="13.5" hidden="1" customHeight="1">
      <c r="A371" s="89" t="s">
        <v>2665</v>
      </c>
      <c r="B371" s="89" t="s">
        <v>2666</v>
      </c>
      <c r="D371" s="89" t="s">
        <v>2667</v>
      </c>
      <c r="F371" s="89" t="s">
        <v>984</v>
      </c>
      <c r="G371" s="89" t="s">
        <v>984</v>
      </c>
      <c r="H371" s="89" t="s">
        <v>992</v>
      </c>
      <c r="I371" s="89" t="s">
        <v>1007</v>
      </c>
      <c r="J371" s="89" t="s">
        <v>948</v>
      </c>
      <c r="L371" s="89" t="s">
        <v>957</v>
      </c>
      <c r="M371" s="89" t="s">
        <v>876</v>
      </c>
      <c r="Q371" s="89" t="s">
        <v>948</v>
      </c>
      <c r="R371" s="89" t="s">
        <v>948</v>
      </c>
      <c r="T371" s="89" t="s">
        <v>958</v>
      </c>
      <c r="U371" s="89" t="s">
        <v>958</v>
      </c>
      <c r="V371" s="89" t="s">
        <v>958</v>
      </c>
      <c r="W371" s="89" t="s">
        <v>958</v>
      </c>
      <c r="X371" s="89" t="s">
        <v>876</v>
      </c>
      <c r="AB371" s="89" t="s">
        <v>948</v>
      </c>
      <c r="AC371" s="89" t="s">
        <v>960</v>
      </c>
      <c r="AD371" s="89" t="s">
        <v>876</v>
      </c>
      <c r="AF371" s="89" t="s">
        <v>876</v>
      </c>
      <c r="AG371" s="89" t="s">
        <v>876</v>
      </c>
      <c r="AM371" s="89" t="s">
        <v>2668</v>
      </c>
      <c r="AO371" s="89" t="s">
        <v>2667</v>
      </c>
      <c r="AP371" s="89" t="s">
        <v>889</v>
      </c>
      <c r="AR371" s="89" t="s">
        <v>973</v>
      </c>
      <c r="AS371" s="89" t="s">
        <v>1643</v>
      </c>
      <c r="AT371" s="89" t="s">
        <v>2669</v>
      </c>
      <c r="AU371" s="89" t="s">
        <v>1163</v>
      </c>
      <c r="AW371" s="89" t="s">
        <v>948</v>
      </c>
      <c r="AY371" s="89" t="s">
        <v>948</v>
      </c>
      <c r="AZ371" s="89" t="s">
        <v>949</v>
      </c>
      <c r="BC371" s="89" t="s">
        <v>948</v>
      </c>
      <c r="BF371" s="89" t="s">
        <v>948</v>
      </c>
      <c r="BM371" s="89" t="s">
        <v>948</v>
      </c>
      <c r="BN371" s="89" t="s">
        <v>948</v>
      </c>
      <c r="BQ371" s="89" t="s">
        <v>2670</v>
      </c>
      <c r="BR371" s="89" t="s">
        <v>948</v>
      </c>
      <c r="BW371" s="89" t="s">
        <v>2671</v>
      </c>
    </row>
    <row r="372" ht="13.5" hidden="1" customHeight="1">
      <c r="A372" s="89" t="s">
        <v>2672</v>
      </c>
      <c r="B372" s="89" t="s">
        <v>2673</v>
      </c>
      <c r="C372" s="89" t="s">
        <v>2674</v>
      </c>
      <c r="D372" s="89" t="s">
        <v>2667</v>
      </c>
      <c r="F372" s="89" t="s">
        <v>984</v>
      </c>
      <c r="G372" s="89" t="s">
        <v>984</v>
      </c>
      <c r="H372" s="89" t="s">
        <v>992</v>
      </c>
      <c r="I372" s="89" t="s">
        <v>1007</v>
      </c>
      <c r="K372" s="89" t="s">
        <v>948</v>
      </c>
      <c r="L372" s="89" t="s">
        <v>957</v>
      </c>
      <c r="M372" s="89" t="s">
        <v>876</v>
      </c>
      <c r="U372" s="89" t="s">
        <v>958</v>
      </c>
      <c r="W372" s="89" t="s">
        <v>958</v>
      </c>
      <c r="X372" s="89" t="s">
        <v>876</v>
      </c>
      <c r="AB372" s="89" t="s">
        <v>948</v>
      </c>
      <c r="AC372" s="89" t="s">
        <v>960</v>
      </c>
      <c r="AD372" s="89" t="s">
        <v>876</v>
      </c>
      <c r="AF372" s="89" t="s">
        <v>876</v>
      </c>
      <c r="AG372" s="89" t="s">
        <v>876</v>
      </c>
      <c r="AH372" s="89" t="s">
        <v>876</v>
      </c>
      <c r="AI372" s="89" t="s">
        <v>876</v>
      </c>
      <c r="AJ372" s="89" t="s">
        <v>876</v>
      </c>
      <c r="AK372" s="89" t="s">
        <v>876</v>
      </c>
      <c r="AM372" s="89" t="s">
        <v>1882</v>
      </c>
      <c r="AN372" s="89" t="s">
        <v>948</v>
      </c>
      <c r="AO372" s="89" t="s">
        <v>2667</v>
      </c>
      <c r="AP372" s="89" t="s">
        <v>889</v>
      </c>
      <c r="AR372" s="89" t="s">
        <v>974</v>
      </c>
      <c r="AS372" s="89" t="s">
        <v>948</v>
      </c>
      <c r="AT372" s="89" t="s">
        <v>2669</v>
      </c>
      <c r="AU372" s="89" t="s">
        <v>1163</v>
      </c>
      <c r="AW372" s="89" t="s">
        <v>948</v>
      </c>
      <c r="AY372" s="89" t="s">
        <v>948</v>
      </c>
      <c r="AZ372" s="89" t="s">
        <v>949</v>
      </c>
      <c r="BH372" s="89" t="s">
        <v>876</v>
      </c>
      <c r="BI372" s="89" t="s">
        <v>948</v>
      </c>
      <c r="BM372" s="89" t="s">
        <v>948</v>
      </c>
      <c r="BN372" s="89" t="s">
        <v>948</v>
      </c>
      <c r="BQ372" s="89" t="s">
        <v>2670</v>
      </c>
      <c r="BR372" s="89" t="s">
        <v>948</v>
      </c>
      <c r="BX372" s="89" t="s">
        <v>2675</v>
      </c>
    </row>
    <row r="373" ht="13.5" customHeight="1">
      <c r="A373" s="89" t="s">
        <v>2676</v>
      </c>
      <c r="B373" s="89" t="s">
        <v>2677</v>
      </c>
      <c r="D373" s="89" t="s">
        <v>2678</v>
      </c>
      <c r="F373" s="89" t="s">
        <v>1361</v>
      </c>
      <c r="G373" s="89" t="s">
        <v>1361</v>
      </c>
      <c r="H373" s="89" t="s">
        <v>955</v>
      </c>
      <c r="I373" s="89" t="s">
        <v>1159</v>
      </c>
      <c r="J373" s="89" t="s">
        <v>948</v>
      </c>
      <c r="L373" s="89" t="s">
        <v>957</v>
      </c>
      <c r="M373" s="89" t="s">
        <v>876</v>
      </c>
      <c r="Q373" s="89" t="s">
        <v>948</v>
      </c>
      <c r="R373" s="89" t="s">
        <v>876</v>
      </c>
      <c r="T373" s="89" t="s">
        <v>959</v>
      </c>
      <c r="U373" s="89" t="s">
        <v>958</v>
      </c>
      <c r="V373" s="89" t="s">
        <v>959</v>
      </c>
      <c r="W373" s="89" t="s">
        <v>958</v>
      </c>
      <c r="X373" s="89" t="s">
        <v>948</v>
      </c>
      <c r="AB373" s="89" t="s">
        <v>948</v>
      </c>
      <c r="AC373" s="89" t="s">
        <v>960</v>
      </c>
      <c r="AD373" s="89" t="s">
        <v>876</v>
      </c>
      <c r="AF373" s="89" t="s">
        <v>948</v>
      </c>
      <c r="AG373" s="89" t="s">
        <v>948</v>
      </c>
      <c r="AM373" s="89" t="s">
        <v>2587</v>
      </c>
      <c r="AO373" s="89" t="s">
        <v>2678</v>
      </c>
      <c r="AP373" s="89" t="s">
        <v>983</v>
      </c>
      <c r="AQ373" s="89" t="s">
        <v>984</v>
      </c>
      <c r="AR373" s="89" t="s">
        <v>980</v>
      </c>
      <c r="AS373" s="89" t="s">
        <v>2679</v>
      </c>
      <c r="AT373" s="89" t="s">
        <v>2680</v>
      </c>
      <c r="AU373" s="89" t="s">
        <v>965</v>
      </c>
      <c r="AW373" s="89" t="s">
        <v>948</v>
      </c>
      <c r="AY373" s="89" t="s">
        <v>948</v>
      </c>
      <c r="AZ373" s="89" t="s">
        <v>949</v>
      </c>
      <c r="BC373" s="89" t="s">
        <v>948</v>
      </c>
      <c r="BF373" s="89" t="s">
        <v>948</v>
      </c>
      <c r="BM373" s="89" t="s">
        <v>948</v>
      </c>
      <c r="BN373" s="89" t="s">
        <v>948</v>
      </c>
      <c r="BQ373" s="89" t="s">
        <v>2681</v>
      </c>
      <c r="BR373" s="89" t="s">
        <v>948</v>
      </c>
      <c r="BY373" s="89" t="s">
        <v>948</v>
      </c>
    </row>
    <row r="374" ht="13.5" hidden="1" customHeight="1">
      <c r="A374" s="89" t="s">
        <v>2682</v>
      </c>
      <c r="B374" s="89" t="s">
        <v>2683</v>
      </c>
      <c r="D374" s="89" t="s">
        <v>2678</v>
      </c>
      <c r="F374" s="89" t="s">
        <v>972</v>
      </c>
      <c r="G374" s="89" t="s">
        <v>972</v>
      </c>
      <c r="H374" s="89" t="s">
        <v>992</v>
      </c>
      <c r="I374" s="89" t="s">
        <v>1159</v>
      </c>
      <c r="K374" s="89" t="s">
        <v>1015</v>
      </c>
      <c r="L374" s="89" t="s">
        <v>957</v>
      </c>
      <c r="M374" s="89" t="s">
        <v>876</v>
      </c>
      <c r="N374" s="89" t="s">
        <v>876</v>
      </c>
      <c r="O374" s="89" t="s">
        <v>876</v>
      </c>
      <c r="P374" s="89" t="s">
        <v>948</v>
      </c>
      <c r="U374" s="89" t="s">
        <v>958</v>
      </c>
      <c r="W374" s="89" t="s">
        <v>958</v>
      </c>
      <c r="X374" s="89" t="s">
        <v>948</v>
      </c>
      <c r="AB374" s="89" t="s">
        <v>948</v>
      </c>
      <c r="AC374" s="89" t="s">
        <v>960</v>
      </c>
      <c r="AD374" s="89" t="s">
        <v>876</v>
      </c>
      <c r="AF374" s="89" t="s">
        <v>948</v>
      </c>
      <c r="AG374" s="89" t="s">
        <v>948</v>
      </c>
      <c r="AH374" s="89" t="s">
        <v>948</v>
      </c>
      <c r="AI374" s="89" t="s">
        <v>948</v>
      </c>
      <c r="AJ374" s="89" t="s">
        <v>948</v>
      </c>
      <c r="AK374" s="89" t="s">
        <v>948</v>
      </c>
      <c r="AM374" s="89" t="s">
        <v>1008</v>
      </c>
      <c r="AO374" s="89" t="s">
        <v>2678</v>
      </c>
      <c r="AP374" s="89" t="s">
        <v>983</v>
      </c>
      <c r="AQ374" s="89" t="s">
        <v>984</v>
      </c>
      <c r="AR374" s="89" t="s">
        <v>962</v>
      </c>
      <c r="AS374" s="89" t="s">
        <v>948</v>
      </c>
      <c r="AT374" s="89" t="s">
        <v>2680</v>
      </c>
      <c r="AU374" s="89" t="s">
        <v>965</v>
      </c>
      <c r="AW374" s="89" t="s">
        <v>948</v>
      </c>
      <c r="AY374" s="89" t="s">
        <v>948</v>
      </c>
      <c r="AZ374" s="89" t="s">
        <v>949</v>
      </c>
      <c r="BI374" s="89" t="s">
        <v>876</v>
      </c>
      <c r="BJ374" s="89" t="s">
        <v>948</v>
      </c>
      <c r="BM374" s="89" t="s">
        <v>948</v>
      </c>
      <c r="BN374" s="89" t="s">
        <v>948</v>
      </c>
      <c r="BQ374" s="89" t="s">
        <v>948</v>
      </c>
      <c r="BR374" s="89" t="s">
        <v>948</v>
      </c>
      <c r="BX374" s="89" t="s">
        <v>2684</v>
      </c>
    </row>
    <row r="375" ht="13.5" customHeight="1">
      <c r="A375" s="89" t="s">
        <v>2685</v>
      </c>
      <c r="B375" s="89" t="s">
        <v>2686</v>
      </c>
      <c r="D375" s="89" t="s">
        <v>2687</v>
      </c>
      <c r="F375" s="89" t="s">
        <v>1014</v>
      </c>
      <c r="G375" s="89" t="s">
        <v>1014</v>
      </c>
      <c r="H375" s="89" t="s">
        <v>955</v>
      </c>
      <c r="I375" s="89" t="s">
        <v>1007</v>
      </c>
      <c r="J375" s="89" t="s">
        <v>948</v>
      </c>
      <c r="L375" s="89" t="s">
        <v>957</v>
      </c>
      <c r="M375" s="89" t="s">
        <v>876</v>
      </c>
      <c r="Q375" s="89" t="s">
        <v>948</v>
      </c>
      <c r="R375" s="89" t="s">
        <v>876</v>
      </c>
      <c r="T375" s="89" t="s">
        <v>959</v>
      </c>
      <c r="U375" s="89" t="s">
        <v>958</v>
      </c>
      <c r="V375" s="89" t="s">
        <v>959</v>
      </c>
      <c r="W375" s="89" t="s">
        <v>958</v>
      </c>
      <c r="X375" s="89" t="s">
        <v>948</v>
      </c>
      <c r="AB375" s="89" t="s">
        <v>948</v>
      </c>
      <c r="AC375" s="89" t="s">
        <v>960</v>
      </c>
      <c r="AD375" s="89" t="s">
        <v>876</v>
      </c>
      <c r="AF375" s="89" t="s">
        <v>948</v>
      </c>
      <c r="AG375" s="89" t="s">
        <v>948</v>
      </c>
      <c r="AM375" s="89" t="s">
        <v>2038</v>
      </c>
      <c r="AO375" s="89" t="s">
        <v>2687</v>
      </c>
      <c r="AP375" s="89" t="s">
        <v>983</v>
      </c>
      <c r="AQ375" s="89" t="s">
        <v>984</v>
      </c>
      <c r="AR375" s="89" t="s">
        <v>1205</v>
      </c>
      <c r="AS375" s="89" t="s">
        <v>1054</v>
      </c>
      <c r="AT375" s="89" t="s">
        <v>2688</v>
      </c>
      <c r="AU375" s="89" t="s">
        <v>986</v>
      </c>
      <c r="AW375" s="89" t="s">
        <v>876</v>
      </c>
      <c r="AY375" s="89" t="s">
        <v>948</v>
      </c>
      <c r="AZ375" s="89" t="s">
        <v>949</v>
      </c>
      <c r="BC375" s="89" t="s">
        <v>948</v>
      </c>
      <c r="BF375" s="89" t="s">
        <v>876</v>
      </c>
      <c r="BM375" s="89" t="s">
        <v>948</v>
      </c>
      <c r="BN375" s="89" t="s">
        <v>948</v>
      </c>
      <c r="BQ375" s="89" t="s">
        <v>2689</v>
      </c>
      <c r="BR375" s="89" t="s">
        <v>2690</v>
      </c>
      <c r="BY375" s="89" t="s">
        <v>948</v>
      </c>
      <c r="CA375" s="89" t="s">
        <v>988</v>
      </c>
    </row>
    <row r="376" ht="13.5" hidden="1" customHeight="1">
      <c r="A376" s="89" t="s">
        <v>2691</v>
      </c>
      <c r="B376" s="89" t="s">
        <v>2692</v>
      </c>
      <c r="D376" s="89" t="s">
        <v>2687</v>
      </c>
      <c r="F376" s="89" t="s">
        <v>1020</v>
      </c>
      <c r="G376" s="89" t="s">
        <v>1020</v>
      </c>
      <c r="H376" s="89" t="s">
        <v>992</v>
      </c>
      <c r="I376" s="89" t="s">
        <v>1007</v>
      </c>
      <c r="K376" s="89" t="s">
        <v>948</v>
      </c>
      <c r="L376" s="89" t="s">
        <v>957</v>
      </c>
      <c r="M376" s="89" t="s">
        <v>876</v>
      </c>
      <c r="N376" s="89" t="s">
        <v>876</v>
      </c>
      <c r="O376" s="89" t="s">
        <v>876</v>
      </c>
      <c r="P376" s="89" t="s">
        <v>876</v>
      </c>
      <c r="U376" s="89" t="s">
        <v>958</v>
      </c>
      <c r="W376" s="89" t="s">
        <v>958</v>
      </c>
      <c r="X376" s="89" t="s">
        <v>948</v>
      </c>
      <c r="AB376" s="89" t="s">
        <v>948</v>
      </c>
      <c r="AC376" s="89" t="s">
        <v>960</v>
      </c>
      <c r="AD376" s="89" t="s">
        <v>876</v>
      </c>
      <c r="AF376" s="89" t="s">
        <v>948</v>
      </c>
      <c r="AG376" s="89" t="s">
        <v>948</v>
      </c>
      <c r="AH376" s="89" t="s">
        <v>876</v>
      </c>
      <c r="AI376" s="89" t="s">
        <v>876</v>
      </c>
      <c r="AJ376" s="89" t="s">
        <v>876</v>
      </c>
      <c r="AK376" s="89" t="s">
        <v>876</v>
      </c>
      <c r="AM376" s="89" t="s">
        <v>1008</v>
      </c>
      <c r="AO376" s="89" t="s">
        <v>2687</v>
      </c>
      <c r="AP376" s="89" t="s">
        <v>983</v>
      </c>
      <c r="AQ376" s="89" t="s">
        <v>984</v>
      </c>
      <c r="AR376" s="89" t="s">
        <v>955</v>
      </c>
      <c r="AS376" s="89" t="s">
        <v>948</v>
      </c>
      <c r="AT376" s="89" t="s">
        <v>2688</v>
      </c>
      <c r="AU376" s="89" t="s">
        <v>986</v>
      </c>
      <c r="AW376" s="89" t="s">
        <v>876</v>
      </c>
      <c r="AY376" s="89" t="s">
        <v>948</v>
      </c>
      <c r="AZ376" s="89" t="s">
        <v>949</v>
      </c>
      <c r="BI376" s="89" t="s">
        <v>948</v>
      </c>
      <c r="BJ376" s="89" t="s">
        <v>948</v>
      </c>
      <c r="BM376" s="89" t="s">
        <v>948</v>
      </c>
      <c r="BN376" s="89" t="s">
        <v>948</v>
      </c>
      <c r="BQ376" s="89" t="s">
        <v>948</v>
      </c>
      <c r="BR376" s="89" t="s">
        <v>948</v>
      </c>
      <c r="BX376" s="89" t="s">
        <v>2693</v>
      </c>
    </row>
    <row r="377" ht="13.5" hidden="1" customHeight="1">
      <c r="A377" s="89" t="s">
        <v>2694</v>
      </c>
      <c r="B377" s="89" t="s">
        <v>2695</v>
      </c>
      <c r="D377" s="89" t="s">
        <v>2696</v>
      </c>
      <c r="F377" s="89" t="s">
        <v>1052</v>
      </c>
      <c r="G377" s="89" t="s">
        <v>1052</v>
      </c>
      <c r="H377" s="89" t="s">
        <v>992</v>
      </c>
      <c r="I377" s="89" t="s">
        <v>1007</v>
      </c>
      <c r="K377" s="89" t="s">
        <v>948</v>
      </c>
      <c r="L377" s="89" t="s">
        <v>957</v>
      </c>
      <c r="M377" s="89" t="s">
        <v>948</v>
      </c>
      <c r="N377" s="89" t="s">
        <v>876</v>
      </c>
      <c r="O377" s="89" t="s">
        <v>876</v>
      </c>
      <c r="P377" s="89" t="s">
        <v>876</v>
      </c>
      <c r="U377" s="89" t="s">
        <v>958</v>
      </c>
      <c r="W377" s="89" t="s">
        <v>958</v>
      </c>
      <c r="X377" s="89" t="s">
        <v>948</v>
      </c>
      <c r="AB377" s="89" t="s">
        <v>948</v>
      </c>
      <c r="AC377" s="89" t="s">
        <v>960</v>
      </c>
      <c r="AD377" s="89" t="s">
        <v>876</v>
      </c>
      <c r="AF377" s="89" t="s">
        <v>948</v>
      </c>
      <c r="AG377" s="89" t="s">
        <v>948</v>
      </c>
      <c r="AH377" s="89" t="s">
        <v>948</v>
      </c>
      <c r="AI377" s="89" t="s">
        <v>948</v>
      </c>
      <c r="AJ377" s="89" t="s">
        <v>948</v>
      </c>
      <c r="AK377" s="89" t="s">
        <v>948</v>
      </c>
      <c r="AM377" s="89" t="s">
        <v>1008</v>
      </c>
      <c r="AO377" s="89" t="s">
        <v>35</v>
      </c>
      <c r="AP377" s="89" t="s">
        <v>983</v>
      </c>
      <c r="AQ377" s="89" t="s">
        <v>984</v>
      </c>
      <c r="AR377" s="89" t="s">
        <v>974</v>
      </c>
      <c r="AS377" s="89" t="s">
        <v>1111</v>
      </c>
      <c r="AT377" s="89" t="s">
        <v>2697</v>
      </c>
      <c r="AU377" s="89" t="s">
        <v>965</v>
      </c>
      <c r="AW377" s="89" t="s">
        <v>948</v>
      </c>
      <c r="AY377" s="89" t="s">
        <v>948</v>
      </c>
      <c r="AZ377" s="89" t="s">
        <v>949</v>
      </c>
      <c r="BI377" s="89" t="s">
        <v>948</v>
      </c>
      <c r="BJ377" s="89" t="s">
        <v>948</v>
      </c>
      <c r="BM377" s="89" t="s">
        <v>948</v>
      </c>
      <c r="BN377" s="89" t="s">
        <v>948</v>
      </c>
      <c r="BQ377" s="89" t="s">
        <v>2698</v>
      </c>
      <c r="BR377" s="89" t="s">
        <v>948</v>
      </c>
    </row>
    <row r="378" ht="13.5" hidden="1" customHeight="1">
      <c r="A378" s="89" t="s">
        <v>2699</v>
      </c>
      <c r="B378" s="89" t="s">
        <v>2700</v>
      </c>
      <c r="D378" s="89" t="s">
        <v>2701</v>
      </c>
      <c r="F378" s="89" t="s">
        <v>1052</v>
      </c>
      <c r="G378" s="89" t="s">
        <v>1052</v>
      </c>
      <c r="H378" s="89" t="s">
        <v>955</v>
      </c>
      <c r="I378" s="89" t="s">
        <v>876</v>
      </c>
      <c r="L378" s="89" t="s">
        <v>957</v>
      </c>
      <c r="X378" s="89" t="s">
        <v>948</v>
      </c>
      <c r="Z378" s="89" t="s">
        <v>876</v>
      </c>
      <c r="AB378" s="89" t="s">
        <v>948</v>
      </c>
      <c r="AC378" s="89" t="s">
        <v>949</v>
      </c>
      <c r="AE378" s="89" t="s">
        <v>948</v>
      </c>
      <c r="AM378" s="89" t="s">
        <v>2702</v>
      </c>
      <c r="AP378" s="89" t="s">
        <v>1086</v>
      </c>
      <c r="AQ378" s="89" t="s">
        <v>1118</v>
      </c>
      <c r="AR378" s="89" t="s">
        <v>974</v>
      </c>
      <c r="AS378" s="89" t="s">
        <v>1153</v>
      </c>
      <c r="AT378" s="89" t="s">
        <v>2703</v>
      </c>
      <c r="AU378" s="89" t="s">
        <v>986</v>
      </c>
      <c r="AW378" s="89" t="s">
        <v>876</v>
      </c>
      <c r="AY378" s="89" t="s">
        <v>948</v>
      </c>
      <c r="AZ378" s="89" t="s">
        <v>960</v>
      </c>
      <c r="BA378" s="89" t="s">
        <v>876</v>
      </c>
      <c r="BJ378" s="89" t="s">
        <v>876</v>
      </c>
      <c r="BK378" s="89" t="s">
        <v>1075</v>
      </c>
      <c r="BM378" s="89" t="s">
        <v>948</v>
      </c>
      <c r="BN378" s="89" t="s">
        <v>948</v>
      </c>
      <c r="BQ378" s="89" t="s">
        <v>2704</v>
      </c>
      <c r="BR378" s="89" t="s">
        <v>948</v>
      </c>
    </row>
    <row r="379" ht="13.5" hidden="1" customHeight="1">
      <c r="A379" s="89" t="s">
        <v>2705</v>
      </c>
      <c r="B379" s="89" t="s">
        <v>2706</v>
      </c>
      <c r="D379" s="89" t="s">
        <v>386</v>
      </c>
      <c r="F379" s="89" t="s">
        <v>972</v>
      </c>
      <c r="G379" s="89" t="s">
        <v>972</v>
      </c>
      <c r="H379" s="89" t="s">
        <v>992</v>
      </c>
      <c r="I379" s="89" t="s">
        <v>1007</v>
      </c>
      <c r="K379" s="89" t="s">
        <v>948</v>
      </c>
      <c r="L379" s="89" t="s">
        <v>957</v>
      </c>
      <c r="M379" s="89" t="s">
        <v>948</v>
      </c>
      <c r="N379" s="89" t="s">
        <v>876</v>
      </c>
      <c r="O379" s="89" t="s">
        <v>876</v>
      </c>
      <c r="P379" s="89" t="s">
        <v>876</v>
      </c>
      <c r="U379" s="89" t="s">
        <v>958</v>
      </c>
      <c r="W379" s="89" t="s">
        <v>958</v>
      </c>
      <c r="X379" s="89" t="s">
        <v>948</v>
      </c>
      <c r="AB379" s="89" t="s">
        <v>948</v>
      </c>
      <c r="AC379" s="89" t="s">
        <v>960</v>
      </c>
      <c r="AD379" s="89" t="s">
        <v>876</v>
      </c>
      <c r="AF379" s="89" t="s">
        <v>948</v>
      </c>
      <c r="AG379" s="89" t="s">
        <v>948</v>
      </c>
      <c r="AH379" s="89" t="s">
        <v>876</v>
      </c>
      <c r="AI379" s="89" t="s">
        <v>876</v>
      </c>
      <c r="AJ379" s="89" t="s">
        <v>876</v>
      </c>
      <c r="AK379" s="89" t="s">
        <v>876</v>
      </c>
      <c r="AM379" s="89" t="s">
        <v>1600</v>
      </c>
      <c r="AO379" s="89" t="s">
        <v>35</v>
      </c>
      <c r="AP379" s="89" t="s">
        <v>983</v>
      </c>
      <c r="AQ379" s="89" t="s">
        <v>984</v>
      </c>
      <c r="AR379" s="89" t="s">
        <v>955</v>
      </c>
      <c r="AS379" s="89" t="s">
        <v>975</v>
      </c>
      <c r="AT379" s="89" t="s">
        <v>2707</v>
      </c>
      <c r="AU379" s="89" t="s">
        <v>1233</v>
      </c>
      <c r="AW379" s="89" t="s">
        <v>948</v>
      </c>
      <c r="AY379" s="89" t="s">
        <v>948</v>
      </c>
      <c r="AZ379" s="89" t="s">
        <v>949</v>
      </c>
      <c r="BI379" s="89" t="s">
        <v>948</v>
      </c>
      <c r="BJ379" s="89" t="s">
        <v>948</v>
      </c>
      <c r="BM379" s="89" t="s">
        <v>948</v>
      </c>
      <c r="BN379" s="89" t="s">
        <v>948</v>
      </c>
      <c r="BQ379" s="89" t="s">
        <v>2708</v>
      </c>
      <c r="BR379" s="89" t="s">
        <v>948</v>
      </c>
    </row>
    <row r="380" ht="13.5" hidden="1" customHeight="1">
      <c r="A380" s="89" t="s">
        <v>2709</v>
      </c>
      <c r="B380" s="89" t="s">
        <v>2710</v>
      </c>
      <c r="D380" s="89" t="s">
        <v>2709</v>
      </c>
      <c r="F380" s="89" t="s">
        <v>1014</v>
      </c>
      <c r="G380" s="89" t="s">
        <v>1014</v>
      </c>
      <c r="H380" s="89" t="s">
        <v>955</v>
      </c>
      <c r="I380" s="89" t="s">
        <v>1021</v>
      </c>
      <c r="K380" s="89" t="s">
        <v>948</v>
      </c>
      <c r="L380" s="89" t="s">
        <v>889</v>
      </c>
      <c r="M380" s="89" t="s">
        <v>948</v>
      </c>
      <c r="N380" s="89" t="s">
        <v>948</v>
      </c>
      <c r="O380" s="89" t="s">
        <v>876</v>
      </c>
      <c r="P380" s="89" t="s">
        <v>876</v>
      </c>
      <c r="U380" s="89" t="s">
        <v>958</v>
      </c>
      <c r="W380" s="89" t="s">
        <v>958</v>
      </c>
      <c r="X380" s="89" t="s">
        <v>876</v>
      </c>
      <c r="AB380" s="89" t="s">
        <v>948</v>
      </c>
      <c r="AC380" s="89" t="s">
        <v>960</v>
      </c>
      <c r="AD380" s="89" t="s">
        <v>876</v>
      </c>
      <c r="AF380" s="89" t="s">
        <v>948</v>
      </c>
      <c r="AG380" s="89" t="s">
        <v>948</v>
      </c>
      <c r="AH380" s="89" t="s">
        <v>948</v>
      </c>
      <c r="AI380" s="89" t="s">
        <v>948</v>
      </c>
      <c r="AJ380" s="89" t="s">
        <v>948</v>
      </c>
      <c r="AK380" s="89" t="s">
        <v>948</v>
      </c>
      <c r="AM380" s="89" t="s">
        <v>961</v>
      </c>
      <c r="AO380" s="89" t="s">
        <v>35</v>
      </c>
      <c r="AP380" s="89" t="s">
        <v>889</v>
      </c>
      <c r="AR380" s="89" t="s">
        <v>955</v>
      </c>
      <c r="AS380" s="89" t="s">
        <v>967</v>
      </c>
      <c r="AT380" s="89" t="s">
        <v>2711</v>
      </c>
      <c r="AU380" s="89" t="s">
        <v>965</v>
      </c>
      <c r="AW380" s="89" t="s">
        <v>948</v>
      </c>
      <c r="AY380" s="89" t="s">
        <v>948</v>
      </c>
      <c r="AZ380" s="89" t="s">
        <v>949</v>
      </c>
      <c r="BI380" s="89" t="s">
        <v>948</v>
      </c>
      <c r="BJ380" s="89" t="s">
        <v>948</v>
      </c>
      <c r="BM380" s="89" t="s">
        <v>948</v>
      </c>
      <c r="BN380" s="89" t="s">
        <v>948</v>
      </c>
      <c r="BQ380" s="89" t="s">
        <v>2712</v>
      </c>
      <c r="BR380" s="89" t="s">
        <v>948</v>
      </c>
    </row>
    <row r="381" ht="13.5" customHeight="1">
      <c r="A381" s="89" t="s">
        <v>2713</v>
      </c>
      <c r="B381" s="89" t="s">
        <v>2714</v>
      </c>
      <c r="D381" s="89" t="s">
        <v>1139</v>
      </c>
      <c r="F381" s="89" t="s">
        <v>1020</v>
      </c>
      <c r="G381" s="89" t="s">
        <v>1020</v>
      </c>
      <c r="H381" s="89" t="s">
        <v>955</v>
      </c>
      <c r="I381" s="89" t="s">
        <v>984</v>
      </c>
      <c r="J381" s="89" t="s">
        <v>948</v>
      </c>
      <c r="L381" s="89" t="s">
        <v>957</v>
      </c>
      <c r="M381" s="89" t="s">
        <v>876</v>
      </c>
      <c r="Q381" s="89" t="s">
        <v>948</v>
      </c>
      <c r="R381" s="89" t="s">
        <v>948</v>
      </c>
      <c r="T381" s="89" t="s">
        <v>959</v>
      </c>
      <c r="U381" s="89" t="s">
        <v>958</v>
      </c>
      <c r="V381" s="89" t="s">
        <v>959</v>
      </c>
      <c r="W381" s="89" t="s">
        <v>958</v>
      </c>
      <c r="X381" s="89" t="s">
        <v>948</v>
      </c>
      <c r="AB381" s="89" t="s">
        <v>948</v>
      </c>
      <c r="AC381" s="89" t="s">
        <v>949</v>
      </c>
      <c r="AF381" s="89" t="s">
        <v>948</v>
      </c>
      <c r="AG381" s="89" t="s">
        <v>948</v>
      </c>
      <c r="AM381" s="89" t="s">
        <v>2425</v>
      </c>
      <c r="AO381" s="89" t="s">
        <v>1139</v>
      </c>
      <c r="AP381" s="89" t="s">
        <v>1086</v>
      </c>
      <c r="AQ381" s="89" t="s">
        <v>1118</v>
      </c>
      <c r="AR381" s="89" t="s">
        <v>962</v>
      </c>
      <c r="AS381" s="89" t="s">
        <v>1153</v>
      </c>
      <c r="AT381" s="89" t="s">
        <v>1142</v>
      </c>
      <c r="AU381" s="89" t="s">
        <v>986</v>
      </c>
      <c r="AW381" s="89" t="s">
        <v>948</v>
      </c>
      <c r="AY381" s="89" t="s">
        <v>948</v>
      </c>
      <c r="AZ381" s="89" t="s">
        <v>949</v>
      </c>
      <c r="BC381" s="89" t="s">
        <v>876</v>
      </c>
      <c r="BF381" s="89" t="s">
        <v>948</v>
      </c>
      <c r="BM381" s="89" t="s">
        <v>948</v>
      </c>
      <c r="BN381" s="89" t="s">
        <v>948</v>
      </c>
      <c r="BQ381" s="89" t="s">
        <v>2715</v>
      </c>
      <c r="BR381" s="89" t="s">
        <v>948</v>
      </c>
      <c r="BY381" s="89" t="s">
        <v>948</v>
      </c>
      <c r="CA381" s="89" t="s">
        <v>948</v>
      </c>
    </row>
    <row r="382" ht="13.5" hidden="1" customHeight="1">
      <c r="A382" s="89" t="s">
        <v>2716</v>
      </c>
      <c r="B382" s="89" t="s">
        <v>2717</v>
      </c>
      <c r="D382" s="89" t="s">
        <v>1319</v>
      </c>
      <c r="F382" s="89" t="s">
        <v>1014</v>
      </c>
      <c r="G382" s="89" t="s">
        <v>1014</v>
      </c>
      <c r="H382" s="89" t="s">
        <v>992</v>
      </c>
      <c r="I382" s="89" t="s">
        <v>1021</v>
      </c>
      <c r="K382" s="89" t="s">
        <v>1624</v>
      </c>
      <c r="L382" s="89" t="s">
        <v>957</v>
      </c>
      <c r="M382" s="89" t="s">
        <v>876</v>
      </c>
      <c r="N382" s="89" t="s">
        <v>948</v>
      </c>
      <c r="O382" s="89" t="s">
        <v>948</v>
      </c>
      <c r="P382" s="89" t="s">
        <v>948</v>
      </c>
      <c r="U382" s="89" t="s">
        <v>958</v>
      </c>
      <c r="W382" s="89" t="s">
        <v>958</v>
      </c>
      <c r="X382" s="89" t="s">
        <v>948</v>
      </c>
      <c r="AB382" s="89" t="s">
        <v>948</v>
      </c>
      <c r="AC382" s="89" t="s">
        <v>949</v>
      </c>
      <c r="AF382" s="89" t="s">
        <v>948</v>
      </c>
      <c r="AG382" s="89" t="s">
        <v>948</v>
      </c>
      <c r="AH382" s="89" t="s">
        <v>948</v>
      </c>
      <c r="AI382" s="89" t="s">
        <v>948</v>
      </c>
      <c r="AJ382" s="89" t="s">
        <v>948</v>
      </c>
      <c r="AK382" s="89" t="s">
        <v>948</v>
      </c>
      <c r="AM382" s="89" t="s">
        <v>1320</v>
      </c>
      <c r="AO382" s="89" t="s">
        <v>1319</v>
      </c>
      <c r="AP382" s="89" t="s">
        <v>889</v>
      </c>
      <c r="AQ382" s="89" t="s">
        <v>948</v>
      </c>
      <c r="AR382" s="89" t="s">
        <v>962</v>
      </c>
      <c r="AS382" s="89" t="s">
        <v>948</v>
      </c>
      <c r="AT382" s="89" t="s">
        <v>2718</v>
      </c>
      <c r="AU382" s="89" t="s">
        <v>1003</v>
      </c>
      <c r="AW382" s="89" t="s">
        <v>948</v>
      </c>
      <c r="AY382" s="89" t="s">
        <v>948</v>
      </c>
      <c r="AZ382" s="89" t="s">
        <v>949</v>
      </c>
      <c r="BI382" s="89" t="s">
        <v>948</v>
      </c>
      <c r="BJ382" s="89" t="s">
        <v>948</v>
      </c>
      <c r="BM382" s="89" t="s">
        <v>948</v>
      </c>
      <c r="BN382" s="89" t="s">
        <v>948</v>
      </c>
      <c r="BQ382" s="89" t="s">
        <v>948</v>
      </c>
      <c r="BR382" s="89" t="s">
        <v>948</v>
      </c>
      <c r="BX382" s="89" t="s">
        <v>2719</v>
      </c>
    </row>
    <row r="383" ht="13.5" customHeight="1">
      <c r="A383" s="89" t="s">
        <v>2720</v>
      </c>
      <c r="B383" s="89" t="s">
        <v>2721</v>
      </c>
      <c r="D383" s="89" t="s">
        <v>1319</v>
      </c>
      <c r="F383" s="89" t="s">
        <v>1014</v>
      </c>
      <c r="G383" s="89" t="s">
        <v>1014</v>
      </c>
      <c r="H383" s="89" t="s">
        <v>955</v>
      </c>
      <c r="I383" s="89" t="s">
        <v>1021</v>
      </c>
      <c r="J383" s="89" t="s">
        <v>948</v>
      </c>
      <c r="L383" s="89" t="s">
        <v>957</v>
      </c>
      <c r="M383" s="89" t="s">
        <v>876</v>
      </c>
      <c r="Q383" s="89" t="s">
        <v>948</v>
      </c>
      <c r="R383" s="89" t="s">
        <v>948</v>
      </c>
      <c r="T383" s="89" t="s">
        <v>959</v>
      </c>
      <c r="U383" s="89" t="s">
        <v>958</v>
      </c>
      <c r="V383" s="89" t="s">
        <v>959</v>
      </c>
      <c r="W383" s="89" t="s">
        <v>958</v>
      </c>
      <c r="X383" s="89" t="s">
        <v>948</v>
      </c>
      <c r="AB383" s="89" t="s">
        <v>948</v>
      </c>
      <c r="AC383" s="89" t="s">
        <v>949</v>
      </c>
      <c r="AF383" s="89" t="s">
        <v>948</v>
      </c>
      <c r="AG383" s="89" t="s">
        <v>948</v>
      </c>
      <c r="AM383" s="89" t="s">
        <v>1320</v>
      </c>
      <c r="AO383" s="89" t="s">
        <v>1319</v>
      </c>
      <c r="AP383" s="89" t="s">
        <v>889</v>
      </c>
      <c r="AQ383" s="89" t="s">
        <v>948</v>
      </c>
      <c r="AR383" s="89" t="s">
        <v>980</v>
      </c>
      <c r="AS383" s="89" t="s">
        <v>1314</v>
      </c>
      <c r="AT383" s="89" t="s">
        <v>2718</v>
      </c>
      <c r="AU383" s="89" t="s">
        <v>1003</v>
      </c>
      <c r="AW383" s="89" t="s">
        <v>948</v>
      </c>
      <c r="AY383" s="89" t="s">
        <v>948</v>
      </c>
      <c r="AZ383" s="89" t="s">
        <v>949</v>
      </c>
      <c r="BC383" s="89" t="s">
        <v>876</v>
      </c>
      <c r="BF383" s="89" t="s">
        <v>948</v>
      </c>
      <c r="BM383" s="89" t="s">
        <v>948</v>
      </c>
      <c r="BN383" s="89" t="s">
        <v>948</v>
      </c>
      <c r="BQ383" s="89" t="s">
        <v>2722</v>
      </c>
      <c r="BR383" s="89" t="s">
        <v>948</v>
      </c>
      <c r="BY383" s="89" t="s">
        <v>948</v>
      </c>
      <c r="CA383" s="89" t="s">
        <v>988</v>
      </c>
    </row>
    <row r="384" ht="13.5" customHeight="1">
      <c r="A384" s="89" t="s">
        <v>2723</v>
      </c>
      <c r="B384" s="89" t="s">
        <v>2724</v>
      </c>
      <c r="D384" s="89" t="s">
        <v>2725</v>
      </c>
      <c r="F384" s="89" t="s">
        <v>972</v>
      </c>
      <c r="G384" s="89" t="s">
        <v>972</v>
      </c>
      <c r="H384" s="89" t="s">
        <v>992</v>
      </c>
      <c r="I384" s="89" t="s">
        <v>1007</v>
      </c>
      <c r="J384" s="89" t="s">
        <v>948</v>
      </c>
      <c r="L384" s="89" t="s">
        <v>957</v>
      </c>
      <c r="M384" s="89" t="s">
        <v>876</v>
      </c>
      <c r="Q384" s="89" t="s">
        <v>948</v>
      </c>
      <c r="R384" s="89" t="s">
        <v>948</v>
      </c>
      <c r="T384" s="89" t="s">
        <v>959</v>
      </c>
      <c r="U384" s="89" t="s">
        <v>958</v>
      </c>
      <c r="V384" s="89" t="s">
        <v>959</v>
      </c>
      <c r="W384" s="89" t="s">
        <v>958</v>
      </c>
      <c r="X384" s="89" t="s">
        <v>948</v>
      </c>
      <c r="AB384" s="89" t="s">
        <v>948</v>
      </c>
      <c r="AC384" s="89" t="s">
        <v>949</v>
      </c>
      <c r="AD384" s="89" t="s">
        <v>948</v>
      </c>
      <c r="AF384" s="89" t="s">
        <v>948</v>
      </c>
      <c r="AG384" s="89" t="s">
        <v>948</v>
      </c>
      <c r="AM384" s="89" t="s">
        <v>2146</v>
      </c>
      <c r="AO384" s="89" t="s">
        <v>2723</v>
      </c>
      <c r="AP384" s="89" t="s">
        <v>889</v>
      </c>
      <c r="AR384" s="89" t="s">
        <v>973</v>
      </c>
      <c r="AS384" s="89" t="s">
        <v>1095</v>
      </c>
      <c r="AT384" s="89" t="s">
        <v>2726</v>
      </c>
      <c r="AU384" s="89" t="s">
        <v>986</v>
      </c>
      <c r="AW384" s="89" t="s">
        <v>948</v>
      </c>
      <c r="AY384" s="89" t="s">
        <v>948</v>
      </c>
      <c r="AZ384" s="89" t="s">
        <v>949</v>
      </c>
      <c r="BC384" s="89" t="s">
        <v>948</v>
      </c>
      <c r="BF384" s="89" t="s">
        <v>876</v>
      </c>
      <c r="BM384" s="89" t="s">
        <v>948</v>
      </c>
      <c r="BN384" s="89" t="s">
        <v>948</v>
      </c>
      <c r="BQ384" s="89" t="s">
        <v>2727</v>
      </c>
      <c r="BR384" s="89" t="s">
        <v>948</v>
      </c>
    </row>
    <row r="385" ht="13.5" hidden="1" customHeight="1">
      <c r="A385" s="89" t="s">
        <v>2728</v>
      </c>
      <c r="B385" s="89" t="s">
        <v>2729</v>
      </c>
      <c r="C385" s="89" t="s">
        <v>1167</v>
      </c>
      <c r="D385" s="89" t="s">
        <v>2725</v>
      </c>
      <c r="F385" s="89" t="s">
        <v>972</v>
      </c>
      <c r="G385" s="89" t="s">
        <v>972</v>
      </c>
      <c r="H385" s="89" t="s">
        <v>955</v>
      </c>
      <c r="I385" s="89" t="s">
        <v>1007</v>
      </c>
      <c r="K385" s="89" t="s">
        <v>948</v>
      </c>
      <c r="L385" s="89" t="s">
        <v>957</v>
      </c>
      <c r="M385" s="89" t="s">
        <v>876</v>
      </c>
      <c r="U385" s="89" t="s">
        <v>958</v>
      </c>
      <c r="W385" s="89" t="s">
        <v>958</v>
      </c>
      <c r="X385" s="89" t="s">
        <v>948</v>
      </c>
      <c r="AB385" s="89" t="s">
        <v>948</v>
      </c>
      <c r="AC385" s="89" t="s">
        <v>949</v>
      </c>
      <c r="AD385" s="89" t="s">
        <v>948</v>
      </c>
      <c r="AF385" s="89" t="s">
        <v>948</v>
      </c>
      <c r="AG385" s="89" t="s">
        <v>948</v>
      </c>
      <c r="AH385" s="89" t="s">
        <v>948</v>
      </c>
      <c r="AI385" s="89" t="s">
        <v>948</v>
      </c>
      <c r="AJ385" s="89" t="s">
        <v>948</v>
      </c>
      <c r="AK385" s="89" t="s">
        <v>948</v>
      </c>
      <c r="AM385" s="89" t="s">
        <v>2146</v>
      </c>
      <c r="AN385" s="89" t="s">
        <v>948</v>
      </c>
      <c r="AO385" s="89" t="s">
        <v>2723</v>
      </c>
      <c r="AP385" s="89" t="s">
        <v>889</v>
      </c>
      <c r="AR385" s="89" t="s">
        <v>974</v>
      </c>
      <c r="AS385" s="89" t="s">
        <v>948</v>
      </c>
      <c r="AT385" s="89" t="s">
        <v>2726</v>
      </c>
      <c r="AU385" s="89" t="s">
        <v>986</v>
      </c>
      <c r="AW385" s="89" t="s">
        <v>948</v>
      </c>
      <c r="AY385" s="89" t="s">
        <v>948</v>
      </c>
      <c r="AZ385" s="89" t="s">
        <v>949</v>
      </c>
      <c r="BH385" s="89" t="s">
        <v>876</v>
      </c>
      <c r="BI385" s="89" t="s">
        <v>948</v>
      </c>
      <c r="BM385" s="89" t="s">
        <v>948</v>
      </c>
      <c r="BN385" s="89" t="s">
        <v>948</v>
      </c>
      <c r="BQ385" s="89" t="s">
        <v>948</v>
      </c>
      <c r="BR385" s="89" t="s">
        <v>948</v>
      </c>
      <c r="BX385" s="89" t="s">
        <v>2730</v>
      </c>
    </row>
    <row r="386" ht="13.5" customHeight="1">
      <c r="A386" s="89" t="s">
        <v>2731</v>
      </c>
      <c r="B386" s="89" t="s">
        <v>2732</v>
      </c>
      <c r="D386" s="89" t="s">
        <v>2733</v>
      </c>
      <c r="F386" s="89" t="s">
        <v>1361</v>
      </c>
      <c r="G386" s="89" t="s">
        <v>1361</v>
      </c>
      <c r="H386" s="89" t="s">
        <v>992</v>
      </c>
      <c r="I386" s="89" t="s">
        <v>1007</v>
      </c>
      <c r="J386" s="89" t="s">
        <v>948</v>
      </c>
      <c r="L386" s="89" t="s">
        <v>957</v>
      </c>
      <c r="M386" s="89" t="s">
        <v>876</v>
      </c>
      <c r="Q386" s="89" t="s">
        <v>948</v>
      </c>
      <c r="R386" s="89" t="s">
        <v>948</v>
      </c>
      <c r="T386" s="89" t="s">
        <v>959</v>
      </c>
      <c r="U386" s="89" t="s">
        <v>958</v>
      </c>
      <c r="V386" s="89" t="s">
        <v>959</v>
      </c>
      <c r="W386" s="89" t="s">
        <v>958</v>
      </c>
      <c r="X386" s="89" t="s">
        <v>948</v>
      </c>
      <c r="AB386" s="89" t="s">
        <v>948</v>
      </c>
      <c r="AC386" s="89" t="s">
        <v>960</v>
      </c>
      <c r="AD386" s="89" t="s">
        <v>876</v>
      </c>
      <c r="AF386" s="89" t="s">
        <v>948</v>
      </c>
      <c r="AG386" s="89" t="s">
        <v>948</v>
      </c>
      <c r="AM386" s="89" t="s">
        <v>961</v>
      </c>
      <c r="AO386" s="89" t="s">
        <v>2733</v>
      </c>
      <c r="AP386" s="89" t="s">
        <v>983</v>
      </c>
      <c r="AQ386" s="89" t="s">
        <v>984</v>
      </c>
      <c r="AR386" s="89" t="s">
        <v>955</v>
      </c>
      <c r="AS386" s="89" t="s">
        <v>2734</v>
      </c>
      <c r="AT386" s="89" t="s">
        <v>2735</v>
      </c>
      <c r="AU386" s="89" t="s">
        <v>965</v>
      </c>
      <c r="AW386" s="89" t="s">
        <v>876</v>
      </c>
      <c r="AY386" s="89" t="s">
        <v>948</v>
      </c>
      <c r="AZ386" s="89" t="s">
        <v>949</v>
      </c>
      <c r="BC386" s="89" t="s">
        <v>948</v>
      </c>
      <c r="BF386" s="89" t="s">
        <v>948</v>
      </c>
      <c r="BM386" s="89" t="s">
        <v>948</v>
      </c>
      <c r="BN386" s="89" t="s">
        <v>948</v>
      </c>
      <c r="BQ386" s="89" t="s">
        <v>2736</v>
      </c>
      <c r="BR386" s="89" t="s">
        <v>2737</v>
      </c>
      <c r="BY386" s="89" t="s">
        <v>948</v>
      </c>
      <c r="CA386" s="89" t="s">
        <v>988</v>
      </c>
    </row>
    <row r="387" ht="13.5" hidden="1" customHeight="1">
      <c r="A387" s="89" t="s">
        <v>2738</v>
      </c>
      <c r="B387" s="89" t="s">
        <v>2739</v>
      </c>
      <c r="D387" s="89" t="s">
        <v>2733</v>
      </c>
      <c r="F387" s="89" t="s">
        <v>1020</v>
      </c>
      <c r="G387" s="89" t="s">
        <v>1020</v>
      </c>
      <c r="H387" s="89" t="s">
        <v>992</v>
      </c>
      <c r="I387" s="89" t="s">
        <v>1021</v>
      </c>
      <c r="K387" s="89" t="s">
        <v>948</v>
      </c>
      <c r="L387" s="89" t="s">
        <v>957</v>
      </c>
      <c r="M387" s="89" t="s">
        <v>876</v>
      </c>
      <c r="N387" s="89" t="s">
        <v>876</v>
      </c>
      <c r="O387" s="89" t="s">
        <v>876</v>
      </c>
      <c r="P387" s="89" t="s">
        <v>948</v>
      </c>
      <c r="U387" s="89" t="s">
        <v>958</v>
      </c>
      <c r="W387" s="89" t="s">
        <v>958</v>
      </c>
      <c r="X387" s="89" t="s">
        <v>948</v>
      </c>
      <c r="AB387" s="89" t="s">
        <v>948</v>
      </c>
      <c r="AC387" s="89" t="s">
        <v>960</v>
      </c>
      <c r="AD387" s="89" t="s">
        <v>876</v>
      </c>
      <c r="AF387" s="89" t="s">
        <v>948</v>
      </c>
      <c r="AG387" s="89" t="s">
        <v>948</v>
      </c>
      <c r="AH387" s="89" t="s">
        <v>948</v>
      </c>
      <c r="AI387" s="89" t="s">
        <v>948</v>
      </c>
      <c r="AJ387" s="89" t="s">
        <v>948</v>
      </c>
      <c r="AK387" s="89" t="s">
        <v>948</v>
      </c>
      <c r="AM387" s="89" t="s">
        <v>961</v>
      </c>
      <c r="AO387" s="89" t="s">
        <v>2733</v>
      </c>
      <c r="AP387" s="89" t="s">
        <v>983</v>
      </c>
      <c r="AQ387" s="89" t="s">
        <v>984</v>
      </c>
      <c r="AR387" s="89" t="s">
        <v>973</v>
      </c>
      <c r="AS387" s="89" t="s">
        <v>948</v>
      </c>
      <c r="AT387" s="89" t="s">
        <v>2735</v>
      </c>
      <c r="AU387" s="89" t="s">
        <v>965</v>
      </c>
      <c r="AW387" s="89" t="s">
        <v>876</v>
      </c>
      <c r="AY387" s="89" t="s">
        <v>948</v>
      </c>
      <c r="AZ387" s="89" t="s">
        <v>949</v>
      </c>
      <c r="BI387" s="89" t="s">
        <v>948</v>
      </c>
      <c r="BJ387" s="89" t="s">
        <v>948</v>
      </c>
      <c r="BM387" s="89" t="s">
        <v>948</v>
      </c>
      <c r="BN387" s="89" t="s">
        <v>948</v>
      </c>
      <c r="BQ387" s="89" t="s">
        <v>948</v>
      </c>
      <c r="BR387" s="89" t="s">
        <v>948</v>
      </c>
      <c r="BX387" s="89" t="s">
        <v>2740</v>
      </c>
    </row>
    <row r="388" ht="13.5" hidden="1" customHeight="1">
      <c r="A388" s="89" t="s">
        <v>2741</v>
      </c>
      <c r="B388" s="89" t="s">
        <v>2742</v>
      </c>
      <c r="D388" s="89" t="s">
        <v>2741</v>
      </c>
      <c r="F388" s="89" t="s">
        <v>1179</v>
      </c>
      <c r="G388" s="89" t="s">
        <v>1179</v>
      </c>
      <c r="H388" s="89" t="s">
        <v>992</v>
      </c>
      <c r="I388" s="89" t="s">
        <v>1021</v>
      </c>
      <c r="K388" s="89" t="s">
        <v>948</v>
      </c>
      <c r="L388" s="89" t="s">
        <v>889</v>
      </c>
      <c r="M388" s="89" t="s">
        <v>948</v>
      </c>
      <c r="N388" s="89" t="s">
        <v>948</v>
      </c>
      <c r="O388" s="89" t="s">
        <v>948</v>
      </c>
      <c r="P388" s="89" t="s">
        <v>948</v>
      </c>
      <c r="U388" s="89" t="s">
        <v>958</v>
      </c>
      <c r="W388" s="89" t="s">
        <v>958</v>
      </c>
      <c r="X388" s="89" t="s">
        <v>876</v>
      </c>
      <c r="AB388" s="89" t="s">
        <v>948</v>
      </c>
      <c r="AC388" s="89" t="s">
        <v>960</v>
      </c>
      <c r="AD388" s="89" t="s">
        <v>876</v>
      </c>
      <c r="AF388" s="89" t="s">
        <v>948</v>
      </c>
      <c r="AG388" s="89" t="s">
        <v>948</v>
      </c>
      <c r="AH388" s="89" t="s">
        <v>948</v>
      </c>
      <c r="AI388" s="89" t="s">
        <v>948</v>
      </c>
      <c r="AJ388" s="89" t="s">
        <v>948</v>
      </c>
      <c r="AK388" s="89" t="s">
        <v>948</v>
      </c>
      <c r="AM388" s="89" t="s">
        <v>1008</v>
      </c>
      <c r="AO388" s="89" t="s">
        <v>35</v>
      </c>
      <c r="AP388" s="89" t="s">
        <v>889</v>
      </c>
      <c r="AQ388" s="89" t="s">
        <v>948</v>
      </c>
      <c r="AR388" s="89" t="s">
        <v>992</v>
      </c>
      <c r="AS388" s="89" t="s">
        <v>2743</v>
      </c>
      <c r="AT388" s="89" t="s">
        <v>2744</v>
      </c>
      <c r="AU388" s="89" t="s">
        <v>965</v>
      </c>
      <c r="AW388" s="89" t="s">
        <v>948</v>
      </c>
      <c r="AY388" s="89" t="s">
        <v>948</v>
      </c>
      <c r="AZ388" s="89" t="s">
        <v>949</v>
      </c>
      <c r="BI388" s="89" t="s">
        <v>948</v>
      </c>
      <c r="BJ388" s="89" t="s">
        <v>948</v>
      </c>
      <c r="BM388" s="89" t="s">
        <v>948</v>
      </c>
      <c r="BN388" s="89" t="s">
        <v>948</v>
      </c>
      <c r="BQ388" s="89" t="s">
        <v>2745</v>
      </c>
      <c r="BR388" s="89" t="s">
        <v>948</v>
      </c>
    </row>
    <row r="389" ht="13.5" customHeight="1">
      <c r="A389" s="89" t="s">
        <v>2746</v>
      </c>
      <c r="B389" s="89" t="s">
        <v>2747</v>
      </c>
      <c r="D389" s="89" t="s">
        <v>2748</v>
      </c>
      <c r="F389" s="89" t="s">
        <v>984</v>
      </c>
      <c r="G389" s="89" t="s">
        <v>984</v>
      </c>
      <c r="H389" s="89" t="s">
        <v>955</v>
      </c>
      <c r="I389" s="89" t="s">
        <v>1159</v>
      </c>
      <c r="J389" s="89" t="s">
        <v>948</v>
      </c>
      <c r="L389" s="89" t="s">
        <v>957</v>
      </c>
      <c r="M389" s="89" t="s">
        <v>948</v>
      </c>
      <c r="Q389" s="89" t="s">
        <v>948</v>
      </c>
      <c r="R389" s="89" t="s">
        <v>948</v>
      </c>
      <c r="T389" s="89" t="s">
        <v>959</v>
      </c>
      <c r="U389" s="89" t="s">
        <v>958</v>
      </c>
      <c r="V389" s="89" t="s">
        <v>959</v>
      </c>
      <c r="W389" s="89" t="s">
        <v>958</v>
      </c>
      <c r="X389" s="89" t="s">
        <v>948</v>
      </c>
      <c r="AB389" s="89" t="s">
        <v>948</v>
      </c>
      <c r="AC389" s="89" t="s">
        <v>960</v>
      </c>
      <c r="AD389" s="89" t="s">
        <v>876</v>
      </c>
      <c r="AF389" s="89" t="s">
        <v>948</v>
      </c>
      <c r="AG389" s="89" t="s">
        <v>948</v>
      </c>
      <c r="AM389" s="89" t="s">
        <v>961</v>
      </c>
      <c r="AO389" s="89" t="s">
        <v>42</v>
      </c>
      <c r="AP389" s="89" t="s">
        <v>983</v>
      </c>
      <c r="AQ389" s="89" t="s">
        <v>984</v>
      </c>
      <c r="AR389" s="89" t="s">
        <v>980</v>
      </c>
      <c r="AS389" s="89" t="s">
        <v>2749</v>
      </c>
      <c r="AT389" s="89" t="s">
        <v>2750</v>
      </c>
      <c r="AU389" s="89" t="s">
        <v>1003</v>
      </c>
      <c r="AW389" s="89" t="s">
        <v>876</v>
      </c>
      <c r="AX389" s="89" t="s">
        <v>876</v>
      </c>
      <c r="AY389" s="89" t="s">
        <v>948</v>
      </c>
      <c r="AZ389" s="89" t="s">
        <v>960</v>
      </c>
      <c r="BA389" s="89" t="s">
        <v>876</v>
      </c>
      <c r="BC389" s="89" t="s">
        <v>876</v>
      </c>
      <c r="BF389" s="89" t="s">
        <v>876</v>
      </c>
      <c r="BM389" s="89" t="s">
        <v>948</v>
      </c>
      <c r="BN389" s="89" t="s">
        <v>948</v>
      </c>
      <c r="BQ389" s="89" t="s">
        <v>2751</v>
      </c>
      <c r="BR389" s="89" t="s">
        <v>2752</v>
      </c>
      <c r="BY389" s="89" t="s">
        <v>948</v>
      </c>
      <c r="CA389" s="89" t="s">
        <v>948</v>
      </c>
    </row>
    <row r="390" ht="13.5" hidden="1" customHeight="1">
      <c r="A390" s="89" t="s">
        <v>2753</v>
      </c>
      <c r="B390" s="89" t="s">
        <v>2754</v>
      </c>
      <c r="D390" s="89" t="s">
        <v>2755</v>
      </c>
      <c r="F390" s="89" t="s">
        <v>1111</v>
      </c>
      <c r="G390" s="89" t="s">
        <v>1111</v>
      </c>
      <c r="H390" s="89" t="s">
        <v>955</v>
      </c>
      <c r="I390" s="89" t="s">
        <v>967</v>
      </c>
      <c r="L390" s="89" t="s">
        <v>957</v>
      </c>
      <c r="M390" s="89" t="s">
        <v>948</v>
      </c>
      <c r="U390" s="89" t="s">
        <v>958</v>
      </c>
      <c r="W390" s="89" t="s">
        <v>958</v>
      </c>
      <c r="X390" s="89" t="s">
        <v>876</v>
      </c>
      <c r="AB390" s="89" t="s">
        <v>948</v>
      </c>
      <c r="AC390" s="89" t="s">
        <v>1941</v>
      </c>
      <c r="AD390" s="89" t="s">
        <v>876</v>
      </c>
      <c r="AE390" s="89" t="s">
        <v>948</v>
      </c>
      <c r="AF390" s="89" t="s">
        <v>876</v>
      </c>
      <c r="AG390" s="89" t="s">
        <v>876</v>
      </c>
      <c r="AH390" s="89" t="s">
        <v>948</v>
      </c>
      <c r="AI390" s="89" t="s">
        <v>948</v>
      </c>
      <c r="AJ390" s="89" t="s">
        <v>876</v>
      </c>
      <c r="AK390" s="89" t="s">
        <v>876</v>
      </c>
      <c r="AM390" s="89" t="s">
        <v>1942</v>
      </c>
      <c r="AN390" s="89" t="s">
        <v>1221</v>
      </c>
      <c r="AO390" s="89" t="s">
        <v>30</v>
      </c>
      <c r="AP390" s="89" t="s">
        <v>1086</v>
      </c>
      <c r="AS390" s="89" t="s">
        <v>948</v>
      </c>
      <c r="AT390" s="89" t="s">
        <v>2756</v>
      </c>
      <c r="AU390" s="89" t="s">
        <v>949</v>
      </c>
      <c r="AW390" s="89" t="s">
        <v>948</v>
      </c>
      <c r="AY390" s="89" t="s">
        <v>948</v>
      </c>
      <c r="AZ390" s="89" t="s">
        <v>949</v>
      </c>
      <c r="BH390" s="89" t="s">
        <v>948</v>
      </c>
      <c r="BI390" s="89" t="s">
        <v>948</v>
      </c>
      <c r="BM390" s="89" t="s">
        <v>876</v>
      </c>
      <c r="BN390" s="89" t="s">
        <v>948</v>
      </c>
      <c r="BO390" s="89" t="s">
        <v>1222</v>
      </c>
      <c r="BP390" s="89" t="s">
        <v>1215</v>
      </c>
      <c r="BQ390" s="89" t="s">
        <v>948</v>
      </c>
      <c r="BR390" s="89" t="s">
        <v>948</v>
      </c>
    </row>
    <row r="391" ht="13.5" customHeight="1">
      <c r="A391" s="89" t="s">
        <v>2757</v>
      </c>
      <c r="B391" s="89" t="s">
        <v>2758</v>
      </c>
      <c r="D391" s="89" t="s">
        <v>2577</v>
      </c>
      <c r="F391" s="89" t="s">
        <v>1014</v>
      </c>
      <c r="G391" s="89" t="s">
        <v>1014</v>
      </c>
      <c r="H391" s="89" t="s">
        <v>992</v>
      </c>
      <c r="I391" s="89" t="s">
        <v>1001</v>
      </c>
      <c r="J391" s="89" t="s">
        <v>948</v>
      </c>
      <c r="L391" s="89" t="s">
        <v>957</v>
      </c>
      <c r="M391" s="89" t="s">
        <v>948</v>
      </c>
      <c r="Q391" s="89" t="s">
        <v>948</v>
      </c>
      <c r="R391" s="89" t="s">
        <v>948</v>
      </c>
      <c r="T391" s="89" t="s">
        <v>959</v>
      </c>
      <c r="U391" s="89" t="s">
        <v>958</v>
      </c>
      <c r="V391" s="89" t="s">
        <v>959</v>
      </c>
      <c r="W391" s="89" t="s">
        <v>958</v>
      </c>
      <c r="X391" s="89" t="s">
        <v>948</v>
      </c>
      <c r="AB391" s="89" t="s">
        <v>948</v>
      </c>
      <c r="AC391" s="89" t="s">
        <v>960</v>
      </c>
      <c r="AD391" s="89" t="s">
        <v>876</v>
      </c>
      <c r="AF391" s="89" t="s">
        <v>948</v>
      </c>
      <c r="AG391" s="89" t="s">
        <v>948</v>
      </c>
      <c r="AM391" s="89" t="s">
        <v>2327</v>
      </c>
      <c r="AO391" s="89" t="s">
        <v>42</v>
      </c>
      <c r="AP391" s="89" t="s">
        <v>1086</v>
      </c>
      <c r="AQ391" s="89" t="s">
        <v>1118</v>
      </c>
      <c r="AR391" s="89" t="s">
        <v>1160</v>
      </c>
      <c r="AS391" s="89" t="s">
        <v>1153</v>
      </c>
      <c r="AT391" s="89" t="s">
        <v>2578</v>
      </c>
      <c r="AU391" s="89" t="s">
        <v>965</v>
      </c>
      <c r="AW391" s="89" t="s">
        <v>876</v>
      </c>
      <c r="AY391" s="89" t="s">
        <v>948</v>
      </c>
      <c r="AZ391" s="89" t="s">
        <v>960</v>
      </c>
      <c r="BA391" s="89" t="s">
        <v>876</v>
      </c>
      <c r="BC391" s="89" t="s">
        <v>876</v>
      </c>
      <c r="BF391" s="89" t="s">
        <v>948</v>
      </c>
      <c r="BM391" s="89" t="s">
        <v>948</v>
      </c>
      <c r="BN391" s="89" t="s">
        <v>948</v>
      </c>
      <c r="BQ391" s="89" t="s">
        <v>2759</v>
      </c>
      <c r="BR391" s="89" t="s">
        <v>2760</v>
      </c>
      <c r="BY391" s="89" t="s">
        <v>948</v>
      </c>
      <c r="CA391" s="89" t="s">
        <v>948</v>
      </c>
    </row>
    <row r="392" ht="13.5" customHeight="1">
      <c r="A392" s="89" t="s">
        <v>2761</v>
      </c>
      <c r="B392" s="89" t="s">
        <v>2762</v>
      </c>
      <c r="D392" s="89" t="s">
        <v>1907</v>
      </c>
      <c r="F392" s="89" t="s">
        <v>1084</v>
      </c>
      <c r="G392" s="89" t="s">
        <v>1084</v>
      </c>
      <c r="H392" s="89" t="s">
        <v>955</v>
      </c>
      <c r="I392" s="89" t="s">
        <v>984</v>
      </c>
      <c r="J392" s="89" t="s">
        <v>948</v>
      </c>
      <c r="L392" s="89" t="s">
        <v>957</v>
      </c>
      <c r="M392" s="89" t="s">
        <v>948</v>
      </c>
      <c r="Q392" s="89" t="s">
        <v>948</v>
      </c>
      <c r="R392" s="89" t="s">
        <v>948</v>
      </c>
      <c r="T392" s="89" t="s">
        <v>959</v>
      </c>
      <c r="U392" s="89" t="s">
        <v>958</v>
      </c>
      <c r="V392" s="89" t="s">
        <v>959</v>
      </c>
      <c r="W392" s="89" t="s">
        <v>958</v>
      </c>
      <c r="X392" s="89" t="s">
        <v>948</v>
      </c>
      <c r="AB392" s="89" t="s">
        <v>948</v>
      </c>
      <c r="AC392" s="89" t="s">
        <v>960</v>
      </c>
      <c r="AD392" s="89" t="s">
        <v>876</v>
      </c>
      <c r="AF392" s="89" t="s">
        <v>948</v>
      </c>
      <c r="AG392" s="89" t="s">
        <v>948</v>
      </c>
      <c r="AM392" s="89" t="s">
        <v>1231</v>
      </c>
      <c r="AO392" s="89" t="s">
        <v>42</v>
      </c>
      <c r="AP392" s="89" t="s">
        <v>1086</v>
      </c>
      <c r="AQ392" s="89" t="s">
        <v>1118</v>
      </c>
      <c r="AR392" s="89" t="s">
        <v>1141</v>
      </c>
      <c r="AS392" s="89" t="s">
        <v>1173</v>
      </c>
      <c r="AT392" s="89" t="s">
        <v>2763</v>
      </c>
      <c r="AU392" s="89" t="s">
        <v>1147</v>
      </c>
      <c r="AW392" s="89" t="s">
        <v>876</v>
      </c>
      <c r="AY392" s="89" t="s">
        <v>948</v>
      </c>
      <c r="AZ392" s="89" t="s">
        <v>960</v>
      </c>
      <c r="BA392" s="89" t="s">
        <v>876</v>
      </c>
      <c r="BC392" s="89" t="s">
        <v>876</v>
      </c>
      <c r="BF392" s="89" t="s">
        <v>948</v>
      </c>
      <c r="BM392" s="89" t="s">
        <v>948</v>
      </c>
      <c r="BN392" s="89" t="s">
        <v>948</v>
      </c>
      <c r="BQ392" s="89" t="s">
        <v>2764</v>
      </c>
      <c r="BR392" s="89" t="s">
        <v>948</v>
      </c>
      <c r="BY392" s="89" t="s">
        <v>948</v>
      </c>
      <c r="CA392" s="89" t="s">
        <v>948</v>
      </c>
    </row>
    <row r="393" ht="13.5" hidden="1" customHeight="1">
      <c r="A393" s="89" t="s">
        <v>2765</v>
      </c>
      <c r="B393" s="89" t="s">
        <v>2766</v>
      </c>
      <c r="C393" s="89" t="s">
        <v>2765</v>
      </c>
      <c r="D393" s="89" t="s">
        <v>2765</v>
      </c>
      <c r="F393" s="89" t="s">
        <v>962</v>
      </c>
      <c r="G393" s="89" t="s">
        <v>962</v>
      </c>
      <c r="H393" s="89" t="s">
        <v>955</v>
      </c>
      <c r="I393" s="89" t="s">
        <v>981</v>
      </c>
      <c r="K393" s="89" t="s">
        <v>948</v>
      </c>
      <c r="L393" s="89" t="s">
        <v>957</v>
      </c>
      <c r="M393" s="89" t="s">
        <v>948</v>
      </c>
      <c r="U393" s="89" t="s">
        <v>958</v>
      </c>
      <c r="W393" s="89" t="s">
        <v>958</v>
      </c>
      <c r="X393" s="89" t="s">
        <v>948</v>
      </c>
      <c r="AB393" s="89" t="s">
        <v>948</v>
      </c>
      <c r="AC393" s="89" t="s">
        <v>960</v>
      </c>
      <c r="AD393" s="89" t="s">
        <v>876</v>
      </c>
      <c r="AF393" s="89" t="s">
        <v>948</v>
      </c>
      <c r="AG393" s="89" t="s">
        <v>948</v>
      </c>
      <c r="AH393" s="89" t="s">
        <v>948</v>
      </c>
      <c r="AI393" s="89" t="s">
        <v>948</v>
      </c>
      <c r="AJ393" s="89" t="s">
        <v>948</v>
      </c>
      <c r="AK393" s="89" t="s">
        <v>948</v>
      </c>
      <c r="AM393" s="89" t="s">
        <v>1104</v>
      </c>
      <c r="AN393" s="89" t="s">
        <v>948</v>
      </c>
      <c r="AO393" s="89" t="s">
        <v>40</v>
      </c>
      <c r="AP393" s="89" t="s">
        <v>1086</v>
      </c>
      <c r="AQ393" s="89" t="s">
        <v>1145</v>
      </c>
      <c r="AR393" s="89" t="s">
        <v>1067</v>
      </c>
      <c r="AS393" s="89" t="s">
        <v>1569</v>
      </c>
      <c r="AT393" s="89" t="s">
        <v>2767</v>
      </c>
      <c r="AU393" s="89" t="s">
        <v>965</v>
      </c>
      <c r="AW393" s="89" t="s">
        <v>948</v>
      </c>
      <c r="AY393" s="89" t="s">
        <v>948</v>
      </c>
      <c r="AZ393" s="89" t="s">
        <v>949</v>
      </c>
      <c r="BH393" s="89" t="s">
        <v>876</v>
      </c>
      <c r="BI393" s="89" t="s">
        <v>948</v>
      </c>
      <c r="BM393" s="89" t="s">
        <v>948</v>
      </c>
      <c r="BN393" s="89" t="s">
        <v>948</v>
      </c>
      <c r="BQ393" s="89" t="s">
        <v>2768</v>
      </c>
      <c r="BR393" s="89" t="s">
        <v>948</v>
      </c>
    </row>
    <row r="394" ht="13.5" customHeight="1">
      <c r="A394" s="89" t="s">
        <v>2769</v>
      </c>
      <c r="B394" s="89" t="s">
        <v>2770</v>
      </c>
      <c r="D394" s="89" t="s">
        <v>1090</v>
      </c>
      <c r="F394" s="89" t="s">
        <v>1014</v>
      </c>
      <c r="G394" s="89" t="s">
        <v>1014</v>
      </c>
      <c r="H394" s="89" t="s">
        <v>955</v>
      </c>
      <c r="I394" s="89" t="s">
        <v>981</v>
      </c>
      <c r="J394" s="89" t="s">
        <v>948</v>
      </c>
      <c r="L394" s="89" t="s">
        <v>957</v>
      </c>
      <c r="M394" s="89" t="s">
        <v>876</v>
      </c>
      <c r="Q394" s="89" t="s">
        <v>948</v>
      </c>
      <c r="R394" s="89" t="s">
        <v>876</v>
      </c>
      <c r="T394" s="89" t="s">
        <v>959</v>
      </c>
      <c r="U394" s="89" t="s">
        <v>958</v>
      </c>
      <c r="V394" s="89" t="s">
        <v>959</v>
      </c>
      <c r="W394" s="89" t="s">
        <v>958</v>
      </c>
      <c r="X394" s="89" t="s">
        <v>948</v>
      </c>
      <c r="AB394" s="89" t="s">
        <v>948</v>
      </c>
      <c r="AC394" s="89" t="s">
        <v>960</v>
      </c>
      <c r="AD394" s="89" t="s">
        <v>876</v>
      </c>
      <c r="AF394" s="89" t="s">
        <v>948</v>
      </c>
      <c r="AG394" s="89" t="s">
        <v>948</v>
      </c>
      <c r="AM394" s="89" t="s">
        <v>2771</v>
      </c>
      <c r="AO394" s="89" t="s">
        <v>1090</v>
      </c>
      <c r="AP394" s="89" t="s">
        <v>983</v>
      </c>
      <c r="AQ394" s="89" t="s">
        <v>984</v>
      </c>
      <c r="AR394" s="89" t="s">
        <v>955</v>
      </c>
      <c r="AS394" s="89" t="s">
        <v>1054</v>
      </c>
      <c r="AT394" s="89" t="s">
        <v>2772</v>
      </c>
      <c r="AU394" s="89" t="s">
        <v>1163</v>
      </c>
      <c r="AW394" s="89" t="s">
        <v>876</v>
      </c>
      <c r="AY394" s="89" t="s">
        <v>948</v>
      </c>
      <c r="AZ394" s="89" t="s">
        <v>1094</v>
      </c>
      <c r="BA394" s="89" t="s">
        <v>876</v>
      </c>
      <c r="BC394" s="89" t="s">
        <v>876</v>
      </c>
      <c r="BF394" s="89" t="s">
        <v>876</v>
      </c>
      <c r="BM394" s="89" t="s">
        <v>948</v>
      </c>
      <c r="BN394" s="89" t="s">
        <v>948</v>
      </c>
      <c r="BQ394" s="89" t="s">
        <v>2773</v>
      </c>
      <c r="BR394" s="89" t="s">
        <v>2774</v>
      </c>
      <c r="BY394" s="89" t="s">
        <v>948</v>
      </c>
      <c r="CA394" s="89" t="s">
        <v>948</v>
      </c>
    </row>
    <row r="395" ht="13.5" hidden="1" customHeight="1">
      <c r="A395" s="89" t="s">
        <v>2775</v>
      </c>
      <c r="B395" s="89" t="s">
        <v>2776</v>
      </c>
      <c r="D395" s="89" t="s">
        <v>1090</v>
      </c>
      <c r="F395" s="89" t="s">
        <v>1014</v>
      </c>
      <c r="G395" s="89" t="s">
        <v>1014</v>
      </c>
      <c r="H395" s="89" t="s">
        <v>992</v>
      </c>
      <c r="I395" s="89" t="s">
        <v>981</v>
      </c>
      <c r="K395" s="89" t="s">
        <v>948</v>
      </c>
      <c r="L395" s="89" t="s">
        <v>957</v>
      </c>
      <c r="M395" s="89" t="s">
        <v>876</v>
      </c>
      <c r="N395" s="89" t="s">
        <v>876</v>
      </c>
      <c r="O395" s="89" t="s">
        <v>876</v>
      </c>
      <c r="P395" s="89" t="s">
        <v>948</v>
      </c>
      <c r="U395" s="89" t="s">
        <v>958</v>
      </c>
      <c r="W395" s="89" t="s">
        <v>958</v>
      </c>
      <c r="X395" s="89" t="s">
        <v>948</v>
      </c>
      <c r="AB395" s="89" t="s">
        <v>948</v>
      </c>
      <c r="AC395" s="89" t="s">
        <v>960</v>
      </c>
      <c r="AD395" s="89" t="s">
        <v>876</v>
      </c>
      <c r="AF395" s="89" t="s">
        <v>948</v>
      </c>
      <c r="AG395" s="89" t="s">
        <v>948</v>
      </c>
      <c r="AH395" s="89" t="s">
        <v>948</v>
      </c>
      <c r="AI395" s="89" t="s">
        <v>948</v>
      </c>
      <c r="AJ395" s="89" t="s">
        <v>948</v>
      </c>
      <c r="AK395" s="89" t="s">
        <v>948</v>
      </c>
      <c r="AM395" s="89" t="s">
        <v>1008</v>
      </c>
      <c r="AO395" s="89" t="s">
        <v>1090</v>
      </c>
      <c r="AP395" s="89" t="s">
        <v>983</v>
      </c>
      <c r="AQ395" s="89" t="s">
        <v>1020</v>
      </c>
      <c r="AR395" s="89" t="s">
        <v>1067</v>
      </c>
      <c r="AS395" s="89" t="s">
        <v>948</v>
      </c>
      <c r="AT395" s="89" t="s">
        <v>2772</v>
      </c>
      <c r="AU395" s="89" t="s">
        <v>986</v>
      </c>
      <c r="AW395" s="89" t="s">
        <v>876</v>
      </c>
      <c r="AY395" s="89" t="s">
        <v>948</v>
      </c>
      <c r="AZ395" s="89" t="s">
        <v>1094</v>
      </c>
      <c r="BA395" s="89" t="s">
        <v>876</v>
      </c>
      <c r="BI395" s="89" t="s">
        <v>948</v>
      </c>
      <c r="BJ395" s="89" t="s">
        <v>948</v>
      </c>
      <c r="BM395" s="89" t="s">
        <v>948</v>
      </c>
      <c r="BN395" s="89" t="s">
        <v>948</v>
      </c>
      <c r="BQ395" s="89" t="s">
        <v>948</v>
      </c>
      <c r="BR395" s="89" t="s">
        <v>948</v>
      </c>
      <c r="BX395" s="89" t="s">
        <v>2777</v>
      </c>
    </row>
    <row r="396" ht="13.5" customHeight="1">
      <c r="A396" s="89" t="s">
        <v>2778</v>
      </c>
      <c r="B396" s="89" t="s">
        <v>2779</v>
      </c>
      <c r="D396" s="89" t="s">
        <v>2780</v>
      </c>
      <c r="F396" s="89" t="s">
        <v>1052</v>
      </c>
      <c r="G396" s="89" t="s">
        <v>1052</v>
      </c>
      <c r="H396" s="89" t="s">
        <v>992</v>
      </c>
      <c r="I396" s="89" t="s">
        <v>956</v>
      </c>
      <c r="J396" s="89" t="s">
        <v>1624</v>
      </c>
      <c r="L396" s="89" t="s">
        <v>957</v>
      </c>
      <c r="M396" s="89" t="s">
        <v>948</v>
      </c>
      <c r="Q396" s="89" t="s">
        <v>948</v>
      </c>
      <c r="R396" s="89" t="s">
        <v>876</v>
      </c>
      <c r="T396" s="89" t="s">
        <v>959</v>
      </c>
      <c r="U396" s="89" t="s">
        <v>1079</v>
      </c>
      <c r="V396" s="89" t="s">
        <v>959</v>
      </c>
      <c r="W396" s="89" t="s">
        <v>1079</v>
      </c>
      <c r="X396" s="89" t="s">
        <v>948</v>
      </c>
      <c r="AB396" s="89" t="s">
        <v>948</v>
      </c>
      <c r="AC396" s="89" t="s">
        <v>960</v>
      </c>
      <c r="AD396" s="89" t="s">
        <v>876</v>
      </c>
      <c r="AF396" s="89" t="s">
        <v>948</v>
      </c>
      <c r="AG396" s="89" t="s">
        <v>948</v>
      </c>
      <c r="AM396" s="89" t="s">
        <v>2327</v>
      </c>
      <c r="AO396" s="89" t="s">
        <v>41</v>
      </c>
      <c r="AP396" s="89" t="s">
        <v>983</v>
      </c>
      <c r="AQ396" s="89" t="s">
        <v>956</v>
      </c>
      <c r="AR396" s="89" t="s">
        <v>973</v>
      </c>
      <c r="AS396" s="89" t="s">
        <v>1034</v>
      </c>
      <c r="AT396" s="89" t="s">
        <v>1771</v>
      </c>
      <c r="AU396" s="89" t="s">
        <v>965</v>
      </c>
      <c r="AW396" s="89" t="s">
        <v>948</v>
      </c>
      <c r="AY396" s="89" t="s">
        <v>948</v>
      </c>
      <c r="AZ396" s="89" t="s">
        <v>949</v>
      </c>
      <c r="BC396" s="89" t="s">
        <v>948</v>
      </c>
      <c r="BF396" s="89" t="s">
        <v>876</v>
      </c>
      <c r="BM396" s="89" t="s">
        <v>948</v>
      </c>
      <c r="BN396" s="89" t="s">
        <v>948</v>
      </c>
      <c r="BQ396" s="89" t="s">
        <v>2781</v>
      </c>
      <c r="BR396" s="89" t="s">
        <v>948</v>
      </c>
    </row>
    <row r="397" ht="13.5" customHeight="1">
      <c r="A397" s="89" t="s">
        <v>2782</v>
      </c>
      <c r="B397" s="89" t="s">
        <v>2783</v>
      </c>
      <c r="D397" s="89" t="s">
        <v>2784</v>
      </c>
      <c r="F397" s="89" t="s">
        <v>1020</v>
      </c>
      <c r="G397" s="89" t="s">
        <v>1020</v>
      </c>
      <c r="H397" s="89" t="s">
        <v>992</v>
      </c>
      <c r="I397" s="89" t="s">
        <v>984</v>
      </c>
      <c r="J397" s="89" t="s">
        <v>948</v>
      </c>
      <c r="L397" s="89" t="s">
        <v>957</v>
      </c>
      <c r="M397" s="89" t="s">
        <v>948</v>
      </c>
      <c r="Q397" s="89" t="s">
        <v>948</v>
      </c>
      <c r="R397" s="89" t="s">
        <v>948</v>
      </c>
      <c r="T397" s="89" t="s">
        <v>959</v>
      </c>
      <c r="U397" s="89" t="s">
        <v>958</v>
      </c>
      <c r="V397" s="89" t="s">
        <v>959</v>
      </c>
      <c r="W397" s="89" t="s">
        <v>958</v>
      </c>
      <c r="X397" s="89" t="s">
        <v>948</v>
      </c>
      <c r="AB397" s="89" t="s">
        <v>948</v>
      </c>
      <c r="AC397" s="89" t="s">
        <v>960</v>
      </c>
      <c r="AD397" s="89" t="s">
        <v>876</v>
      </c>
      <c r="AF397" s="89" t="s">
        <v>948</v>
      </c>
      <c r="AG397" s="89" t="s">
        <v>948</v>
      </c>
      <c r="AM397" s="89" t="s">
        <v>2116</v>
      </c>
      <c r="AO397" s="89" t="s">
        <v>42</v>
      </c>
      <c r="AP397" s="89" t="s">
        <v>889</v>
      </c>
      <c r="AQ397" s="89" t="s">
        <v>948</v>
      </c>
      <c r="AR397" s="89" t="s">
        <v>962</v>
      </c>
      <c r="AS397" s="89" t="s">
        <v>1517</v>
      </c>
      <c r="AT397" s="89" t="s">
        <v>2365</v>
      </c>
      <c r="AU397" s="89" t="s">
        <v>965</v>
      </c>
      <c r="AW397" s="89" t="s">
        <v>876</v>
      </c>
      <c r="AY397" s="89" t="s">
        <v>948</v>
      </c>
      <c r="AZ397" s="89" t="s">
        <v>949</v>
      </c>
      <c r="BC397" s="89" t="s">
        <v>876</v>
      </c>
      <c r="BF397" s="89" t="s">
        <v>948</v>
      </c>
      <c r="BM397" s="89" t="s">
        <v>948</v>
      </c>
      <c r="BN397" s="89" t="s">
        <v>948</v>
      </c>
      <c r="BQ397" s="89" t="s">
        <v>2785</v>
      </c>
      <c r="BR397" s="89" t="s">
        <v>948</v>
      </c>
      <c r="BY397" s="89" t="s">
        <v>948</v>
      </c>
      <c r="CA397" s="89" t="s">
        <v>988</v>
      </c>
    </row>
    <row r="398" ht="13.5" hidden="1" customHeight="1">
      <c r="A398" s="89" t="s">
        <v>2786</v>
      </c>
      <c r="B398" s="89" t="s">
        <v>2787</v>
      </c>
      <c r="D398" s="89" t="s">
        <v>2784</v>
      </c>
      <c r="F398" s="89" t="s">
        <v>1020</v>
      </c>
      <c r="G398" s="89" t="s">
        <v>1020</v>
      </c>
      <c r="H398" s="89" t="s">
        <v>955</v>
      </c>
      <c r="I398" s="89" t="s">
        <v>1021</v>
      </c>
      <c r="K398" s="89" t="s">
        <v>948</v>
      </c>
      <c r="L398" s="89" t="s">
        <v>889</v>
      </c>
      <c r="M398" s="89" t="s">
        <v>948</v>
      </c>
      <c r="N398" s="89" t="s">
        <v>948</v>
      </c>
      <c r="O398" s="89" t="s">
        <v>948</v>
      </c>
      <c r="P398" s="89" t="s">
        <v>876</v>
      </c>
      <c r="U398" s="89" t="s">
        <v>958</v>
      </c>
      <c r="W398" s="89" t="s">
        <v>958</v>
      </c>
      <c r="X398" s="89" t="s">
        <v>876</v>
      </c>
      <c r="AB398" s="89" t="s">
        <v>948</v>
      </c>
      <c r="AC398" s="89" t="s">
        <v>960</v>
      </c>
      <c r="AD398" s="89" t="s">
        <v>876</v>
      </c>
      <c r="AF398" s="89" t="s">
        <v>948</v>
      </c>
      <c r="AG398" s="89" t="s">
        <v>948</v>
      </c>
      <c r="AH398" s="89" t="s">
        <v>948</v>
      </c>
      <c r="AI398" s="89" t="s">
        <v>948</v>
      </c>
      <c r="AJ398" s="89" t="s">
        <v>948</v>
      </c>
      <c r="AK398" s="89" t="s">
        <v>948</v>
      </c>
      <c r="AM398" s="89" t="s">
        <v>2116</v>
      </c>
      <c r="AO398" s="89" t="s">
        <v>35</v>
      </c>
      <c r="AP398" s="89" t="s">
        <v>889</v>
      </c>
      <c r="AQ398" s="89" t="s">
        <v>948</v>
      </c>
      <c r="AR398" s="89" t="s">
        <v>955</v>
      </c>
      <c r="AS398" s="89" t="s">
        <v>1517</v>
      </c>
      <c r="AT398" s="89" t="s">
        <v>2365</v>
      </c>
      <c r="AU398" s="89" t="s">
        <v>965</v>
      </c>
      <c r="AW398" s="89" t="s">
        <v>876</v>
      </c>
      <c r="AY398" s="89" t="s">
        <v>948</v>
      </c>
      <c r="AZ398" s="89" t="s">
        <v>949</v>
      </c>
      <c r="BI398" s="89" t="s">
        <v>948</v>
      </c>
      <c r="BJ398" s="89" t="s">
        <v>948</v>
      </c>
      <c r="BM398" s="89" t="s">
        <v>948</v>
      </c>
      <c r="BN398" s="89" t="s">
        <v>948</v>
      </c>
      <c r="BQ398" s="89" t="s">
        <v>2788</v>
      </c>
      <c r="BR398" s="89" t="s">
        <v>2789</v>
      </c>
    </row>
    <row r="399" ht="13.5" customHeight="1">
      <c r="A399" s="89" t="s">
        <v>2790</v>
      </c>
      <c r="B399" s="89" t="s">
        <v>2791</v>
      </c>
      <c r="D399" s="89" t="s">
        <v>2790</v>
      </c>
      <c r="F399" s="89" t="s">
        <v>956</v>
      </c>
      <c r="G399" s="89" t="s">
        <v>956</v>
      </c>
      <c r="H399" s="89" t="s">
        <v>955</v>
      </c>
      <c r="I399" s="89" t="s">
        <v>1007</v>
      </c>
      <c r="J399" s="89" t="s">
        <v>1015</v>
      </c>
      <c r="L399" s="89" t="s">
        <v>957</v>
      </c>
      <c r="M399" s="89" t="s">
        <v>876</v>
      </c>
      <c r="Q399" s="89" t="s">
        <v>948</v>
      </c>
      <c r="R399" s="89" t="s">
        <v>948</v>
      </c>
      <c r="T399" s="89" t="s">
        <v>959</v>
      </c>
      <c r="U399" s="89" t="s">
        <v>958</v>
      </c>
      <c r="V399" s="89" t="s">
        <v>959</v>
      </c>
      <c r="W399" s="89" t="s">
        <v>958</v>
      </c>
      <c r="X399" s="89" t="s">
        <v>948</v>
      </c>
      <c r="AB399" s="89" t="s">
        <v>948</v>
      </c>
      <c r="AC399" s="89" t="s">
        <v>949</v>
      </c>
      <c r="AF399" s="89" t="s">
        <v>948</v>
      </c>
      <c r="AG399" s="89" t="s">
        <v>948</v>
      </c>
      <c r="AM399" s="89" t="s">
        <v>2792</v>
      </c>
      <c r="AO399" s="89" t="s">
        <v>2790</v>
      </c>
      <c r="AP399" s="89" t="s">
        <v>889</v>
      </c>
      <c r="AR399" s="89" t="s">
        <v>980</v>
      </c>
      <c r="AS399" s="89" t="s">
        <v>948</v>
      </c>
      <c r="AT399" s="89" t="s">
        <v>2793</v>
      </c>
      <c r="AU399" s="89" t="s">
        <v>949</v>
      </c>
      <c r="AW399" s="89" t="s">
        <v>948</v>
      </c>
      <c r="AY399" s="89" t="s">
        <v>948</v>
      </c>
      <c r="AZ399" s="89" t="s">
        <v>949</v>
      </c>
      <c r="BC399" s="89" t="s">
        <v>948</v>
      </c>
      <c r="BF399" s="89" t="s">
        <v>948</v>
      </c>
      <c r="BM399" s="89" t="s">
        <v>876</v>
      </c>
      <c r="BN399" s="89" t="s">
        <v>948</v>
      </c>
      <c r="BQ399" s="89" t="s">
        <v>948</v>
      </c>
      <c r="BR399" s="89" t="s">
        <v>948</v>
      </c>
      <c r="BY399" s="89" t="s">
        <v>948</v>
      </c>
      <c r="CA399" s="89" t="s">
        <v>988</v>
      </c>
    </row>
    <row r="400" ht="13.5" hidden="1" customHeight="1">
      <c r="A400" s="89" t="s">
        <v>2794</v>
      </c>
      <c r="B400" s="89" t="s">
        <v>2795</v>
      </c>
      <c r="D400" s="89" t="s">
        <v>2790</v>
      </c>
      <c r="F400" s="89" t="s">
        <v>962</v>
      </c>
      <c r="G400" s="89" t="s">
        <v>962</v>
      </c>
      <c r="H400" s="89" t="s">
        <v>992</v>
      </c>
      <c r="I400" s="89" t="s">
        <v>1159</v>
      </c>
      <c r="K400" s="89" t="s">
        <v>1624</v>
      </c>
      <c r="L400" s="89" t="s">
        <v>957</v>
      </c>
      <c r="M400" s="89" t="s">
        <v>876</v>
      </c>
      <c r="N400" s="89" t="s">
        <v>948</v>
      </c>
      <c r="O400" s="89" t="s">
        <v>948</v>
      </c>
      <c r="P400" s="89" t="s">
        <v>876</v>
      </c>
      <c r="U400" s="89" t="s">
        <v>958</v>
      </c>
      <c r="W400" s="89" t="s">
        <v>958</v>
      </c>
      <c r="X400" s="89" t="s">
        <v>948</v>
      </c>
      <c r="AB400" s="89" t="s">
        <v>948</v>
      </c>
      <c r="AC400" s="89" t="s">
        <v>949</v>
      </c>
      <c r="AF400" s="89" t="s">
        <v>948</v>
      </c>
      <c r="AG400" s="89" t="s">
        <v>948</v>
      </c>
      <c r="AH400" s="89" t="s">
        <v>948</v>
      </c>
      <c r="AI400" s="89" t="s">
        <v>948</v>
      </c>
      <c r="AJ400" s="89" t="s">
        <v>948</v>
      </c>
      <c r="AK400" s="89" t="s">
        <v>948</v>
      </c>
      <c r="AM400" s="89" t="s">
        <v>2792</v>
      </c>
      <c r="AO400" s="89" t="s">
        <v>2790</v>
      </c>
      <c r="AP400" s="89" t="s">
        <v>889</v>
      </c>
      <c r="AR400" s="89" t="s">
        <v>974</v>
      </c>
      <c r="AS400" s="89" t="s">
        <v>948</v>
      </c>
      <c r="AT400" s="89" t="s">
        <v>2793</v>
      </c>
      <c r="AU400" s="89" t="s">
        <v>949</v>
      </c>
      <c r="AW400" s="89" t="s">
        <v>948</v>
      </c>
      <c r="AY400" s="89" t="s">
        <v>948</v>
      </c>
      <c r="AZ400" s="89" t="s">
        <v>949</v>
      </c>
      <c r="BI400" s="89" t="s">
        <v>948</v>
      </c>
      <c r="BJ400" s="89" t="s">
        <v>948</v>
      </c>
      <c r="BM400" s="89" t="s">
        <v>876</v>
      </c>
      <c r="BN400" s="89" t="s">
        <v>948</v>
      </c>
      <c r="BQ400" s="89" t="s">
        <v>948</v>
      </c>
      <c r="BR400" s="89" t="s">
        <v>948</v>
      </c>
      <c r="BX400" s="89" t="s">
        <v>2796</v>
      </c>
    </row>
    <row r="401" ht="13.5" customHeight="1">
      <c r="A401" s="89" t="s">
        <v>2797</v>
      </c>
      <c r="B401" s="89" t="s">
        <v>2798</v>
      </c>
      <c r="D401" s="89" t="s">
        <v>2799</v>
      </c>
      <c r="F401" s="89" t="s">
        <v>1020</v>
      </c>
      <c r="G401" s="89" t="s">
        <v>1020</v>
      </c>
      <c r="H401" s="89" t="s">
        <v>992</v>
      </c>
      <c r="I401" s="89" t="s">
        <v>1001</v>
      </c>
      <c r="J401" s="89" t="s">
        <v>948</v>
      </c>
      <c r="L401" s="89" t="s">
        <v>957</v>
      </c>
      <c r="M401" s="89" t="s">
        <v>948</v>
      </c>
      <c r="Q401" s="89" t="s">
        <v>948</v>
      </c>
      <c r="R401" s="89" t="s">
        <v>876</v>
      </c>
      <c r="T401" s="89" t="s">
        <v>959</v>
      </c>
      <c r="U401" s="89" t="s">
        <v>1079</v>
      </c>
      <c r="V401" s="89" t="s">
        <v>959</v>
      </c>
      <c r="W401" s="89" t="s">
        <v>1079</v>
      </c>
      <c r="X401" s="89" t="s">
        <v>948</v>
      </c>
      <c r="AB401" s="89" t="s">
        <v>948</v>
      </c>
      <c r="AC401" s="89" t="s">
        <v>1094</v>
      </c>
      <c r="AD401" s="89" t="s">
        <v>876</v>
      </c>
      <c r="AF401" s="89" t="s">
        <v>948</v>
      </c>
      <c r="AG401" s="89" t="s">
        <v>948</v>
      </c>
      <c r="AM401" s="89" t="s">
        <v>961</v>
      </c>
      <c r="AO401" s="89" t="s">
        <v>41</v>
      </c>
      <c r="AP401" s="89" t="s">
        <v>983</v>
      </c>
      <c r="AQ401" s="89" t="s">
        <v>956</v>
      </c>
      <c r="AR401" s="89" t="s">
        <v>974</v>
      </c>
      <c r="AS401" s="89" t="s">
        <v>967</v>
      </c>
      <c r="AT401" s="89" t="s">
        <v>2800</v>
      </c>
      <c r="AU401" s="89" t="s">
        <v>986</v>
      </c>
      <c r="AW401" s="89" t="s">
        <v>948</v>
      </c>
      <c r="AY401" s="89" t="s">
        <v>948</v>
      </c>
      <c r="AZ401" s="89" t="s">
        <v>949</v>
      </c>
      <c r="BC401" s="89" t="s">
        <v>948</v>
      </c>
      <c r="BF401" s="89" t="s">
        <v>876</v>
      </c>
      <c r="BM401" s="89" t="s">
        <v>948</v>
      </c>
      <c r="BN401" s="89" t="s">
        <v>948</v>
      </c>
      <c r="BQ401" s="89" t="s">
        <v>2801</v>
      </c>
      <c r="BR401" s="89" t="s">
        <v>948</v>
      </c>
    </row>
    <row r="402" ht="13.5" hidden="1" customHeight="1">
      <c r="A402" s="89" t="s">
        <v>2802</v>
      </c>
      <c r="B402" s="89" t="s">
        <v>2803</v>
      </c>
      <c r="C402" s="89" t="s">
        <v>519</v>
      </c>
      <c r="D402" s="89" t="s">
        <v>2804</v>
      </c>
      <c r="F402" s="89" t="s">
        <v>1034</v>
      </c>
      <c r="G402" s="89" t="s">
        <v>1034</v>
      </c>
      <c r="H402" s="89" t="s">
        <v>992</v>
      </c>
      <c r="I402" s="89" t="s">
        <v>967</v>
      </c>
      <c r="L402" s="89" t="s">
        <v>957</v>
      </c>
      <c r="M402" s="89" t="s">
        <v>948</v>
      </c>
      <c r="U402" s="89" t="s">
        <v>958</v>
      </c>
      <c r="W402" s="89" t="s">
        <v>958</v>
      </c>
      <c r="X402" s="89" t="s">
        <v>948</v>
      </c>
      <c r="AB402" s="89" t="s">
        <v>948</v>
      </c>
      <c r="AC402" s="89" t="s">
        <v>2805</v>
      </c>
      <c r="AD402" s="89" t="s">
        <v>876</v>
      </c>
      <c r="AE402" s="89" t="s">
        <v>948</v>
      </c>
      <c r="AF402" s="89" t="s">
        <v>876</v>
      </c>
      <c r="AG402" s="89" t="s">
        <v>876</v>
      </c>
      <c r="AH402" s="89" t="s">
        <v>876</v>
      </c>
      <c r="AI402" s="89" t="s">
        <v>876</v>
      </c>
      <c r="AJ402" s="89" t="s">
        <v>876</v>
      </c>
      <c r="AK402" s="89" t="s">
        <v>876</v>
      </c>
      <c r="AM402" s="89" t="s">
        <v>2806</v>
      </c>
      <c r="AN402" s="89" t="s">
        <v>948</v>
      </c>
      <c r="AO402" s="89" t="s">
        <v>40</v>
      </c>
      <c r="AP402" s="89" t="s">
        <v>983</v>
      </c>
      <c r="AR402" s="89" t="s">
        <v>948</v>
      </c>
      <c r="AS402" s="89" t="s">
        <v>1046</v>
      </c>
      <c r="AT402" s="89" t="s">
        <v>2807</v>
      </c>
      <c r="AU402" s="89" t="s">
        <v>949</v>
      </c>
      <c r="AW402" s="89" t="s">
        <v>876</v>
      </c>
      <c r="AY402" s="89" t="s">
        <v>948</v>
      </c>
      <c r="AZ402" s="89" t="s">
        <v>949</v>
      </c>
      <c r="BH402" s="89" t="s">
        <v>948</v>
      </c>
      <c r="BI402" s="89" t="s">
        <v>948</v>
      </c>
      <c r="BM402" s="89" t="s">
        <v>948</v>
      </c>
      <c r="BN402" s="89" t="s">
        <v>948</v>
      </c>
      <c r="BO402" s="89" t="s">
        <v>1214</v>
      </c>
      <c r="BQ402" s="89" t="s">
        <v>2808</v>
      </c>
      <c r="BR402" s="89" t="s">
        <v>948</v>
      </c>
      <c r="BV402" s="89" t="s">
        <v>2809</v>
      </c>
    </row>
    <row r="403" ht="13.5" hidden="1" customHeight="1">
      <c r="A403" s="89" t="s">
        <v>2810</v>
      </c>
      <c r="B403" s="89" t="s">
        <v>2811</v>
      </c>
      <c r="C403" s="89" t="s">
        <v>519</v>
      </c>
      <c r="D403" s="89" t="s">
        <v>2812</v>
      </c>
      <c r="F403" s="89" t="s">
        <v>1034</v>
      </c>
      <c r="G403" s="89" t="s">
        <v>1034</v>
      </c>
      <c r="H403" s="89" t="s">
        <v>992</v>
      </c>
      <c r="I403" s="89" t="s">
        <v>967</v>
      </c>
      <c r="L403" s="89" t="s">
        <v>957</v>
      </c>
      <c r="M403" s="89" t="s">
        <v>948</v>
      </c>
      <c r="U403" s="89" t="s">
        <v>958</v>
      </c>
      <c r="W403" s="89" t="s">
        <v>958</v>
      </c>
      <c r="X403" s="89" t="s">
        <v>948</v>
      </c>
      <c r="AB403" s="89" t="s">
        <v>948</v>
      </c>
      <c r="AC403" s="89" t="s">
        <v>2805</v>
      </c>
      <c r="AD403" s="89" t="s">
        <v>876</v>
      </c>
      <c r="AE403" s="89" t="s">
        <v>948</v>
      </c>
      <c r="AF403" s="89" t="s">
        <v>876</v>
      </c>
      <c r="AG403" s="89" t="s">
        <v>876</v>
      </c>
      <c r="AH403" s="89" t="s">
        <v>876</v>
      </c>
      <c r="AI403" s="89" t="s">
        <v>876</v>
      </c>
      <c r="AJ403" s="89" t="s">
        <v>876</v>
      </c>
      <c r="AK403" s="89" t="s">
        <v>876</v>
      </c>
      <c r="AM403" s="89" t="s">
        <v>2806</v>
      </c>
      <c r="AN403" s="89" t="s">
        <v>948</v>
      </c>
      <c r="AO403" s="89" t="s">
        <v>40</v>
      </c>
      <c r="AP403" s="89" t="s">
        <v>983</v>
      </c>
      <c r="AR403" s="89" t="s">
        <v>948</v>
      </c>
      <c r="AS403" s="89" t="s">
        <v>1046</v>
      </c>
      <c r="AT403" s="89" t="s">
        <v>2813</v>
      </c>
      <c r="AU403" s="89" t="s">
        <v>949</v>
      </c>
      <c r="AW403" s="89" t="s">
        <v>876</v>
      </c>
      <c r="AY403" s="89" t="s">
        <v>948</v>
      </c>
      <c r="AZ403" s="89" t="s">
        <v>949</v>
      </c>
      <c r="BH403" s="89" t="s">
        <v>948</v>
      </c>
      <c r="BI403" s="89" t="s">
        <v>948</v>
      </c>
      <c r="BM403" s="89" t="s">
        <v>948</v>
      </c>
      <c r="BN403" s="89" t="s">
        <v>948</v>
      </c>
      <c r="BO403" s="89" t="s">
        <v>1214</v>
      </c>
      <c r="BQ403" s="89" t="s">
        <v>2814</v>
      </c>
      <c r="BR403" s="89" t="s">
        <v>948</v>
      </c>
      <c r="BV403" s="89" t="s">
        <v>1331</v>
      </c>
    </row>
    <row r="404" ht="13.5" hidden="1" customHeight="1">
      <c r="A404" s="89" t="s">
        <v>2815</v>
      </c>
      <c r="B404" s="89" t="s">
        <v>2816</v>
      </c>
      <c r="C404" s="89" t="s">
        <v>519</v>
      </c>
      <c r="D404" s="89" t="s">
        <v>2817</v>
      </c>
      <c r="F404" s="89" t="s">
        <v>1034</v>
      </c>
      <c r="G404" s="89" t="s">
        <v>1034</v>
      </c>
      <c r="H404" s="89" t="s">
        <v>992</v>
      </c>
      <c r="I404" s="89" t="s">
        <v>967</v>
      </c>
      <c r="L404" s="89" t="s">
        <v>957</v>
      </c>
      <c r="M404" s="89" t="s">
        <v>948</v>
      </c>
      <c r="U404" s="89" t="s">
        <v>958</v>
      </c>
      <c r="W404" s="89" t="s">
        <v>958</v>
      </c>
      <c r="X404" s="89" t="s">
        <v>948</v>
      </c>
      <c r="AB404" s="89" t="s">
        <v>948</v>
      </c>
      <c r="AC404" s="89" t="s">
        <v>2805</v>
      </c>
      <c r="AD404" s="89" t="s">
        <v>876</v>
      </c>
      <c r="AE404" s="89" t="s">
        <v>948</v>
      </c>
      <c r="AF404" s="89" t="s">
        <v>876</v>
      </c>
      <c r="AG404" s="89" t="s">
        <v>876</v>
      </c>
      <c r="AH404" s="89" t="s">
        <v>876</v>
      </c>
      <c r="AI404" s="89" t="s">
        <v>876</v>
      </c>
      <c r="AJ404" s="89" t="s">
        <v>876</v>
      </c>
      <c r="AK404" s="89" t="s">
        <v>876</v>
      </c>
      <c r="AM404" s="89" t="s">
        <v>2806</v>
      </c>
      <c r="AN404" s="89" t="s">
        <v>948</v>
      </c>
      <c r="AO404" s="89" t="s">
        <v>40</v>
      </c>
      <c r="AP404" s="89" t="s">
        <v>983</v>
      </c>
      <c r="AR404" s="89" t="s">
        <v>948</v>
      </c>
      <c r="AS404" s="89" t="s">
        <v>1046</v>
      </c>
      <c r="AT404" s="89" t="s">
        <v>2818</v>
      </c>
      <c r="AU404" s="89" t="s">
        <v>949</v>
      </c>
      <c r="AW404" s="89" t="s">
        <v>948</v>
      </c>
      <c r="AY404" s="89" t="s">
        <v>948</v>
      </c>
      <c r="AZ404" s="89" t="s">
        <v>949</v>
      </c>
      <c r="BH404" s="89" t="s">
        <v>948</v>
      </c>
      <c r="BI404" s="89" t="s">
        <v>948</v>
      </c>
      <c r="BM404" s="89" t="s">
        <v>948</v>
      </c>
      <c r="BN404" s="89" t="s">
        <v>948</v>
      </c>
      <c r="BO404" s="89" t="s">
        <v>1214</v>
      </c>
      <c r="BQ404" s="89" t="s">
        <v>2819</v>
      </c>
      <c r="BR404" s="89" t="s">
        <v>948</v>
      </c>
      <c r="BV404" s="89" t="s">
        <v>1331</v>
      </c>
    </row>
    <row r="405" ht="13.5" customHeight="1">
      <c r="A405" s="89" t="s">
        <v>2820</v>
      </c>
      <c r="B405" s="89" t="s">
        <v>2821</v>
      </c>
      <c r="D405" s="89" t="s">
        <v>2822</v>
      </c>
      <c r="F405" s="89" t="s">
        <v>1020</v>
      </c>
      <c r="G405" s="89" t="s">
        <v>1020</v>
      </c>
      <c r="H405" s="89" t="s">
        <v>973</v>
      </c>
      <c r="I405" s="89" t="s">
        <v>1001</v>
      </c>
      <c r="J405" s="89" t="s">
        <v>948</v>
      </c>
      <c r="L405" s="89" t="s">
        <v>957</v>
      </c>
      <c r="M405" s="89" t="s">
        <v>948</v>
      </c>
      <c r="Q405" s="89" t="s">
        <v>876</v>
      </c>
      <c r="R405" s="89" t="s">
        <v>876</v>
      </c>
      <c r="T405" s="89" t="s">
        <v>959</v>
      </c>
      <c r="U405" s="89" t="s">
        <v>1079</v>
      </c>
      <c r="V405" s="89" t="s">
        <v>959</v>
      </c>
      <c r="W405" s="89" t="s">
        <v>1079</v>
      </c>
      <c r="X405" s="89" t="s">
        <v>948</v>
      </c>
      <c r="AB405" s="89" t="s">
        <v>948</v>
      </c>
      <c r="AC405" s="89" t="s">
        <v>960</v>
      </c>
      <c r="AD405" s="89" t="s">
        <v>876</v>
      </c>
      <c r="AF405" s="89" t="s">
        <v>948</v>
      </c>
      <c r="AG405" s="89" t="s">
        <v>948</v>
      </c>
      <c r="AM405" s="89" t="s">
        <v>961</v>
      </c>
      <c r="AO405" s="89" t="s">
        <v>41</v>
      </c>
      <c r="AP405" s="89" t="s">
        <v>983</v>
      </c>
      <c r="AQ405" s="89" t="s">
        <v>956</v>
      </c>
      <c r="AR405" s="89" t="s">
        <v>1067</v>
      </c>
      <c r="AS405" s="89" t="s">
        <v>1007</v>
      </c>
      <c r="AT405" s="89" t="s">
        <v>1125</v>
      </c>
      <c r="AU405" s="89" t="s">
        <v>986</v>
      </c>
      <c r="AW405" s="89" t="s">
        <v>876</v>
      </c>
      <c r="AY405" s="89" t="s">
        <v>948</v>
      </c>
      <c r="AZ405" s="89" t="s">
        <v>960</v>
      </c>
      <c r="BA405" s="89" t="s">
        <v>876</v>
      </c>
      <c r="BC405" s="89" t="s">
        <v>948</v>
      </c>
      <c r="BF405" s="89" t="s">
        <v>876</v>
      </c>
      <c r="BG405" s="89" t="s">
        <v>876</v>
      </c>
      <c r="BM405" s="89" t="s">
        <v>948</v>
      </c>
      <c r="BN405" s="89" t="s">
        <v>948</v>
      </c>
      <c r="BQ405" s="89" t="s">
        <v>2823</v>
      </c>
      <c r="BR405" s="89" t="s">
        <v>2824</v>
      </c>
    </row>
    <row r="406" ht="13.5" hidden="1" customHeight="1">
      <c r="A406" s="89" t="s">
        <v>2825</v>
      </c>
      <c r="B406" s="89" t="s">
        <v>2826</v>
      </c>
      <c r="C406" s="89" t="s">
        <v>1190</v>
      </c>
      <c r="D406" s="89" t="s">
        <v>2827</v>
      </c>
      <c r="F406" s="89" t="s">
        <v>1020</v>
      </c>
      <c r="G406" s="89" t="s">
        <v>1020</v>
      </c>
      <c r="H406" s="89" t="s">
        <v>973</v>
      </c>
      <c r="I406" s="89" t="s">
        <v>1021</v>
      </c>
      <c r="K406" s="89" t="s">
        <v>948</v>
      </c>
      <c r="L406" s="89" t="s">
        <v>889</v>
      </c>
      <c r="M406" s="89" t="s">
        <v>948</v>
      </c>
      <c r="U406" s="89" t="s">
        <v>958</v>
      </c>
      <c r="W406" s="89" t="s">
        <v>958</v>
      </c>
      <c r="X406" s="89" t="s">
        <v>876</v>
      </c>
      <c r="AB406" s="89" t="s">
        <v>948</v>
      </c>
      <c r="AC406" s="89" t="s">
        <v>960</v>
      </c>
      <c r="AD406" s="89" t="s">
        <v>876</v>
      </c>
      <c r="AF406" s="89" t="s">
        <v>948</v>
      </c>
      <c r="AG406" s="89" t="s">
        <v>948</v>
      </c>
      <c r="AH406" s="89" t="s">
        <v>948</v>
      </c>
      <c r="AI406" s="89" t="s">
        <v>948</v>
      </c>
      <c r="AJ406" s="89" t="s">
        <v>948</v>
      </c>
      <c r="AK406" s="89" t="s">
        <v>948</v>
      </c>
      <c r="AM406" s="89" t="s">
        <v>961</v>
      </c>
      <c r="AN406" s="89" t="s">
        <v>948</v>
      </c>
      <c r="AO406" s="89" t="s">
        <v>40</v>
      </c>
      <c r="AP406" s="89" t="s">
        <v>983</v>
      </c>
      <c r="AQ406" s="89" t="s">
        <v>956</v>
      </c>
      <c r="AR406" s="89" t="s">
        <v>1067</v>
      </c>
      <c r="AS406" s="89" t="s">
        <v>1007</v>
      </c>
      <c r="AT406" s="89" t="s">
        <v>1125</v>
      </c>
      <c r="AU406" s="89" t="s">
        <v>965</v>
      </c>
      <c r="AW406" s="89" t="s">
        <v>876</v>
      </c>
      <c r="AY406" s="89" t="s">
        <v>948</v>
      </c>
      <c r="AZ406" s="89" t="s">
        <v>960</v>
      </c>
      <c r="BA406" s="89" t="s">
        <v>876</v>
      </c>
      <c r="BH406" s="89" t="s">
        <v>876</v>
      </c>
      <c r="BI406" s="89" t="s">
        <v>948</v>
      </c>
      <c r="BM406" s="89" t="s">
        <v>948</v>
      </c>
      <c r="BN406" s="89" t="s">
        <v>948</v>
      </c>
      <c r="BQ406" s="89" t="s">
        <v>2828</v>
      </c>
      <c r="BR406" s="89" t="s">
        <v>2829</v>
      </c>
    </row>
    <row r="407" ht="13.5" customHeight="1">
      <c r="A407" s="89" t="s">
        <v>384</v>
      </c>
      <c r="B407" s="89" t="s">
        <v>2830</v>
      </c>
      <c r="D407" s="89" t="s">
        <v>384</v>
      </c>
      <c r="F407" s="89" t="s">
        <v>1020</v>
      </c>
      <c r="G407" s="89" t="s">
        <v>1020</v>
      </c>
      <c r="H407" s="89" t="s">
        <v>992</v>
      </c>
      <c r="I407" s="89" t="s">
        <v>1021</v>
      </c>
      <c r="J407" s="89" t="s">
        <v>948</v>
      </c>
      <c r="L407" s="89" t="s">
        <v>957</v>
      </c>
      <c r="M407" s="89" t="s">
        <v>876</v>
      </c>
      <c r="Q407" s="89" t="s">
        <v>876</v>
      </c>
      <c r="R407" s="89" t="s">
        <v>876</v>
      </c>
      <c r="T407" s="89" t="s">
        <v>959</v>
      </c>
      <c r="U407" s="89" t="s">
        <v>958</v>
      </c>
      <c r="V407" s="89" t="s">
        <v>959</v>
      </c>
      <c r="W407" s="89" t="s">
        <v>958</v>
      </c>
      <c r="X407" s="89" t="s">
        <v>948</v>
      </c>
      <c r="AB407" s="89" t="s">
        <v>948</v>
      </c>
      <c r="AC407" s="89" t="s">
        <v>960</v>
      </c>
      <c r="AD407" s="89" t="s">
        <v>876</v>
      </c>
      <c r="AF407" s="89" t="s">
        <v>948</v>
      </c>
      <c r="AG407" s="89" t="s">
        <v>948</v>
      </c>
      <c r="AM407" s="89" t="s">
        <v>961</v>
      </c>
      <c r="AO407" s="89" t="s">
        <v>384</v>
      </c>
      <c r="AP407" s="89" t="s">
        <v>983</v>
      </c>
      <c r="AQ407" s="89" t="s">
        <v>984</v>
      </c>
      <c r="AR407" s="89" t="s">
        <v>992</v>
      </c>
      <c r="AS407" s="89" t="s">
        <v>975</v>
      </c>
      <c r="AT407" s="89" t="s">
        <v>2831</v>
      </c>
      <c r="AU407" s="89" t="s">
        <v>965</v>
      </c>
      <c r="AW407" s="89" t="s">
        <v>948</v>
      </c>
      <c r="AY407" s="89" t="s">
        <v>948</v>
      </c>
      <c r="AZ407" s="89" t="s">
        <v>949</v>
      </c>
      <c r="BC407" s="89" t="s">
        <v>948</v>
      </c>
      <c r="BF407" s="89" t="s">
        <v>876</v>
      </c>
      <c r="BM407" s="89" t="s">
        <v>948</v>
      </c>
      <c r="BN407" s="89" t="s">
        <v>948</v>
      </c>
      <c r="BQ407" s="89" t="s">
        <v>2832</v>
      </c>
      <c r="BR407" s="89" t="s">
        <v>948</v>
      </c>
      <c r="BY407" s="89" t="s">
        <v>948</v>
      </c>
      <c r="CA407" s="89" t="s">
        <v>948</v>
      </c>
    </row>
    <row r="408" ht="13.5" hidden="1" customHeight="1">
      <c r="A408" s="89" t="s">
        <v>2833</v>
      </c>
      <c r="B408" s="89" t="s">
        <v>2834</v>
      </c>
      <c r="D408" s="89" t="s">
        <v>384</v>
      </c>
      <c r="F408" s="89" t="s">
        <v>1020</v>
      </c>
      <c r="G408" s="89" t="s">
        <v>1020</v>
      </c>
      <c r="H408" s="89" t="s">
        <v>992</v>
      </c>
      <c r="I408" s="89" t="s">
        <v>1021</v>
      </c>
      <c r="K408" s="89" t="s">
        <v>948</v>
      </c>
      <c r="L408" s="89" t="s">
        <v>957</v>
      </c>
      <c r="M408" s="89" t="s">
        <v>876</v>
      </c>
      <c r="N408" s="89" t="s">
        <v>876</v>
      </c>
      <c r="O408" s="89" t="s">
        <v>876</v>
      </c>
      <c r="P408" s="89" t="s">
        <v>948</v>
      </c>
      <c r="U408" s="89" t="s">
        <v>958</v>
      </c>
      <c r="W408" s="89" t="s">
        <v>958</v>
      </c>
      <c r="X408" s="89" t="s">
        <v>948</v>
      </c>
      <c r="AB408" s="89" t="s">
        <v>948</v>
      </c>
      <c r="AC408" s="89" t="s">
        <v>960</v>
      </c>
      <c r="AD408" s="89" t="s">
        <v>876</v>
      </c>
      <c r="AF408" s="89" t="s">
        <v>948</v>
      </c>
      <c r="AG408" s="89" t="s">
        <v>948</v>
      </c>
      <c r="AH408" s="89" t="s">
        <v>948</v>
      </c>
      <c r="AI408" s="89" t="s">
        <v>948</v>
      </c>
      <c r="AJ408" s="89" t="s">
        <v>948</v>
      </c>
      <c r="AK408" s="89" t="s">
        <v>948</v>
      </c>
      <c r="AM408" s="89" t="s">
        <v>961</v>
      </c>
      <c r="AO408" s="89" t="s">
        <v>384</v>
      </c>
      <c r="AP408" s="89" t="s">
        <v>983</v>
      </c>
      <c r="AQ408" s="89" t="s">
        <v>984</v>
      </c>
      <c r="AR408" s="89" t="s">
        <v>955</v>
      </c>
      <c r="AS408" s="89" t="s">
        <v>948</v>
      </c>
      <c r="AT408" s="89" t="s">
        <v>2831</v>
      </c>
      <c r="AU408" s="89" t="s">
        <v>965</v>
      </c>
      <c r="AW408" s="89" t="s">
        <v>948</v>
      </c>
      <c r="AY408" s="89" t="s">
        <v>948</v>
      </c>
      <c r="AZ408" s="89" t="s">
        <v>949</v>
      </c>
      <c r="BI408" s="89" t="s">
        <v>948</v>
      </c>
      <c r="BJ408" s="89" t="s">
        <v>948</v>
      </c>
      <c r="BM408" s="89" t="s">
        <v>948</v>
      </c>
      <c r="BN408" s="89" t="s">
        <v>948</v>
      </c>
      <c r="BQ408" s="89" t="s">
        <v>948</v>
      </c>
      <c r="BR408" s="89" t="s">
        <v>948</v>
      </c>
      <c r="BX408" s="89" t="s">
        <v>2835</v>
      </c>
    </row>
    <row r="409" ht="13.5" customHeight="1">
      <c r="A409" s="89" t="s">
        <v>2836</v>
      </c>
      <c r="B409" s="89" t="s">
        <v>2837</v>
      </c>
      <c r="D409" s="89" t="s">
        <v>2836</v>
      </c>
      <c r="F409" s="89" t="s">
        <v>984</v>
      </c>
      <c r="G409" s="89" t="s">
        <v>984</v>
      </c>
      <c r="H409" s="89" t="s">
        <v>955</v>
      </c>
      <c r="I409" s="89" t="s">
        <v>984</v>
      </c>
      <c r="J409" s="89" t="s">
        <v>948</v>
      </c>
      <c r="L409" s="89" t="s">
        <v>957</v>
      </c>
      <c r="M409" s="89" t="s">
        <v>948</v>
      </c>
      <c r="Q409" s="89" t="s">
        <v>948</v>
      </c>
      <c r="R409" s="89" t="s">
        <v>948</v>
      </c>
      <c r="T409" s="89" t="s">
        <v>959</v>
      </c>
      <c r="U409" s="89" t="s">
        <v>958</v>
      </c>
      <c r="V409" s="89" t="s">
        <v>959</v>
      </c>
      <c r="W409" s="89" t="s">
        <v>958</v>
      </c>
      <c r="X409" s="89" t="s">
        <v>948</v>
      </c>
      <c r="AB409" s="89" t="s">
        <v>948</v>
      </c>
      <c r="AC409" s="89" t="s">
        <v>949</v>
      </c>
      <c r="AF409" s="89" t="s">
        <v>948</v>
      </c>
      <c r="AG409" s="89" t="s">
        <v>948</v>
      </c>
      <c r="AM409" s="89" t="s">
        <v>961</v>
      </c>
      <c r="AO409" s="89" t="s">
        <v>42</v>
      </c>
      <c r="AP409" s="89" t="s">
        <v>889</v>
      </c>
      <c r="AR409" s="89" t="s">
        <v>1141</v>
      </c>
      <c r="AS409" s="89" t="s">
        <v>1153</v>
      </c>
      <c r="AT409" s="89" t="s">
        <v>1995</v>
      </c>
      <c r="AU409" s="89" t="s">
        <v>965</v>
      </c>
      <c r="AW409" s="89" t="s">
        <v>948</v>
      </c>
      <c r="AY409" s="89" t="s">
        <v>948</v>
      </c>
      <c r="AZ409" s="89" t="s">
        <v>949</v>
      </c>
      <c r="BC409" s="89" t="s">
        <v>876</v>
      </c>
      <c r="BF409" s="89" t="s">
        <v>948</v>
      </c>
      <c r="BM409" s="89" t="s">
        <v>948</v>
      </c>
      <c r="BN409" s="89" t="s">
        <v>948</v>
      </c>
      <c r="BQ409" s="89" t="s">
        <v>2838</v>
      </c>
      <c r="BR409" s="89" t="s">
        <v>948</v>
      </c>
      <c r="BY409" s="89" t="s">
        <v>948</v>
      </c>
      <c r="CA409" s="89" t="s">
        <v>988</v>
      </c>
    </row>
    <row r="410" ht="13.5" hidden="1" customHeight="1">
      <c r="A410" s="89" t="s">
        <v>2839</v>
      </c>
      <c r="B410" s="89" t="s">
        <v>2840</v>
      </c>
      <c r="D410" s="89" t="s">
        <v>2839</v>
      </c>
      <c r="F410" s="89" t="s">
        <v>1179</v>
      </c>
      <c r="G410" s="89" t="s">
        <v>1179</v>
      </c>
      <c r="H410" s="89" t="s">
        <v>992</v>
      </c>
      <c r="I410" s="89" t="s">
        <v>984</v>
      </c>
      <c r="K410" s="89" t="s">
        <v>948</v>
      </c>
      <c r="L410" s="89" t="s">
        <v>889</v>
      </c>
      <c r="M410" s="89" t="s">
        <v>948</v>
      </c>
      <c r="N410" s="89" t="s">
        <v>948</v>
      </c>
      <c r="O410" s="89" t="s">
        <v>948</v>
      </c>
      <c r="P410" s="89" t="s">
        <v>948</v>
      </c>
      <c r="U410" s="89" t="s">
        <v>958</v>
      </c>
      <c r="W410" s="89" t="s">
        <v>958</v>
      </c>
      <c r="X410" s="89" t="s">
        <v>876</v>
      </c>
      <c r="AB410" s="89" t="s">
        <v>948</v>
      </c>
      <c r="AC410" s="89" t="s">
        <v>2046</v>
      </c>
      <c r="AD410" s="89" t="s">
        <v>876</v>
      </c>
      <c r="AF410" s="89" t="s">
        <v>948</v>
      </c>
      <c r="AG410" s="89" t="s">
        <v>948</v>
      </c>
      <c r="AH410" s="89" t="s">
        <v>948</v>
      </c>
      <c r="AI410" s="89" t="s">
        <v>948</v>
      </c>
      <c r="AJ410" s="89" t="s">
        <v>948</v>
      </c>
      <c r="AK410" s="89" t="s">
        <v>948</v>
      </c>
      <c r="AM410" s="89" t="s">
        <v>961</v>
      </c>
      <c r="AO410" s="89" t="s">
        <v>35</v>
      </c>
      <c r="AP410" s="89" t="s">
        <v>889</v>
      </c>
      <c r="AR410" s="89" t="s">
        <v>962</v>
      </c>
      <c r="AS410" s="89" t="s">
        <v>1034</v>
      </c>
      <c r="AT410" s="89" t="s">
        <v>2841</v>
      </c>
      <c r="AU410" s="89" t="s">
        <v>965</v>
      </c>
      <c r="AW410" s="89" t="s">
        <v>948</v>
      </c>
      <c r="AY410" s="89" t="s">
        <v>948</v>
      </c>
      <c r="AZ410" s="89" t="s">
        <v>949</v>
      </c>
      <c r="BI410" s="89" t="s">
        <v>948</v>
      </c>
      <c r="BJ410" s="89" t="s">
        <v>948</v>
      </c>
      <c r="BM410" s="89" t="s">
        <v>948</v>
      </c>
      <c r="BN410" s="89" t="s">
        <v>948</v>
      </c>
      <c r="BQ410" s="89" t="s">
        <v>2842</v>
      </c>
      <c r="BR410" s="89" t="s">
        <v>948</v>
      </c>
    </row>
    <row r="411" ht="13.5" customHeight="1">
      <c r="A411" s="89" t="s">
        <v>2843</v>
      </c>
      <c r="B411" s="89" t="s">
        <v>2844</v>
      </c>
      <c r="D411" s="89" t="s">
        <v>2845</v>
      </c>
      <c r="F411" s="89" t="s">
        <v>1020</v>
      </c>
      <c r="G411" s="89" t="s">
        <v>1020</v>
      </c>
      <c r="H411" s="89" t="s">
        <v>955</v>
      </c>
      <c r="I411" s="89" t="s">
        <v>984</v>
      </c>
      <c r="J411" s="89" t="s">
        <v>1426</v>
      </c>
      <c r="L411" s="89" t="s">
        <v>957</v>
      </c>
      <c r="M411" s="89" t="s">
        <v>948</v>
      </c>
      <c r="Q411" s="89" t="s">
        <v>948</v>
      </c>
      <c r="R411" s="89" t="s">
        <v>948</v>
      </c>
      <c r="T411" s="89" t="s">
        <v>959</v>
      </c>
      <c r="U411" s="89" t="s">
        <v>958</v>
      </c>
      <c r="V411" s="89" t="s">
        <v>959</v>
      </c>
      <c r="W411" s="89" t="s">
        <v>958</v>
      </c>
      <c r="X411" s="89" t="s">
        <v>948</v>
      </c>
      <c r="AB411" s="89" t="s">
        <v>948</v>
      </c>
      <c r="AC411" s="89" t="s">
        <v>1541</v>
      </c>
      <c r="AD411" s="89" t="s">
        <v>876</v>
      </c>
      <c r="AF411" s="89" t="s">
        <v>948</v>
      </c>
      <c r="AG411" s="89" t="s">
        <v>948</v>
      </c>
      <c r="AM411" s="89" t="s">
        <v>2846</v>
      </c>
      <c r="AO411" s="89" t="s">
        <v>41</v>
      </c>
      <c r="AP411" s="89" t="s">
        <v>1086</v>
      </c>
      <c r="AQ411" s="89" t="s">
        <v>1087</v>
      </c>
      <c r="AR411" s="89" t="s">
        <v>992</v>
      </c>
      <c r="AS411" s="89" t="s">
        <v>1153</v>
      </c>
      <c r="AT411" s="89" t="s">
        <v>2847</v>
      </c>
      <c r="AU411" s="89" t="s">
        <v>1147</v>
      </c>
      <c r="AW411" s="89" t="s">
        <v>876</v>
      </c>
      <c r="AX411" s="89" t="s">
        <v>876</v>
      </c>
      <c r="AY411" s="89" t="s">
        <v>948</v>
      </c>
      <c r="AZ411" s="89" t="s">
        <v>949</v>
      </c>
      <c r="BC411" s="89" t="s">
        <v>876</v>
      </c>
      <c r="BF411" s="89" t="s">
        <v>948</v>
      </c>
      <c r="BM411" s="89" t="s">
        <v>948</v>
      </c>
      <c r="BN411" s="89" t="s">
        <v>948</v>
      </c>
      <c r="BQ411" s="89" t="s">
        <v>2848</v>
      </c>
      <c r="BR411" s="89" t="s">
        <v>948</v>
      </c>
    </row>
    <row r="412" ht="13.5" customHeight="1">
      <c r="A412" s="89" t="s">
        <v>2843</v>
      </c>
      <c r="B412" s="89" t="s">
        <v>2844</v>
      </c>
      <c r="D412" s="89" t="s">
        <v>2845</v>
      </c>
      <c r="F412" s="89" t="s">
        <v>1020</v>
      </c>
      <c r="G412" s="89" t="s">
        <v>1020</v>
      </c>
      <c r="H412" s="89" t="s">
        <v>955</v>
      </c>
      <c r="I412" s="89" t="s">
        <v>1021</v>
      </c>
      <c r="J412" s="89" t="s">
        <v>948</v>
      </c>
      <c r="L412" s="89" t="s">
        <v>957</v>
      </c>
      <c r="M412" s="89" t="s">
        <v>948</v>
      </c>
      <c r="Q412" s="89" t="s">
        <v>948</v>
      </c>
      <c r="R412" s="89" t="s">
        <v>948</v>
      </c>
      <c r="T412" s="89" t="s">
        <v>959</v>
      </c>
      <c r="U412" s="89" t="s">
        <v>958</v>
      </c>
      <c r="V412" s="89" t="s">
        <v>959</v>
      </c>
      <c r="W412" s="89" t="s">
        <v>958</v>
      </c>
      <c r="X412" s="89" t="s">
        <v>948</v>
      </c>
      <c r="AB412" s="89" t="s">
        <v>948</v>
      </c>
      <c r="AC412" s="89" t="s">
        <v>949</v>
      </c>
      <c r="AF412" s="89" t="s">
        <v>948</v>
      </c>
      <c r="AG412" s="89" t="s">
        <v>948</v>
      </c>
      <c r="AM412" s="89" t="s">
        <v>1104</v>
      </c>
      <c r="AO412" s="89" t="s">
        <v>42</v>
      </c>
      <c r="AP412" s="89" t="s">
        <v>889</v>
      </c>
      <c r="AQ412" s="89" t="s">
        <v>948</v>
      </c>
      <c r="AR412" s="89" t="s">
        <v>992</v>
      </c>
      <c r="AS412" s="89" t="s">
        <v>1153</v>
      </c>
      <c r="AT412" s="89" t="s">
        <v>2847</v>
      </c>
      <c r="AU412" s="89" t="s">
        <v>949</v>
      </c>
      <c r="AW412" s="89" t="s">
        <v>876</v>
      </c>
      <c r="AX412" s="89" t="s">
        <v>876</v>
      </c>
      <c r="AY412" s="89" t="s">
        <v>948</v>
      </c>
      <c r="AZ412" s="89" t="s">
        <v>949</v>
      </c>
      <c r="BC412" s="89" t="s">
        <v>876</v>
      </c>
      <c r="BF412" s="89" t="s">
        <v>948</v>
      </c>
      <c r="BM412" s="89" t="s">
        <v>948</v>
      </c>
      <c r="BN412" s="89" t="s">
        <v>948</v>
      </c>
      <c r="BQ412" s="89" t="s">
        <v>2848</v>
      </c>
      <c r="BR412" s="89" t="s">
        <v>948</v>
      </c>
      <c r="BY412" s="89" t="s">
        <v>948</v>
      </c>
      <c r="CA412" s="89" t="s">
        <v>948</v>
      </c>
    </row>
    <row r="413" ht="13.5" customHeight="1">
      <c r="A413" s="89" t="s">
        <v>1615</v>
      </c>
      <c r="B413" s="89" t="s">
        <v>2849</v>
      </c>
      <c r="D413" s="89" t="s">
        <v>1615</v>
      </c>
      <c r="F413" s="89" t="s">
        <v>1141</v>
      </c>
      <c r="G413" s="89" t="s">
        <v>1141</v>
      </c>
      <c r="H413" s="89" t="s">
        <v>992</v>
      </c>
      <c r="I413" s="89" t="s">
        <v>981</v>
      </c>
      <c r="J413" s="89" t="s">
        <v>948</v>
      </c>
      <c r="L413" s="89" t="s">
        <v>957</v>
      </c>
      <c r="M413" s="89" t="s">
        <v>876</v>
      </c>
      <c r="Q413" s="89" t="s">
        <v>876</v>
      </c>
      <c r="R413" s="89" t="s">
        <v>876</v>
      </c>
      <c r="T413" s="89" t="s">
        <v>959</v>
      </c>
      <c r="U413" s="89" t="s">
        <v>958</v>
      </c>
      <c r="V413" s="89" t="s">
        <v>959</v>
      </c>
      <c r="W413" s="89" t="s">
        <v>958</v>
      </c>
      <c r="X413" s="89" t="s">
        <v>948</v>
      </c>
      <c r="AB413" s="89" t="s">
        <v>948</v>
      </c>
      <c r="AC413" s="89" t="s">
        <v>960</v>
      </c>
      <c r="AD413" s="89" t="s">
        <v>876</v>
      </c>
      <c r="AF413" s="89" t="s">
        <v>948</v>
      </c>
      <c r="AG413" s="89" t="s">
        <v>948</v>
      </c>
      <c r="AM413" s="89" t="s">
        <v>1104</v>
      </c>
      <c r="AO413" s="89" t="s">
        <v>1615</v>
      </c>
      <c r="AP413" s="89" t="s">
        <v>983</v>
      </c>
      <c r="AQ413" s="89" t="s">
        <v>956</v>
      </c>
      <c r="AR413" s="89" t="s">
        <v>955</v>
      </c>
      <c r="AS413" s="89" t="s">
        <v>2749</v>
      </c>
      <c r="AT413" s="89" t="s">
        <v>1239</v>
      </c>
      <c r="AU413" s="89" t="s">
        <v>965</v>
      </c>
      <c r="AW413" s="89" t="s">
        <v>948</v>
      </c>
      <c r="AY413" s="89" t="s">
        <v>948</v>
      </c>
      <c r="AZ413" s="89" t="s">
        <v>949</v>
      </c>
      <c r="BC413" s="89" t="s">
        <v>948</v>
      </c>
      <c r="BF413" s="89" t="s">
        <v>876</v>
      </c>
      <c r="BM413" s="89" t="s">
        <v>948</v>
      </c>
      <c r="BN413" s="89" t="s">
        <v>948</v>
      </c>
      <c r="BQ413" s="89" t="s">
        <v>2850</v>
      </c>
      <c r="BR413" s="89" t="s">
        <v>948</v>
      </c>
    </row>
    <row r="414" ht="13.5" hidden="1" customHeight="1">
      <c r="A414" s="89" t="s">
        <v>2851</v>
      </c>
      <c r="B414" s="89" t="s">
        <v>2852</v>
      </c>
      <c r="C414" s="89" t="s">
        <v>1615</v>
      </c>
      <c r="D414" s="89" t="s">
        <v>1615</v>
      </c>
      <c r="F414" s="89" t="s">
        <v>1141</v>
      </c>
      <c r="G414" s="89" t="s">
        <v>1141</v>
      </c>
      <c r="H414" s="89" t="s">
        <v>955</v>
      </c>
      <c r="I414" s="89" t="s">
        <v>981</v>
      </c>
      <c r="K414" s="89" t="s">
        <v>948</v>
      </c>
      <c r="L414" s="89" t="s">
        <v>957</v>
      </c>
      <c r="M414" s="89" t="s">
        <v>876</v>
      </c>
      <c r="U414" s="89" t="s">
        <v>958</v>
      </c>
      <c r="W414" s="89" t="s">
        <v>958</v>
      </c>
      <c r="X414" s="89" t="s">
        <v>948</v>
      </c>
      <c r="AB414" s="89" t="s">
        <v>948</v>
      </c>
      <c r="AC414" s="89" t="s">
        <v>960</v>
      </c>
      <c r="AD414" s="89" t="s">
        <v>876</v>
      </c>
      <c r="AF414" s="89" t="s">
        <v>948</v>
      </c>
      <c r="AG414" s="89" t="s">
        <v>948</v>
      </c>
      <c r="AH414" s="89" t="s">
        <v>948</v>
      </c>
      <c r="AI414" s="89" t="s">
        <v>948</v>
      </c>
      <c r="AJ414" s="89" t="s">
        <v>948</v>
      </c>
      <c r="AK414" s="89" t="s">
        <v>948</v>
      </c>
      <c r="AM414" s="89" t="s">
        <v>1104</v>
      </c>
      <c r="AN414" s="89" t="s">
        <v>948</v>
      </c>
      <c r="AO414" s="89" t="s">
        <v>1615</v>
      </c>
      <c r="AP414" s="89" t="s">
        <v>983</v>
      </c>
      <c r="AQ414" s="89" t="s">
        <v>956</v>
      </c>
      <c r="AR414" s="89" t="s">
        <v>1067</v>
      </c>
      <c r="AS414" s="89" t="s">
        <v>948</v>
      </c>
      <c r="AT414" s="89" t="s">
        <v>1239</v>
      </c>
      <c r="AU414" s="89" t="s">
        <v>965</v>
      </c>
      <c r="AW414" s="89" t="s">
        <v>948</v>
      </c>
      <c r="AY414" s="89" t="s">
        <v>948</v>
      </c>
      <c r="AZ414" s="89" t="s">
        <v>949</v>
      </c>
      <c r="BH414" s="89" t="s">
        <v>876</v>
      </c>
      <c r="BI414" s="89" t="s">
        <v>948</v>
      </c>
      <c r="BM414" s="89" t="s">
        <v>948</v>
      </c>
      <c r="BN414" s="89" t="s">
        <v>948</v>
      </c>
      <c r="BQ414" s="89" t="s">
        <v>948</v>
      </c>
      <c r="BR414" s="89" t="s">
        <v>948</v>
      </c>
      <c r="BX414" s="89" t="s">
        <v>2853</v>
      </c>
    </row>
    <row r="415" ht="13.5" customHeight="1">
      <c r="A415" s="89" t="s">
        <v>2854</v>
      </c>
      <c r="B415" s="89" t="s">
        <v>2855</v>
      </c>
      <c r="D415" s="89" t="s">
        <v>2856</v>
      </c>
      <c r="F415" s="89" t="s">
        <v>1020</v>
      </c>
      <c r="G415" s="89" t="s">
        <v>1020</v>
      </c>
      <c r="H415" s="89" t="s">
        <v>955</v>
      </c>
      <c r="I415" s="89" t="s">
        <v>1001</v>
      </c>
      <c r="J415" s="89" t="s">
        <v>948</v>
      </c>
      <c r="L415" s="89" t="s">
        <v>957</v>
      </c>
      <c r="M415" s="89" t="s">
        <v>948</v>
      </c>
      <c r="Q415" s="89" t="s">
        <v>948</v>
      </c>
      <c r="R415" s="89" t="s">
        <v>948</v>
      </c>
      <c r="T415" s="89" t="s">
        <v>959</v>
      </c>
      <c r="U415" s="89" t="s">
        <v>958</v>
      </c>
      <c r="V415" s="89" t="s">
        <v>959</v>
      </c>
      <c r="W415" s="89" t="s">
        <v>958</v>
      </c>
      <c r="X415" s="89" t="s">
        <v>948</v>
      </c>
      <c r="AB415" s="89" t="s">
        <v>948</v>
      </c>
      <c r="AC415" s="89" t="s">
        <v>960</v>
      </c>
      <c r="AD415" s="89" t="s">
        <v>876</v>
      </c>
      <c r="AF415" s="89" t="s">
        <v>948</v>
      </c>
      <c r="AG415" s="89" t="s">
        <v>948</v>
      </c>
      <c r="AM415" s="89" t="s">
        <v>961</v>
      </c>
      <c r="AO415" s="89" t="s">
        <v>42</v>
      </c>
      <c r="AP415" s="89" t="s">
        <v>889</v>
      </c>
      <c r="AR415" s="89" t="s">
        <v>955</v>
      </c>
      <c r="AS415" s="89" t="s">
        <v>1095</v>
      </c>
      <c r="AT415" s="89" t="s">
        <v>2857</v>
      </c>
      <c r="AU415" s="89" t="s">
        <v>965</v>
      </c>
      <c r="AW415" s="89" t="s">
        <v>948</v>
      </c>
      <c r="AY415" s="89" t="s">
        <v>948</v>
      </c>
      <c r="AZ415" s="89" t="s">
        <v>949</v>
      </c>
      <c r="BC415" s="89" t="s">
        <v>948</v>
      </c>
      <c r="BF415" s="89" t="s">
        <v>948</v>
      </c>
      <c r="BM415" s="89" t="s">
        <v>948</v>
      </c>
      <c r="BN415" s="89" t="s">
        <v>948</v>
      </c>
      <c r="BQ415" s="89" t="s">
        <v>2858</v>
      </c>
      <c r="BR415" s="89" t="s">
        <v>948</v>
      </c>
      <c r="BY415" s="89" t="s">
        <v>948</v>
      </c>
      <c r="CA415" s="89" t="s">
        <v>948</v>
      </c>
    </row>
    <row r="416" ht="13.5" hidden="1" customHeight="1">
      <c r="A416" s="89" t="s">
        <v>2859</v>
      </c>
      <c r="B416" s="89" t="s">
        <v>2860</v>
      </c>
      <c r="D416" s="89" t="s">
        <v>535</v>
      </c>
      <c r="F416" s="89" t="s">
        <v>984</v>
      </c>
      <c r="G416" s="89" t="s">
        <v>984</v>
      </c>
      <c r="H416" s="89" t="s">
        <v>992</v>
      </c>
      <c r="I416" s="89" t="s">
        <v>876</v>
      </c>
      <c r="L416" s="89" t="s">
        <v>957</v>
      </c>
      <c r="X416" s="89" t="s">
        <v>948</v>
      </c>
      <c r="Z416" s="89" t="s">
        <v>876</v>
      </c>
      <c r="AA416" s="89" t="s">
        <v>876</v>
      </c>
      <c r="AB416" s="89" t="s">
        <v>948</v>
      </c>
      <c r="AC416" s="89" t="s">
        <v>949</v>
      </c>
      <c r="AE416" s="89" t="s">
        <v>948</v>
      </c>
      <c r="AM416" s="89" t="s">
        <v>2546</v>
      </c>
      <c r="AP416" s="89" t="s">
        <v>889</v>
      </c>
      <c r="AQ416" s="89" t="s">
        <v>948</v>
      </c>
      <c r="AR416" s="89" t="s">
        <v>992</v>
      </c>
      <c r="AS416" s="89" t="s">
        <v>2193</v>
      </c>
      <c r="AT416" s="89" t="s">
        <v>2861</v>
      </c>
      <c r="AU416" s="89" t="s">
        <v>965</v>
      </c>
      <c r="AW416" s="89" t="s">
        <v>948</v>
      </c>
      <c r="AY416" s="89" t="s">
        <v>948</v>
      </c>
      <c r="AZ416" s="89" t="s">
        <v>949</v>
      </c>
      <c r="BJ416" s="89" t="s">
        <v>876</v>
      </c>
      <c r="BK416" s="89" t="s">
        <v>1075</v>
      </c>
      <c r="BM416" s="89" t="s">
        <v>948</v>
      </c>
      <c r="BN416" s="89" t="s">
        <v>948</v>
      </c>
      <c r="BQ416" s="89" t="s">
        <v>2862</v>
      </c>
      <c r="BR416" s="89" t="s">
        <v>948</v>
      </c>
    </row>
    <row r="417" ht="13.5" hidden="1" customHeight="1">
      <c r="A417" s="89" t="s">
        <v>2863</v>
      </c>
      <c r="B417" s="89" t="s">
        <v>2864</v>
      </c>
      <c r="D417" s="89" t="s">
        <v>2545</v>
      </c>
      <c r="F417" s="89" t="s">
        <v>984</v>
      </c>
      <c r="G417" s="89" t="s">
        <v>984</v>
      </c>
      <c r="H417" s="89" t="s">
        <v>992</v>
      </c>
      <c r="I417" s="89" t="s">
        <v>876</v>
      </c>
      <c r="L417" s="89" t="s">
        <v>957</v>
      </c>
      <c r="X417" s="89" t="s">
        <v>948</v>
      </c>
      <c r="Z417" s="89" t="s">
        <v>876</v>
      </c>
      <c r="AA417" s="89" t="s">
        <v>876</v>
      </c>
      <c r="AB417" s="89" t="s">
        <v>948</v>
      </c>
      <c r="AC417" s="89" t="s">
        <v>960</v>
      </c>
      <c r="AD417" s="89" t="s">
        <v>876</v>
      </c>
      <c r="AM417" s="89" t="s">
        <v>2546</v>
      </c>
      <c r="AP417" s="89" t="s">
        <v>889</v>
      </c>
      <c r="AQ417" s="89" t="s">
        <v>948</v>
      </c>
      <c r="AR417" s="89" t="s">
        <v>955</v>
      </c>
      <c r="AS417" s="89" t="s">
        <v>2865</v>
      </c>
      <c r="AT417" s="89" t="s">
        <v>2866</v>
      </c>
      <c r="AU417" s="89" t="s">
        <v>965</v>
      </c>
      <c r="AW417" s="89" t="s">
        <v>876</v>
      </c>
      <c r="AY417" s="89" t="s">
        <v>948</v>
      </c>
      <c r="AZ417" s="89" t="s">
        <v>949</v>
      </c>
      <c r="BA417" s="89" t="s">
        <v>948</v>
      </c>
      <c r="BJ417" s="89" t="s">
        <v>876</v>
      </c>
      <c r="BK417" s="89" t="s">
        <v>1075</v>
      </c>
      <c r="BM417" s="89" t="s">
        <v>948</v>
      </c>
      <c r="BN417" s="89" t="s">
        <v>948</v>
      </c>
      <c r="BQ417" s="89" t="s">
        <v>2867</v>
      </c>
      <c r="BR417" s="89" t="s">
        <v>948</v>
      </c>
    </row>
    <row r="418" ht="13.5" hidden="1" customHeight="1">
      <c r="A418" s="89" t="s">
        <v>2868</v>
      </c>
      <c r="B418" s="89" t="s">
        <v>2869</v>
      </c>
      <c r="D418" s="89" t="s">
        <v>2870</v>
      </c>
      <c r="F418" s="89" t="s">
        <v>984</v>
      </c>
      <c r="G418" s="89" t="s">
        <v>984</v>
      </c>
      <c r="H418" s="89" t="s">
        <v>992</v>
      </c>
      <c r="I418" s="89" t="s">
        <v>876</v>
      </c>
      <c r="L418" s="89" t="s">
        <v>957</v>
      </c>
      <c r="X418" s="89" t="s">
        <v>948</v>
      </c>
      <c r="AB418" s="89" t="s">
        <v>948</v>
      </c>
      <c r="AC418" s="89" t="s">
        <v>960</v>
      </c>
      <c r="AD418" s="89" t="s">
        <v>876</v>
      </c>
      <c r="AM418" s="89" t="s">
        <v>2871</v>
      </c>
      <c r="AP418" s="89" t="s">
        <v>889</v>
      </c>
      <c r="AQ418" s="89" t="s">
        <v>948</v>
      </c>
      <c r="AR418" s="89" t="s">
        <v>948</v>
      </c>
      <c r="AS418" s="89" t="s">
        <v>975</v>
      </c>
      <c r="AT418" s="89" t="s">
        <v>2872</v>
      </c>
      <c r="AU418" s="89" t="s">
        <v>1003</v>
      </c>
      <c r="AW418" s="89" t="s">
        <v>948</v>
      </c>
      <c r="AY418" s="89" t="s">
        <v>948</v>
      </c>
      <c r="AZ418" s="89" t="s">
        <v>949</v>
      </c>
      <c r="BA418" s="89" t="s">
        <v>948</v>
      </c>
      <c r="BJ418" s="89" t="s">
        <v>948</v>
      </c>
      <c r="BM418" s="89" t="s">
        <v>948</v>
      </c>
      <c r="BN418" s="89" t="s">
        <v>948</v>
      </c>
      <c r="BQ418" s="89" t="s">
        <v>2873</v>
      </c>
      <c r="BR418" s="89" t="s">
        <v>948</v>
      </c>
    </row>
    <row r="419" ht="13.5" customHeight="1">
      <c r="A419" s="89" t="s">
        <v>2874</v>
      </c>
      <c r="B419" s="89" t="s">
        <v>2875</v>
      </c>
      <c r="D419" s="89" t="s">
        <v>2874</v>
      </c>
      <c r="F419" s="89" t="s">
        <v>974</v>
      </c>
      <c r="G419" s="89" t="s">
        <v>974</v>
      </c>
      <c r="H419" s="89" t="s">
        <v>992</v>
      </c>
      <c r="I419" s="89" t="s">
        <v>2876</v>
      </c>
      <c r="J419" s="89" t="s">
        <v>948</v>
      </c>
      <c r="L419" s="89" t="s">
        <v>889</v>
      </c>
      <c r="M419" s="89" t="s">
        <v>948</v>
      </c>
      <c r="Q419" s="89" t="s">
        <v>948</v>
      </c>
      <c r="R419" s="89" t="s">
        <v>876</v>
      </c>
      <c r="T419" s="89" t="s">
        <v>959</v>
      </c>
      <c r="U419" s="89" t="s">
        <v>1079</v>
      </c>
      <c r="V419" s="89" t="s">
        <v>959</v>
      </c>
      <c r="W419" s="89" t="s">
        <v>1079</v>
      </c>
      <c r="X419" s="89" t="s">
        <v>948</v>
      </c>
      <c r="AB419" s="89" t="s">
        <v>948</v>
      </c>
      <c r="AC419" s="89" t="s">
        <v>1094</v>
      </c>
      <c r="AD419" s="89" t="s">
        <v>876</v>
      </c>
      <c r="AF419" s="89" t="s">
        <v>876</v>
      </c>
      <c r="AG419" s="89" t="s">
        <v>876</v>
      </c>
      <c r="AM419" s="89" t="s">
        <v>2877</v>
      </c>
      <c r="AO419" s="89" t="s">
        <v>41</v>
      </c>
      <c r="AP419" s="89" t="s">
        <v>983</v>
      </c>
      <c r="AQ419" s="89" t="s">
        <v>956</v>
      </c>
      <c r="AR419" s="89" t="s">
        <v>948</v>
      </c>
      <c r="AS419" s="89" t="s">
        <v>1034</v>
      </c>
      <c r="AT419" s="89" t="s">
        <v>2878</v>
      </c>
      <c r="AU419" s="89" t="s">
        <v>986</v>
      </c>
      <c r="AW419" s="89" t="s">
        <v>948</v>
      </c>
      <c r="AY419" s="89" t="s">
        <v>948</v>
      </c>
      <c r="AZ419" s="89" t="s">
        <v>949</v>
      </c>
      <c r="BC419" s="89" t="s">
        <v>948</v>
      </c>
      <c r="BF419" s="89" t="s">
        <v>876</v>
      </c>
      <c r="BM419" s="89" t="s">
        <v>948</v>
      </c>
      <c r="BN419" s="89" t="s">
        <v>948</v>
      </c>
      <c r="BQ419" s="89" t="s">
        <v>2879</v>
      </c>
      <c r="BR419" s="89" t="s">
        <v>948</v>
      </c>
    </row>
    <row r="420" ht="13.5" hidden="1" customHeight="1">
      <c r="A420" s="89" t="s">
        <v>2880</v>
      </c>
      <c r="B420" s="89" t="s">
        <v>2881</v>
      </c>
      <c r="D420" s="89" t="s">
        <v>2882</v>
      </c>
      <c r="F420" s="89" t="s">
        <v>984</v>
      </c>
      <c r="G420" s="89" t="s">
        <v>984</v>
      </c>
      <c r="H420" s="89" t="s">
        <v>992</v>
      </c>
      <c r="I420" s="89" t="s">
        <v>876</v>
      </c>
      <c r="L420" s="89" t="s">
        <v>957</v>
      </c>
      <c r="X420" s="89" t="s">
        <v>948</v>
      </c>
      <c r="AB420" s="89" t="s">
        <v>948</v>
      </c>
      <c r="AC420" s="89" t="s">
        <v>949</v>
      </c>
      <c r="AD420" s="89" t="s">
        <v>948</v>
      </c>
      <c r="AM420" s="89" t="s">
        <v>2871</v>
      </c>
      <c r="AP420" s="89" t="s">
        <v>889</v>
      </c>
      <c r="AQ420" s="89" t="s">
        <v>948</v>
      </c>
      <c r="AR420" s="89" t="s">
        <v>948</v>
      </c>
      <c r="AS420" s="89" t="s">
        <v>1153</v>
      </c>
      <c r="AT420" s="89" t="s">
        <v>2883</v>
      </c>
      <c r="AU420" s="89" t="s">
        <v>1003</v>
      </c>
      <c r="AW420" s="89" t="s">
        <v>876</v>
      </c>
      <c r="AY420" s="89" t="s">
        <v>948</v>
      </c>
      <c r="AZ420" s="89" t="s">
        <v>2884</v>
      </c>
      <c r="BA420" s="89" t="s">
        <v>876</v>
      </c>
      <c r="BJ420" s="89" t="s">
        <v>948</v>
      </c>
      <c r="BM420" s="89" t="s">
        <v>948</v>
      </c>
      <c r="BN420" s="89" t="s">
        <v>948</v>
      </c>
      <c r="BQ420" s="89" t="s">
        <v>2885</v>
      </c>
      <c r="BR420" s="89" t="s">
        <v>2886</v>
      </c>
    </row>
    <row r="421" ht="13.5" hidden="1" customHeight="1">
      <c r="A421" s="89" t="s">
        <v>2887</v>
      </c>
      <c r="B421" s="89" t="s">
        <v>2888</v>
      </c>
      <c r="C421" s="89" t="s">
        <v>2887</v>
      </c>
      <c r="D421" s="89" t="s">
        <v>2887</v>
      </c>
      <c r="F421" s="89" t="s">
        <v>980</v>
      </c>
      <c r="G421" s="89" t="s">
        <v>980</v>
      </c>
      <c r="H421" s="89" t="s">
        <v>955</v>
      </c>
      <c r="I421" s="89" t="s">
        <v>981</v>
      </c>
      <c r="K421" s="89" t="s">
        <v>948</v>
      </c>
      <c r="L421" s="89" t="s">
        <v>957</v>
      </c>
      <c r="M421" s="89" t="s">
        <v>948</v>
      </c>
      <c r="U421" s="89" t="s">
        <v>958</v>
      </c>
      <c r="W421" s="89" t="s">
        <v>958</v>
      </c>
      <c r="X421" s="89" t="s">
        <v>948</v>
      </c>
      <c r="AB421" s="89" t="s">
        <v>948</v>
      </c>
      <c r="AC421" s="89" t="s">
        <v>1094</v>
      </c>
      <c r="AD421" s="89" t="s">
        <v>876</v>
      </c>
      <c r="AF421" s="89" t="s">
        <v>948</v>
      </c>
      <c r="AG421" s="89" t="s">
        <v>948</v>
      </c>
      <c r="AH421" s="89" t="s">
        <v>948</v>
      </c>
      <c r="AI421" s="89" t="s">
        <v>948</v>
      </c>
      <c r="AJ421" s="89" t="s">
        <v>876</v>
      </c>
      <c r="AK421" s="89" t="s">
        <v>876</v>
      </c>
      <c r="AM421" s="89" t="s">
        <v>961</v>
      </c>
      <c r="AN421" s="89" t="s">
        <v>948</v>
      </c>
      <c r="AO421" s="89" t="s">
        <v>40</v>
      </c>
      <c r="AP421" s="89" t="s">
        <v>983</v>
      </c>
      <c r="AQ421" s="89" t="s">
        <v>956</v>
      </c>
      <c r="AR421" s="89" t="s">
        <v>1331</v>
      </c>
      <c r="AS421" s="89" t="s">
        <v>975</v>
      </c>
      <c r="AT421" s="89" t="s">
        <v>2023</v>
      </c>
      <c r="AU421" s="89" t="s">
        <v>986</v>
      </c>
      <c r="AW421" s="89" t="s">
        <v>948</v>
      </c>
      <c r="AY421" s="89" t="s">
        <v>948</v>
      </c>
      <c r="AZ421" s="89" t="s">
        <v>949</v>
      </c>
      <c r="BH421" s="89" t="s">
        <v>876</v>
      </c>
      <c r="BI421" s="89" t="s">
        <v>948</v>
      </c>
      <c r="BM421" s="89" t="s">
        <v>948</v>
      </c>
      <c r="BN421" s="89" t="s">
        <v>948</v>
      </c>
      <c r="BQ421" s="89" t="s">
        <v>2889</v>
      </c>
      <c r="BR421" s="89" t="s">
        <v>948</v>
      </c>
    </row>
    <row r="422" ht="13.5" customHeight="1">
      <c r="A422" s="89" t="s">
        <v>2890</v>
      </c>
      <c r="B422" s="89" t="s">
        <v>2891</v>
      </c>
      <c r="D422" s="89" t="s">
        <v>2892</v>
      </c>
      <c r="F422" s="89" t="s">
        <v>1871</v>
      </c>
      <c r="G422" s="89" t="s">
        <v>1871</v>
      </c>
      <c r="H422" s="89" t="s">
        <v>955</v>
      </c>
      <c r="I422" s="89" t="s">
        <v>993</v>
      </c>
      <c r="J422" s="89" t="s">
        <v>948</v>
      </c>
      <c r="L422" s="89" t="s">
        <v>957</v>
      </c>
      <c r="M422" s="89" t="s">
        <v>948</v>
      </c>
      <c r="Q422" s="89" t="s">
        <v>948</v>
      </c>
      <c r="R422" s="89" t="s">
        <v>876</v>
      </c>
      <c r="T422" s="89" t="s">
        <v>959</v>
      </c>
      <c r="U422" s="89" t="s">
        <v>958</v>
      </c>
      <c r="V422" s="89" t="s">
        <v>959</v>
      </c>
      <c r="W422" s="89" t="s">
        <v>958</v>
      </c>
      <c r="X422" s="89" t="s">
        <v>948</v>
      </c>
      <c r="AB422" s="89" t="s">
        <v>948</v>
      </c>
      <c r="AC422" s="89" t="s">
        <v>1541</v>
      </c>
      <c r="AD422" s="89" t="s">
        <v>876</v>
      </c>
      <c r="AF422" s="89" t="s">
        <v>948</v>
      </c>
      <c r="AG422" s="89" t="s">
        <v>948</v>
      </c>
      <c r="AM422" s="89" t="s">
        <v>2893</v>
      </c>
      <c r="AO422" s="89" t="s">
        <v>42</v>
      </c>
      <c r="AP422" s="89" t="s">
        <v>983</v>
      </c>
      <c r="AQ422" s="89" t="s">
        <v>984</v>
      </c>
      <c r="AR422" s="89" t="s">
        <v>1067</v>
      </c>
      <c r="AS422" s="89" t="s">
        <v>1643</v>
      </c>
      <c r="AT422" s="89" t="s">
        <v>2174</v>
      </c>
      <c r="AU422" s="89" t="s">
        <v>1163</v>
      </c>
      <c r="AW422" s="89" t="s">
        <v>948</v>
      </c>
      <c r="AY422" s="89" t="s">
        <v>948</v>
      </c>
      <c r="AZ422" s="89" t="s">
        <v>949</v>
      </c>
      <c r="BC422" s="89" t="s">
        <v>948</v>
      </c>
      <c r="BF422" s="89" t="s">
        <v>876</v>
      </c>
      <c r="BM422" s="89" t="s">
        <v>948</v>
      </c>
      <c r="BN422" s="89" t="s">
        <v>948</v>
      </c>
      <c r="BQ422" s="89" t="s">
        <v>2894</v>
      </c>
      <c r="BR422" s="89" t="s">
        <v>948</v>
      </c>
      <c r="BY422" s="89" t="s">
        <v>876</v>
      </c>
      <c r="CA422" s="89" t="s">
        <v>948</v>
      </c>
    </row>
    <row r="423" ht="13.5" hidden="1" customHeight="1">
      <c r="A423" s="89" t="s">
        <v>2895</v>
      </c>
      <c r="B423" s="89" t="s">
        <v>2896</v>
      </c>
      <c r="D423" s="89" t="s">
        <v>2897</v>
      </c>
      <c r="F423" s="89" t="s">
        <v>974</v>
      </c>
      <c r="G423" s="89" t="s">
        <v>974</v>
      </c>
      <c r="H423" s="89" t="s">
        <v>955</v>
      </c>
      <c r="I423" s="89" t="s">
        <v>1159</v>
      </c>
      <c r="K423" s="89" t="s">
        <v>948</v>
      </c>
      <c r="L423" s="89" t="s">
        <v>957</v>
      </c>
      <c r="M423" s="89" t="s">
        <v>948</v>
      </c>
      <c r="N423" s="89" t="s">
        <v>876</v>
      </c>
      <c r="O423" s="89" t="s">
        <v>876</v>
      </c>
      <c r="P423" s="89" t="s">
        <v>876</v>
      </c>
      <c r="U423" s="89" t="s">
        <v>958</v>
      </c>
      <c r="W423" s="89" t="s">
        <v>958</v>
      </c>
      <c r="X423" s="89" t="s">
        <v>948</v>
      </c>
      <c r="AB423" s="89" t="s">
        <v>948</v>
      </c>
      <c r="AC423" s="89" t="s">
        <v>2130</v>
      </c>
      <c r="AD423" s="89" t="s">
        <v>876</v>
      </c>
      <c r="AF423" s="89" t="s">
        <v>948</v>
      </c>
      <c r="AG423" s="89" t="s">
        <v>948</v>
      </c>
      <c r="AH423" s="89" t="s">
        <v>948</v>
      </c>
      <c r="AI423" s="89" t="s">
        <v>948</v>
      </c>
      <c r="AJ423" s="89" t="s">
        <v>948</v>
      </c>
      <c r="AK423" s="89" t="s">
        <v>948</v>
      </c>
      <c r="AM423" s="89" t="s">
        <v>961</v>
      </c>
      <c r="AO423" s="89" t="s">
        <v>35</v>
      </c>
      <c r="AP423" s="89" t="s">
        <v>889</v>
      </c>
      <c r="AR423" s="89" t="s">
        <v>973</v>
      </c>
      <c r="AS423" s="89" t="s">
        <v>948</v>
      </c>
      <c r="AT423" s="89" t="s">
        <v>2131</v>
      </c>
      <c r="AU423" s="89" t="s">
        <v>949</v>
      </c>
      <c r="AW423" s="89" t="s">
        <v>948</v>
      </c>
      <c r="AY423" s="89" t="s">
        <v>948</v>
      </c>
      <c r="AZ423" s="89" t="s">
        <v>949</v>
      </c>
      <c r="BI423" s="89" t="s">
        <v>948</v>
      </c>
      <c r="BJ423" s="89" t="s">
        <v>948</v>
      </c>
      <c r="BM423" s="89" t="s">
        <v>948</v>
      </c>
      <c r="BN423" s="89" t="s">
        <v>948</v>
      </c>
      <c r="BQ423" s="89" t="s">
        <v>2132</v>
      </c>
      <c r="BR423" s="89" t="s">
        <v>948</v>
      </c>
    </row>
    <row r="424" ht="13.5" customHeight="1">
      <c r="A424" s="89" t="s">
        <v>2898</v>
      </c>
      <c r="B424" s="89" t="s">
        <v>2899</v>
      </c>
      <c r="D424" s="89" t="s">
        <v>2897</v>
      </c>
      <c r="F424" s="89" t="s">
        <v>974</v>
      </c>
      <c r="G424" s="89" t="s">
        <v>974</v>
      </c>
      <c r="H424" s="89" t="s">
        <v>955</v>
      </c>
      <c r="I424" s="89" t="s">
        <v>1159</v>
      </c>
      <c r="J424" s="89" t="s">
        <v>948</v>
      </c>
      <c r="L424" s="89" t="s">
        <v>957</v>
      </c>
      <c r="M424" s="89" t="s">
        <v>948</v>
      </c>
      <c r="Q424" s="89" t="s">
        <v>948</v>
      </c>
      <c r="R424" s="89" t="s">
        <v>876</v>
      </c>
      <c r="T424" s="89" t="s">
        <v>959</v>
      </c>
      <c r="U424" s="89" t="s">
        <v>958</v>
      </c>
      <c r="V424" s="89" t="s">
        <v>959</v>
      </c>
      <c r="W424" s="89" t="s">
        <v>958</v>
      </c>
      <c r="X424" s="89" t="s">
        <v>948</v>
      </c>
      <c r="AB424" s="89" t="s">
        <v>948</v>
      </c>
      <c r="AC424" s="89" t="s">
        <v>2130</v>
      </c>
      <c r="AD424" s="89" t="s">
        <v>876</v>
      </c>
      <c r="AF424" s="89" t="s">
        <v>948</v>
      </c>
      <c r="AG424" s="89" t="s">
        <v>948</v>
      </c>
      <c r="AM424" s="89" t="s">
        <v>1152</v>
      </c>
      <c r="AO424" s="89" t="s">
        <v>42</v>
      </c>
      <c r="AP424" s="89" t="s">
        <v>889</v>
      </c>
      <c r="AR424" s="89" t="s">
        <v>974</v>
      </c>
      <c r="AS424" s="89" t="s">
        <v>948</v>
      </c>
      <c r="AT424" s="89" t="s">
        <v>2131</v>
      </c>
      <c r="AU424" s="89" t="s">
        <v>949</v>
      </c>
      <c r="AW424" s="89" t="s">
        <v>948</v>
      </c>
      <c r="AY424" s="89" t="s">
        <v>948</v>
      </c>
      <c r="AZ424" s="89" t="s">
        <v>949</v>
      </c>
      <c r="BC424" s="89" t="s">
        <v>948</v>
      </c>
      <c r="BM424" s="89" t="s">
        <v>948</v>
      </c>
      <c r="BN424" s="89" t="s">
        <v>948</v>
      </c>
      <c r="BQ424" s="89" t="s">
        <v>2132</v>
      </c>
      <c r="BR424" s="89" t="s">
        <v>948</v>
      </c>
      <c r="BY424" s="89" t="s">
        <v>876</v>
      </c>
      <c r="CA424" s="89" t="s">
        <v>948</v>
      </c>
    </row>
    <row r="425" ht="13.5" customHeight="1">
      <c r="A425" s="89" t="s">
        <v>2900</v>
      </c>
      <c r="B425" s="89" t="s">
        <v>2901</v>
      </c>
      <c r="D425" s="89" t="s">
        <v>1568</v>
      </c>
      <c r="F425" s="89" t="s">
        <v>1014</v>
      </c>
      <c r="G425" s="89" t="s">
        <v>1014</v>
      </c>
      <c r="H425" s="89" t="s">
        <v>992</v>
      </c>
      <c r="I425" s="89" t="s">
        <v>993</v>
      </c>
      <c r="J425" s="89" t="s">
        <v>948</v>
      </c>
      <c r="L425" s="89" t="s">
        <v>957</v>
      </c>
      <c r="M425" s="89" t="s">
        <v>876</v>
      </c>
      <c r="Q425" s="89" t="s">
        <v>948</v>
      </c>
      <c r="R425" s="89" t="s">
        <v>948</v>
      </c>
      <c r="T425" s="89" t="s">
        <v>959</v>
      </c>
      <c r="U425" s="89" t="s">
        <v>958</v>
      </c>
      <c r="V425" s="89" t="s">
        <v>959</v>
      </c>
      <c r="W425" s="89" t="s">
        <v>958</v>
      </c>
      <c r="X425" s="89" t="s">
        <v>948</v>
      </c>
      <c r="AB425" s="89" t="s">
        <v>948</v>
      </c>
      <c r="AC425" s="89" t="s">
        <v>949</v>
      </c>
      <c r="AD425" s="89" t="s">
        <v>948</v>
      </c>
      <c r="AF425" s="89" t="s">
        <v>876</v>
      </c>
      <c r="AG425" s="89" t="s">
        <v>876</v>
      </c>
      <c r="AM425" s="89" t="s">
        <v>1000</v>
      </c>
      <c r="AO425" s="89" t="s">
        <v>2900</v>
      </c>
      <c r="AP425" s="89" t="s">
        <v>983</v>
      </c>
      <c r="AQ425" s="89" t="s">
        <v>984</v>
      </c>
      <c r="AR425" s="89" t="s">
        <v>992</v>
      </c>
      <c r="AS425" s="89" t="s">
        <v>1161</v>
      </c>
      <c r="AT425" s="89" t="s">
        <v>2902</v>
      </c>
      <c r="AU425" s="89" t="s">
        <v>949</v>
      </c>
      <c r="AW425" s="89" t="s">
        <v>948</v>
      </c>
      <c r="AY425" s="89" t="s">
        <v>948</v>
      </c>
      <c r="AZ425" s="89" t="s">
        <v>949</v>
      </c>
      <c r="BC425" s="89" t="s">
        <v>948</v>
      </c>
      <c r="BF425" s="89" t="s">
        <v>948</v>
      </c>
      <c r="BM425" s="89" t="s">
        <v>948</v>
      </c>
      <c r="BN425" s="89" t="s">
        <v>948</v>
      </c>
      <c r="BQ425" s="89" t="s">
        <v>2903</v>
      </c>
      <c r="BR425" s="89" t="s">
        <v>948</v>
      </c>
      <c r="BY425" s="89" t="s">
        <v>948</v>
      </c>
      <c r="CA425" s="89" t="s">
        <v>948</v>
      </c>
    </row>
    <row r="426" ht="13.5" hidden="1" customHeight="1">
      <c r="A426" s="89" t="s">
        <v>2904</v>
      </c>
      <c r="B426" s="89" t="s">
        <v>2905</v>
      </c>
      <c r="D426" s="89" t="s">
        <v>1568</v>
      </c>
      <c r="F426" s="89" t="s">
        <v>1014</v>
      </c>
      <c r="G426" s="89" t="s">
        <v>1014</v>
      </c>
      <c r="H426" s="89" t="s">
        <v>992</v>
      </c>
      <c r="I426" s="89" t="s">
        <v>993</v>
      </c>
      <c r="K426" s="89" t="s">
        <v>948</v>
      </c>
      <c r="L426" s="89" t="s">
        <v>957</v>
      </c>
      <c r="M426" s="89" t="s">
        <v>876</v>
      </c>
      <c r="N426" s="89" t="s">
        <v>876</v>
      </c>
      <c r="O426" s="89" t="s">
        <v>876</v>
      </c>
      <c r="P426" s="89" t="s">
        <v>948</v>
      </c>
      <c r="U426" s="89" t="s">
        <v>958</v>
      </c>
      <c r="W426" s="89" t="s">
        <v>958</v>
      </c>
      <c r="X426" s="89" t="s">
        <v>948</v>
      </c>
      <c r="AB426" s="89" t="s">
        <v>948</v>
      </c>
      <c r="AC426" s="89" t="s">
        <v>949</v>
      </c>
      <c r="AD426" s="89" t="s">
        <v>948</v>
      </c>
      <c r="AF426" s="89" t="s">
        <v>876</v>
      </c>
      <c r="AG426" s="89" t="s">
        <v>876</v>
      </c>
      <c r="AH426" s="89" t="s">
        <v>948</v>
      </c>
      <c r="AI426" s="89" t="s">
        <v>948</v>
      </c>
      <c r="AJ426" s="89" t="s">
        <v>948</v>
      </c>
      <c r="AK426" s="89" t="s">
        <v>948</v>
      </c>
      <c r="AM426" s="89" t="s">
        <v>1000</v>
      </c>
      <c r="AO426" s="89" t="s">
        <v>2900</v>
      </c>
      <c r="AP426" s="89" t="s">
        <v>983</v>
      </c>
      <c r="AQ426" s="89" t="s">
        <v>984</v>
      </c>
      <c r="AR426" s="89" t="s">
        <v>955</v>
      </c>
      <c r="AS426" s="89" t="s">
        <v>948</v>
      </c>
      <c r="AT426" s="89" t="s">
        <v>1564</v>
      </c>
      <c r="AU426" s="89" t="s">
        <v>949</v>
      </c>
      <c r="AW426" s="89" t="s">
        <v>948</v>
      </c>
      <c r="AY426" s="89" t="s">
        <v>948</v>
      </c>
      <c r="AZ426" s="89" t="s">
        <v>949</v>
      </c>
      <c r="BI426" s="89" t="s">
        <v>948</v>
      </c>
      <c r="BJ426" s="89" t="s">
        <v>948</v>
      </c>
      <c r="BM426" s="89" t="s">
        <v>948</v>
      </c>
      <c r="BN426" s="89" t="s">
        <v>948</v>
      </c>
      <c r="BQ426" s="89" t="s">
        <v>948</v>
      </c>
      <c r="BR426" s="89" t="s">
        <v>948</v>
      </c>
      <c r="BX426" s="89" t="s">
        <v>2906</v>
      </c>
    </row>
    <row r="427" ht="13.5" hidden="1" customHeight="1">
      <c r="A427" s="89" t="s">
        <v>2907</v>
      </c>
      <c r="B427" s="89" t="s">
        <v>2908</v>
      </c>
      <c r="D427" s="89" t="s">
        <v>2907</v>
      </c>
      <c r="F427" s="89" t="s">
        <v>1014</v>
      </c>
      <c r="G427" s="89" t="s">
        <v>1014</v>
      </c>
      <c r="H427" s="89" t="s">
        <v>992</v>
      </c>
      <c r="I427" s="89" t="s">
        <v>956</v>
      </c>
      <c r="K427" s="89" t="s">
        <v>948</v>
      </c>
      <c r="L427" s="89" t="s">
        <v>889</v>
      </c>
      <c r="M427" s="89" t="s">
        <v>948</v>
      </c>
      <c r="N427" s="89" t="s">
        <v>948</v>
      </c>
      <c r="O427" s="89" t="s">
        <v>948</v>
      </c>
      <c r="P427" s="89" t="s">
        <v>948</v>
      </c>
      <c r="U427" s="89" t="s">
        <v>958</v>
      </c>
      <c r="W427" s="89" t="s">
        <v>958</v>
      </c>
      <c r="X427" s="89" t="s">
        <v>876</v>
      </c>
      <c r="AB427" s="89" t="s">
        <v>948</v>
      </c>
      <c r="AC427" s="89" t="s">
        <v>960</v>
      </c>
      <c r="AD427" s="89" t="s">
        <v>876</v>
      </c>
      <c r="AF427" s="89" t="s">
        <v>948</v>
      </c>
      <c r="AG427" s="89" t="s">
        <v>948</v>
      </c>
      <c r="AH427" s="89" t="s">
        <v>948</v>
      </c>
      <c r="AI427" s="89" t="s">
        <v>948</v>
      </c>
      <c r="AJ427" s="89" t="s">
        <v>948</v>
      </c>
      <c r="AK427" s="89" t="s">
        <v>948</v>
      </c>
      <c r="AM427" s="89" t="s">
        <v>961</v>
      </c>
      <c r="AO427" s="89" t="s">
        <v>35</v>
      </c>
      <c r="AP427" s="89" t="s">
        <v>889</v>
      </c>
      <c r="AR427" s="89" t="s">
        <v>980</v>
      </c>
      <c r="AS427" s="89" t="s">
        <v>963</v>
      </c>
      <c r="AT427" s="89" t="s">
        <v>2909</v>
      </c>
      <c r="AU427" s="89" t="s">
        <v>965</v>
      </c>
      <c r="AW427" s="89" t="s">
        <v>948</v>
      </c>
      <c r="AY427" s="89" t="s">
        <v>948</v>
      </c>
      <c r="AZ427" s="89" t="s">
        <v>949</v>
      </c>
      <c r="BI427" s="89" t="s">
        <v>948</v>
      </c>
      <c r="BJ427" s="89" t="s">
        <v>948</v>
      </c>
      <c r="BM427" s="89" t="s">
        <v>948</v>
      </c>
      <c r="BN427" s="89" t="s">
        <v>948</v>
      </c>
      <c r="BQ427" s="89" t="s">
        <v>2910</v>
      </c>
      <c r="BR427" s="89" t="s">
        <v>948</v>
      </c>
    </row>
    <row r="428" ht="13.5" customHeight="1">
      <c r="A428" s="89" t="s">
        <v>2911</v>
      </c>
      <c r="B428" s="89" t="s">
        <v>2912</v>
      </c>
      <c r="D428" s="89" t="s">
        <v>2913</v>
      </c>
      <c r="F428" s="89" t="s">
        <v>1020</v>
      </c>
      <c r="G428" s="89" t="s">
        <v>1020</v>
      </c>
      <c r="H428" s="89" t="s">
        <v>955</v>
      </c>
      <c r="I428" s="89" t="s">
        <v>1021</v>
      </c>
      <c r="J428" s="89" t="s">
        <v>948</v>
      </c>
      <c r="L428" s="89" t="s">
        <v>957</v>
      </c>
      <c r="M428" s="89" t="s">
        <v>948</v>
      </c>
      <c r="Q428" s="89" t="s">
        <v>948</v>
      </c>
      <c r="R428" s="89" t="s">
        <v>948</v>
      </c>
      <c r="T428" s="89" t="s">
        <v>959</v>
      </c>
      <c r="U428" s="89" t="s">
        <v>958</v>
      </c>
      <c r="V428" s="89" t="s">
        <v>959</v>
      </c>
      <c r="W428" s="89" t="s">
        <v>958</v>
      </c>
      <c r="X428" s="89" t="s">
        <v>948</v>
      </c>
      <c r="AB428" s="89" t="s">
        <v>948</v>
      </c>
      <c r="AC428" s="89" t="s">
        <v>960</v>
      </c>
      <c r="AD428" s="89" t="s">
        <v>876</v>
      </c>
      <c r="AF428" s="89" t="s">
        <v>948</v>
      </c>
      <c r="AG428" s="89" t="s">
        <v>948</v>
      </c>
      <c r="AM428" s="89" t="s">
        <v>961</v>
      </c>
      <c r="AO428" s="89" t="s">
        <v>42</v>
      </c>
      <c r="AP428" s="89" t="s">
        <v>889</v>
      </c>
      <c r="AR428" s="89" t="s">
        <v>980</v>
      </c>
      <c r="AS428" s="89" t="s">
        <v>967</v>
      </c>
      <c r="AT428" s="89" t="s">
        <v>2914</v>
      </c>
      <c r="AU428" s="89" t="s">
        <v>965</v>
      </c>
      <c r="AW428" s="89" t="s">
        <v>948</v>
      </c>
      <c r="AY428" s="89" t="s">
        <v>948</v>
      </c>
      <c r="AZ428" s="89" t="s">
        <v>949</v>
      </c>
      <c r="BC428" s="89" t="s">
        <v>876</v>
      </c>
      <c r="BF428" s="89" t="s">
        <v>948</v>
      </c>
      <c r="BM428" s="89" t="s">
        <v>948</v>
      </c>
      <c r="BN428" s="89" t="s">
        <v>948</v>
      </c>
      <c r="BQ428" s="89" t="s">
        <v>2915</v>
      </c>
      <c r="BR428" s="89" t="s">
        <v>948</v>
      </c>
      <c r="BY428" s="89" t="s">
        <v>948</v>
      </c>
      <c r="CA428" s="89" t="s">
        <v>948</v>
      </c>
    </row>
    <row r="429" ht="13.5" customHeight="1">
      <c r="A429" s="89" t="s">
        <v>2916</v>
      </c>
      <c r="B429" s="89" t="s">
        <v>2917</v>
      </c>
      <c r="D429" s="89" t="s">
        <v>2918</v>
      </c>
      <c r="F429" s="89" t="s">
        <v>1020</v>
      </c>
      <c r="G429" s="89" t="s">
        <v>1020</v>
      </c>
      <c r="H429" s="89" t="s">
        <v>955</v>
      </c>
      <c r="I429" s="89" t="s">
        <v>1007</v>
      </c>
      <c r="J429" s="89" t="s">
        <v>948</v>
      </c>
      <c r="L429" s="89" t="s">
        <v>957</v>
      </c>
      <c r="M429" s="89" t="s">
        <v>948</v>
      </c>
      <c r="Q429" s="89" t="s">
        <v>948</v>
      </c>
      <c r="R429" s="89" t="s">
        <v>876</v>
      </c>
      <c r="T429" s="89" t="s">
        <v>959</v>
      </c>
      <c r="U429" s="89" t="s">
        <v>958</v>
      </c>
      <c r="V429" s="89" t="s">
        <v>959</v>
      </c>
      <c r="W429" s="89" t="s">
        <v>958</v>
      </c>
      <c r="X429" s="89" t="s">
        <v>948</v>
      </c>
      <c r="AB429" s="89" t="s">
        <v>948</v>
      </c>
      <c r="AC429" s="89" t="s">
        <v>960</v>
      </c>
      <c r="AD429" s="89" t="s">
        <v>876</v>
      </c>
      <c r="AF429" s="89" t="s">
        <v>948</v>
      </c>
      <c r="AG429" s="89" t="s">
        <v>948</v>
      </c>
      <c r="AM429" s="89" t="s">
        <v>1152</v>
      </c>
      <c r="AO429" s="89" t="s">
        <v>42</v>
      </c>
      <c r="AP429" s="89" t="s">
        <v>983</v>
      </c>
      <c r="AQ429" s="89" t="s">
        <v>984</v>
      </c>
      <c r="AR429" s="89" t="s">
        <v>955</v>
      </c>
      <c r="AS429" s="89" t="s">
        <v>1034</v>
      </c>
      <c r="AT429" s="89" t="s">
        <v>2142</v>
      </c>
      <c r="AU429" s="89" t="s">
        <v>986</v>
      </c>
      <c r="AW429" s="89" t="s">
        <v>948</v>
      </c>
      <c r="AY429" s="89" t="s">
        <v>948</v>
      </c>
      <c r="AZ429" s="89" t="s">
        <v>949</v>
      </c>
      <c r="BC429" s="89" t="s">
        <v>948</v>
      </c>
      <c r="BF429" s="89" t="s">
        <v>876</v>
      </c>
      <c r="BM429" s="89" t="s">
        <v>948</v>
      </c>
      <c r="BN429" s="89" t="s">
        <v>948</v>
      </c>
      <c r="BQ429" s="89" t="s">
        <v>2919</v>
      </c>
      <c r="BR429" s="89" t="s">
        <v>948</v>
      </c>
      <c r="BY429" s="89" t="s">
        <v>876</v>
      </c>
      <c r="CA429" s="89" t="s">
        <v>948</v>
      </c>
    </row>
    <row r="430" ht="13.5" customHeight="1">
      <c r="A430" s="89" t="s">
        <v>2920</v>
      </c>
      <c r="B430" s="89" t="s">
        <v>2921</v>
      </c>
      <c r="D430" s="89" t="s">
        <v>2920</v>
      </c>
      <c r="F430" s="89" t="s">
        <v>984</v>
      </c>
      <c r="G430" s="89" t="s">
        <v>984</v>
      </c>
      <c r="H430" s="89" t="s">
        <v>955</v>
      </c>
      <c r="I430" s="89" t="s">
        <v>1021</v>
      </c>
      <c r="J430" s="89" t="s">
        <v>948</v>
      </c>
      <c r="L430" s="89" t="s">
        <v>957</v>
      </c>
      <c r="M430" s="89" t="s">
        <v>948</v>
      </c>
      <c r="Q430" s="89" t="s">
        <v>948</v>
      </c>
      <c r="R430" s="89" t="s">
        <v>948</v>
      </c>
      <c r="T430" s="89" t="s">
        <v>959</v>
      </c>
      <c r="U430" s="89" t="s">
        <v>1079</v>
      </c>
      <c r="V430" s="89" t="s">
        <v>959</v>
      </c>
      <c r="W430" s="89" t="s">
        <v>1079</v>
      </c>
      <c r="X430" s="89" t="s">
        <v>948</v>
      </c>
      <c r="AB430" s="89" t="s">
        <v>948</v>
      </c>
      <c r="AC430" s="89" t="s">
        <v>960</v>
      </c>
      <c r="AD430" s="89" t="s">
        <v>876</v>
      </c>
      <c r="AF430" s="89" t="s">
        <v>948</v>
      </c>
      <c r="AG430" s="89" t="s">
        <v>948</v>
      </c>
      <c r="AM430" s="89" t="s">
        <v>1152</v>
      </c>
      <c r="AO430" s="89" t="s">
        <v>42</v>
      </c>
      <c r="AP430" s="89" t="s">
        <v>889</v>
      </c>
      <c r="AR430" s="89" t="s">
        <v>1141</v>
      </c>
      <c r="AS430" s="89" t="s">
        <v>1111</v>
      </c>
      <c r="AT430" s="89" t="s">
        <v>2922</v>
      </c>
      <c r="AU430" s="89" t="s">
        <v>965</v>
      </c>
      <c r="AW430" s="89" t="s">
        <v>948</v>
      </c>
      <c r="AY430" s="89" t="s">
        <v>948</v>
      </c>
      <c r="AZ430" s="89" t="s">
        <v>949</v>
      </c>
      <c r="BC430" s="89" t="s">
        <v>876</v>
      </c>
      <c r="BF430" s="89" t="s">
        <v>876</v>
      </c>
      <c r="BM430" s="89" t="s">
        <v>948</v>
      </c>
      <c r="BN430" s="89" t="s">
        <v>948</v>
      </c>
      <c r="BQ430" s="89" t="s">
        <v>2923</v>
      </c>
      <c r="BR430" s="89" t="s">
        <v>948</v>
      </c>
      <c r="BY430" s="89" t="s">
        <v>876</v>
      </c>
      <c r="CA430" s="89" t="s">
        <v>948</v>
      </c>
    </row>
    <row r="431" ht="13.5" customHeight="1">
      <c r="A431" s="89" t="s">
        <v>2924</v>
      </c>
      <c r="B431" s="89" t="s">
        <v>2925</v>
      </c>
      <c r="D431" s="89" t="s">
        <v>2926</v>
      </c>
      <c r="F431" s="89" t="s">
        <v>1455</v>
      </c>
      <c r="G431" s="89" t="s">
        <v>1455</v>
      </c>
      <c r="H431" s="89" t="s">
        <v>955</v>
      </c>
      <c r="I431" s="89" t="s">
        <v>984</v>
      </c>
      <c r="J431" s="89" t="s">
        <v>948</v>
      </c>
      <c r="L431" s="89" t="s">
        <v>957</v>
      </c>
      <c r="M431" s="89" t="s">
        <v>948</v>
      </c>
      <c r="Q431" s="89" t="s">
        <v>948</v>
      </c>
      <c r="R431" s="89" t="s">
        <v>948</v>
      </c>
      <c r="T431" s="89" t="s">
        <v>959</v>
      </c>
      <c r="U431" s="89" t="s">
        <v>958</v>
      </c>
      <c r="V431" s="89" t="s">
        <v>959</v>
      </c>
      <c r="W431" s="89" t="s">
        <v>958</v>
      </c>
      <c r="X431" s="89" t="s">
        <v>948</v>
      </c>
      <c r="AB431" s="89" t="s">
        <v>948</v>
      </c>
      <c r="AC431" s="89" t="s">
        <v>960</v>
      </c>
      <c r="AD431" s="89" t="s">
        <v>876</v>
      </c>
      <c r="AF431" s="89" t="s">
        <v>948</v>
      </c>
      <c r="AG431" s="89" t="s">
        <v>948</v>
      </c>
      <c r="AM431" s="89" t="s">
        <v>1033</v>
      </c>
      <c r="AO431" s="89" t="s">
        <v>42</v>
      </c>
      <c r="AP431" s="89" t="s">
        <v>889</v>
      </c>
      <c r="AR431" s="89" t="s">
        <v>1141</v>
      </c>
      <c r="AS431" s="89" t="s">
        <v>1046</v>
      </c>
      <c r="AT431" s="89" t="s">
        <v>2927</v>
      </c>
      <c r="AU431" s="89" t="s">
        <v>965</v>
      </c>
      <c r="AW431" s="89" t="s">
        <v>948</v>
      </c>
      <c r="AY431" s="89" t="s">
        <v>948</v>
      </c>
      <c r="AZ431" s="89" t="s">
        <v>949</v>
      </c>
      <c r="BC431" s="89" t="s">
        <v>876</v>
      </c>
      <c r="BF431" s="89" t="s">
        <v>876</v>
      </c>
      <c r="BM431" s="89" t="s">
        <v>948</v>
      </c>
      <c r="BN431" s="89" t="s">
        <v>948</v>
      </c>
      <c r="BQ431" s="89" t="s">
        <v>2928</v>
      </c>
      <c r="BR431" s="89" t="s">
        <v>948</v>
      </c>
      <c r="BY431" s="89" t="s">
        <v>876</v>
      </c>
      <c r="CA431" s="89" t="s">
        <v>948</v>
      </c>
    </row>
    <row r="432" ht="13.5" customHeight="1">
      <c r="A432" s="89" t="s">
        <v>2929</v>
      </c>
      <c r="B432" s="89" t="s">
        <v>2930</v>
      </c>
      <c r="D432" s="89" t="s">
        <v>2931</v>
      </c>
      <c r="F432" s="89" t="s">
        <v>2932</v>
      </c>
      <c r="G432" s="89" t="s">
        <v>2932</v>
      </c>
      <c r="H432" s="89" t="s">
        <v>955</v>
      </c>
      <c r="I432" s="89" t="s">
        <v>984</v>
      </c>
      <c r="J432" s="89" t="s">
        <v>948</v>
      </c>
      <c r="L432" s="89" t="s">
        <v>957</v>
      </c>
      <c r="M432" s="89" t="s">
        <v>948</v>
      </c>
      <c r="Q432" s="89" t="s">
        <v>948</v>
      </c>
      <c r="R432" s="89" t="s">
        <v>948</v>
      </c>
      <c r="T432" s="89" t="s">
        <v>959</v>
      </c>
      <c r="U432" s="89" t="s">
        <v>958</v>
      </c>
      <c r="V432" s="89" t="s">
        <v>959</v>
      </c>
      <c r="W432" s="89" t="s">
        <v>958</v>
      </c>
      <c r="X432" s="89" t="s">
        <v>948</v>
      </c>
      <c r="AB432" s="89" t="s">
        <v>948</v>
      </c>
      <c r="AC432" s="89" t="s">
        <v>949</v>
      </c>
      <c r="AF432" s="89" t="s">
        <v>948</v>
      </c>
      <c r="AG432" s="89" t="s">
        <v>948</v>
      </c>
      <c r="AM432" s="89" t="s">
        <v>2343</v>
      </c>
      <c r="AO432" s="89" t="s">
        <v>42</v>
      </c>
      <c r="AP432" s="89" t="s">
        <v>1086</v>
      </c>
      <c r="AQ432" s="89" t="s">
        <v>1118</v>
      </c>
      <c r="AR432" s="89" t="s">
        <v>1160</v>
      </c>
      <c r="AS432" s="89" t="s">
        <v>2933</v>
      </c>
      <c r="AT432" s="89" t="s">
        <v>2934</v>
      </c>
      <c r="AU432" s="89" t="s">
        <v>965</v>
      </c>
      <c r="AW432" s="89" t="s">
        <v>948</v>
      </c>
      <c r="AY432" s="89" t="s">
        <v>948</v>
      </c>
      <c r="AZ432" s="89" t="s">
        <v>949</v>
      </c>
      <c r="BC432" s="89" t="s">
        <v>876</v>
      </c>
      <c r="BF432" s="89" t="s">
        <v>948</v>
      </c>
      <c r="BM432" s="89" t="s">
        <v>948</v>
      </c>
      <c r="BN432" s="89" t="s">
        <v>948</v>
      </c>
      <c r="BQ432" s="89" t="s">
        <v>2935</v>
      </c>
      <c r="BR432" s="89" t="s">
        <v>948</v>
      </c>
      <c r="BY432" s="89" t="s">
        <v>876</v>
      </c>
      <c r="CA432" s="89" t="s">
        <v>988</v>
      </c>
    </row>
    <row r="433" ht="13.5" hidden="1" customHeight="1">
      <c r="A433" s="89" t="s">
        <v>2936</v>
      </c>
      <c r="B433" s="89" t="s">
        <v>2937</v>
      </c>
      <c r="D433" s="89" t="s">
        <v>2931</v>
      </c>
      <c r="F433" s="89" t="s">
        <v>2932</v>
      </c>
      <c r="G433" s="89" t="s">
        <v>2932</v>
      </c>
      <c r="H433" s="89" t="s">
        <v>962</v>
      </c>
      <c r="I433" s="89" t="s">
        <v>984</v>
      </c>
      <c r="K433" s="89" t="s">
        <v>948</v>
      </c>
      <c r="L433" s="89" t="s">
        <v>889</v>
      </c>
      <c r="M433" s="89" t="s">
        <v>948</v>
      </c>
      <c r="N433" s="89" t="s">
        <v>948</v>
      </c>
      <c r="O433" s="89" t="s">
        <v>948</v>
      </c>
      <c r="P433" s="89" t="s">
        <v>948</v>
      </c>
      <c r="U433" s="89" t="s">
        <v>958</v>
      </c>
      <c r="W433" s="89" t="s">
        <v>958</v>
      </c>
      <c r="X433" s="89" t="s">
        <v>876</v>
      </c>
      <c r="AB433" s="89" t="s">
        <v>948</v>
      </c>
      <c r="AC433" s="89" t="s">
        <v>949</v>
      </c>
      <c r="AF433" s="89" t="s">
        <v>948</v>
      </c>
      <c r="AG433" s="89" t="s">
        <v>948</v>
      </c>
      <c r="AH433" s="89" t="s">
        <v>948</v>
      </c>
      <c r="AI433" s="89" t="s">
        <v>948</v>
      </c>
      <c r="AJ433" s="89" t="s">
        <v>948</v>
      </c>
      <c r="AK433" s="89" t="s">
        <v>948</v>
      </c>
      <c r="AM433" s="89" t="s">
        <v>1000</v>
      </c>
      <c r="AO433" s="89" t="s">
        <v>35</v>
      </c>
      <c r="AP433" s="89" t="s">
        <v>1086</v>
      </c>
      <c r="AQ433" s="89" t="s">
        <v>1118</v>
      </c>
      <c r="AR433" s="89" t="s">
        <v>955</v>
      </c>
      <c r="AS433" s="89" t="s">
        <v>2933</v>
      </c>
      <c r="AT433" s="89" t="s">
        <v>2934</v>
      </c>
      <c r="AU433" s="89" t="s">
        <v>965</v>
      </c>
      <c r="AW433" s="89" t="s">
        <v>948</v>
      </c>
      <c r="AY433" s="89" t="s">
        <v>948</v>
      </c>
      <c r="AZ433" s="89" t="s">
        <v>949</v>
      </c>
      <c r="BI433" s="89" t="s">
        <v>948</v>
      </c>
      <c r="BJ433" s="89" t="s">
        <v>948</v>
      </c>
      <c r="BM433" s="89" t="s">
        <v>948</v>
      </c>
      <c r="BN433" s="89" t="s">
        <v>948</v>
      </c>
      <c r="BQ433" s="89" t="s">
        <v>2938</v>
      </c>
      <c r="BR433" s="89" t="s">
        <v>948</v>
      </c>
    </row>
    <row r="434" ht="13.5" customHeight="1">
      <c r="A434" s="89" t="s">
        <v>2939</v>
      </c>
      <c r="B434" s="89" t="s">
        <v>2940</v>
      </c>
      <c r="D434" s="89" t="s">
        <v>2939</v>
      </c>
      <c r="F434" s="89" t="s">
        <v>1020</v>
      </c>
      <c r="G434" s="89" t="s">
        <v>1020</v>
      </c>
      <c r="H434" s="89" t="s">
        <v>955</v>
      </c>
      <c r="I434" s="89" t="s">
        <v>984</v>
      </c>
      <c r="J434" s="89" t="s">
        <v>948</v>
      </c>
      <c r="L434" s="89" t="s">
        <v>957</v>
      </c>
      <c r="M434" s="89" t="s">
        <v>948</v>
      </c>
      <c r="Q434" s="89" t="s">
        <v>948</v>
      </c>
      <c r="R434" s="89" t="s">
        <v>948</v>
      </c>
      <c r="T434" s="89" t="s">
        <v>959</v>
      </c>
      <c r="U434" s="89" t="s">
        <v>958</v>
      </c>
      <c r="V434" s="89" t="s">
        <v>959</v>
      </c>
      <c r="W434" s="89" t="s">
        <v>958</v>
      </c>
      <c r="X434" s="89" t="s">
        <v>948</v>
      </c>
      <c r="AB434" s="89" t="s">
        <v>948</v>
      </c>
      <c r="AC434" s="89" t="s">
        <v>1541</v>
      </c>
      <c r="AD434" s="89" t="s">
        <v>876</v>
      </c>
      <c r="AF434" s="89" t="s">
        <v>948</v>
      </c>
      <c r="AG434" s="89" t="s">
        <v>948</v>
      </c>
      <c r="AM434" s="89" t="s">
        <v>961</v>
      </c>
      <c r="AO434" s="89" t="s">
        <v>41</v>
      </c>
      <c r="AP434" s="89" t="s">
        <v>1086</v>
      </c>
      <c r="AQ434" s="89" t="s">
        <v>1087</v>
      </c>
      <c r="AR434" s="89" t="s">
        <v>980</v>
      </c>
      <c r="AS434" s="89" t="s">
        <v>1095</v>
      </c>
      <c r="AT434" s="89" t="s">
        <v>2941</v>
      </c>
      <c r="AU434" s="89" t="s">
        <v>965</v>
      </c>
      <c r="AW434" s="89" t="s">
        <v>876</v>
      </c>
      <c r="AX434" s="89" t="s">
        <v>876</v>
      </c>
      <c r="AY434" s="89" t="s">
        <v>876</v>
      </c>
      <c r="AZ434" s="89" t="s">
        <v>1541</v>
      </c>
      <c r="BA434" s="89" t="s">
        <v>876</v>
      </c>
      <c r="BC434" s="89" t="s">
        <v>876</v>
      </c>
      <c r="BF434" s="89" t="s">
        <v>948</v>
      </c>
      <c r="BM434" s="89" t="s">
        <v>948</v>
      </c>
      <c r="BN434" s="89" t="s">
        <v>948</v>
      </c>
      <c r="BQ434" s="89" t="s">
        <v>2942</v>
      </c>
      <c r="BR434" s="89" t="s">
        <v>2943</v>
      </c>
    </row>
    <row r="435" ht="13.5" customHeight="1">
      <c r="A435" s="89" t="s">
        <v>2944</v>
      </c>
      <c r="B435" s="89" t="s">
        <v>2945</v>
      </c>
      <c r="D435" s="89" t="s">
        <v>2944</v>
      </c>
      <c r="E435" s="89" t="s">
        <v>2946</v>
      </c>
      <c r="F435" s="89" t="s">
        <v>1020</v>
      </c>
      <c r="G435" s="89" t="s">
        <v>1020</v>
      </c>
      <c r="H435" s="89" t="s">
        <v>992</v>
      </c>
      <c r="I435" s="89" t="s">
        <v>1001</v>
      </c>
      <c r="J435" s="89" t="s">
        <v>948</v>
      </c>
      <c r="L435" s="89" t="s">
        <v>957</v>
      </c>
      <c r="M435" s="89" t="s">
        <v>876</v>
      </c>
      <c r="Q435" s="89" t="s">
        <v>948</v>
      </c>
      <c r="R435" s="89" t="s">
        <v>948</v>
      </c>
      <c r="T435" s="89" t="s">
        <v>959</v>
      </c>
      <c r="U435" s="89" t="s">
        <v>958</v>
      </c>
      <c r="V435" s="89" t="s">
        <v>959</v>
      </c>
      <c r="W435" s="89" t="s">
        <v>958</v>
      </c>
      <c r="X435" s="89" t="s">
        <v>948</v>
      </c>
      <c r="AB435" s="89" t="s">
        <v>948</v>
      </c>
      <c r="AC435" s="89" t="s">
        <v>949</v>
      </c>
      <c r="AD435" s="89" t="s">
        <v>948</v>
      </c>
      <c r="AF435" s="89" t="s">
        <v>948</v>
      </c>
      <c r="AG435" s="89" t="s">
        <v>948</v>
      </c>
      <c r="AM435" s="89" t="s">
        <v>2146</v>
      </c>
      <c r="AO435" s="89" t="s">
        <v>2944</v>
      </c>
      <c r="AP435" s="89" t="s">
        <v>889</v>
      </c>
      <c r="AR435" s="89" t="s">
        <v>1160</v>
      </c>
      <c r="AS435" s="89" t="s">
        <v>1105</v>
      </c>
      <c r="AT435" s="89" t="s">
        <v>2947</v>
      </c>
      <c r="AU435" s="89" t="s">
        <v>986</v>
      </c>
      <c r="AW435" s="89" t="s">
        <v>948</v>
      </c>
      <c r="AY435" s="89" t="s">
        <v>948</v>
      </c>
      <c r="AZ435" s="89" t="s">
        <v>949</v>
      </c>
      <c r="BC435" s="89" t="s">
        <v>876</v>
      </c>
      <c r="BF435" s="89" t="s">
        <v>876</v>
      </c>
      <c r="BM435" s="89" t="s">
        <v>948</v>
      </c>
      <c r="BN435" s="89" t="s">
        <v>948</v>
      </c>
      <c r="BQ435" s="89" t="s">
        <v>1198</v>
      </c>
      <c r="BR435" s="89" t="s">
        <v>948</v>
      </c>
    </row>
    <row r="436" ht="13.5" hidden="1" customHeight="1">
      <c r="A436" s="89" t="s">
        <v>2948</v>
      </c>
      <c r="B436" s="89" t="s">
        <v>2949</v>
      </c>
      <c r="C436" s="89" t="s">
        <v>1167</v>
      </c>
      <c r="D436" s="89" t="s">
        <v>2944</v>
      </c>
      <c r="E436" s="89" t="s">
        <v>2950</v>
      </c>
      <c r="F436" s="89" t="s">
        <v>1179</v>
      </c>
      <c r="G436" s="89" t="s">
        <v>1179</v>
      </c>
      <c r="H436" s="89" t="s">
        <v>955</v>
      </c>
      <c r="I436" s="89" t="s">
        <v>1021</v>
      </c>
      <c r="K436" s="89" t="s">
        <v>948</v>
      </c>
      <c r="L436" s="89" t="s">
        <v>957</v>
      </c>
      <c r="M436" s="89" t="s">
        <v>876</v>
      </c>
      <c r="U436" s="89" t="s">
        <v>958</v>
      </c>
      <c r="W436" s="89" t="s">
        <v>958</v>
      </c>
      <c r="X436" s="89" t="s">
        <v>948</v>
      </c>
      <c r="AB436" s="89" t="s">
        <v>948</v>
      </c>
      <c r="AC436" s="89" t="s">
        <v>949</v>
      </c>
      <c r="AD436" s="89" t="s">
        <v>948</v>
      </c>
      <c r="AF436" s="89" t="s">
        <v>948</v>
      </c>
      <c r="AG436" s="89" t="s">
        <v>948</v>
      </c>
      <c r="AH436" s="89" t="s">
        <v>948</v>
      </c>
      <c r="AI436" s="89" t="s">
        <v>948</v>
      </c>
      <c r="AJ436" s="89" t="s">
        <v>948</v>
      </c>
      <c r="AK436" s="89" t="s">
        <v>948</v>
      </c>
      <c r="AL436" s="89" t="s">
        <v>876</v>
      </c>
      <c r="AM436" s="89" t="s">
        <v>2146</v>
      </c>
      <c r="AN436" s="89" t="s">
        <v>948</v>
      </c>
      <c r="AO436" s="89" t="s">
        <v>2944</v>
      </c>
      <c r="AP436" s="89" t="s">
        <v>889</v>
      </c>
      <c r="AR436" s="89" t="s">
        <v>980</v>
      </c>
      <c r="AS436" s="89" t="s">
        <v>948</v>
      </c>
      <c r="AT436" s="89" t="s">
        <v>2947</v>
      </c>
      <c r="AU436" s="89" t="s">
        <v>986</v>
      </c>
      <c r="AW436" s="89" t="s">
        <v>948</v>
      </c>
      <c r="AY436" s="89" t="s">
        <v>948</v>
      </c>
      <c r="AZ436" s="89" t="s">
        <v>949</v>
      </c>
      <c r="BH436" s="89" t="s">
        <v>876</v>
      </c>
      <c r="BI436" s="89" t="s">
        <v>948</v>
      </c>
      <c r="BM436" s="89" t="s">
        <v>948</v>
      </c>
      <c r="BN436" s="89" t="s">
        <v>948</v>
      </c>
      <c r="BQ436" s="89" t="s">
        <v>948</v>
      </c>
      <c r="BR436" s="89" t="s">
        <v>948</v>
      </c>
      <c r="BX436" s="89" t="s">
        <v>2951</v>
      </c>
    </row>
    <row r="437" ht="13.5" customHeight="1">
      <c r="A437" s="89" t="s">
        <v>2952</v>
      </c>
      <c r="B437" s="89" t="s">
        <v>2953</v>
      </c>
      <c r="D437" s="89" t="s">
        <v>2954</v>
      </c>
      <c r="F437" s="89" t="s">
        <v>984</v>
      </c>
      <c r="G437" s="89" t="s">
        <v>984</v>
      </c>
      <c r="H437" s="89" t="s">
        <v>955</v>
      </c>
      <c r="I437" s="89" t="s">
        <v>1007</v>
      </c>
      <c r="J437" s="89" t="s">
        <v>948</v>
      </c>
      <c r="L437" s="89" t="s">
        <v>957</v>
      </c>
      <c r="M437" s="89" t="s">
        <v>948</v>
      </c>
      <c r="Q437" s="89" t="s">
        <v>948</v>
      </c>
      <c r="R437" s="89" t="s">
        <v>948</v>
      </c>
      <c r="T437" s="89" t="s">
        <v>959</v>
      </c>
      <c r="U437" s="89" t="s">
        <v>958</v>
      </c>
      <c r="V437" s="89" t="s">
        <v>959</v>
      </c>
      <c r="W437" s="89" t="s">
        <v>958</v>
      </c>
      <c r="X437" s="89" t="s">
        <v>948</v>
      </c>
      <c r="AB437" s="89" t="s">
        <v>948</v>
      </c>
      <c r="AC437" s="89" t="s">
        <v>960</v>
      </c>
      <c r="AD437" s="89" t="s">
        <v>876</v>
      </c>
      <c r="AF437" s="89" t="s">
        <v>948</v>
      </c>
      <c r="AG437" s="89" t="s">
        <v>948</v>
      </c>
      <c r="AM437" s="89" t="s">
        <v>2955</v>
      </c>
      <c r="AO437" s="89" t="s">
        <v>42</v>
      </c>
      <c r="AP437" s="89" t="s">
        <v>889</v>
      </c>
      <c r="AR437" s="89" t="s">
        <v>1160</v>
      </c>
      <c r="AS437" s="89" t="s">
        <v>1046</v>
      </c>
      <c r="AT437" s="89" t="s">
        <v>2956</v>
      </c>
      <c r="AU437" s="89" t="s">
        <v>965</v>
      </c>
      <c r="AW437" s="89" t="s">
        <v>948</v>
      </c>
      <c r="AY437" s="89" t="s">
        <v>948</v>
      </c>
      <c r="AZ437" s="89" t="s">
        <v>949</v>
      </c>
      <c r="BC437" s="89" t="s">
        <v>948</v>
      </c>
      <c r="BF437" s="89" t="s">
        <v>948</v>
      </c>
      <c r="BM437" s="89" t="s">
        <v>948</v>
      </c>
      <c r="BN437" s="89" t="s">
        <v>948</v>
      </c>
      <c r="BQ437" s="89" t="s">
        <v>2957</v>
      </c>
      <c r="BR437" s="89" t="s">
        <v>948</v>
      </c>
      <c r="BY437" s="89" t="s">
        <v>948</v>
      </c>
      <c r="CA437" s="89" t="s">
        <v>1090</v>
      </c>
    </row>
    <row r="438" ht="13.5" customHeight="1">
      <c r="A438" s="89" t="s">
        <v>2958</v>
      </c>
      <c r="B438" s="89" t="s">
        <v>2959</v>
      </c>
      <c r="D438" s="89" t="s">
        <v>2960</v>
      </c>
      <c r="F438" s="89" t="s">
        <v>1455</v>
      </c>
      <c r="G438" s="89" t="s">
        <v>1455</v>
      </c>
      <c r="H438" s="89" t="s">
        <v>955</v>
      </c>
      <c r="I438" s="89" t="s">
        <v>956</v>
      </c>
      <c r="J438" s="89" t="s">
        <v>948</v>
      </c>
      <c r="L438" s="89" t="s">
        <v>957</v>
      </c>
      <c r="M438" s="89" t="s">
        <v>948</v>
      </c>
      <c r="Q438" s="89" t="s">
        <v>948</v>
      </c>
      <c r="R438" s="89" t="s">
        <v>948</v>
      </c>
      <c r="T438" s="89" t="s">
        <v>959</v>
      </c>
      <c r="U438" s="89" t="s">
        <v>958</v>
      </c>
      <c r="V438" s="89" t="s">
        <v>959</v>
      </c>
      <c r="W438" s="89" t="s">
        <v>958</v>
      </c>
      <c r="X438" s="89" t="s">
        <v>948</v>
      </c>
      <c r="AB438" s="89" t="s">
        <v>948</v>
      </c>
      <c r="AC438" s="89" t="s">
        <v>960</v>
      </c>
      <c r="AD438" s="89" t="s">
        <v>876</v>
      </c>
      <c r="AF438" s="89" t="s">
        <v>948</v>
      </c>
      <c r="AG438" s="89" t="s">
        <v>948</v>
      </c>
      <c r="AM438" s="89" t="s">
        <v>2358</v>
      </c>
      <c r="AO438" s="89" t="s">
        <v>42</v>
      </c>
      <c r="AP438" s="89" t="s">
        <v>889</v>
      </c>
      <c r="AR438" s="89" t="s">
        <v>962</v>
      </c>
      <c r="AS438" s="89" t="s">
        <v>1046</v>
      </c>
      <c r="AT438" s="89" t="s">
        <v>2956</v>
      </c>
      <c r="AU438" s="89" t="s">
        <v>965</v>
      </c>
      <c r="AW438" s="89" t="s">
        <v>876</v>
      </c>
      <c r="AY438" s="89" t="s">
        <v>948</v>
      </c>
      <c r="AZ438" s="89" t="s">
        <v>960</v>
      </c>
      <c r="BA438" s="89" t="s">
        <v>876</v>
      </c>
      <c r="BC438" s="89" t="s">
        <v>948</v>
      </c>
      <c r="BF438" s="89" t="s">
        <v>948</v>
      </c>
      <c r="BM438" s="89" t="s">
        <v>948</v>
      </c>
      <c r="BN438" s="89" t="s">
        <v>948</v>
      </c>
      <c r="BQ438" s="89" t="s">
        <v>2961</v>
      </c>
      <c r="BR438" s="89" t="s">
        <v>2962</v>
      </c>
      <c r="BY438" s="89" t="s">
        <v>948</v>
      </c>
      <c r="CA438" s="89" t="s">
        <v>948</v>
      </c>
    </row>
    <row r="439" ht="13.5" customHeight="1">
      <c r="A439" s="89" t="s">
        <v>2963</v>
      </c>
      <c r="B439" s="89" t="s">
        <v>2964</v>
      </c>
      <c r="D439" s="89" t="s">
        <v>2965</v>
      </c>
      <c r="F439" s="89" t="s">
        <v>1871</v>
      </c>
      <c r="G439" s="89" t="s">
        <v>1871</v>
      </c>
      <c r="H439" s="89" t="s">
        <v>955</v>
      </c>
      <c r="I439" s="89" t="s">
        <v>1001</v>
      </c>
      <c r="J439" s="89" t="s">
        <v>948</v>
      </c>
      <c r="L439" s="89" t="s">
        <v>957</v>
      </c>
      <c r="M439" s="89" t="s">
        <v>948</v>
      </c>
      <c r="Q439" s="89" t="s">
        <v>948</v>
      </c>
      <c r="R439" s="89" t="s">
        <v>948</v>
      </c>
      <c r="T439" s="89" t="s">
        <v>959</v>
      </c>
      <c r="U439" s="89" t="s">
        <v>958</v>
      </c>
      <c r="V439" s="89" t="s">
        <v>959</v>
      </c>
      <c r="W439" s="89" t="s">
        <v>958</v>
      </c>
      <c r="X439" s="89" t="s">
        <v>948</v>
      </c>
      <c r="AB439" s="89" t="s">
        <v>948</v>
      </c>
      <c r="AC439" s="89" t="s">
        <v>960</v>
      </c>
      <c r="AD439" s="89" t="s">
        <v>876</v>
      </c>
      <c r="AF439" s="89" t="s">
        <v>948</v>
      </c>
      <c r="AG439" s="89" t="s">
        <v>948</v>
      </c>
      <c r="AM439" s="89" t="s">
        <v>961</v>
      </c>
      <c r="AO439" s="89" t="s">
        <v>42</v>
      </c>
      <c r="AP439" s="89" t="s">
        <v>889</v>
      </c>
      <c r="AR439" s="89" t="s">
        <v>980</v>
      </c>
      <c r="AS439" s="89" t="s">
        <v>1517</v>
      </c>
      <c r="AT439" s="89" t="s">
        <v>2966</v>
      </c>
      <c r="AU439" s="89" t="s">
        <v>965</v>
      </c>
      <c r="AW439" s="89" t="s">
        <v>948</v>
      </c>
      <c r="AY439" s="89" t="s">
        <v>948</v>
      </c>
      <c r="AZ439" s="89" t="s">
        <v>949</v>
      </c>
      <c r="BC439" s="89" t="s">
        <v>876</v>
      </c>
      <c r="BF439" s="89" t="s">
        <v>876</v>
      </c>
      <c r="BM439" s="89" t="s">
        <v>948</v>
      </c>
      <c r="BN439" s="89" t="s">
        <v>948</v>
      </c>
      <c r="BQ439" s="89" t="s">
        <v>2967</v>
      </c>
      <c r="BR439" s="89" t="s">
        <v>948</v>
      </c>
      <c r="BY439" s="89" t="s">
        <v>948</v>
      </c>
      <c r="CA439" s="89" t="s">
        <v>948</v>
      </c>
    </row>
    <row r="440" ht="13.5" customHeight="1">
      <c r="A440" s="89" t="s">
        <v>2968</v>
      </c>
      <c r="B440" s="89" t="s">
        <v>2969</v>
      </c>
      <c r="D440" s="89" t="s">
        <v>2970</v>
      </c>
      <c r="F440" s="89" t="s">
        <v>984</v>
      </c>
      <c r="G440" s="89" t="s">
        <v>984</v>
      </c>
      <c r="H440" s="89" t="s">
        <v>955</v>
      </c>
      <c r="I440" s="89" t="s">
        <v>981</v>
      </c>
      <c r="J440" s="89" t="s">
        <v>948</v>
      </c>
      <c r="L440" s="89" t="s">
        <v>957</v>
      </c>
      <c r="M440" s="89" t="s">
        <v>948</v>
      </c>
      <c r="Q440" s="89" t="s">
        <v>948</v>
      </c>
      <c r="R440" s="89" t="s">
        <v>948</v>
      </c>
      <c r="T440" s="89" t="s">
        <v>959</v>
      </c>
      <c r="U440" s="89" t="s">
        <v>958</v>
      </c>
      <c r="V440" s="89" t="s">
        <v>959</v>
      </c>
      <c r="W440" s="89" t="s">
        <v>958</v>
      </c>
      <c r="X440" s="89" t="s">
        <v>948</v>
      </c>
      <c r="AB440" s="89" t="s">
        <v>948</v>
      </c>
      <c r="AC440" s="89" t="s">
        <v>949</v>
      </c>
      <c r="AD440" s="89" t="s">
        <v>948</v>
      </c>
      <c r="AF440" s="89" t="s">
        <v>948</v>
      </c>
      <c r="AG440" s="89" t="s">
        <v>948</v>
      </c>
      <c r="AM440" s="89" t="s">
        <v>2971</v>
      </c>
      <c r="AO440" s="89" t="s">
        <v>42</v>
      </c>
      <c r="AP440" s="89" t="s">
        <v>1086</v>
      </c>
      <c r="AQ440" s="89" t="s">
        <v>1118</v>
      </c>
      <c r="AR440" s="89" t="s">
        <v>992</v>
      </c>
      <c r="AS440" s="89" t="s">
        <v>1046</v>
      </c>
      <c r="AT440" s="89" t="s">
        <v>2972</v>
      </c>
      <c r="AU440" s="89" t="s">
        <v>1003</v>
      </c>
      <c r="AW440" s="89" t="s">
        <v>876</v>
      </c>
      <c r="AY440" s="89" t="s">
        <v>948</v>
      </c>
      <c r="AZ440" s="89" t="s">
        <v>960</v>
      </c>
      <c r="BA440" s="89" t="s">
        <v>876</v>
      </c>
      <c r="BC440" s="89" t="s">
        <v>876</v>
      </c>
      <c r="BF440" s="89" t="s">
        <v>948</v>
      </c>
      <c r="BM440" s="89" t="s">
        <v>948</v>
      </c>
      <c r="BN440" s="89" t="s">
        <v>948</v>
      </c>
      <c r="BQ440" s="89" t="s">
        <v>2973</v>
      </c>
      <c r="BR440" s="89" t="s">
        <v>2974</v>
      </c>
      <c r="BY440" s="89" t="s">
        <v>876</v>
      </c>
      <c r="CA440" s="89" t="s">
        <v>1090</v>
      </c>
    </row>
    <row r="441" ht="13.5" hidden="1" customHeight="1">
      <c r="A441" s="89" t="s">
        <v>2975</v>
      </c>
      <c r="B441" s="89" t="s">
        <v>2976</v>
      </c>
      <c r="D441" s="89" t="s">
        <v>2238</v>
      </c>
      <c r="F441" s="89" t="s">
        <v>1536</v>
      </c>
      <c r="G441" s="89" t="s">
        <v>1536</v>
      </c>
      <c r="H441" s="89" t="s">
        <v>980</v>
      </c>
      <c r="I441" s="89" t="s">
        <v>876</v>
      </c>
      <c r="L441" s="89" t="s">
        <v>889</v>
      </c>
      <c r="X441" s="89" t="s">
        <v>876</v>
      </c>
      <c r="AB441" s="89" t="s">
        <v>948</v>
      </c>
      <c r="AC441" s="89" t="s">
        <v>949</v>
      </c>
      <c r="AM441" s="89" t="s">
        <v>1206</v>
      </c>
      <c r="AP441" s="89" t="s">
        <v>1086</v>
      </c>
      <c r="AQ441" s="89" t="s">
        <v>1118</v>
      </c>
      <c r="AR441" s="89" t="s">
        <v>992</v>
      </c>
      <c r="AS441" s="89" t="s">
        <v>2977</v>
      </c>
      <c r="AT441" s="89" t="s">
        <v>2978</v>
      </c>
      <c r="AU441" s="89" t="s">
        <v>965</v>
      </c>
      <c r="AW441" s="89" t="s">
        <v>948</v>
      </c>
      <c r="AY441" s="89" t="s">
        <v>948</v>
      </c>
      <c r="AZ441" s="89" t="s">
        <v>949</v>
      </c>
      <c r="BM441" s="89" t="s">
        <v>948</v>
      </c>
      <c r="BN441" s="89" t="s">
        <v>948</v>
      </c>
      <c r="BQ441" s="89" t="s">
        <v>2979</v>
      </c>
      <c r="BR441" s="89" t="s">
        <v>948</v>
      </c>
    </row>
    <row r="442" ht="13.5" customHeight="1">
      <c r="A442" s="89" t="s">
        <v>2980</v>
      </c>
      <c r="B442" s="89" t="s">
        <v>2981</v>
      </c>
      <c r="D442" s="89" t="s">
        <v>2982</v>
      </c>
      <c r="F442" s="89" t="s">
        <v>1179</v>
      </c>
      <c r="G442" s="89" t="s">
        <v>1179</v>
      </c>
      <c r="H442" s="89" t="s">
        <v>992</v>
      </c>
      <c r="I442" s="89" t="s">
        <v>981</v>
      </c>
      <c r="J442" s="89" t="s">
        <v>948</v>
      </c>
      <c r="L442" s="89" t="s">
        <v>957</v>
      </c>
      <c r="M442" s="89" t="s">
        <v>948</v>
      </c>
      <c r="Q442" s="89" t="s">
        <v>876</v>
      </c>
      <c r="R442" s="89" t="s">
        <v>948</v>
      </c>
      <c r="T442" s="89" t="s">
        <v>959</v>
      </c>
      <c r="U442" s="89" t="s">
        <v>958</v>
      </c>
      <c r="V442" s="89" t="s">
        <v>959</v>
      </c>
      <c r="W442" s="89" t="s">
        <v>958</v>
      </c>
      <c r="X442" s="89" t="s">
        <v>948</v>
      </c>
      <c r="AB442" s="89" t="s">
        <v>948</v>
      </c>
      <c r="AC442" s="89" t="s">
        <v>960</v>
      </c>
      <c r="AD442" s="89" t="s">
        <v>876</v>
      </c>
      <c r="AF442" s="89" t="s">
        <v>948</v>
      </c>
      <c r="AG442" s="89" t="s">
        <v>948</v>
      </c>
      <c r="AM442" s="89" t="s">
        <v>961</v>
      </c>
      <c r="AO442" s="89" t="s">
        <v>42</v>
      </c>
      <c r="AP442" s="89" t="s">
        <v>983</v>
      </c>
      <c r="AQ442" s="89" t="s">
        <v>956</v>
      </c>
      <c r="AR442" s="89" t="s">
        <v>992</v>
      </c>
      <c r="AS442" s="89" t="s">
        <v>1111</v>
      </c>
      <c r="AT442" s="89" t="s">
        <v>2983</v>
      </c>
      <c r="AU442" s="89" t="s">
        <v>986</v>
      </c>
      <c r="AW442" s="89" t="s">
        <v>948</v>
      </c>
      <c r="AY442" s="89" t="s">
        <v>948</v>
      </c>
      <c r="AZ442" s="89" t="s">
        <v>949</v>
      </c>
      <c r="BC442" s="89" t="s">
        <v>948</v>
      </c>
      <c r="BF442" s="89" t="s">
        <v>948</v>
      </c>
      <c r="BM442" s="89" t="s">
        <v>948</v>
      </c>
      <c r="BN442" s="89" t="s">
        <v>948</v>
      </c>
      <c r="BQ442" s="89" t="s">
        <v>2984</v>
      </c>
      <c r="BR442" s="89" t="s">
        <v>948</v>
      </c>
      <c r="BY442" s="89" t="s">
        <v>876</v>
      </c>
      <c r="CA442" s="89" t="s">
        <v>948</v>
      </c>
    </row>
    <row r="443" ht="13.5" hidden="1" customHeight="1">
      <c r="A443" s="89" t="s">
        <v>2985</v>
      </c>
      <c r="B443" s="89" t="s">
        <v>2986</v>
      </c>
      <c r="D443" s="89" t="s">
        <v>2987</v>
      </c>
      <c r="F443" s="89" t="s">
        <v>974</v>
      </c>
      <c r="G443" s="89" t="s">
        <v>974</v>
      </c>
      <c r="H443" s="89" t="s">
        <v>955</v>
      </c>
      <c r="I443" s="89" t="s">
        <v>1159</v>
      </c>
      <c r="K443" s="89" t="s">
        <v>948</v>
      </c>
      <c r="L443" s="89" t="s">
        <v>957</v>
      </c>
      <c r="M443" s="89" t="s">
        <v>948</v>
      </c>
      <c r="N443" s="89" t="s">
        <v>876</v>
      </c>
      <c r="O443" s="89" t="s">
        <v>876</v>
      </c>
      <c r="P443" s="89" t="s">
        <v>876</v>
      </c>
      <c r="U443" s="89" t="s">
        <v>958</v>
      </c>
      <c r="W443" s="89" t="s">
        <v>958</v>
      </c>
      <c r="X443" s="89" t="s">
        <v>948</v>
      </c>
      <c r="AB443" s="89" t="s">
        <v>948</v>
      </c>
      <c r="AC443" s="89" t="s">
        <v>960</v>
      </c>
      <c r="AD443" s="89" t="s">
        <v>876</v>
      </c>
      <c r="AF443" s="89" t="s">
        <v>876</v>
      </c>
      <c r="AG443" s="89" t="s">
        <v>876</v>
      </c>
      <c r="AH443" s="89" t="s">
        <v>876</v>
      </c>
      <c r="AI443" s="89" t="s">
        <v>876</v>
      </c>
      <c r="AJ443" s="89" t="s">
        <v>876</v>
      </c>
      <c r="AK443" s="89" t="s">
        <v>876</v>
      </c>
      <c r="AM443" s="89" t="s">
        <v>2988</v>
      </c>
      <c r="AO443" s="89" t="s">
        <v>35</v>
      </c>
      <c r="AP443" s="89" t="s">
        <v>889</v>
      </c>
      <c r="AR443" s="89" t="s">
        <v>974</v>
      </c>
      <c r="AS443" s="89" t="s">
        <v>1159</v>
      </c>
      <c r="AT443" s="89" t="s">
        <v>2989</v>
      </c>
      <c r="AU443" s="89" t="s">
        <v>986</v>
      </c>
      <c r="AW443" s="89" t="s">
        <v>948</v>
      </c>
      <c r="AY443" s="89" t="s">
        <v>948</v>
      </c>
      <c r="AZ443" s="89" t="s">
        <v>949</v>
      </c>
      <c r="BI443" s="89" t="s">
        <v>948</v>
      </c>
      <c r="BJ443" s="89" t="s">
        <v>948</v>
      </c>
      <c r="BM443" s="89" t="s">
        <v>948</v>
      </c>
      <c r="BN443" s="89" t="s">
        <v>948</v>
      </c>
      <c r="BQ443" s="89" t="s">
        <v>2990</v>
      </c>
      <c r="BR443" s="89" t="s">
        <v>948</v>
      </c>
    </row>
    <row r="444" ht="13.5" hidden="1" customHeight="1">
      <c r="A444" s="89" t="s">
        <v>2991</v>
      </c>
      <c r="B444" s="89" t="s">
        <v>2992</v>
      </c>
      <c r="D444" s="89" t="s">
        <v>2993</v>
      </c>
      <c r="F444" s="89" t="s">
        <v>1020</v>
      </c>
      <c r="G444" s="89" t="s">
        <v>1020</v>
      </c>
      <c r="H444" s="89" t="s">
        <v>1001</v>
      </c>
      <c r="I444" s="89" t="s">
        <v>1020</v>
      </c>
      <c r="L444" s="89" t="s">
        <v>957</v>
      </c>
      <c r="X444" s="89" t="s">
        <v>948</v>
      </c>
      <c r="AB444" s="89" t="s">
        <v>948</v>
      </c>
      <c r="AC444" s="89" t="s">
        <v>949</v>
      </c>
      <c r="AD444" s="89" t="s">
        <v>948</v>
      </c>
      <c r="AM444" s="89" t="s">
        <v>961</v>
      </c>
      <c r="AP444" s="89" t="s">
        <v>1086</v>
      </c>
      <c r="AQ444" s="89" t="s">
        <v>1118</v>
      </c>
      <c r="AR444" s="89" t="s">
        <v>948</v>
      </c>
      <c r="AS444" s="89" t="s">
        <v>1431</v>
      </c>
      <c r="AT444" s="89" t="s">
        <v>2994</v>
      </c>
      <c r="AU444" s="89" t="s">
        <v>986</v>
      </c>
      <c r="AV444" s="89" t="s">
        <v>948</v>
      </c>
      <c r="AW444" s="89" t="s">
        <v>948</v>
      </c>
      <c r="AY444" s="89" t="s">
        <v>948</v>
      </c>
      <c r="AZ444" s="89" t="s">
        <v>949</v>
      </c>
      <c r="BM444" s="89" t="s">
        <v>948</v>
      </c>
      <c r="BN444" s="89" t="s">
        <v>948</v>
      </c>
      <c r="BQ444" s="89" t="s">
        <v>2995</v>
      </c>
      <c r="BR444" s="89" t="s">
        <v>948</v>
      </c>
    </row>
    <row r="445" ht="13.5" hidden="1" customHeight="1">
      <c r="A445" s="89" t="s">
        <v>2996</v>
      </c>
      <c r="B445" s="89" t="s">
        <v>2997</v>
      </c>
      <c r="D445" s="89" t="s">
        <v>2998</v>
      </c>
      <c r="F445" s="89" t="s">
        <v>956</v>
      </c>
      <c r="G445" s="89" t="s">
        <v>956</v>
      </c>
      <c r="H445" s="89" t="s">
        <v>980</v>
      </c>
      <c r="I445" s="89" t="s">
        <v>876</v>
      </c>
      <c r="L445" s="89" t="s">
        <v>889</v>
      </c>
      <c r="X445" s="89" t="s">
        <v>876</v>
      </c>
      <c r="AB445" s="89" t="s">
        <v>948</v>
      </c>
      <c r="AC445" s="89" t="s">
        <v>949</v>
      </c>
      <c r="AM445" s="89" t="s">
        <v>1206</v>
      </c>
      <c r="AP445" s="89" t="s">
        <v>889</v>
      </c>
      <c r="AQ445" s="89" t="s">
        <v>948</v>
      </c>
      <c r="AR445" s="89" t="s">
        <v>955</v>
      </c>
      <c r="AS445" s="89" t="s">
        <v>1046</v>
      </c>
      <c r="AT445" s="89" t="s">
        <v>2999</v>
      </c>
      <c r="AU445" s="89" t="s">
        <v>965</v>
      </c>
      <c r="AW445" s="89" t="s">
        <v>948</v>
      </c>
      <c r="AY445" s="89" t="s">
        <v>948</v>
      </c>
      <c r="AZ445" s="89" t="s">
        <v>949</v>
      </c>
      <c r="BM445" s="89" t="s">
        <v>948</v>
      </c>
      <c r="BN445" s="89" t="s">
        <v>948</v>
      </c>
      <c r="BQ445" s="89" t="s">
        <v>3000</v>
      </c>
      <c r="BR445" s="89" t="s">
        <v>948</v>
      </c>
    </row>
    <row r="446" ht="13.5" hidden="1" customHeight="1">
      <c r="A446" s="89" t="s">
        <v>3001</v>
      </c>
      <c r="B446" s="89" t="s">
        <v>3002</v>
      </c>
      <c r="D446" s="89" t="s">
        <v>3003</v>
      </c>
      <c r="F446" s="89" t="s">
        <v>956</v>
      </c>
      <c r="G446" s="89" t="s">
        <v>956</v>
      </c>
      <c r="H446" s="89" t="s">
        <v>980</v>
      </c>
      <c r="I446" s="89" t="s">
        <v>876</v>
      </c>
      <c r="L446" s="89" t="s">
        <v>889</v>
      </c>
      <c r="X446" s="89" t="s">
        <v>876</v>
      </c>
      <c r="AB446" s="89" t="s">
        <v>948</v>
      </c>
      <c r="AC446" s="89" t="s">
        <v>949</v>
      </c>
      <c r="AM446" s="89" t="s">
        <v>2168</v>
      </c>
      <c r="AP446" s="89" t="s">
        <v>889</v>
      </c>
      <c r="AQ446" s="89" t="s">
        <v>948</v>
      </c>
      <c r="AR446" s="89" t="s">
        <v>955</v>
      </c>
      <c r="AS446" s="89" t="s">
        <v>1153</v>
      </c>
      <c r="AT446" s="89" t="s">
        <v>3004</v>
      </c>
      <c r="AU446" s="89" t="s">
        <v>965</v>
      </c>
      <c r="AW446" s="89" t="s">
        <v>948</v>
      </c>
      <c r="AY446" s="89" t="s">
        <v>948</v>
      </c>
      <c r="AZ446" s="89" t="s">
        <v>949</v>
      </c>
      <c r="BM446" s="89" t="s">
        <v>948</v>
      </c>
      <c r="BN446" s="89" t="s">
        <v>948</v>
      </c>
      <c r="BQ446" s="89" t="s">
        <v>3005</v>
      </c>
      <c r="BR446" s="89" t="s">
        <v>948</v>
      </c>
    </row>
    <row r="447" ht="13.5" customHeight="1">
      <c r="A447" s="89" t="s">
        <v>3006</v>
      </c>
      <c r="B447" s="89" t="s">
        <v>3007</v>
      </c>
      <c r="D447" s="89" t="s">
        <v>3008</v>
      </c>
      <c r="F447" s="89" t="s">
        <v>984</v>
      </c>
      <c r="G447" s="89" t="s">
        <v>984</v>
      </c>
      <c r="H447" s="89" t="s">
        <v>955</v>
      </c>
      <c r="I447" s="89" t="s">
        <v>984</v>
      </c>
      <c r="J447" s="89" t="s">
        <v>948</v>
      </c>
      <c r="L447" s="89" t="s">
        <v>957</v>
      </c>
      <c r="M447" s="89" t="s">
        <v>948</v>
      </c>
      <c r="Q447" s="89" t="s">
        <v>948</v>
      </c>
      <c r="R447" s="89" t="s">
        <v>948</v>
      </c>
      <c r="T447" s="89" t="s">
        <v>959</v>
      </c>
      <c r="U447" s="89" t="s">
        <v>958</v>
      </c>
      <c r="V447" s="89" t="s">
        <v>959</v>
      </c>
      <c r="W447" s="89" t="s">
        <v>958</v>
      </c>
      <c r="X447" s="89" t="s">
        <v>948</v>
      </c>
      <c r="AB447" s="89" t="s">
        <v>948</v>
      </c>
      <c r="AC447" s="89" t="s">
        <v>960</v>
      </c>
      <c r="AD447" s="89" t="s">
        <v>876</v>
      </c>
      <c r="AF447" s="89" t="s">
        <v>948</v>
      </c>
      <c r="AG447" s="89" t="s">
        <v>948</v>
      </c>
      <c r="AM447" s="89" t="s">
        <v>961</v>
      </c>
      <c r="AO447" s="89" t="s">
        <v>42</v>
      </c>
      <c r="AP447" s="89" t="s">
        <v>1086</v>
      </c>
      <c r="AQ447" s="89" t="s">
        <v>1118</v>
      </c>
      <c r="AR447" s="89" t="s">
        <v>1141</v>
      </c>
      <c r="AS447" s="89" t="s">
        <v>1054</v>
      </c>
      <c r="AT447" s="89" t="s">
        <v>3009</v>
      </c>
      <c r="AU447" s="89" t="s">
        <v>965</v>
      </c>
      <c r="AW447" s="89" t="s">
        <v>876</v>
      </c>
      <c r="AY447" s="89" t="s">
        <v>948</v>
      </c>
      <c r="AZ447" s="89" t="s">
        <v>949</v>
      </c>
      <c r="BC447" s="89" t="s">
        <v>876</v>
      </c>
      <c r="BF447" s="89" t="s">
        <v>948</v>
      </c>
      <c r="BM447" s="89" t="s">
        <v>948</v>
      </c>
      <c r="BN447" s="89" t="s">
        <v>948</v>
      </c>
      <c r="BQ447" s="89" t="s">
        <v>3010</v>
      </c>
      <c r="BR447" s="89" t="s">
        <v>948</v>
      </c>
      <c r="BY447" s="89" t="s">
        <v>876</v>
      </c>
      <c r="CA447" s="89" t="s">
        <v>1090</v>
      </c>
    </row>
    <row r="448" ht="13.5" hidden="1" customHeight="1">
      <c r="A448" s="89" t="s">
        <v>3011</v>
      </c>
      <c r="B448" s="89" t="s">
        <v>3012</v>
      </c>
      <c r="D448" s="89" t="s">
        <v>3013</v>
      </c>
      <c r="F448" s="89" t="s">
        <v>1021</v>
      </c>
      <c r="G448" s="89" t="s">
        <v>1021</v>
      </c>
      <c r="H448" s="89" t="s">
        <v>980</v>
      </c>
      <c r="I448" s="89" t="s">
        <v>876</v>
      </c>
      <c r="L448" s="89" t="s">
        <v>889</v>
      </c>
      <c r="X448" s="89" t="s">
        <v>876</v>
      </c>
      <c r="AB448" s="89" t="s">
        <v>948</v>
      </c>
      <c r="AC448" s="89" t="s">
        <v>949</v>
      </c>
      <c r="AM448" s="89" t="s">
        <v>1206</v>
      </c>
      <c r="AP448" s="89" t="s">
        <v>889</v>
      </c>
      <c r="AQ448" s="89" t="s">
        <v>948</v>
      </c>
      <c r="AR448" s="89" t="s">
        <v>955</v>
      </c>
      <c r="AS448" s="89" t="s">
        <v>3014</v>
      </c>
      <c r="AT448" s="89" t="s">
        <v>3015</v>
      </c>
      <c r="AU448" s="89" t="s">
        <v>965</v>
      </c>
      <c r="AW448" s="89" t="s">
        <v>948</v>
      </c>
      <c r="AY448" s="89" t="s">
        <v>948</v>
      </c>
      <c r="AZ448" s="89" t="s">
        <v>949</v>
      </c>
      <c r="BM448" s="89" t="s">
        <v>948</v>
      </c>
      <c r="BN448" s="89" t="s">
        <v>948</v>
      </c>
      <c r="BQ448" s="89" t="s">
        <v>3016</v>
      </c>
      <c r="BR448" s="89" t="s">
        <v>948</v>
      </c>
    </row>
    <row r="449" ht="13.5" hidden="1" customHeight="1">
      <c r="A449" s="89" t="s">
        <v>3017</v>
      </c>
      <c r="B449" s="89" t="s">
        <v>3018</v>
      </c>
      <c r="D449" s="89" t="s">
        <v>3019</v>
      </c>
      <c r="F449" s="89" t="s">
        <v>1454</v>
      </c>
      <c r="G449" s="89" t="s">
        <v>1454</v>
      </c>
      <c r="H449" s="89" t="s">
        <v>992</v>
      </c>
      <c r="I449" s="89" t="s">
        <v>1007</v>
      </c>
      <c r="K449" s="89" t="s">
        <v>948</v>
      </c>
      <c r="L449" s="89" t="s">
        <v>889</v>
      </c>
      <c r="M449" s="89" t="s">
        <v>948</v>
      </c>
      <c r="N449" s="89" t="s">
        <v>948</v>
      </c>
      <c r="O449" s="89" t="s">
        <v>948</v>
      </c>
      <c r="P449" s="89" t="s">
        <v>948</v>
      </c>
      <c r="U449" s="89" t="s">
        <v>958</v>
      </c>
      <c r="W449" s="89" t="s">
        <v>958</v>
      </c>
      <c r="X449" s="89" t="s">
        <v>876</v>
      </c>
      <c r="AB449" s="89" t="s">
        <v>948</v>
      </c>
      <c r="AC449" s="89" t="s">
        <v>949</v>
      </c>
      <c r="AF449" s="89" t="s">
        <v>948</v>
      </c>
      <c r="AG449" s="89" t="s">
        <v>948</v>
      </c>
      <c r="AH449" s="89" t="s">
        <v>948</v>
      </c>
      <c r="AI449" s="89" t="s">
        <v>948</v>
      </c>
      <c r="AJ449" s="89" t="s">
        <v>948</v>
      </c>
      <c r="AK449" s="89" t="s">
        <v>948</v>
      </c>
      <c r="AM449" s="89" t="s">
        <v>1008</v>
      </c>
      <c r="AO449" s="89" t="s">
        <v>35</v>
      </c>
      <c r="AP449" s="89" t="s">
        <v>1086</v>
      </c>
      <c r="AQ449" s="89" t="s">
        <v>1118</v>
      </c>
      <c r="AR449" s="89" t="s">
        <v>980</v>
      </c>
      <c r="AS449" s="89" t="s">
        <v>2205</v>
      </c>
      <c r="AT449" s="89" t="s">
        <v>1857</v>
      </c>
      <c r="AU449" s="89" t="s">
        <v>965</v>
      </c>
      <c r="AW449" s="89" t="s">
        <v>948</v>
      </c>
      <c r="AY449" s="89" t="s">
        <v>948</v>
      </c>
      <c r="AZ449" s="89" t="s">
        <v>949</v>
      </c>
      <c r="BI449" s="89" t="s">
        <v>948</v>
      </c>
      <c r="BJ449" s="89" t="s">
        <v>948</v>
      </c>
      <c r="BM449" s="89" t="s">
        <v>948</v>
      </c>
      <c r="BN449" s="89" t="s">
        <v>948</v>
      </c>
      <c r="BQ449" s="89" t="s">
        <v>3020</v>
      </c>
      <c r="BR449" s="89" t="s">
        <v>948</v>
      </c>
    </row>
    <row r="450" ht="13.5" hidden="1" customHeight="1">
      <c r="A450" s="89" t="s">
        <v>3021</v>
      </c>
      <c r="B450" s="89" t="s">
        <v>3022</v>
      </c>
      <c r="D450" s="89" t="s">
        <v>3023</v>
      </c>
      <c r="F450" s="89" t="s">
        <v>1020</v>
      </c>
      <c r="G450" s="89" t="s">
        <v>1020</v>
      </c>
      <c r="H450" s="89" t="s">
        <v>992</v>
      </c>
      <c r="I450" s="89" t="s">
        <v>984</v>
      </c>
      <c r="K450" s="89" t="s">
        <v>1624</v>
      </c>
      <c r="L450" s="89" t="s">
        <v>957</v>
      </c>
      <c r="M450" s="89" t="s">
        <v>876</v>
      </c>
      <c r="N450" s="89" t="s">
        <v>876</v>
      </c>
      <c r="O450" s="89" t="s">
        <v>876</v>
      </c>
      <c r="P450" s="89" t="s">
        <v>948</v>
      </c>
      <c r="U450" s="89" t="s">
        <v>958</v>
      </c>
      <c r="W450" s="89" t="s">
        <v>958</v>
      </c>
      <c r="X450" s="89" t="s">
        <v>948</v>
      </c>
      <c r="AB450" s="89" t="s">
        <v>948</v>
      </c>
      <c r="AC450" s="89" t="s">
        <v>960</v>
      </c>
      <c r="AD450" s="89" t="s">
        <v>876</v>
      </c>
      <c r="AF450" s="89" t="s">
        <v>948</v>
      </c>
      <c r="AG450" s="89" t="s">
        <v>948</v>
      </c>
      <c r="AH450" s="89" t="s">
        <v>948</v>
      </c>
      <c r="AI450" s="89" t="s">
        <v>948</v>
      </c>
      <c r="AJ450" s="89" t="s">
        <v>948</v>
      </c>
      <c r="AK450" s="89" t="s">
        <v>948</v>
      </c>
      <c r="AM450" s="89" t="s">
        <v>1117</v>
      </c>
      <c r="AO450" s="89" t="s">
        <v>3023</v>
      </c>
      <c r="AP450" s="89" t="s">
        <v>983</v>
      </c>
      <c r="AQ450" s="89" t="s">
        <v>1020</v>
      </c>
      <c r="AR450" s="89" t="s">
        <v>955</v>
      </c>
      <c r="AS450" s="89" t="s">
        <v>948</v>
      </c>
      <c r="AT450" s="89" t="s">
        <v>3024</v>
      </c>
      <c r="AU450" s="89" t="s">
        <v>965</v>
      </c>
      <c r="AW450" s="89" t="s">
        <v>876</v>
      </c>
      <c r="AY450" s="89" t="s">
        <v>948</v>
      </c>
      <c r="AZ450" s="89" t="s">
        <v>1094</v>
      </c>
      <c r="BA450" s="89" t="s">
        <v>876</v>
      </c>
      <c r="BI450" s="89" t="s">
        <v>948</v>
      </c>
      <c r="BJ450" s="89" t="s">
        <v>948</v>
      </c>
      <c r="BM450" s="89" t="s">
        <v>948</v>
      </c>
      <c r="BN450" s="89" t="s">
        <v>948</v>
      </c>
      <c r="BQ450" s="89" t="s">
        <v>948</v>
      </c>
      <c r="BR450" s="89" t="s">
        <v>948</v>
      </c>
      <c r="BX450" s="89" t="s">
        <v>3025</v>
      </c>
    </row>
    <row r="451" ht="13.5" customHeight="1">
      <c r="A451" s="89" t="s">
        <v>3026</v>
      </c>
      <c r="B451" s="89" t="s">
        <v>3027</v>
      </c>
      <c r="D451" s="89" t="s">
        <v>3023</v>
      </c>
      <c r="F451" s="89" t="s">
        <v>1020</v>
      </c>
      <c r="G451" s="89" t="s">
        <v>1020</v>
      </c>
      <c r="H451" s="89" t="s">
        <v>955</v>
      </c>
      <c r="I451" s="89" t="s">
        <v>984</v>
      </c>
      <c r="J451" s="89" t="s">
        <v>948</v>
      </c>
      <c r="L451" s="89" t="s">
        <v>957</v>
      </c>
      <c r="M451" s="89" t="s">
        <v>876</v>
      </c>
      <c r="Q451" s="89" t="s">
        <v>948</v>
      </c>
      <c r="R451" s="89" t="s">
        <v>948</v>
      </c>
      <c r="T451" s="89" t="s">
        <v>959</v>
      </c>
      <c r="U451" s="89" t="s">
        <v>958</v>
      </c>
      <c r="V451" s="89" t="s">
        <v>959</v>
      </c>
      <c r="W451" s="89" t="s">
        <v>958</v>
      </c>
      <c r="X451" s="89" t="s">
        <v>948</v>
      </c>
      <c r="AB451" s="89" t="s">
        <v>948</v>
      </c>
      <c r="AC451" s="89" t="s">
        <v>960</v>
      </c>
      <c r="AD451" s="89" t="s">
        <v>876</v>
      </c>
      <c r="AF451" s="89" t="s">
        <v>948</v>
      </c>
      <c r="AG451" s="89" t="s">
        <v>948</v>
      </c>
      <c r="AM451" s="89" t="s">
        <v>3028</v>
      </c>
      <c r="AO451" s="89" t="s">
        <v>3023</v>
      </c>
      <c r="AP451" s="89" t="s">
        <v>983</v>
      </c>
      <c r="AQ451" s="89" t="s">
        <v>984</v>
      </c>
      <c r="AR451" s="89" t="s">
        <v>962</v>
      </c>
      <c r="AS451" s="89" t="s">
        <v>963</v>
      </c>
      <c r="AT451" s="89" t="s">
        <v>3024</v>
      </c>
      <c r="AU451" s="89" t="s">
        <v>986</v>
      </c>
      <c r="AW451" s="89" t="s">
        <v>876</v>
      </c>
      <c r="AY451" s="89" t="s">
        <v>948</v>
      </c>
      <c r="AZ451" s="89" t="s">
        <v>1094</v>
      </c>
      <c r="BA451" s="89" t="s">
        <v>876</v>
      </c>
      <c r="BC451" s="89" t="s">
        <v>876</v>
      </c>
      <c r="BF451" s="89" t="s">
        <v>876</v>
      </c>
      <c r="BM451" s="89" t="s">
        <v>948</v>
      </c>
      <c r="BN451" s="89" t="s">
        <v>948</v>
      </c>
      <c r="BQ451" s="89" t="s">
        <v>3029</v>
      </c>
      <c r="BR451" s="89" t="s">
        <v>3030</v>
      </c>
      <c r="BY451" s="89" t="s">
        <v>948</v>
      </c>
      <c r="CA451" s="89" t="s">
        <v>988</v>
      </c>
    </row>
    <row r="452" ht="13.5" customHeight="1">
      <c r="A452" s="89" t="s">
        <v>3031</v>
      </c>
      <c r="B452" s="89" t="s">
        <v>3032</v>
      </c>
      <c r="D452" s="89" t="s">
        <v>3033</v>
      </c>
      <c r="F452" s="89" t="s">
        <v>1084</v>
      </c>
      <c r="G452" s="89" t="s">
        <v>984</v>
      </c>
      <c r="H452" s="89" t="s">
        <v>955</v>
      </c>
      <c r="I452" s="89" t="s">
        <v>984</v>
      </c>
      <c r="J452" s="89" t="s">
        <v>948</v>
      </c>
      <c r="L452" s="89" t="s">
        <v>957</v>
      </c>
      <c r="M452" s="89" t="s">
        <v>948</v>
      </c>
      <c r="Q452" s="89" t="s">
        <v>948</v>
      </c>
      <c r="R452" s="89" t="s">
        <v>948</v>
      </c>
      <c r="T452" s="89" t="s">
        <v>959</v>
      </c>
      <c r="U452" s="89" t="s">
        <v>958</v>
      </c>
      <c r="V452" s="89" t="s">
        <v>959</v>
      </c>
      <c r="W452" s="89" t="s">
        <v>958</v>
      </c>
      <c r="X452" s="89" t="s">
        <v>948</v>
      </c>
      <c r="AB452" s="89" t="s">
        <v>948</v>
      </c>
      <c r="AC452" s="89" t="s">
        <v>3034</v>
      </c>
      <c r="AD452" s="89" t="s">
        <v>876</v>
      </c>
      <c r="AF452" s="89" t="s">
        <v>948</v>
      </c>
      <c r="AG452" s="89" t="s">
        <v>948</v>
      </c>
      <c r="AM452" s="89" t="s">
        <v>1085</v>
      </c>
      <c r="AO452" s="89" t="s">
        <v>42</v>
      </c>
      <c r="AP452" s="89" t="s">
        <v>889</v>
      </c>
      <c r="AQ452" s="89" t="s">
        <v>1087</v>
      </c>
      <c r="AR452" s="89" t="s">
        <v>972</v>
      </c>
      <c r="AS452" s="89" t="s">
        <v>1054</v>
      </c>
      <c r="AT452" s="89" t="s">
        <v>3035</v>
      </c>
      <c r="AU452" s="89" t="s">
        <v>965</v>
      </c>
      <c r="AW452" s="89" t="s">
        <v>876</v>
      </c>
      <c r="AY452" s="89" t="s">
        <v>948</v>
      </c>
      <c r="AZ452" s="89" t="s">
        <v>3036</v>
      </c>
      <c r="BA452" s="89" t="s">
        <v>876</v>
      </c>
      <c r="BC452" s="89" t="s">
        <v>876</v>
      </c>
      <c r="BF452" s="89" t="s">
        <v>876</v>
      </c>
      <c r="BM452" s="89" t="s">
        <v>948</v>
      </c>
      <c r="BN452" s="89" t="s">
        <v>948</v>
      </c>
      <c r="BQ452" s="89" t="s">
        <v>3037</v>
      </c>
      <c r="BR452" s="89" t="s">
        <v>3038</v>
      </c>
      <c r="BY452" s="89" t="s">
        <v>876</v>
      </c>
      <c r="CA452" s="89" t="s">
        <v>1090</v>
      </c>
    </row>
    <row r="453" ht="13.5" customHeight="1">
      <c r="A453" s="89" t="s">
        <v>3039</v>
      </c>
      <c r="B453" s="89" t="s">
        <v>3040</v>
      </c>
      <c r="D453" s="89" t="s">
        <v>1695</v>
      </c>
      <c r="F453" s="89" t="s">
        <v>1014</v>
      </c>
      <c r="G453" s="89" t="s">
        <v>1014</v>
      </c>
      <c r="H453" s="89" t="s">
        <v>955</v>
      </c>
      <c r="I453" s="89" t="s">
        <v>1021</v>
      </c>
      <c r="J453" s="89" t="s">
        <v>948</v>
      </c>
      <c r="L453" s="89" t="s">
        <v>957</v>
      </c>
      <c r="M453" s="89" t="s">
        <v>876</v>
      </c>
      <c r="Q453" s="89" t="s">
        <v>948</v>
      </c>
      <c r="R453" s="89" t="s">
        <v>876</v>
      </c>
      <c r="T453" s="89" t="s">
        <v>959</v>
      </c>
      <c r="U453" s="89" t="s">
        <v>958</v>
      </c>
      <c r="V453" s="89" t="s">
        <v>959</v>
      </c>
      <c r="W453" s="89" t="s">
        <v>958</v>
      </c>
      <c r="X453" s="89" t="s">
        <v>948</v>
      </c>
      <c r="AB453" s="89" t="s">
        <v>948</v>
      </c>
      <c r="AC453" s="89" t="s">
        <v>960</v>
      </c>
      <c r="AD453" s="89" t="s">
        <v>876</v>
      </c>
      <c r="AF453" s="89" t="s">
        <v>948</v>
      </c>
      <c r="AG453" s="89" t="s">
        <v>948</v>
      </c>
      <c r="AM453" s="89" t="s">
        <v>1320</v>
      </c>
      <c r="AO453" s="89" t="s">
        <v>1695</v>
      </c>
      <c r="AP453" s="89" t="s">
        <v>983</v>
      </c>
      <c r="AQ453" s="89" t="s">
        <v>984</v>
      </c>
      <c r="AR453" s="89" t="s">
        <v>980</v>
      </c>
      <c r="AS453" s="89" t="s">
        <v>1314</v>
      </c>
      <c r="AT453" s="89" t="s">
        <v>3041</v>
      </c>
      <c r="AU453" s="89" t="s">
        <v>1003</v>
      </c>
      <c r="AW453" s="89" t="s">
        <v>876</v>
      </c>
      <c r="AY453" s="89" t="s">
        <v>948</v>
      </c>
      <c r="AZ453" s="89" t="s">
        <v>960</v>
      </c>
      <c r="BA453" s="89" t="s">
        <v>876</v>
      </c>
      <c r="BC453" s="89" t="s">
        <v>948</v>
      </c>
      <c r="BF453" s="89" t="s">
        <v>948</v>
      </c>
      <c r="BM453" s="89" t="s">
        <v>948</v>
      </c>
      <c r="BN453" s="89" t="s">
        <v>948</v>
      </c>
      <c r="BQ453" s="89" t="s">
        <v>3042</v>
      </c>
      <c r="BR453" s="89" t="s">
        <v>3043</v>
      </c>
      <c r="BY453" s="89" t="s">
        <v>948</v>
      </c>
      <c r="CA453" s="89" t="s">
        <v>948</v>
      </c>
    </row>
    <row r="454" ht="13.5" hidden="1" customHeight="1">
      <c r="A454" s="89" t="s">
        <v>3044</v>
      </c>
      <c r="B454" s="89" t="s">
        <v>3045</v>
      </c>
      <c r="D454" s="89" t="s">
        <v>1695</v>
      </c>
      <c r="F454" s="89" t="s">
        <v>1014</v>
      </c>
      <c r="G454" s="89" t="s">
        <v>1014</v>
      </c>
      <c r="H454" s="89" t="s">
        <v>992</v>
      </c>
      <c r="I454" s="89" t="s">
        <v>1021</v>
      </c>
      <c r="K454" s="89" t="s">
        <v>1624</v>
      </c>
      <c r="L454" s="89" t="s">
        <v>957</v>
      </c>
      <c r="M454" s="89" t="s">
        <v>876</v>
      </c>
      <c r="N454" s="89" t="s">
        <v>876</v>
      </c>
      <c r="O454" s="89" t="s">
        <v>876</v>
      </c>
      <c r="P454" s="89" t="s">
        <v>948</v>
      </c>
      <c r="U454" s="89" t="s">
        <v>958</v>
      </c>
      <c r="W454" s="89" t="s">
        <v>958</v>
      </c>
      <c r="X454" s="89" t="s">
        <v>948</v>
      </c>
      <c r="AB454" s="89" t="s">
        <v>948</v>
      </c>
      <c r="AC454" s="89" t="s">
        <v>960</v>
      </c>
      <c r="AD454" s="89" t="s">
        <v>876</v>
      </c>
      <c r="AF454" s="89" t="s">
        <v>948</v>
      </c>
      <c r="AG454" s="89" t="s">
        <v>948</v>
      </c>
      <c r="AH454" s="89" t="s">
        <v>948</v>
      </c>
      <c r="AI454" s="89" t="s">
        <v>948</v>
      </c>
      <c r="AJ454" s="89" t="s">
        <v>948</v>
      </c>
      <c r="AK454" s="89" t="s">
        <v>948</v>
      </c>
      <c r="AM454" s="89" t="s">
        <v>1320</v>
      </c>
      <c r="AO454" s="89" t="s">
        <v>1695</v>
      </c>
      <c r="AP454" s="89" t="s">
        <v>983</v>
      </c>
      <c r="AQ454" s="89" t="s">
        <v>984</v>
      </c>
      <c r="AR454" s="89" t="s">
        <v>962</v>
      </c>
      <c r="AS454" s="89" t="s">
        <v>948</v>
      </c>
      <c r="AT454" s="89" t="s">
        <v>3041</v>
      </c>
      <c r="AU454" s="89" t="s">
        <v>1003</v>
      </c>
      <c r="AW454" s="89" t="s">
        <v>876</v>
      </c>
      <c r="AY454" s="89" t="s">
        <v>948</v>
      </c>
      <c r="AZ454" s="89" t="s">
        <v>960</v>
      </c>
      <c r="BA454" s="89" t="s">
        <v>876</v>
      </c>
      <c r="BI454" s="89" t="s">
        <v>948</v>
      </c>
      <c r="BJ454" s="89" t="s">
        <v>948</v>
      </c>
      <c r="BM454" s="89" t="s">
        <v>948</v>
      </c>
      <c r="BN454" s="89" t="s">
        <v>948</v>
      </c>
      <c r="BQ454" s="89" t="s">
        <v>948</v>
      </c>
      <c r="BR454" s="89" t="s">
        <v>948</v>
      </c>
      <c r="BX454" s="89" t="s">
        <v>3046</v>
      </c>
    </row>
    <row r="455" ht="13.5" hidden="1" customHeight="1">
      <c r="C455" s="89" t="s">
        <v>519</v>
      </c>
      <c r="D455" s="89" t="s">
        <v>3047</v>
      </c>
      <c r="F455" s="89" t="s">
        <v>1034</v>
      </c>
      <c r="G455" s="89" t="s">
        <v>1034</v>
      </c>
      <c r="H455" s="89" t="s">
        <v>992</v>
      </c>
      <c r="I455" s="89" t="s">
        <v>967</v>
      </c>
      <c r="L455" s="89" t="s">
        <v>957</v>
      </c>
      <c r="M455" s="89" t="s">
        <v>948</v>
      </c>
      <c r="U455" s="89" t="s">
        <v>958</v>
      </c>
      <c r="W455" s="89" t="s">
        <v>958</v>
      </c>
      <c r="X455" s="89" t="s">
        <v>948</v>
      </c>
      <c r="AB455" s="89" t="s">
        <v>948</v>
      </c>
      <c r="AC455" s="89" t="s">
        <v>2805</v>
      </c>
      <c r="AD455" s="89" t="s">
        <v>876</v>
      </c>
      <c r="AE455" s="89" t="s">
        <v>948</v>
      </c>
      <c r="AF455" s="89" t="s">
        <v>876</v>
      </c>
      <c r="AG455" s="89" t="s">
        <v>876</v>
      </c>
      <c r="AH455" s="89" t="s">
        <v>876</v>
      </c>
      <c r="AI455" s="89" t="s">
        <v>876</v>
      </c>
      <c r="AJ455" s="89" t="s">
        <v>876</v>
      </c>
      <c r="AK455" s="89" t="s">
        <v>876</v>
      </c>
      <c r="AM455" s="89" t="s">
        <v>2806</v>
      </c>
      <c r="AN455" s="89" t="s">
        <v>948</v>
      </c>
      <c r="AO455" s="89" t="s">
        <v>40</v>
      </c>
      <c r="AP455" s="89" t="s">
        <v>983</v>
      </c>
      <c r="AR455" s="89" t="s">
        <v>948</v>
      </c>
      <c r="AS455" s="89" t="s">
        <v>1046</v>
      </c>
      <c r="AT455" s="89" t="s">
        <v>2818</v>
      </c>
      <c r="AU455" s="89" t="s">
        <v>949</v>
      </c>
      <c r="AW455" s="89" t="s">
        <v>948</v>
      </c>
      <c r="AY455" s="89" t="s">
        <v>948</v>
      </c>
      <c r="AZ455" s="89" t="s">
        <v>949</v>
      </c>
      <c r="BH455" s="89" t="s">
        <v>948</v>
      </c>
      <c r="BI455" s="89" t="s">
        <v>948</v>
      </c>
      <c r="BM455" s="89" t="s">
        <v>948</v>
      </c>
      <c r="BN455" s="89" t="s">
        <v>948</v>
      </c>
      <c r="BO455" s="89" t="s">
        <v>1214</v>
      </c>
      <c r="BQ455" s="89" t="s">
        <v>2819</v>
      </c>
      <c r="BR455" s="89" t="s">
        <v>948</v>
      </c>
      <c r="BV455" s="89" t="s">
        <v>968</v>
      </c>
    </row>
    <row r="456" ht="13.5" hidden="1" customHeight="1">
      <c r="A456" s="89" t="s">
        <v>3048</v>
      </c>
      <c r="B456" s="89" t="s">
        <v>3049</v>
      </c>
      <c r="D456" s="89" t="s">
        <v>1496</v>
      </c>
      <c r="F456" s="89" t="s">
        <v>1001</v>
      </c>
      <c r="G456" s="89" t="s">
        <v>1001</v>
      </c>
      <c r="H456" s="89" t="s">
        <v>962</v>
      </c>
      <c r="I456" s="89" t="s">
        <v>876</v>
      </c>
      <c r="L456" s="89" t="s">
        <v>889</v>
      </c>
      <c r="X456" s="89" t="s">
        <v>876</v>
      </c>
      <c r="AB456" s="89" t="s">
        <v>948</v>
      </c>
      <c r="AC456" s="89" t="s">
        <v>949</v>
      </c>
      <c r="AM456" s="89" t="s">
        <v>2168</v>
      </c>
      <c r="AP456" s="89" t="s">
        <v>1086</v>
      </c>
      <c r="AQ456" s="89" t="s">
        <v>1087</v>
      </c>
      <c r="AR456" s="89" t="s">
        <v>955</v>
      </c>
      <c r="AS456" s="89" t="s">
        <v>2205</v>
      </c>
      <c r="AT456" s="89" t="s">
        <v>3050</v>
      </c>
      <c r="AU456" s="89" t="s">
        <v>965</v>
      </c>
      <c r="AW456" s="89" t="s">
        <v>948</v>
      </c>
      <c r="AY456" s="89" t="s">
        <v>948</v>
      </c>
      <c r="AZ456" s="89" t="s">
        <v>949</v>
      </c>
      <c r="BM456" s="89" t="s">
        <v>948</v>
      </c>
      <c r="BN456" s="89" t="s">
        <v>948</v>
      </c>
      <c r="BQ456" s="89" t="s">
        <v>3051</v>
      </c>
      <c r="BR456" s="89" t="s">
        <v>948</v>
      </c>
    </row>
    <row r="457" ht="13.5" hidden="1" customHeight="1">
      <c r="A457" s="89" t="s">
        <v>3052</v>
      </c>
      <c r="B457" s="89" t="s">
        <v>3053</v>
      </c>
      <c r="D457" s="89" t="s">
        <v>3052</v>
      </c>
      <c r="F457" s="89" t="s">
        <v>984</v>
      </c>
      <c r="G457" s="89" t="s">
        <v>984</v>
      </c>
      <c r="H457" s="89" t="s">
        <v>1141</v>
      </c>
      <c r="I457" s="89" t="s">
        <v>876</v>
      </c>
      <c r="L457" s="89" t="s">
        <v>889</v>
      </c>
      <c r="X457" s="89" t="s">
        <v>876</v>
      </c>
      <c r="AB457" s="89" t="s">
        <v>948</v>
      </c>
      <c r="AC457" s="89" t="s">
        <v>960</v>
      </c>
      <c r="AD457" s="89" t="s">
        <v>876</v>
      </c>
      <c r="AM457" s="89" t="s">
        <v>3054</v>
      </c>
      <c r="AP457" s="89" t="s">
        <v>889</v>
      </c>
      <c r="AQ457" s="89" t="s">
        <v>948</v>
      </c>
      <c r="AR457" s="89" t="s">
        <v>992</v>
      </c>
      <c r="AS457" s="89" t="s">
        <v>1034</v>
      </c>
      <c r="AT457" s="89" t="s">
        <v>3055</v>
      </c>
      <c r="AU457" s="89" t="s">
        <v>965</v>
      </c>
      <c r="AW457" s="89" t="s">
        <v>948</v>
      </c>
      <c r="AY457" s="89" t="s">
        <v>948</v>
      </c>
      <c r="AZ457" s="89" t="s">
        <v>949</v>
      </c>
      <c r="BM457" s="89" t="s">
        <v>948</v>
      </c>
      <c r="BN457" s="89" t="s">
        <v>948</v>
      </c>
      <c r="BQ457" s="89" t="s">
        <v>3056</v>
      </c>
      <c r="BR457" s="89" t="s">
        <v>948</v>
      </c>
    </row>
    <row r="458" ht="13.5" hidden="1" customHeight="1">
      <c r="A458" s="89" t="s">
        <v>3057</v>
      </c>
      <c r="B458" s="89" t="s">
        <v>3058</v>
      </c>
      <c r="D458" s="89" t="s">
        <v>3059</v>
      </c>
      <c r="F458" s="89" t="s">
        <v>984</v>
      </c>
      <c r="G458" s="89" t="s">
        <v>984</v>
      </c>
      <c r="H458" s="89" t="s">
        <v>1141</v>
      </c>
      <c r="I458" s="89" t="s">
        <v>876</v>
      </c>
      <c r="L458" s="89" t="s">
        <v>889</v>
      </c>
      <c r="X458" s="89" t="s">
        <v>876</v>
      </c>
      <c r="AB458" s="89" t="s">
        <v>948</v>
      </c>
      <c r="AC458" s="89" t="s">
        <v>960</v>
      </c>
      <c r="AD458" s="89" t="s">
        <v>876</v>
      </c>
      <c r="AM458" s="89" t="s">
        <v>961</v>
      </c>
      <c r="AP458" s="89" t="s">
        <v>889</v>
      </c>
      <c r="AQ458" s="89" t="s">
        <v>948</v>
      </c>
      <c r="AR458" s="89" t="s">
        <v>980</v>
      </c>
      <c r="AS458" s="89" t="s">
        <v>1314</v>
      </c>
      <c r="AT458" s="89" t="s">
        <v>3060</v>
      </c>
      <c r="AU458" s="89" t="s">
        <v>986</v>
      </c>
      <c r="AW458" s="89" t="s">
        <v>948</v>
      </c>
      <c r="AY458" s="89" t="s">
        <v>948</v>
      </c>
      <c r="AZ458" s="89" t="s">
        <v>949</v>
      </c>
      <c r="BM458" s="89" t="s">
        <v>948</v>
      </c>
      <c r="BN458" s="89" t="s">
        <v>948</v>
      </c>
      <c r="BQ458" s="89" t="s">
        <v>3061</v>
      </c>
      <c r="BR458" s="89" t="s">
        <v>948</v>
      </c>
    </row>
    <row r="459" ht="13.5" customHeight="1">
      <c r="A459" s="89" t="s">
        <v>3062</v>
      </c>
      <c r="B459" s="89" t="s">
        <v>3063</v>
      </c>
      <c r="D459" s="89" t="s">
        <v>3019</v>
      </c>
      <c r="F459" s="89" t="s">
        <v>1454</v>
      </c>
      <c r="G459" s="89" t="s">
        <v>1454</v>
      </c>
      <c r="H459" s="89" t="s">
        <v>955</v>
      </c>
      <c r="I459" s="89" t="s">
        <v>1007</v>
      </c>
      <c r="J459" s="89" t="s">
        <v>948</v>
      </c>
      <c r="L459" s="89" t="s">
        <v>957</v>
      </c>
      <c r="M459" s="89" t="s">
        <v>948</v>
      </c>
      <c r="Q459" s="89" t="s">
        <v>948</v>
      </c>
      <c r="R459" s="89" t="s">
        <v>948</v>
      </c>
      <c r="T459" s="89" t="s">
        <v>959</v>
      </c>
      <c r="U459" s="89" t="s">
        <v>958</v>
      </c>
      <c r="V459" s="89" t="s">
        <v>959</v>
      </c>
      <c r="W459" s="89" t="s">
        <v>958</v>
      </c>
      <c r="X459" s="89" t="s">
        <v>948</v>
      </c>
      <c r="AB459" s="89" t="s">
        <v>948</v>
      </c>
      <c r="AC459" s="89" t="s">
        <v>949</v>
      </c>
      <c r="AF459" s="89" t="s">
        <v>948</v>
      </c>
      <c r="AG459" s="89" t="s">
        <v>948</v>
      </c>
      <c r="AM459" s="89" t="s">
        <v>1008</v>
      </c>
      <c r="AO459" s="89" t="s">
        <v>42</v>
      </c>
      <c r="AP459" s="89" t="s">
        <v>1086</v>
      </c>
      <c r="AQ459" s="89" t="s">
        <v>1118</v>
      </c>
      <c r="AR459" s="89" t="s">
        <v>980</v>
      </c>
      <c r="AS459" s="89" t="s">
        <v>1899</v>
      </c>
      <c r="AT459" s="89" t="s">
        <v>1857</v>
      </c>
      <c r="AU459" s="89" t="s">
        <v>965</v>
      </c>
      <c r="AW459" s="89" t="s">
        <v>948</v>
      </c>
      <c r="AY459" s="89" t="s">
        <v>948</v>
      </c>
      <c r="AZ459" s="89" t="s">
        <v>949</v>
      </c>
      <c r="BC459" s="89" t="s">
        <v>876</v>
      </c>
      <c r="BF459" s="89" t="s">
        <v>948</v>
      </c>
      <c r="BM459" s="89" t="s">
        <v>948</v>
      </c>
      <c r="BN459" s="89" t="s">
        <v>948</v>
      </c>
      <c r="BQ459" s="89" t="s">
        <v>3064</v>
      </c>
      <c r="BR459" s="89" t="s">
        <v>948</v>
      </c>
      <c r="BY459" s="89" t="s">
        <v>876</v>
      </c>
      <c r="CA459" s="89" t="s">
        <v>1090</v>
      </c>
    </row>
    <row r="460" ht="13.5" hidden="1" customHeight="1">
      <c r="A460" s="89" t="s">
        <v>3065</v>
      </c>
      <c r="B460" s="89" t="s">
        <v>3066</v>
      </c>
      <c r="D460" s="89" t="s">
        <v>3067</v>
      </c>
      <c r="F460" s="89" t="s">
        <v>1020</v>
      </c>
      <c r="G460" s="89" t="s">
        <v>1020</v>
      </c>
      <c r="H460" s="89" t="s">
        <v>1020</v>
      </c>
      <c r="I460" s="89" t="s">
        <v>876</v>
      </c>
      <c r="L460" s="89" t="s">
        <v>957</v>
      </c>
      <c r="X460" s="89" t="s">
        <v>948</v>
      </c>
      <c r="AB460" s="89" t="s">
        <v>948</v>
      </c>
      <c r="AC460" s="89" t="s">
        <v>949</v>
      </c>
      <c r="AM460" s="89" t="s">
        <v>1796</v>
      </c>
      <c r="AP460" s="89" t="s">
        <v>889</v>
      </c>
      <c r="AQ460" s="89" t="s">
        <v>948</v>
      </c>
      <c r="AR460" s="89" t="s">
        <v>948</v>
      </c>
      <c r="AS460" s="89" t="s">
        <v>1643</v>
      </c>
      <c r="AT460" s="89" t="s">
        <v>3068</v>
      </c>
      <c r="AU460" s="89" t="s">
        <v>1003</v>
      </c>
      <c r="AV460" s="89" t="s">
        <v>948</v>
      </c>
      <c r="AW460" s="89" t="s">
        <v>948</v>
      </c>
      <c r="AY460" s="89" t="s">
        <v>948</v>
      </c>
      <c r="AZ460" s="89" t="s">
        <v>949</v>
      </c>
      <c r="BM460" s="89" t="s">
        <v>948</v>
      </c>
      <c r="BN460" s="89" t="s">
        <v>948</v>
      </c>
      <c r="BQ460" s="89" t="s">
        <v>3069</v>
      </c>
      <c r="BR460" s="89" t="s">
        <v>948</v>
      </c>
    </row>
    <row r="461" ht="13.5" hidden="1" customHeight="1">
      <c r="A461" s="89" t="s">
        <v>3070</v>
      </c>
      <c r="B461" s="89" t="s">
        <v>3071</v>
      </c>
      <c r="D461" s="89" t="s">
        <v>3072</v>
      </c>
      <c r="F461" s="89" t="s">
        <v>1020</v>
      </c>
      <c r="G461" s="89" t="s">
        <v>1020</v>
      </c>
      <c r="H461" s="89" t="s">
        <v>1020</v>
      </c>
      <c r="I461" s="89" t="s">
        <v>876</v>
      </c>
      <c r="L461" s="89" t="s">
        <v>957</v>
      </c>
      <c r="X461" s="89" t="s">
        <v>948</v>
      </c>
      <c r="AB461" s="89" t="s">
        <v>948</v>
      </c>
      <c r="AC461" s="89" t="s">
        <v>949</v>
      </c>
      <c r="AM461" s="89" t="s">
        <v>3073</v>
      </c>
      <c r="AP461" s="89" t="s">
        <v>889</v>
      </c>
      <c r="AQ461" s="89" t="s">
        <v>948</v>
      </c>
      <c r="AR461" s="89" t="s">
        <v>948</v>
      </c>
      <c r="AS461" s="89" t="s">
        <v>3074</v>
      </c>
      <c r="AT461" s="89" t="s">
        <v>3075</v>
      </c>
      <c r="AU461" s="89" t="s">
        <v>949</v>
      </c>
      <c r="AV461" s="89" t="s">
        <v>948</v>
      </c>
      <c r="AW461" s="89" t="s">
        <v>948</v>
      </c>
      <c r="AY461" s="89" t="s">
        <v>948</v>
      </c>
      <c r="AZ461" s="89" t="s">
        <v>949</v>
      </c>
      <c r="BM461" s="89" t="s">
        <v>948</v>
      </c>
      <c r="BN461" s="89" t="s">
        <v>948</v>
      </c>
      <c r="BQ461" s="89" t="s">
        <v>3076</v>
      </c>
      <c r="BR461" s="89" t="s">
        <v>948</v>
      </c>
    </row>
    <row r="462" ht="13.5" customHeight="1">
      <c r="A462" s="89" t="s">
        <v>3077</v>
      </c>
      <c r="B462" s="89" t="s">
        <v>3078</v>
      </c>
      <c r="D462" s="89" t="s">
        <v>3079</v>
      </c>
      <c r="F462" s="89" t="s">
        <v>984</v>
      </c>
      <c r="G462" s="89" t="s">
        <v>984</v>
      </c>
      <c r="H462" s="89" t="s">
        <v>955</v>
      </c>
      <c r="I462" s="89" t="s">
        <v>1021</v>
      </c>
      <c r="J462" s="89" t="s">
        <v>948</v>
      </c>
      <c r="L462" s="89" t="s">
        <v>957</v>
      </c>
      <c r="M462" s="89" t="s">
        <v>948</v>
      </c>
      <c r="Q462" s="89" t="s">
        <v>948</v>
      </c>
      <c r="R462" s="89" t="s">
        <v>948</v>
      </c>
      <c r="T462" s="89" t="s">
        <v>959</v>
      </c>
      <c r="U462" s="89" t="s">
        <v>958</v>
      </c>
      <c r="V462" s="89" t="s">
        <v>959</v>
      </c>
      <c r="W462" s="89" t="s">
        <v>958</v>
      </c>
      <c r="X462" s="89" t="s">
        <v>948</v>
      </c>
      <c r="AB462" s="89" t="s">
        <v>948</v>
      </c>
      <c r="AC462" s="89" t="s">
        <v>960</v>
      </c>
      <c r="AD462" s="89" t="s">
        <v>876</v>
      </c>
      <c r="AF462" s="89" t="s">
        <v>948</v>
      </c>
      <c r="AG462" s="89" t="s">
        <v>948</v>
      </c>
      <c r="AM462" s="89" t="s">
        <v>2038</v>
      </c>
      <c r="AO462" s="89" t="s">
        <v>42</v>
      </c>
      <c r="AP462" s="89" t="s">
        <v>1086</v>
      </c>
      <c r="AQ462" s="89" t="s">
        <v>1118</v>
      </c>
      <c r="AR462" s="89" t="s">
        <v>980</v>
      </c>
      <c r="AS462" s="89" t="s">
        <v>3080</v>
      </c>
      <c r="AT462" s="89" t="s">
        <v>3081</v>
      </c>
      <c r="AU462" s="89" t="s">
        <v>965</v>
      </c>
      <c r="AW462" s="89" t="s">
        <v>876</v>
      </c>
      <c r="AY462" s="89" t="s">
        <v>948</v>
      </c>
      <c r="AZ462" s="89" t="s">
        <v>1094</v>
      </c>
      <c r="BA462" s="89" t="s">
        <v>876</v>
      </c>
      <c r="BC462" s="89" t="s">
        <v>876</v>
      </c>
      <c r="BF462" s="89" t="s">
        <v>876</v>
      </c>
      <c r="BM462" s="89" t="s">
        <v>948</v>
      </c>
      <c r="BN462" s="89" t="s">
        <v>948</v>
      </c>
      <c r="BQ462" s="89" t="s">
        <v>3082</v>
      </c>
      <c r="BR462" s="89" t="s">
        <v>3083</v>
      </c>
      <c r="BY462" s="89" t="s">
        <v>876</v>
      </c>
      <c r="CA462" s="89" t="s">
        <v>988</v>
      </c>
    </row>
    <row r="463" ht="13.5" customHeight="1">
      <c r="A463" s="89" t="s">
        <v>3084</v>
      </c>
      <c r="B463" s="89" t="s">
        <v>3085</v>
      </c>
      <c r="D463" s="89" t="s">
        <v>3086</v>
      </c>
      <c r="F463" s="89" t="s">
        <v>984</v>
      </c>
      <c r="G463" s="89" t="s">
        <v>984</v>
      </c>
      <c r="H463" s="89" t="s">
        <v>955</v>
      </c>
      <c r="I463" s="89" t="s">
        <v>1021</v>
      </c>
      <c r="J463" s="89" t="s">
        <v>948</v>
      </c>
      <c r="L463" s="89" t="s">
        <v>957</v>
      </c>
      <c r="M463" s="89" t="s">
        <v>948</v>
      </c>
      <c r="Q463" s="89" t="s">
        <v>948</v>
      </c>
      <c r="R463" s="89" t="s">
        <v>948</v>
      </c>
      <c r="T463" s="89" t="s">
        <v>959</v>
      </c>
      <c r="U463" s="89" t="s">
        <v>958</v>
      </c>
      <c r="V463" s="89" t="s">
        <v>959</v>
      </c>
      <c r="W463" s="89" t="s">
        <v>958</v>
      </c>
      <c r="X463" s="89" t="s">
        <v>948</v>
      </c>
      <c r="AB463" s="89" t="s">
        <v>948</v>
      </c>
      <c r="AC463" s="89" t="s">
        <v>960</v>
      </c>
      <c r="AD463" s="89" t="s">
        <v>876</v>
      </c>
      <c r="AF463" s="89" t="s">
        <v>948</v>
      </c>
      <c r="AG463" s="89" t="s">
        <v>948</v>
      </c>
      <c r="AM463" s="89" t="s">
        <v>1008</v>
      </c>
      <c r="AO463" s="89" t="s">
        <v>42</v>
      </c>
      <c r="AP463" s="89" t="s">
        <v>1086</v>
      </c>
      <c r="AQ463" s="89" t="s">
        <v>1118</v>
      </c>
      <c r="AR463" s="89" t="s">
        <v>1205</v>
      </c>
      <c r="AS463" s="89" t="s">
        <v>3080</v>
      </c>
      <c r="AT463" s="89" t="s">
        <v>3081</v>
      </c>
      <c r="AU463" s="89" t="s">
        <v>965</v>
      </c>
      <c r="AW463" s="89" t="s">
        <v>876</v>
      </c>
      <c r="AY463" s="89" t="s">
        <v>948</v>
      </c>
      <c r="AZ463" s="89" t="s">
        <v>1094</v>
      </c>
      <c r="BA463" s="89" t="s">
        <v>876</v>
      </c>
      <c r="BC463" s="89" t="s">
        <v>876</v>
      </c>
      <c r="BF463" s="89" t="s">
        <v>876</v>
      </c>
      <c r="BM463" s="89" t="s">
        <v>948</v>
      </c>
      <c r="BN463" s="89" t="s">
        <v>948</v>
      </c>
      <c r="BQ463" s="89" t="s">
        <v>3087</v>
      </c>
      <c r="BR463" s="89" t="s">
        <v>3088</v>
      </c>
      <c r="BY463" s="89" t="s">
        <v>876</v>
      </c>
      <c r="CA463" s="89" t="s">
        <v>1090</v>
      </c>
    </row>
  </sheetData>
  <autoFilter ref="$A$1:$CA$463">
    <filterColumn colId="19">
      <filters>
        <filter val="chest"/>
      </filters>
    </filterColumn>
  </autoFilter>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61"/>
      <c r="B1" s="171" t="s">
        <v>3089</v>
      </c>
      <c r="C1" s="161"/>
      <c r="D1" s="161"/>
      <c r="E1" s="161"/>
      <c r="F1" s="161"/>
      <c r="G1" s="161"/>
      <c r="H1" s="161"/>
      <c r="I1" s="161"/>
      <c r="J1" s="161"/>
      <c r="K1" s="161"/>
      <c r="L1" s="161"/>
      <c r="M1" s="161"/>
      <c r="N1" s="161"/>
      <c r="O1" s="161"/>
      <c r="P1" s="161"/>
      <c r="Q1" s="161"/>
      <c r="R1" s="161"/>
      <c r="S1" s="161"/>
      <c r="T1" s="161"/>
      <c r="U1" s="161"/>
      <c r="V1" s="161"/>
      <c r="W1" s="161"/>
      <c r="X1" s="161"/>
      <c r="Y1" s="161"/>
      <c r="Z1" s="161"/>
    </row>
    <row r="2">
      <c r="A2" s="161"/>
      <c r="B2" s="161"/>
      <c r="C2" s="161"/>
      <c r="D2" s="161"/>
      <c r="E2" s="161"/>
      <c r="F2" s="161"/>
      <c r="G2" s="161"/>
      <c r="H2" s="161"/>
      <c r="I2" s="161"/>
      <c r="J2" s="161"/>
      <c r="K2" s="161"/>
      <c r="L2" s="161"/>
      <c r="M2" s="161"/>
      <c r="N2" s="161"/>
      <c r="O2" s="161"/>
      <c r="P2" s="161"/>
      <c r="Q2" s="161"/>
      <c r="R2" s="161"/>
      <c r="S2" s="161"/>
      <c r="T2" s="161"/>
      <c r="U2" s="161"/>
      <c r="V2" s="161"/>
      <c r="W2" s="161"/>
      <c r="X2" s="161"/>
      <c r="Y2" s="161"/>
      <c r="Z2" s="161"/>
    </row>
    <row r="3">
      <c r="A3" s="161"/>
      <c r="B3" s="174" t="s">
        <v>3090</v>
      </c>
      <c r="C3" s="161"/>
      <c r="D3" s="174" t="s">
        <v>3091</v>
      </c>
      <c r="E3" s="161"/>
      <c r="F3" s="161"/>
      <c r="G3" s="161"/>
      <c r="H3" s="161"/>
      <c r="I3" s="161"/>
      <c r="J3" s="161"/>
      <c r="K3" s="161"/>
      <c r="L3" s="161"/>
      <c r="M3" s="161"/>
      <c r="N3" s="161"/>
      <c r="O3" s="161"/>
      <c r="P3" s="161"/>
      <c r="Q3" s="161"/>
      <c r="R3" s="161"/>
      <c r="S3" s="161"/>
      <c r="T3" s="161"/>
      <c r="U3" s="161"/>
      <c r="V3" s="161"/>
      <c r="W3" s="161"/>
      <c r="X3" s="161"/>
      <c r="Y3" s="161"/>
      <c r="Z3" s="161"/>
    </row>
    <row r="4">
      <c r="A4" s="161"/>
      <c r="B4" s="174" t="s">
        <v>3092</v>
      </c>
      <c r="C4" s="161"/>
      <c r="D4" s="174" t="s">
        <v>3093</v>
      </c>
      <c r="E4" s="161"/>
      <c r="F4" s="161"/>
      <c r="G4" s="161"/>
      <c r="H4" s="161"/>
      <c r="I4" s="161"/>
      <c r="J4" s="161"/>
      <c r="K4" s="161"/>
      <c r="L4" s="161"/>
      <c r="M4" s="161"/>
      <c r="N4" s="161"/>
      <c r="O4" s="161"/>
      <c r="P4" s="161"/>
      <c r="Q4" s="161"/>
      <c r="R4" s="161"/>
      <c r="S4" s="161"/>
      <c r="T4" s="161"/>
      <c r="U4" s="161"/>
      <c r="V4" s="161"/>
      <c r="W4" s="161"/>
      <c r="X4" s="161"/>
      <c r="Y4" s="161"/>
      <c r="Z4" s="161"/>
    </row>
    <row r="5">
      <c r="A5" s="161"/>
      <c r="B5" s="174" t="s">
        <v>3094</v>
      </c>
      <c r="C5" s="161"/>
      <c r="D5" s="174" t="s">
        <v>3094</v>
      </c>
      <c r="E5" s="161"/>
      <c r="F5" s="161"/>
      <c r="G5" s="161"/>
      <c r="H5" s="161"/>
      <c r="I5" s="161"/>
      <c r="J5" s="161"/>
      <c r="K5" s="161"/>
      <c r="L5" s="161"/>
      <c r="M5" s="161"/>
      <c r="N5" s="161"/>
      <c r="O5" s="161"/>
      <c r="P5" s="161"/>
      <c r="Q5" s="161"/>
      <c r="R5" s="161"/>
      <c r="S5" s="161"/>
      <c r="T5" s="161"/>
      <c r="U5" s="161"/>
      <c r="V5" s="161"/>
      <c r="W5" s="161"/>
      <c r="X5" s="161"/>
      <c r="Y5" s="161"/>
      <c r="Z5" s="161"/>
    </row>
    <row r="6">
      <c r="A6" s="161"/>
      <c r="B6" s="174" t="s">
        <v>3095</v>
      </c>
      <c r="C6" s="161"/>
      <c r="D6" s="174" t="s">
        <v>3095</v>
      </c>
      <c r="E6" s="161"/>
      <c r="F6" s="161"/>
      <c r="G6" s="161"/>
      <c r="H6" s="161"/>
      <c r="I6" s="161"/>
      <c r="J6" s="161"/>
      <c r="K6" s="161"/>
      <c r="L6" s="161"/>
      <c r="M6" s="161"/>
      <c r="N6" s="161"/>
      <c r="O6" s="161"/>
      <c r="P6" s="161"/>
      <c r="Q6" s="161"/>
      <c r="R6" s="161"/>
      <c r="S6" s="161"/>
      <c r="T6" s="161"/>
      <c r="U6" s="161"/>
      <c r="V6" s="161"/>
      <c r="W6" s="161"/>
      <c r="X6" s="161"/>
      <c r="Y6" s="161"/>
      <c r="Z6" s="161"/>
    </row>
    <row r="7">
      <c r="A7" s="161"/>
      <c r="B7" s="174" t="s">
        <v>3096</v>
      </c>
      <c r="C7" s="161"/>
      <c r="D7" s="174" t="s">
        <v>3096</v>
      </c>
      <c r="E7" s="161"/>
      <c r="F7" s="161"/>
      <c r="G7" s="161"/>
      <c r="H7" s="161"/>
      <c r="I7" s="161"/>
      <c r="J7" s="161"/>
      <c r="K7" s="161"/>
      <c r="L7" s="161"/>
      <c r="M7" s="161"/>
      <c r="N7" s="161"/>
      <c r="O7" s="161"/>
      <c r="P7" s="161"/>
      <c r="Q7" s="161"/>
      <c r="R7" s="161"/>
      <c r="S7" s="161"/>
      <c r="T7" s="161"/>
      <c r="U7" s="161"/>
      <c r="V7" s="161"/>
      <c r="W7" s="161"/>
      <c r="X7" s="161"/>
      <c r="Y7" s="161"/>
      <c r="Z7" s="161"/>
    </row>
    <row r="8">
      <c r="A8" s="161"/>
      <c r="B8" s="175" t="s">
        <v>3097</v>
      </c>
      <c r="C8" s="161"/>
      <c r="D8" s="175" t="s">
        <v>3097</v>
      </c>
      <c r="E8" s="161"/>
      <c r="F8" s="161"/>
      <c r="G8" s="161"/>
      <c r="H8" s="161"/>
      <c r="I8" s="161"/>
      <c r="J8" s="161"/>
      <c r="K8" s="161"/>
      <c r="L8" s="161"/>
      <c r="M8" s="161"/>
      <c r="N8" s="161"/>
      <c r="O8" s="161"/>
      <c r="P8" s="161"/>
      <c r="Q8" s="161"/>
      <c r="R8" s="161"/>
      <c r="S8" s="161"/>
      <c r="T8" s="161"/>
      <c r="U8" s="161"/>
      <c r="V8" s="161"/>
      <c r="W8" s="161"/>
      <c r="X8" s="161"/>
      <c r="Y8" s="161"/>
      <c r="Z8" s="161"/>
    </row>
    <row r="9">
      <c r="A9" s="161"/>
      <c r="B9" s="174" t="s">
        <v>3098</v>
      </c>
      <c r="C9" s="161"/>
      <c r="D9" s="174" t="s">
        <v>3099</v>
      </c>
      <c r="E9" s="161"/>
      <c r="F9" s="161"/>
      <c r="G9" s="161"/>
      <c r="H9" s="161"/>
      <c r="I9" s="161"/>
      <c r="J9" s="161"/>
      <c r="K9" s="161"/>
      <c r="L9" s="161"/>
      <c r="M9" s="161"/>
      <c r="N9" s="161"/>
      <c r="O9" s="161"/>
      <c r="P9" s="161"/>
      <c r="Q9" s="161"/>
      <c r="R9" s="161"/>
      <c r="S9" s="161"/>
      <c r="T9" s="161"/>
      <c r="U9" s="161"/>
      <c r="V9" s="161"/>
      <c r="W9" s="161"/>
      <c r="X9" s="161"/>
      <c r="Y9" s="161"/>
      <c r="Z9" s="161"/>
    </row>
    <row r="10">
      <c r="A10" s="161"/>
      <c r="B10" s="174" t="s">
        <v>3100</v>
      </c>
      <c r="C10" s="161"/>
      <c r="D10" s="174" t="s">
        <v>3100</v>
      </c>
      <c r="E10" s="161"/>
      <c r="F10" s="161"/>
      <c r="G10" s="161"/>
      <c r="H10" s="161"/>
      <c r="I10" s="161"/>
      <c r="J10" s="161"/>
      <c r="K10" s="161"/>
      <c r="L10" s="161"/>
      <c r="M10" s="161"/>
      <c r="N10" s="161"/>
      <c r="O10" s="161"/>
      <c r="P10" s="161"/>
      <c r="Q10" s="161"/>
      <c r="R10" s="161"/>
      <c r="S10" s="161"/>
      <c r="T10" s="161"/>
      <c r="U10" s="161"/>
      <c r="V10" s="161"/>
      <c r="W10" s="161"/>
      <c r="X10" s="161"/>
      <c r="Y10" s="161"/>
      <c r="Z10" s="161"/>
    </row>
    <row r="11">
      <c r="A11" s="161"/>
      <c r="B11" s="174" t="s">
        <v>3101</v>
      </c>
      <c r="C11" s="161"/>
      <c r="D11" s="174" t="s">
        <v>3102</v>
      </c>
      <c r="E11" s="161"/>
      <c r="F11" s="161"/>
      <c r="G11" s="161"/>
      <c r="H11" s="161"/>
      <c r="I11" s="161"/>
      <c r="J11" s="161"/>
      <c r="K11" s="161"/>
      <c r="L11" s="161"/>
      <c r="M11" s="161"/>
      <c r="N11" s="161"/>
      <c r="O11" s="161"/>
      <c r="P11" s="161"/>
      <c r="Q11" s="161"/>
      <c r="R11" s="161"/>
      <c r="S11" s="161"/>
      <c r="T11" s="161"/>
      <c r="U11" s="161"/>
      <c r="V11" s="161"/>
      <c r="W11" s="161"/>
      <c r="X11" s="161"/>
      <c r="Y11" s="161"/>
      <c r="Z11" s="161"/>
    </row>
    <row r="12">
      <c r="A12" s="161"/>
      <c r="B12" s="174" t="s">
        <v>3103</v>
      </c>
      <c r="C12" s="161"/>
      <c r="D12" s="174" t="s">
        <v>3103</v>
      </c>
      <c r="E12" s="161"/>
      <c r="F12" s="161"/>
      <c r="G12" s="161"/>
      <c r="H12" s="161"/>
      <c r="I12" s="161"/>
      <c r="J12" s="161"/>
      <c r="K12" s="161"/>
      <c r="L12" s="161"/>
      <c r="M12" s="161"/>
      <c r="N12" s="161"/>
      <c r="O12" s="161"/>
      <c r="P12" s="161"/>
      <c r="Q12" s="161"/>
      <c r="R12" s="161"/>
      <c r="S12" s="161"/>
      <c r="T12" s="161"/>
      <c r="U12" s="161"/>
      <c r="V12" s="161"/>
      <c r="W12" s="161"/>
      <c r="X12" s="161"/>
      <c r="Y12" s="161"/>
      <c r="Z12" s="161"/>
    </row>
    <row r="13">
      <c r="A13" s="161"/>
      <c r="B13" s="174" t="s">
        <v>3104</v>
      </c>
      <c r="C13" s="161"/>
      <c r="D13" s="174" t="s">
        <v>3105</v>
      </c>
      <c r="E13" s="161"/>
      <c r="F13" s="161"/>
      <c r="G13" s="161"/>
      <c r="H13" s="161"/>
      <c r="I13" s="161"/>
      <c r="J13" s="161"/>
      <c r="K13" s="161"/>
      <c r="L13" s="161"/>
      <c r="M13" s="161"/>
      <c r="N13" s="161"/>
      <c r="O13" s="161"/>
      <c r="P13" s="161"/>
      <c r="Q13" s="161"/>
      <c r="R13" s="161"/>
      <c r="S13" s="161"/>
      <c r="T13" s="161"/>
      <c r="U13" s="161"/>
      <c r="V13" s="161"/>
      <c r="W13" s="161"/>
      <c r="X13" s="161"/>
      <c r="Y13" s="161"/>
      <c r="Z13" s="161"/>
    </row>
    <row r="14">
      <c r="A14" s="161"/>
      <c r="B14" s="174" t="s">
        <v>3106</v>
      </c>
      <c r="C14" s="161"/>
      <c r="D14" s="174" t="s">
        <v>3107</v>
      </c>
      <c r="E14" s="161"/>
      <c r="F14" s="161"/>
      <c r="G14" s="161"/>
      <c r="H14" s="161"/>
      <c r="I14" s="161"/>
      <c r="J14" s="161"/>
      <c r="K14" s="161"/>
      <c r="L14" s="161"/>
      <c r="M14" s="161"/>
      <c r="N14" s="161"/>
      <c r="O14" s="161"/>
      <c r="P14" s="161"/>
      <c r="Q14" s="161"/>
      <c r="R14" s="161"/>
      <c r="S14" s="161"/>
      <c r="T14" s="161"/>
      <c r="U14" s="161"/>
      <c r="V14" s="161"/>
      <c r="W14" s="161"/>
      <c r="X14" s="161"/>
      <c r="Y14" s="161"/>
      <c r="Z14" s="161"/>
    </row>
    <row r="15">
      <c r="A15" s="161"/>
      <c r="B15" s="174" t="s">
        <v>3108</v>
      </c>
      <c r="C15" s="161"/>
      <c r="D15" s="174" t="s">
        <v>3108</v>
      </c>
      <c r="E15" s="161"/>
      <c r="F15" s="161"/>
      <c r="G15" s="161"/>
      <c r="H15" s="161"/>
      <c r="I15" s="161"/>
      <c r="J15" s="161"/>
      <c r="K15" s="161"/>
      <c r="L15" s="161"/>
      <c r="M15" s="161"/>
      <c r="N15" s="161"/>
      <c r="O15" s="161"/>
      <c r="P15" s="161"/>
      <c r="Q15" s="161"/>
      <c r="R15" s="161"/>
      <c r="S15" s="161"/>
      <c r="T15" s="161"/>
      <c r="U15" s="161"/>
      <c r="V15" s="161"/>
      <c r="W15" s="161"/>
      <c r="X15" s="161"/>
      <c r="Y15" s="161"/>
      <c r="Z15" s="161"/>
    </row>
    <row r="16">
      <c r="A16" s="161"/>
      <c r="B16" s="174" t="s">
        <v>3109</v>
      </c>
      <c r="C16" s="161"/>
      <c r="D16" s="174" t="s">
        <v>3109</v>
      </c>
      <c r="E16" s="161"/>
      <c r="F16" s="161"/>
      <c r="G16" s="161"/>
      <c r="H16" s="161"/>
      <c r="I16" s="161"/>
      <c r="J16" s="161"/>
      <c r="K16" s="161"/>
      <c r="L16" s="161"/>
      <c r="M16" s="161"/>
      <c r="N16" s="161"/>
      <c r="O16" s="161"/>
      <c r="P16" s="161"/>
      <c r="Q16" s="161"/>
      <c r="R16" s="161"/>
      <c r="S16" s="161"/>
      <c r="T16" s="161"/>
      <c r="U16" s="161"/>
      <c r="V16" s="161"/>
      <c r="W16" s="161"/>
      <c r="X16" s="161"/>
      <c r="Y16" s="161"/>
      <c r="Z16" s="161"/>
    </row>
    <row r="17">
      <c r="A17" s="161"/>
      <c r="B17" s="174" t="s">
        <v>3110</v>
      </c>
      <c r="C17" s="161"/>
      <c r="D17" s="174" t="s">
        <v>3110</v>
      </c>
      <c r="E17" s="161"/>
      <c r="F17" s="161"/>
      <c r="G17" s="161"/>
      <c r="H17" s="161"/>
      <c r="I17" s="161"/>
      <c r="J17" s="161"/>
      <c r="K17" s="161"/>
      <c r="L17" s="161"/>
      <c r="M17" s="161"/>
      <c r="N17" s="161"/>
      <c r="O17" s="161"/>
      <c r="P17" s="161"/>
      <c r="Q17" s="161"/>
      <c r="R17" s="161"/>
      <c r="S17" s="161"/>
      <c r="T17" s="161"/>
      <c r="U17" s="161"/>
      <c r="V17" s="161"/>
      <c r="W17" s="161"/>
      <c r="X17" s="161"/>
      <c r="Y17" s="161"/>
      <c r="Z17" s="161"/>
    </row>
    <row r="18">
      <c r="A18" s="161"/>
      <c r="B18" s="174" t="s">
        <v>3111</v>
      </c>
      <c r="C18" s="161"/>
      <c r="D18" s="174" t="s">
        <v>3111</v>
      </c>
      <c r="E18" s="161"/>
      <c r="F18" s="161"/>
      <c r="G18" s="161"/>
      <c r="H18" s="161"/>
      <c r="I18" s="161"/>
      <c r="J18" s="161"/>
      <c r="K18" s="161"/>
      <c r="L18" s="161"/>
      <c r="M18" s="161"/>
      <c r="N18" s="161"/>
      <c r="O18" s="161"/>
      <c r="P18" s="161"/>
      <c r="Q18" s="161"/>
      <c r="R18" s="161"/>
      <c r="S18" s="161"/>
      <c r="T18" s="161"/>
      <c r="U18" s="161"/>
      <c r="V18" s="161"/>
      <c r="W18" s="161"/>
      <c r="X18" s="161"/>
      <c r="Y18" s="161"/>
      <c r="Z18" s="161"/>
    </row>
    <row r="19">
      <c r="A19" s="161"/>
      <c r="B19" s="174" t="s">
        <v>3112</v>
      </c>
      <c r="C19" s="161"/>
      <c r="D19" s="174" t="s">
        <v>3112</v>
      </c>
      <c r="E19" s="161"/>
      <c r="F19" s="161"/>
      <c r="G19" s="161"/>
      <c r="H19" s="161"/>
      <c r="I19" s="161"/>
      <c r="J19" s="161"/>
      <c r="K19" s="161"/>
      <c r="L19" s="161"/>
      <c r="M19" s="161"/>
      <c r="N19" s="161"/>
      <c r="O19" s="161"/>
      <c r="P19" s="161"/>
      <c r="Q19" s="161"/>
      <c r="R19" s="161"/>
      <c r="S19" s="161"/>
      <c r="T19" s="161"/>
      <c r="U19" s="161"/>
      <c r="V19" s="161"/>
      <c r="W19" s="161"/>
      <c r="X19" s="161"/>
      <c r="Y19" s="161"/>
      <c r="Z19" s="161"/>
    </row>
    <row r="20">
      <c r="A20" s="161"/>
      <c r="B20" s="174" t="s">
        <v>3113</v>
      </c>
      <c r="C20" s="161"/>
      <c r="D20" s="174" t="s">
        <v>3113</v>
      </c>
      <c r="E20" s="161"/>
      <c r="F20" s="161"/>
      <c r="G20" s="161"/>
      <c r="H20" s="161"/>
      <c r="I20" s="161"/>
      <c r="J20" s="161"/>
      <c r="K20" s="161"/>
      <c r="L20" s="161"/>
      <c r="M20" s="161"/>
      <c r="N20" s="161"/>
      <c r="O20" s="161"/>
      <c r="P20" s="161"/>
      <c r="Q20" s="161"/>
      <c r="R20" s="161"/>
      <c r="S20" s="161"/>
      <c r="T20" s="161"/>
      <c r="U20" s="161"/>
      <c r="V20" s="161"/>
      <c r="W20" s="161"/>
      <c r="X20" s="161"/>
      <c r="Y20" s="161"/>
      <c r="Z20" s="161"/>
    </row>
    <row r="21">
      <c r="A21" s="161"/>
      <c r="B21" s="174" t="s">
        <v>3114</v>
      </c>
      <c r="C21" s="161"/>
      <c r="D21" s="174" t="s">
        <v>3114</v>
      </c>
      <c r="E21" s="161"/>
      <c r="F21" s="161"/>
      <c r="G21" s="161"/>
      <c r="H21" s="161"/>
      <c r="I21" s="161"/>
      <c r="J21" s="161"/>
      <c r="K21" s="161"/>
      <c r="L21" s="161"/>
      <c r="M21" s="161"/>
      <c r="N21" s="161"/>
      <c r="O21" s="161"/>
      <c r="P21" s="161"/>
      <c r="Q21" s="161"/>
      <c r="R21" s="161"/>
      <c r="S21" s="161"/>
      <c r="T21" s="161"/>
      <c r="U21" s="161"/>
      <c r="V21" s="161"/>
      <c r="W21" s="161"/>
      <c r="X21" s="161"/>
      <c r="Y21" s="161"/>
      <c r="Z21" s="161"/>
    </row>
    <row r="22">
      <c r="A22" s="161"/>
      <c r="B22" s="174" t="s">
        <v>3115</v>
      </c>
      <c r="C22" s="161"/>
      <c r="D22" s="174" t="s">
        <v>3115</v>
      </c>
      <c r="E22" s="161"/>
      <c r="F22" s="161"/>
      <c r="G22" s="161"/>
      <c r="H22" s="161"/>
      <c r="I22" s="161"/>
      <c r="J22" s="161"/>
      <c r="K22" s="161"/>
      <c r="L22" s="161"/>
      <c r="M22" s="161"/>
      <c r="N22" s="161"/>
      <c r="O22" s="161"/>
      <c r="P22" s="161"/>
      <c r="Q22" s="161"/>
      <c r="R22" s="161"/>
      <c r="S22" s="161"/>
      <c r="T22" s="161"/>
      <c r="U22" s="161"/>
      <c r="V22" s="161"/>
      <c r="W22" s="161"/>
      <c r="X22" s="161"/>
      <c r="Y22" s="161"/>
      <c r="Z22" s="161"/>
    </row>
    <row r="23">
      <c r="A23" s="161"/>
      <c r="B23" s="174" t="s">
        <v>3116</v>
      </c>
      <c r="C23" s="161"/>
      <c r="D23" s="174" t="s">
        <v>3116</v>
      </c>
      <c r="E23" s="161"/>
      <c r="F23" s="161"/>
      <c r="G23" s="161"/>
      <c r="H23" s="161"/>
      <c r="I23" s="161"/>
      <c r="J23" s="161"/>
      <c r="K23" s="161"/>
      <c r="L23" s="161"/>
      <c r="M23" s="161"/>
      <c r="N23" s="161"/>
      <c r="O23" s="161"/>
      <c r="P23" s="161"/>
      <c r="Q23" s="161"/>
      <c r="R23" s="161"/>
      <c r="S23" s="161"/>
      <c r="T23" s="161"/>
      <c r="U23" s="161"/>
      <c r="V23" s="161"/>
      <c r="W23" s="161"/>
      <c r="X23" s="161"/>
      <c r="Y23" s="161"/>
      <c r="Z23" s="161"/>
    </row>
    <row r="24">
      <c r="A24" s="161"/>
      <c r="B24" s="174" t="s">
        <v>3117</v>
      </c>
      <c r="C24" s="161"/>
      <c r="D24" s="174" t="s">
        <v>3117</v>
      </c>
      <c r="E24" s="161"/>
      <c r="F24" s="161"/>
      <c r="G24" s="161"/>
      <c r="H24" s="161"/>
      <c r="I24" s="161"/>
      <c r="J24" s="161"/>
      <c r="K24" s="161"/>
      <c r="L24" s="161"/>
      <c r="M24" s="161"/>
      <c r="N24" s="161"/>
      <c r="O24" s="161"/>
      <c r="P24" s="161"/>
      <c r="Q24" s="161"/>
      <c r="R24" s="161"/>
      <c r="S24" s="161"/>
      <c r="T24" s="161"/>
      <c r="U24" s="161"/>
      <c r="V24" s="161"/>
      <c r="W24" s="161"/>
      <c r="X24" s="161"/>
      <c r="Y24" s="161"/>
      <c r="Z24" s="161"/>
    </row>
    <row r="25">
      <c r="A25" s="161"/>
      <c r="B25" s="174" t="s">
        <v>3118</v>
      </c>
      <c r="C25" s="161"/>
      <c r="D25" s="174" t="s">
        <v>3118</v>
      </c>
      <c r="E25" s="161"/>
      <c r="F25" s="161"/>
      <c r="G25" s="161"/>
      <c r="H25" s="161"/>
      <c r="I25" s="161"/>
      <c r="J25" s="161"/>
      <c r="K25" s="161"/>
      <c r="L25" s="161"/>
      <c r="M25" s="161"/>
      <c r="N25" s="161"/>
      <c r="O25" s="161"/>
      <c r="P25" s="161"/>
      <c r="Q25" s="161"/>
      <c r="R25" s="161"/>
      <c r="S25" s="161"/>
      <c r="T25" s="161"/>
      <c r="U25" s="161"/>
      <c r="V25" s="161"/>
      <c r="W25" s="161"/>
      <c r="X25" s="161"/>
      <c r="Y25" s="161"/>
      <c r="Z25" s="161"/>
    </row>
    <row r="26">
      <c r="A26" s="161"/>
      <c r="B26" s="174" t="s">
        <v>3119</v>
      </c>
      <c r="C26" s="161"/>
      <c r="D26" s="174" t="s">
        <v>3119</v>
      </c>
      <c r="E26" s="161"/>
      <c r="F26" s="161"/>
      <c r="G26" s="161"/>
      <c r="H26" s="161"/>
      <c r="I26" s="161"/>
      <c r="J26" s="161"/>
      <c r="K26" s="161"/>
      <c r="L26" s="161"/>
      <c r="M26" s="161"/>
      <c r="N26" s="161"/>
      <c r="O26" s="161"/>
      <c r="P26" s="161"/>
      <c r="Q26" s="161"/>
      <c r="R26" s="161"/>
      <c r="S26" s="161"/>
      <c r="T26" s="161"/>
      <c r="U26" s="161"/>
      <c r="V26" s="161"/>
      <c r="W26" s="161"/>
      <c r="X26" s="161"/>
      <c r="Y26" s="161"/>
      <c r="Z26" s="161"/>
    </row>
    <row r="27">
      <c r="A27" s="161"/>
      <c r="B27" s="174" t="s">
        <v>3120</v>
      </c>
      <c r="C27" s="161"/>
      <c r="D27" s="174" t="s">
        <v>3120</v>
      </c>
      <c r="E27" s="161"/>
      <c r="F27" s="161"/>
      <c r="G27" s="161"/>
      <c r="H27" s="161"/>
      <c r="I27" s="161"/>
      <c r="J27" s="161"/>
      <c r="K27" s="161"/>
      <c r="L27" s="161"/>
      <c r="M27" s="161"/>
      <c r="N27" s="161"/>
      <c r="O27" s="161"/>
      <c r="P27" s="161"/>
      <c r="Q27" s="161"/>
      <c r="R27" s="161"/>
      <c r="S27" s="161"/>
      <c r="T27" s="161"/>
      <c r="U27" s="161"/>
      <c r="V27" s="161"/>
      <c r="W27" s="161"/>
      <c r="X27" s="161"/>
      <c r="Y27" s="161"/>
      <c r="Z27" s="161"/>
    </row>
    <row r="28">
      <c r="A28" s="161"/>
      <c r="B28" s="174" t="s">
        <v>3121</v>
      </c>
      <c r="C28" s="161"/>
      <c r="D28" s="174" t="s">
        <v>3122</v>
      </c>
      <c r="E28" s="161"/>
      <c r="F28" s="161"/>
      <c r="G28" s="161"/>
      <c r="H28" s="161"/>
      <c r="I28" s="161"/>
      <c r="J28" s="161"/>
      <c r="K28" s="161"/>
      <c r="L28" s="161"/>
      <c r="M28" s="161"/>
      <c r="N28" s="161"/>
      <c r="O28" s="161"/>
      <c r="P28" s="161"/>
      <c r="Q28" s="161"/>
      <c r="R28" s="161"/>
      <c r="S28" s="161"/>
      <c r="T28" s="161"/>
      <c r="U28" s="161"/>
      <c r="V28" s="161"/>
      <c r="W28" s="161"/>
      <c r="X28" s="161"/>
      <c r="Y28" s="161"/>
      <c r="Z28" s="161"/>
    </row>
    <row r="29">
      <c r="A29" s="161"/>
      <c r="B29" s="174" t="s">
        <v>3122</v>
      </c>
      <c r="C29" s="161"/>
      <c r="D29" s="174" t="s">
        <v>3121</v>
      </c>
      <c r="E29" s="161"/>
      <c r="F29" s="161"/>
      <c r="G29" s="161"/>
      <c r="H29" s="161"/>
      <c r="I29" s="161"/>
      <c r="J29" s="161"/>
      <c r="K29" s="161"/>
      <c r="L29" s="161"/>
      <c r="M29" s="161"/>
      <c r="N29" s="161"/>
      <c r="O29" s="161"/>
      <c r="P29" s="161"/>
      <c r="Q29" s="161"/>
      <c r="R29" s="161"/>
      <c r="S29" s="161"/>
      <c r="T29" s="161"/>
      <c r="U29" s="161"/>
      <c r="V29" s="161"/>
      <c r="W29" s="161"/>
      <c r="X29" s="161"/>
      <c r="Y29" s="161"/>
      <c r="Z29" s="161"/>
    </row>
    <row r="30">
      <c r="A30" s="161"/>
      <c r="B30" s="174" t="s">
        <v>3123</v>
      </c>
      <c r="C30" s="161"/>
      <c r="D30" s="174" t="s">
        <v>3123</v>
      </c>
      <c r="E30" s="161"/>
      <c r="F30" s="161"/>
      <c r="G30" s="161"/>
      <c r="H30" s="161"/>
      <c r="I30" s="161"/>
      <c r="J30" s="161"/>
      <c r="K30" s="161"/>
      <c r="L30" s="161"/>
      <c r="M30" s="161"/>
      <c r="N30" s="161"/>
      <c r="O30" s="161"/>
      <c r="P30" s="161"/>
      <c r="Q30" s="161"/>
      <c r="R30" s="161"/>
      <c r="S30" s="161"/>
      <c r="T30" s="161"/>
      <c r="U30" s="161"/>
      <c r="V30" s="161"/>
      <c r="W30" s="161"/>
      <c r="X30" s="161"/>
      <c r="Y30" s="161"/>
      <c r="Z30" s="161"/>
    </row>
    <row r="31">
      <c r="A31" s="161"/>
      <c r="B31" s="174" t="s">
        <v>3124</v>
      </c>
      <c r="C31" s="161"/>
      <c r="D31" s="174" t="s">
        <v>3124</v>
      </c>
      <c r="E31" s="161"/>
      <c r="F31" s="161"/>
      <c r="G31" s="161"/>
      <c r="H31" s="161"/>
      <c r="I31" s="161"/>
      <c r="J31" s="161"/>
      <c r="K31" s="161"/>
      <c r="L31" s="161"/>
      <c r="M31" s="161"/>
      <c r="N31" s="161"/>
      <c r="O31" s="161"/>
      <c r="P31" s="161"/>
      <c r="Q31" s="161"/>
      <c r="R31" s="161"/>
      <c r="S31" s="161"/>
      <c r="T31" s="161"/>
      <c r="U31" s="161"/>
      <c r="V31" s="161"/>
      <c r="W31" s="161"/>
      <c r="X31" s="161"/>
      <c r="Y31" s="161"/>
      <c r="Z31" s="161"/>
    </row>
    <row r="32">
      <c r="A32" s="161"/>
      <c r="B32" s="174" t="s">
        <v>3125</v>
      </c>
      <c r="C32" s="161"/>
      <c r="D32" s="174" t="s">
        <v>3125</v>
      </c>
      <c r="E32" s="161"/>
      <c r="F32" s="161"/>
      <c r="G32" s="161"/>
      <c r="H32" s="161"/>
      <c r="I32" s="161"/>
      <c r="J32" s="161"/>
      <c r="K32" s="161"/>
      <c r="L32" s="161"/>
      <c r="M32" s="161"/>
      <c r="N32" s="161"/>
      <c r="O32" s="161"/>
      <c r="P32" s="161"/>
      <c r="Q32" s="161"/>
      <c r="R32" s="161"/>
      <c r="S32" s="161"/>
      <c r="T32" s="161"/>
      <c r="U32" s="161"/>
      <c r="V32" s="161"/>
      <c r="W32" s="161"/>
      <c r="X32" s="161"/>
      <c r="Y32" s="161"/>
      <c r="Z32" s="161"/>
    </row>
    <row r="33">
      <c r="A33" s="161"/>
      <c r="B33" s="174" t="s">
        <v>3126</v>
      </c>
      <c r="C33" s="161"/>
      <c r="D33" s="174" t="s">
        <v>3126</v>
      </c>
      <c r="E33" s="161"/>
      <c r="F33" s="161"/>
      <c r="G33" s="161"/>
      <c r="H33" s="161"/>
      <c r="I33" s="161"/>
      <c r="J33" s="161"/>
      <c r="K33" s="161"/>
      <c r="L33" s="161"/>
      <c r="M33" s="161"/>
      <c r="N33" s="161"/>
      <c r="O33" s="161"/>
      <c r="P33" s="161"/>
      <c r="Q33" s="161"/>
      <c r="R33" s="161"/>
      <c r="S33" s="161"/>
      <c r="T33" s="161"/>
      <c r="U33" s="161"/>
      <c r="V33" s="161"/>
      <c r="W33" s="161"/>
      <c r="X33" s="161"/>
      <c r="Y33" s="161"/>
      <c r="Z33" s="161"/>
    </row>
    <row r="34">
      <c r="A34" s="161"/>
      <c r="B34" s="174" t="s">
        <v>3127</v>
      </c>
      <c r="C34" s="161"/>
      <c r="D34" s="174" t="s">
        <v>3127</v>
      </c>
      <c r="E34" s="161"/>
      <c r="F34" s="161"/>
      <c r="G34" s="161"/>
      <c r="H34" s="161"/>
      <c r="I34" s="161"/>
      <c r="J34" s="161"/>
      <c r="K34" s="161"/>
      <c r="L34" s="161"/>
      <c r="M34" s="161"/>
      <c r="N34" s="161"/>
      <c r="O34" s="161"/>
      <c r="P34" s="161"/>
      <c r="Q34" s="161"/>
      <c r="R34" s="161"/>
      <c r="S34" s="161"/>
      <c r="T34" s="161"/>
      <c r="U34" s="161"/>
      <c r="V34" s="161"/>
      <c r="W34" s="161"/>
      <c r="X34" s="161"/>
      <c r="Y34" s="161"/>
      <c r="Z34" s="161"/>
    </row>
    <row r="35">
      <c r="A35" s="161"/>
      <c r="B35" s="174" t="s">
        <v>3128</v>
      </c>
      <c r="C35" s="161"/>
      <c r="D35" s="174" t="s">
        <v>3128</v>
      </c>
      <c r="E35" s="161"/>
      <c r="F35" s="161"/>
      <c r="G35" s="161"/>
      <c r="H35" s="161"/>
      <c r="I35" s="161"/>
      <c r="J35" s="161"/>
      <c r="K35" s="161"/>
      <c r="L35" s="161"/>
      <c r="M35" s="161"/>
      <c r="N35" s="161"/>
      <c r="O35" s="161"/>
      <c r="P35" s="161"/>
      <c r="Q35" s="161"/>
      <c r="R35" s="161"/>
      <c r="S35" s="161"/>
      <c r="T35" s="161"/>
      <c r="U35" s="161"/>
      <c r="V35" s="161"/>
      <c r="W35" s="161"/>
      <c r="X35" s="161"/>
      <c r="Y35" s="161"/>
      <c r="Z35" s="161"/>
    </row>
    <row r="36">
      <c r="A36" s="161"/>
      <c r="B36" s="174" t="s">
        <v>3129</v>
      </c>
      <c r="C36" s="161"/>
      <c r="D36" s="174" t="s">
        <v>3129</v>
      </c>
      <c r="E36" s="161"/>
      <c r="F36" s="161"/>
      <c r="G36" s="161"/>
      <c r="H36" s="161"/>
      <c r="I36" s="161"/>
      <c r="J36" s="161"/>
      <c r="K36" s="161"/>
      <c r="L36" s="161"/>
      <c r="M36" s="161"/>
      <c r="N36" s="161"/>
      <c r="O36" s="161"/>
      <c r="P36" s="161"/>
      <c r="Q36" s="161"/>
      <c r="R36" s="161"/>
      <c r="S36" s="161"/>
      <c r="T36" s="161"/>
      <c r="U36" s="161"/>
      <c r="V36" s="161"/>
      <c r="W36" s="161"/>
      <c r="X36" s="161"/>
      <c r="Y36" s="161"/>
      <c r="Z36" s="161"/>
    </row>
    <row r="37">
      <c r="A37" s="161"/>
      <c r="B37" s="174" t="s">
        <v>3130</v>
      </c>
      <c r="C37" s="161"/>
      <c r="D37" s="174" t="s">
        <v>3130</v>
      </c>
      <c r="E37" s="161"/>
      <c r="F37" s="161"/>
      <c r="G37" s="161"/>
      <c r="H37" s="161"/>
      <c r="I37" s="161"/>
      <c r="J37" s="161"/>
      <c r="K37" s="161"/>
      <c r="L37" s="161"/>
      <c r="M37" s="161"/>
      <c r="N37" s="161"/>
      <c r="O37" s="161"/>
      <c r="P37" s="161"/>
      <c r="Q37" s="161"/>
      <c r="R37" s="161"/>
      <c r="S37" s="161"/>
      <c r="T37" s="161"/>
      <c r="U37" s="161"/>
      <c r="V37" s="161"/>
      <c r="W37" s="161"/>
      <c r="X37" s="161"/>
      <c r="Y37" s="161"/>
      <c r="Z37" s="161"/>
    </row>
    <row r="38">
      <c r="A38" s="161"/>
      <c r="B38" s="174" t="s">
        <v>3131</v>
      </c>
      <c r="C38" s="161"/>
      <c r="D38" s="174" t="s">
        <v>3131</v>
      </c>
      <c r="E38" s="161"/>
      <c r="F38" s="161"/>
      <c r="G38" s="161"/>
      <c r="H38" s="161"/>
      <c r="I38" s="161"/>
      <c r="J38" s="161"/>
      <c r="K38" s="161"/>
      <c r="L38" s="161"/>
      <c r="M38" s="161"/>
      <c r="N38" s="161"/>
      <c r="O38" s="161"/>
      <c r="P38" s="161"/>
      <c r="Q38" s="161"/>
      <c r="R38" s="161"/>
      <c r="S38" s="161"/>
      <c r="T38" s="161"/>
      <c r="U38" s="161"/>
      <c r="V38" s="161"/>
      <c r="W38" s="161"/>
      <c r="X38" s="161"/>
      <c r="Y38" s="161"/>
      <c r="Z38" s="161"/>
    </row>
    <row r="39">
      <c r="A39" s="161"/>
      <c r="B39" s="174" t="s">
        <v>3132</v>
      </c>
      <c r="C39" s="161"/>
      <c r="D39" s="174" t="s">
        <v>3132</v>
      </c>
      <c r="E39" s="161"/>
      <c r="F39" s="161"/>
      <c r="G39" s="161"/>
      <c r="H39" s="161"/>
      <c r="I39" s="161"/>
      <c r="J39" s="161"/>
      <c r="K39" s="161"/>
      <c r="L39" s="161"/>
      <c r="M39" s="161"/>
      <c r="N39" s="161"/>
      <c r="O39" s="161"/>
      <c r="P39" s="161"/>
      <c r="Q39" s="161"/>
      <c r="R39" s="161"/>
      <c r="S39" s="161"/>
      <c r="T39" s="161"/>
      <c r="U39" s="161"/>
      <c r="V39" s="161"/>
      <c r="W39" s="161"/>
      <c r="X39" s="161"/>
      <c r="Y39" s="161"/>
      <c r="Z39" s="161"/>
    </row>
    <row r="40">
      <c r="A40" s="161"/>
      <c r="B40" s="174" t="s">
        <v>3133</v>
      </c>
      <c r="C40" s="161"/>
      <c r="D40" s="174" t="s">
        <v>3133</v>
      </c>
      <c r="E40" s="161"/>
      <c r="F40" s="161"/>
      <c r="G40" s="161"/>
      <c r="H40" s="161"/>
      <c r="I40" s="161"/>
      <c r="J40" s="161"/>
      <c r="K40" s="161"/>
      <c r="L40" s="161"/>
      <c r="M40" s="161"/>
      <c r="N40" s="161"/>
      <c r="O40" s="161"/>
      <c r="P40" s="161"/>
      <c r="Q40" s="161"/>
      <c r="R40" s="161"/>
      <c r="S40" s="161"/>
      <c r="T40" s="161"/>
      <c r="U40" s="161"/>
      <c r="V40" s="161"/>
      <c r="W40" s="161"/>
      <c r="X40" s="161"/>
      <c r="Y40" s="161"/>
      <c r="Z40" s="161"/>
    </row>
    <row r="41">
      <c r="A41" s="161"/>
      <c r="B41" s="174" t="s">
        <v>3134</v>
      </c>
      <c r="C41" s="161"/>
      <c r="D41" s="174" t="s">
        <v>3134</v>
      </c>
      <c r="E41" s="161"/>
      <c r="F41" s="161"/>
      <c r="G41" s="161"/>
      <c r="H41" s="161"/>
      <c r="I41" s="161"/>
      <c r="J41" s="161"/>
      <c r="K41" s="161"/>
      <c r="L41" s="161"/>
      <c r="M41" s="161"/>
      <c r="N41" s="161"/>
      <c r="O41" s="161"/>
      <c r="P41" s="161"/>
      <c r="Q41" s="161"/>
      <c r="R41" s="161"/>
      <c r="S41" s="161"/>
      <c r="T41" s="161"/>
      <c r="U41" s="161"/>
      <c r="V41" s="161"/>
      <c r="W41" s="161"/>
      <c r="X41" s="161"/>
      <c r="Y41" s="161"/>
      <c r="Z41" s="161"/>
    </row>
    <row r="42">
      <c r="A42" s="161"/>
      <c r="B42" s="174" t="s">
        <v>3135</v>
      </c>
      <c r="C42" s="161"/>
      <c r="D42" s="174" t="s">
        <v>3135</v>
      </c>
      <c r="E42" s="161"/>
      <c r="F42" s="161"/>
      <c r="G42" s="161"/>
      <c r="H42" s="161"/>
      <c r="I42" s="161"/>
      <c r="J42" s="161"/>
      <c r="K42" s="161"/>
      <c r="L42" s="161"/>
      <c r="M42" s="161"/>
      <c r="N42" s="161"/>
      <c r="O42" s="161"/>
      <c r="P42" s="161"/>
      <c r="Q42" s="161"/>
      <c r="R42" s="161"/>
      <c r="S42" s="161"/>
      <c r="T42" s="161"/>
      <c r="U42" s="161"/>
      <c r="V42" s="161"/>
      <c r="W42" s="161"/>
      <c r="X42" s="161"/>
      <c r="Y42" s="161"/>
      <c r="Z42" s="161"/>
    </row>
    <row r="43">
      <c r="A43" s="161"/>
      <c r="B43" s="174" t="s">
        <v>3136</v>
      </c>
      <c r="C43" s="161"/>
      <c r="D43" s="174" t="s">
        <v>3136</v>
      </c>
      <c r="E43" s="161"/>
      <c r="F43" s="161"/>
      <c r="G43" s="161"/>
      <c r="H43" s="161"/>
      <c r="I43" s="161"/>
      <c r="J43" s="161"/>
      <c r="K43" s="161"/>
      <c r="L43" s="161"/>
      <c r="M43" s="161"/>
      <c r="N43" s="161"/>
      <c r="O43" s="161"/>
      <c r="P43" s="161"/>
      <c r="Q43" s="161"/>
      <c r="R43" s="161"/>
      <c r="S43" s="161"/>
      <c r="T43" s="161"/>
      <c r="U43" s="161"/>
      <c r="V43" s="161"/>
      <c r="W43" s="161"/>
      <c r="X43" s="161"/>
      <c r="Y43" s="161"/>
      <c r="Z43" s="161"/>
    </row>
    <row r="44">
      <c r="A44" s="161"/>
      <c r="B44" s="174" t="s">
        <v>3137</v>
      </c>
      <c r="C44" s="161"/>
      <c r="D44" s="174" t="s">
        <v>3137</v>
      </c>
      <c r="E44" s="161"/>
      <c r="F44" s="161"/>
      <c r="G44" s="161"/>
      <c r="H44" s="161"/>
      <c r="I44" s="161"/>
      <c r="J44" s="161"/>
      <c r="K44" s="161"/>
      <c r="L44" s="161"/>
      <c r="M44" s="161"/>
      <c r="N44" s="161"/>
      <c r="O44" s="161"/>
      <c r="P44" s="161"/>
      <c r="Q44" s="161"/>
      <c r="R44" s="161"/>
      <c r="S44" s="161"/>
      <c r="T44" s="161"/>
      <c r="U44" s="161"/>
      <c r="V44" s="161"/>
      <c r="W44" s="161"/>
      <c r="X44" s="161"/>
      <c r="Y44" s="161"/>
      <c r="Z44" s="161"/>
    </row>
    <row r="45">
      <c r="A45" s="161"/>
      <c r="B45" s="174" t="s">
        <v>3138</v>
      </c>
      <c r="C45" s="161"/>
      <c r="D45" s="174" t="s">
        <v>3138</v>
      </c>
      <c r="E45" s="161"/>
      <c r="F45" s="161"/>
      <c r="G45" s="161"/>
      <c r="H45" s="161"/>
      <c r="I45" s="161"/>
      <c r="J45" s="161"/>
      <c r="K45" s="161"/>
      <c r="L45" s="161"/>
      <c r="M45" s="161"/>
      <c r="N45" s="161"/>
      <c r="O45" s="161"/>
      <c r="P45" s="161"/>
      <c r="Q45" s="161"/>
      <c r="R45" s="161"/>
      <c r="S45" s="161"/>
      <c r="T45" s="161"/>
      <c r="U45" s="161"/>
      <c r="V45" s="161"/>
      <c r="W45" s="161"/>
      <c r="X45" s="161"/>
      <c r="Y45" s="161"/>
      <c r="Z45" s="161"/>
    </row>
    <row r="46">
      <c r="A46" s="161"/>
      <c r="B46" s="174" t="s">
        <v>3139</v>
      </c>
      <c r="C46" s="161"/>
      <c r="D46" s="174" t="s">
        <v>3139</v>
      </c>
      <c r="E46" s="161"/>
      <c r="F46" s="161"/>
      <c r="G46" s="161"/>
      <c r="H46" s="161"/>
      <c r="I46" s="161"/>
      <c r="J46" s="161"/>
      <c r="K46" s="161"/>
      <c r="L46" s="161"/>
      <c r="M46" s="161"/>
      <c r="N46" s="161"/>
      <c r="O46" s="161"/>
      <c r="P46" s="161"/>
      <c r="Q46" s="161"/>
      <c r="R46" s="161"/>
      <c r="S46" s="161"/>
      <c r="T46" s="161"/>
      <c r="U46" s="161"/>
      <c r="V46" s="161"/>
      <c r="W46" s="161"/>
      <c r="X46" s="161"/>
      <c r="Y46" s="161"/>
      <c r="Z46" s="161"/>
    </row>
    <row r="47">
      <c r="A47" s="161"/>
      <c r="B47" s="174" t="s">
        <v>3140</v>
      </c>
      <c r="C47" s="161"/>
      <c r="D47" s="174" t="s">
        <v>3140</v>
      </c>
      <c r="E47" s="161"/>
      <c r="F47" s="161"/>
      <c r="G47" s="161"/>
      <c r="H47" s="161"/>
      <c r="I47" s="161"/>
      <c r="J47" s="161"/>
      <c r="K47" s="161"/>
      <c r="L47" s="161"/>
      <c r="M47" s="161"/>
      <c r="N47" s="161"/>
      <c r="O47" s="161"/>
      <c r="P47" s="161"/>
      <c r="Q47" s="161"/>
      <c r="R47" s="161"/>
      <c r="S47" s="161"/>
      <c r="T47" s="161"/>
      <c r="U47" s="161"/>
      <c r="V47" s="161"/>
      <c r="W47" s="161"/>
      <c r="X47" s="161"/>
      <c r="Y47" s="161"/>
      <c r="Z47" s="161"/>
    </row>
    <row r="48">
      <c r="A48" s="161"/>
      <c r="B48" s="174" t="s">
        <v>3141</v>
      </c>
      <c r="C48" s="161"/>
      <c r="D48" s="174" t="s">
        <v>3141</v>
      </c>
      <c r="E48" s="161"/>
      <c r="F48" s="161"/>
      <c r="G48" s="161"/>
      <c r="H48" s="161"/>
      <c r="I48" s="161"/>
      <c r="J48" s="161"/>
      <c r="K48" s="161"/>
      <c r="L48" s="161"/>
      <c r="M48" s="161"/>
      <c r="N48" s="161"/>
      <c r="O48" s="161"/>
      <c r="P48" s="161"/>
      <c r="Q48" s="161"/>
      <c r="R48" s="161"/>
      <c r="S48" s="161"/>
      <c r="T48" s="161"/>
      <c r="U48" s="161"/>
      <c r="V48" s="161"/>
      <c r="W48" s="161"/>
      <c r="X48" s="161"/>
      <c r="Y48" s="161"/>
      <c r="Z48" s="161"/>
    </row>
    <row r="49">
      <c r="A49" s="161"/>
      <c r="B49" s="174" t="s">
        <v>3142</v>
      </c>
      <c r="C49" s="161"/>
      <c r="D49" s="174" t="s">
        <v>3142</v>
      </c>
      <c r="E49" s="161"/>
      <c r="F49" s="161"/>
      <c r="G49" s="161"/>
      <c r="H49" s="161"/>
      <c r="I49" s="161"/>
      <c r="J49" s="161"/>
      <c r="K49" s="161"/>
      <c r="L49" s="161"/>
      <c r="M49" s="161"/>
      <c r="N49" s="161"/>
      <c r="O49" s="161"/>
      <c r="P49" s="161"/>
      <c r="Q49" s="161"/>
      <c r="R49" s="161"/>
      <c r="S49" s="161"/>
      <c r="T49" s="161"/>
      <c r="U49" s="161"/>
      <c r="V49" s="161"/>
      <c r="W49" s="161"/>
      <c r="X49" s="161"/>
      <c r="Y49" s="161"/>
      <c r="Z49" s="161"/>
    </row>
    <row r="50">
      <c r="A50" s="161"/>
      <c r="B50" s="174" t="s">
        <v>3143</v>
      </c>
      <c r="C50" s="161"/>
      <c r="D50" s="174" t="s">
        <v>3143</v>
      </c>
      <c r="E50" s="161"/>
      <c r="F50" s="161"/>
      <c r="G50" s="161"/>
      <c r="H50" s="161"/>
      <c r="I50" s="161"/>
      <c r="J50" s="161"/>
      <c r="K50" s="161"/>
      <c r="L50" s="161"/>
      <c r="M50" s="161"/>
      <c r="N50" s="161"/>
      <c r="O50" s="161"/>
      <c r="P50" s="161"/>
      <c r="Q50" s="161"/>
      <c r="R50" s="161"/>
      <c r="S50" s="161"/>
      <c r="T50" s="161"/>
      <c r="U50" s="161"/>
      <c r="V50" s="161"/>
      <c r="W50" s="161"/>
      <c r="X50" s="161"/>
      <c r="Y50" s="161"/>
      <c r="Z50" s="161"/>
    </row>
    <row r="51">
      <c r="A51" s="161"/>
      <c r="B51" s="174" t="s">
        <v>3144</v>
      </c>
      <c r="C51" s="161"/>
      <c r="D51" s="174" t="s">
        <v>3144</v>
      </c>
      <c r="E51" s="161"/>
      <c r="F51" s="161"/>
      <c r="G51" s="161"/>
      <c r="H51" s="161"/>
      <c r="I51" s="161"/>
      <c r="J51" s="161"/>
      <c r="K51" s="161"/>
      <c r="L51" s="161"/>
      <c r="M51" s="161"/>
      <c r="N51" s="161"/>
      <c r="O51" s="161"/>
      <c r="P51" s="161"/>
      <c r="Q51" s="161"/>
      <c r="R51" s="161"/>
      <c r="S51" s="161"/>
      <c r="T51" s="161"/>
      <c r="U51" s="161"/>
      <c r="V51" s="161"/>
      <c r="W51" s="161"/>
      <c r="X51" s="161"/>
      <c r="Y51" s="161"/>
      <c r="Z51" s="161"/>
    </row>
    <row r="52">
      <c r="A52" s="161"/>
      <c r="B52" s="174" t="s">
        <v>3145</v>
      </c>
      <c r="C52" s="161"/>
      <c r="D52" s="174" t="s">
        <v>3145</v>
      </c>
      <c r="E52" s="161"/>
      <c r="F52" s="161"/>
      <c r="G52" s="161"/>
      <c r="H52" s="161"/>
      <c r="I52" s="161"/>
      <c r="J52" s="161"/>
      <c r="K52" s="161"/>
      <c r="L52" s="161"/>
      <c r="M52" s="161"/>
      <c r="N52" s="161"/>
      <c r="O52" s="161"/>
      <c r="P52" s="161"/>
      <c r="Q52" s="161"/>
      <c r="R52" s="161"/>
      <c r="S52" s="161"/>
      <c r="T52" s="161"/>
      <c r="U52" s="161"/>
      <c r="V52" s="161"/>
      <c r="W52" s="161"/>
      <c r="X52" s="161"/>
      <c r="Y52" s="161"/>
      <c r="Z52" s="161"/>
    </row>
    <row r="53">
      <c r="A53" s="161"/>
      <c r="B53" s="174" t="s">
        <v>3146</v>
      </c>
      <c r="C53" s="161"/>
      <c r="D53" s="174" t="s">
        <v>3146</v>
      </c>
      <c r="E53" s="161"/>
      <c r="F53" s="161"/>
      <c r="G53" s="161"/>
      <c r="H53" s="161"/>
      <c r="I53" s="161"/>
      <c r="J53" s="161"/>
      <c r="K53" s="161"/>
      <c r="L53" s="161"/>
      <c r="M53" s="161"/>
      <c r="N53" s="161"/>
      <c r="O53" s="161"/>
      <c r="P53" s="161"/>
      <c r="Q53" s="161"/>
      <c r="R53" s="161"/>
      <c r="S53" s="161"/>
      <c r="T53" s="161"/>
      <c r="U53" s="161"/>
      <c r="V53" s="161"/>
      <c r="W53" s="161"/>
      <c r="X53" s="161"/>
      <c r="Y53" s="161"/>
      <c r="Z53" s="161"/>
    </row>
    <row r="54">
      <c r="A54" s="161"/>
      <c r="B54" s="174" t="s">
        <v>3147</v>
      </c>
      <c r="C54" s="161"/>
      <c r="D54" s="174" t="s">
        <v>3147</v>
      </c>
      <c r="E54" s="161"/>
      <c r="F54" s="161"/>
      <c r="G54" s="161"/>
      <c r="H54" s="161"/>
      <c r="I54" s="161"/>
      <c r="J54" s="161"/>
      <c r="K54" s="161"/>
      <c r="L54" s="161"/>
      <c r="M54" s="161"/>
      <c r="N54" s="161"/>
      <c r="O54" s="161"/>
      <c r="P54" s="161"/>
      <c r="Q54" s="161"/>
      <c r="R54" s="161"/>
      <c r="S54" s="161"/>
      <c r="T54" s="161"/>
      <c r="U54" s="161"/>
      <c r="V54" s="161"/>
      <c r="W54" s="161"/>
      <c r="X54" s="161"/>
      <c r="Y54" s="161"/>
      <c r="Z54" s="161"/>
    </row>
    <row r="55">
      <c r="A55" s="161"/>
      <c r="B55" s="174" t="s">
        <v>3148</v>
      </c>
      <c r="C55" s="161"/>
      <c r="D55" s="174" t="s">
        <v>3148</v>
      </c>
      <c r="E55" s="161"/>
      <c r="F55" s="161"/>
      <c r="G55" s="161"/>
      <c r="H55" s="161"/>
      <c r="I55" s="161"/>
      <c r="J55" s="161"/>
      <c r="K55" s="161"/>
      <c r="L55" s="161"/>
      <c r="M55" s="161"/>
      <c r="N55" s="161"/>
      <c r="O55" s="161"/>
      <c r="P55" s="161"/>
      <c r="Q55" s="161"/>
      <c r="R55" s="161"/>
      <c r="S55" s="161"/>
      <c r="T55" s="161"/>
      <c r="U55" s="161"/>
      <c r="V55" s="161"/>
      <c r="W55" s="161"/>
      <c r="X55" s="161"/>
      <c r="Y55" s="161"/>
      <c r="Z55" s="161"/>
    </row>
    <row r="56">
      <c r="A56" s="161"/>
      <c r="B56" s="174" t="s">
        <v>3149</v>
      </c>
      <c r="C56" s="161"/>
      <c r="D56" s="174" t="s">
        <v>3149</v>
      </c>
      <c r="E56" s="161"/>
      <c r="F56" s="161"/>
      <c r="G56" s="161"/>
      <c r="H56" s="161"/>
      <c r="I56" s="161"/>
      <c r="J56" s="161"/>
      <c r="K56" s="161"/>
      <c r="L56" s="161"/>
      <c r="M56" s="161"/>
      <c r="N56" s="161"/>
      <c r="O56" s="161"/>
      <c r="P56" s="161"/>
      <c r="Q56" s="161"/>
      <c r="R56" s="161"/>
      <c r="S56" s="161"/>
      <c r="T56" s="161"/>
      <c r="U56" s="161"/>
      <c r="V56" s="161"/>
      <c r="W56" s="161"/>
      <c r="X56" s="161"/>
      <c r="Y56" s="161"/>
      <c r="Z56" s="161"/>
    </row>
    <row r="57">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row>
    <row r="58">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row>
    <row r="59">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row>
    <row r="60">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row>
    <row r="61">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row>
    <row r="62">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row>
    <row r="63">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row>
    <row r="64">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row>
    <row r="65">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row>
    <row r="66">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row>
    <row r="67">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row>
    <row r="68">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row>
    <row r="69">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row>
    <row r="70">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row>
    <row r="71">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row>
    <row r="72">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row>
    <row r="73">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row>
    <row r="74">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row>
    <row r="75">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row>
    <row r="76">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row>
    <row r="77">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row>
    <row r="78">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row>
    <row r="79">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row>
    <row r="80">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row>
    <row r="83">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row>
    <row r="84">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row>
    <row r="85">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row>
    <row r="86">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row>
    <row r="87">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row>
    <row r="88">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row>
    <row r="89">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row>
    <row r="90">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row>
    <row r="91">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row>
    <row r="92">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row>
    <row r="94">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row>
    <row r="95">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row>
    <row r="96">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row>
    <row r="97">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row>
    <row r="98">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row>
    <row r="99">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row>
    <row r="100">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row>
    <row r="101">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row>
    <row r="102">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row>
    <row r="103">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row>
    <row r="104">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row>
    <row r="105">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row>
    <row r="106">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row>
    <row r="107">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row>
    <row r="108">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row>
    <row r="109">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row>
    <row r="110">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row>
    <row r="111">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row>
    <row r="112">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row>
    <row r="11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row>
    <row r="114">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row>
    <row r="115">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row>
    <row r="116">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row>
    <row r="117">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row>
    <row r="118">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row>
    <row r="119">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row>
    <row r="120">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row>
    <row r="121">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row>
    <row r="122">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row>
    <row r="123">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row>
    <row r="124">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row>
    <row r="125">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row>
    <row r="126">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row>
    <row r="127">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row>
    <row r="128">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row>
    <row r="129">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row>
    <row r="130">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row>
    <row r="131">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row>
    <row r="132">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row>
    <row r="133">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row>
    <row r="134">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row>
    <row r="135">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row>
    <row r="136">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row>
    <row r="137">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row>
    <row r="138">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row>
    <row r="139">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row>
    <row r="140">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row>
    <row r="141">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row>
    <row r="142">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row>
    <row r="143">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row>
    <row r="144">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row>
    <row r="145">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row>
    <row r="146">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row>
    <row r="147">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row>
    <row r="148">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row>
    <row r="149">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row>
    <row r="150">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row>
    <row r="151">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row>
    <row r="153">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row>
    <row r="154">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row>
    <row r="155">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row>
    <row r="156">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row>
    <row r="157">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row>
    <row r="158">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row>
    <row r="159">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row>
    <row r="160">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row>
    <row r="161">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row>
    <row r="162">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row>
    <row r="163">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row>
    <row r="164">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row>
    <row r="165">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row>
    <row r="166">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row>
    <row r="167">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row>
    <row r="168">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row>
    <row r="169">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row>
    <row r="170">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row>
    <row r="171">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row>
    <row r="172">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row>
    <row r="173">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row>
    <row r="174">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row>
    <row r="175">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row>
    <row r="176">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row>
    <row r="177">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row>
    <row r="178">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row>
    <row r="179">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row>
    <row r="180">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row>
    <row r="181">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row>
    <row r="182">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row>
    <row r="183">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row>
    <row r="184">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row>
    <row r="185">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row>
    <row r="186">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row>
    <row r="187">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row>
    <row r="188">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row>
    <row r="189">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row>
    <row r="190">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row>
    <row r="191">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row>
    <row r="192">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row>
    <row r="193">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row>
    <row r="194">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row>
    <row r="195">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row>
    <row r="196">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row>
    <row r="197">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row>
    <row r="198">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row>
    <row r="199">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row>
    <row r="200">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row>
    <row r="201">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row>
    <row r="202">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row>
    <row r="203">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row>
    <row r="204">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row>
    <row r="205">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row>
    <row r="206">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row>
    <row r="207">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row>
    <row r="208">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row>
    <row r="209">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row>
    <row r="210">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row>
    <row r="211">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row>
    <row r="212">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row>
    <row r="213">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row>
    <row r="214">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row>
    <row r="215">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row>
    <row r="216">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row>
    <row r="217">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row>
    <row r="218">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row>
    <row r="219">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row>
    <row r="220">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row>
    <row r="221">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row>
    <row r="222">
      <c r="A222" s="161"/>
      <c r="B222" s="161"/>
      <c r="C222" s="161"/>
      <c r="D222" s="161"/>
      <c r="E222" s="161"/>
      <c r="F222" s="161"/>
      <c r="G222" s="161"/>
      <c r="H222" s="161"/>
      <c r="I222" s="161"/>
      <c r="J222" s="161"/>
      <c r="K222" s="161"/>
      <c r="L222" s="161"/>
      <c r="M222" s="161"/>
      <c r="N222" s="161"/>
      <c r="O222" s="161"/>
      <c r="P222" s="161"/>
      <c r="Q222" s="161"/>
      <c r="R222" s="161"/>
      <c r="S222" s="161"/>
      <c r="T222" s="161"/>
      <c r="U222" s="161"/>
      <c r="V222" s="161"/>
      <c r="W222" s="161"/>
      <c r="X222" s="161"/>
      <c r="Y222" s="161"/>
      <c r="Z222" s="161"/>
    </row>
    <row r="223">
      <c r="A223" s="161"/>
      <c r="B223" s="161"/>
      <c r="C223" s="161"/>
      <c r="D223" s="161"/>
      <c r="E223" s="161"/>
      <c r="F223" s="161"/>
      <c r="G223" s="161"/>
      <c r="H223" s="161"/>
      <c r="I223" s="161"/>
      <c r="J223" s="161"/>
      <c r="K223" s="161"/>
      <c r="L223" s="161"/>
      <c r="M223" s="161"/>
      <c r="N223" s="161"/>
      <c r="O223" s="161"/>
      <c r="P223" s="161"/>
      <c r="Q223" s="161"/>
      <c r="R223" s="161"/>
      <c r="S223" s="161"/>
      <c r="T223" s="161"/>
      <c r="U223" s="161"/>
      <c r="V223" s="161"/>
      <c r="W223" s="161"/>
      <c r="X223" s="161"/>
      <c r="Y223" s="161"/>
      <c r="Z223" s="161"/>
    </row>
    <row r="224">
      <c r="A224" s="161"/>
      <c r="B224" s="161"/>
      <c r="C224" s="161"/>
      <c r="D224" s="161"/>
      <c r="E224" s="161"/>
      <c r="F224" s="161"/>
      <c r="G224" s="161"/>
      <c r="H224" s="161"/>
      <c r="I224" s="161"/>
      <c r="J224" s="161"/>
      <c r="K224" s="161"/>
      <c r="L224" s="161"/>
      <c r="M224" s="161"/>
      <c r="N224" s="161"/>
      <c r="O224" s="161"/>
      <c r="P224" s="161"/>
      <c r="Q224" s="161"/>
      <c r="R224" s="161"/>
      <c r="S224" s="161"/>
      <c r="T224" s="161"/>
      <c r="U224" s="161"/>
      <c r="V224" s="161"/>
      <c r="W224" s="161"/>
      <c r="X224" s="161"/>
      <c r="Y224" s="161"/>
      <c r="Z224" s="161"/>
    </row>
    <row r="225">
      <c r="A225" s="161"/>
      <c r="B225" s="161"/>
      <c r="C225" s="161"/>
      <c r="D225" s="161"/>
      <c r="E225" s="161"/>
      <c r="F225" s="161"/>
      <c r="G225" s="161"/>
      <c r="H225" s="161"/>
      <c r="I225" s="161"/>
      <c r="J225" s="161"/>
      <c r="K225" s="161"/>
      <c r="L225" s="161"/>
      <c r="M225" s="161"/>
      <c r="N225" s="161"/>
      <c r="O225" s="161"/>
      <c r="P225" s="161"/>
      <c r="Q225" s="161"/>
      <c r="R225" s="161"/>
      <c r="S225" s="161"/>
      <c r="T225" s="161"/>
      <c r="U225" s="161"/>
      <c r="V225" s="161"/>
      <c r="W225" s="161"/>
      <c r="X225" s="161"/>
      <c r="Y225" s="161"/>
      <c r="Z225" s="161"/>
    </row>
    <row r="226">
      <c r="A226" s="161"/>
      <c r="B226" s="161"/>
      <c r="C226" s="161"/>
      <c r="D226" s="161"/>
      <c r="E226" s="161"/>
      <c r="F226" s="161"/>
      <c r="G226" s="161"/>
      <c r="H226" s="161"/>
      <c r="I226" s="161"/>
      <c r="J226" s="161"/>
      <c r="K226" s="161"/>
      <c r="L226" s="161"/>
      <c r="M226" s="161"/>
      <c r="N226" s="161"/>
      <c r="O226" s="161"/>
      <c r="P226" s="161"/>
      <c r="Q226" s="161"/>
      <c r="R226" s="161"/>
      <c r="S226" s="161"/>
      <c r="T226" s="161"/>
      <c r="U226" s="161"/>
      <c r="V226" s="161"/>
      <c r="W226" s="161"/>
      <c r="X226" s="161"/>
      <c r="Y226" s="161"/>
      <c r="Z226" s="161"/>
    </row>
    <row r="227">
      <c r="A227" s="161"/>
      <c r="B227" s="161"/>
      <c r="C227" s="161"/>
      <c r="D227" s="161"/>
      <c r="E227" s="161"/>
      <c r="F227" s="161"/>
      <c r="G227" s="161"/>
      <c r="H227" s="161"/>
      <c r="I227" s="161"/>
      <c r="J227" s="161"/>
      <c r="K227" s="161"/>
      <c r="L227" s="161"/>
      <c r="M227" s="161"/>
      <c r="N227" s="161"/>
      <c r="O227" s="161"/>
      <c r="P227" s="161"/>
      <c r="Q227" s="161"/>
      <c r="R227" s="161"/>
      <c r="S227" s="161"/>
      <c r="T227" s="161"/>
      <c r="U227" s="161"/>
      <c r="V227" s="161"/>
      <c r="W227" s="161"/>
      <c r="X227" s="161"/>
      <c r="Y227" s="161"/>
      <c r="Z227" s="161"/>
    </row>
    <row r="228">
      <c r="A228" s="161"/>
      <c r="B228" s="161"/>
      <c r="C228" s="161"/>
      <c r="D228" s="161"/>
      <c r="E228" s="161"/>
      <c r="F228" s="161"/>
      <c r="G228" s="161"/>
      <c r="H228" s="161"/>
      <c r="I228" s="161"/>
      <c r="J228" s="161"/>
      <c r="K228" s="161"/>
      <c r="L228" s="161"/>
      <c r="M228" s="161"/>
      <c r="N228" s="161"/>
      <c r="O228" s="161"/>
      <c r="P228" s="161"/>
      <c r="Q228" s="161"/>
      <c r="R228" s="161"/>
      <c r="S228" s="161"/>
      <c r="T228" s="161"/>
      <c r="U228" s="161"/>
      <c r="V228" s="161"/>
      <c r="W228" s="161"/>
      <c r="X228" s="161"/>
      <c r="Y228" s="161"/>
      <c r="Z228" s="161"/>
    </row>
    <row r="229">
      <c r="A229" s="161"/>
      <c r="B229" s="161"/>
      <c r="C229" s="161"/>
      <c r="D229" s="161"/>
      <c r="E229" s="161"/>
      <c r="F229" s="161"/>
      <c r="G229" s="161"/>
      <c r="H229" s="161"/>
      <c r="I229" s="161"/>
      <c r="J229" s="161"/>
      <c r="K229" s="161"/>
      <c r="L229" s="161"/>
      <c r="M229" s="161"/>
      <c r="N229" s="161"/>
      <c r="O229" s="161"/>
      <c r="P229" s="161"/>
      <c r="Q229" s="161"/>
      <c r="R229" s="161"/>
      <c r="S229" s="161"/>
      <c r="T229" s="161"/>
      <c r="U229" s="161"/>
      <c r="V229" s="161"/>
      <c r="W229" s="161"/>
      <c r="X229" s="161"/>
      <c r="Y229" s="161"/>
      <c r="Z229" s="161"/>
    </row>
    <row r="230">
      <c r="A230" s="161"/>
      <c r="B230" s="161"/>
      <c r="C230" s="161"/>
      <c r="D230" s="161"/>
      <c r="E230" s="161"/>
      <c r="F230" s="161"/>
      <c r="G230" s="161"/>
      <c r="H230" s="161"/>
      <c r="I230" s="161"/>
      <c r="J230" s="161"/>
      <c r="K230" s="161"/>
      <c r="L230" s="161"/>
      <c r="M230" s="161"/>
      <c r="N230" s="161"/>
      <c r="O230" s="161"/>
      <c r="P230" s="161"/>
      <c r="Q230" s="161"/>
      <c r="R230" s="161"/>
      <c r="S230" s="161"/>
      <c r="T230" s="161"/>
      <c r="U230" s="161"/>
      <c r="V230" s="161"/>
      <c r="W230" s="161"/>
      <c r="X230" s="161"/>
      <c r="Y230" s="161"/>
      <c r="Z230" s="161"/>
    </row>
    <row r="231">
      <c r="A231" s="161"/>
      <c r="B231" s="161"/>
      <c r="C231" s="161"/>
      <c r="D231" s="161"/>
      <c r="E231" s="161"/>
      <c r="F231" s="161"/>
      <c r="G231" s="161"/>
      <c r="H231" s="161"/>
      <c r="I231" s="161"/>
      <c r="J231" s="161"/>
      <c r="K231" s="161"/>
      <c r="L231" s="161"/>
      <c r="M231" s="161"/>
      <c r="N231" s="161"/>
      <c r="O231" s="161"/>
      <c r="P231" s="161"/>
      <c r="Q231" s="161"/>
      <c r="R231" s="161"/>
      <c r="S231" s="161"/>
      <c r="T231" s="161"/>
      <c r="U231" s="161"/>
      <c r="V231" s="161"/>
      <c r="W231" s="161"/>
      <c r="X231" s="161"/>
      <c r="Y231" s="161"/>
      <c r="Z231" s="161"/>
    </row>
    <row r="232">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1"/>
      <c r="W232" s="161"/>
      <c r="X232" s="161"/>
      <c r="Y232" s="161"/>
      <c r="Z232" s="161"/>
    </row>
    <row r="233">
      <c r="A233" s="161"/>
      <c r="B233" s="161"/>
      <c r="C233" s="161"/>
      <c r="D233" s="161"/>
      <c r="E233" s="161"/>
      <c r="F233" s="161"/>
      <c r="G233" s="161"/>
      <c r="H233" s="161"/>
      <c r="I233" s="161"/>
      <c r="J233" s="161"/>
      <c r="K233" s="161"/>
      <c r="L233" s="161"/>
      <c r="M233" s="161"/>
      <c r="N233" s="161"/>
      <c r="O233" s="161"/>
      <c r="P233" s="161"/>
      <c r="Q233" s="161"/>
      <c r="R233" s="161"/>
      <c r="S233" s="161"/>
      <c r="T233" s="161"/>
      <c r="U233" s="161"/>
      <c r="V233" s="161"/>
      <c r="W233" s="161"/>
      <c r="X233" s="161"/>
      <c r="Y233" s="161"/>
      <c r="Z233" s="161"/>
    </row>
    <row r="234">
      <c r="A234" s="161"/>
      <c r="B234" s="161"/>
      <c r="C234" s="161"/>
      <c r="D234" s="161"/>
      <c r="E234" s="161"/>
      <c r="F234" s="161"/>
      <c r="G234" s="161"/>
      <c r="H234" s="161"/>
      <c r="I234" s="161"/>
      <c r="J234" s="161"/>
      <c r="K234" s="161"/>
      <c r="L234" s="161"/>
      <c r="M234" s="161"/>
      <c r="N234" s="161"/>
      <c r="O234" s="161"/>
      <c r="P234" s="161"/>
      <c r="Q234" s="161"/>
      <c r="R234" s="161"/>
      <c r="S234" s="161"/>
      <c r="T234" s="161"/>
      <c r="U234" s="161"/>
      <c r="V234" s="161"/>
      <c r="W234" s="161"/>
      <c r="X234" s="161"/>
      <c r="Y234" s="161"/>
      <c r="Z234" s="161"/>
    </row>
    <row r="235">
      <c r="A235" s="161"/>
      <c r="B235" s="161"/>
      <c r="C235" s="161"/>
      <c r="D235" s="161"/>
      <c r="E235" s="161"/>
      <c r="F235" s="161"/>
      <c r="G235" s="161"/>
      <c r="H235" s="161"/>
      <c r="I235" s="161"/>
      <c r="J235" s="161"/>
      <c r="K235" s="161"/>
      <c r="L235" s="161"/>
      <c r="M235" s="161"/>
      <c r="N235" s="161"/>
      <c r="O235" s="161"/>
      <c r="P235" s="161"/>
      <c r="Q235" s="161"/>
      <c r="R235" s="161"/>
      <c r="S235" s="161"/>
      <c r="T235" s="161"/>
      <c r="U235" s="161"/>
      <c r="V235" s="161"/>
      <c r="W235" s="161"/>
      <c r="X235" s="161"/>
      <c r="Y235" s="161"/>
      <c r="Z235" s="161"/>
    </row>
    <row r="236">
      <c r="A236" s="161"/>
      <c r="B236" s="161"/>
      <c r="C236" s="161"/>
      <c r="D236" s="161"/>
      <c r="E236" s="161"/>
      <c r="F236" s="161"/>
      <c r="G236" s="161"/>
      <c r="H236" s="161"/>
      <c r="I236" s="161"/>
      <c r="J236" s="161"/>
      <c r="K236" s="161"/>
      <c r="L236" s="161"/>
      <c r="M236" s="161"/>
      <c r="N236" s="161"/>
      <c r="O236" s="161"/>
      <c r="P236" s="161"/>
      <c r="Q236" s="161"/>
      <c r="R236" s="161"/>
      <c r="S236" s="161"/>
      <c r="T236" s="161"/>
      <c r="U236" s="161"/>
      <c r="V236" s="161"/>
      <c r="W236" s="161"/>
      <c r="X236" s="161"/>
      <c r="Y236" s="161"/>
      <c r="Z236" s="161"/>
    </row>
    <row r="237">
      <c r="A237" s="161"/>
      <c r="B237" s="161"/>
      <c r="C237" s="161"/>
      <c r="D237" s="161"/>
      <c r="E237" s="161"/>
      <c r="F237" s="161"/>
      <c r="G237" s="161"/>
      <c r="H237" s="161"/>
      <c r="I237" s="161"/>
      <c r="J237" s="161"/>
      <c r="K237" s="161"/>
      <c r="L237" s="161"/>
      <c r="M237" s="161"/>
      <c r="N237" s="161"/>
      <c r="O237" s="161"/>
      <c r="P237" s="161"/>
      <c r="Q237" s="161"/>
      <c r="R237" s="161"/>
      <c r="S237" s="161"/>
      <c r="T237" s="161"/>
      <c r="U237" s="161"/>
      <c r="V237" s="161"/>
      <c r="W237" s="161"/>
      <c r="X237" s="161"/>
      <c r="Y237" s="161"/>
      <c r="Z237" s="161"/>
    </row>
    <row r="238">
      <c r="A238" s="161"/>
      <c r="B238" s="161"/>
      <c r="C238" s="161"/>
      <c r="D238" s="161"/>
      <c r="E238" s="161"/>
      <c r="F238" s="161"/>
      <c r="G238" s="161"/>
      <c r="H238" s="161"/>
      <c r="I238" s="161"/>
      <c r="J238" s="161"/>
      <c r="K238" s="161"/>
      <c r="L238" s="161"/>
      <c r="M238" s="161"/>
      <c r="N238" s="161"/>
      <c r="O238" s="161"/>
      <c r="P238" s="161"/>
      <c r="Q238" s="161"/>
      <c r="R238" s="161"/>
      <c r="S238" s="161"/>
      <c r="T238" s="161"/>
      <c r="U238" s="161"/>
      <c r="V238" s="161"/>
      <c r="W238" s="161"/>
      <c r="X238" s="161"/>
      <c r="Y238" s="161"/>
      <c r="Z238" s="161"/>
    </row>
    <row r="239">
      <c r="A239" s="161"/>
      <c r="B239" s="161"/>
      <c r="C239" s="161"/>
      <c r="D239" s="161"/>
      <c r="E239" s="161"/>
      <c r="F239" s="161"/>
      <c r="G239" s="161"/>
      <c r="H239" s="161"/>
      <c r="I239" s="161"/>
      <c r="J239" s="161"/>
      <c r="K239" s="161"/>
      <c r="L239" s="161"/>
      <c r="M239" s="161"/>
      <c r="N239" s="161"/>
      <c r="O239" s="161"/>
      <c r="P239" s="161"/>
      <c r="Q239" s="161"/>
      <c r="R239" s="161"/>
      <c r="S239" s="161"/>
      <c r="T239" s="161"/>
      <c r="U239" s="161"/>
      <c r="V239" s="161"/>
      <c r="W239" s="161"/>
      <c r="X239" s="161"/>
      <c r="Y239" s="161"/>
      <c r="Z239" s="161"/>
    </row>
    <row r="240">
      <c r="A240" s="161"/>
      <c r="B240" s="161"/>
      <c r="C240" s="161"/>
      <c r="D240" s="161"/>
      <c r="E240" s="161"/>
      <c r="F240" s="161"/>
      <c r="G240" s="161"/>
      <c r="H240" s="161"/>
      <c r="I240" s="161"/>
      <c r="J240" s="161"/>
      <c r="K240" s="161"/>
      <c r="L240" s="161"/>
      <c r="M240" s="161"/>
      <c r="N240" s="161"/>
      <c r="O240" s="161"/>
      <c r="P240" s="161"/>
      <c r="Q240" s="161"/>
      <c r="R240" s="161"/>
      <c r="S240" s="161"/>
      <c r="T240" s="161"/>
      <c r="U240" s="161"/>
      <c r="V240" s="161"/>
      <c r="W240" s="161"/>
      <c r="X240" s="161"/>
      <c r="Y240" s="161"/>
      <c r="Z240" s="161"/>
    </row>
    <row r="241">
      <c r="A241" s="161"/>
      <c r="B241" s="161"/>
      <c r="C241" s="161"/>
      <c r="D241" s="161"/>
      <c r="E241" s="161"/>
      <c r="F241" s="161"/>
      <c r="G241" s="161"/>
      <c r="H241" s="161"/>
      <c r="I241" s="161"/>
      <c r="J241" s="161"/>
      <c r="K241" s="161"/>
      <c r="L241" s="161"/>
      <c r="M241" s="161"/>
      <c r="N241" s="161"/>
      <c r="O241" s="161"/>
      <c r="P241" s="161"/>
      <c r="Q241" s="161"/>
      <c r="R241" s="161"/>
      <c r="S241" s="161"/>
      <c r="T241" s="161"/>
      <c r="U241" s="161"/>
      <c r="V241" s="161"/>
      <c r="W241" s="161"/>
      <c r="X241" s="161"/>
      <c r="Y241" s="161"/>
      <c r="Z241" s="161"/>
    </row>
    <row r="242">
      <c r="A242" s="161"/>
      <c r="B242" s="161"/>
      <c r="C242" s="161"/>
      <c r="D242" s="161"/>
      <c r="E242" s="161"/>
      <c r="F242" s="161"/>
      <c r="G242" s="161"/>
      <c r="H242" s="161"/>
      <c r="I242" s="161"/>
      <c r="J242" s="161"/>
      <c r="K242" s="161"/>
      <c r="L242" s="161"/>
      <c r="M242" s="161"/>
      <c r="N242" s="161"/>
      <c r="O242" s="161"/>
      <c r="P242" s="161"/>
      <c r="Q242" s="161"/>
      <c r="R242" s="161"/>
      <c r="S242" s="161"/>
      <c r="T242" s="161"/>
      <c r="U242" s="161"/>
      <c r="V242" s="161"/>
      <c r="W242" s="161"/>
      <c r="X242" s="161"/>
      <c r="Y242" s="161"/>
      <c r="Z242" s="161"/>
    </row>
    <row r="243">
      <c r="A243" s="161"/>
      <c r="B243" s="161"/>
      <c r="C243" s="161"/>
      <c r="D243" s="161"/>
      <c r="E243" s="161"/>
      <c r="F243" s="161"/>
      <c r="G243" s="161"/>
      <c r="H243" s="161"/>
      <c r="I243" s="161"/>
      <c r="J243" s="161"/>
      <c r="K243" s="161"/>
      <c r="L243" s="161"/>
      <c r="M243" s="161"/>
      <c r="N243" s="161"/>
      <c r="O243" s="161"/>
      <c r="P243" s="161"/>
      <c r="Q243" s="161"/>
      <c r="R243" s="161"/>
      <c r="S243" s="161"/>
      <c r="T243" s="161"/>
      <c r="U243" s="161"/>
      <c r="V243" s="161"/>
      <c r="W243" s="161"/>
      <c r="X243" s="161"/>
      <c r="Y243" s="161"/>
      <c r="Z243" s="161"/>
    </row>
    <row r="244">
      <c r="A244" s="161"/>
      <c r="B244" s="161"/>
      <c r="C244" s="161"/>
      <c r="D244" s="161"/>
      <c r="E244" s="161"/>
      <c r="F244" s="161"/>
      <c r="G244" s="161"/>
      <c r="H244" s="161"/>
      <c r="I244" s="161"/>
      <c r="J244" s="161"/>
      <c r="K244" s="161"/>
      <c r="L244" s="161"/>
      <c r="M244" s="161"/>
      <c r="N244" s="161"/>
      <c r="O244" s="161"/>
      <c r="P244" s="161"/>
      <c r="Q244" s="161"/>
      <c r="R244" s="161"/>
      <c r="S244" s="161"/>
      <c r="T244" s="161"/>
      <c r="U244" s="161"/>
      <c r="V244" s="161"/>
      <c r="W244" s="161"/>
      <c r="X244" s="161"/>
      <c r="Y244" s="161"/>
      <c r="Z244" s="161"/>
    </row>
    <row r="245">
      <c r="A245" s="161"/>
      <c r="B245" s="161"/>
      <c r="C245" s="161"/>
      <c r="D245" s="161"/>
      <c r="E245" s="161"/>
      <c r="F245" s="161"/>
      <c r="G245" s="161"/>
      <c r="H245" s="161"/>
      <c r="I245" s="161"/>
      <c r="J245" s="161"/>
      <c r="K245" s="161"/>
      <c r="L245" s="161"/>
      <c r="M245" s="161"/>
      <c r="N245" s="161"/>
      <c r="O245" s="161"/>
      <c r="P245" s="161"/>
      <c r="Q245" s="161"/>
      <c r="R245" s="161"/>
      <c r="S245" s="161"/>
      <c r="T245" s="161"/>
      <c r="U245" s="161"/>
      <c r="V245" s="161"/>
      <c r="W245" s="161"/>
      <c r="X245" s="161"/>
      <c r="Y245" s="161"/>
      <c r="Z245" s="161"/>
    </row>
    <row r="246">
      <c r="A246" s="161"/>
      <c r="B246" s="161"/>
      <c r="C246" s="161"/>
      <c r="D246" s="161"/>
      <c r="E246" s="161"/>
      <c r="F246" s="161"/>
      <c r="G246" s="161"/>
      <c r="H246" s="161"/>
      <c r="I246" s="161"/>
      <c r="J246" s="161"/>
      <c r="K246" s="161"/>
      <c r="L246" s="161"/>
      <c r="M246" s="161"/>
      <c r="N246" s="161"/>
      <c r="O246" s="161"/>
      <c r="P246" s="161"/>
      <c r="Q246" s="161"/>
      <c r="R246" s="161"/>
      <c r="S246" s="161"/>
      <c r="T246" s="161"/>
      <c r="U246" s="161"/>
      <c r="V246" s="161"/>
      <c r="W246" s="161"/>
      <c r="X246" s="161"/>
      <c r="Y246" s="161"/>
      <c r="Z246" s="161"/>
    </row>
    <row r="247">
      <c r="A247" s="161"/>
      <c r="B247" s="161"/>
      <c r="C247" s="161"/>
      <c r="D247" s="161"/>
      <c r="E247" s="161"/>
      <c r="F247" s="161"/>
      <c r="G247" s="161"/>
      <c r="H247" s="161"/>
      <c r="I247" s="161"/>
      <c r="J247" s="161"/>
      <c r="K247" s="161"/>
      <c r="L247" s="161"/>
      <c r="M247" s="161"/>
      <c r="N247" s="161"/>
      <c r="O247" s="161"/>
      <c r="P247" s="161"/>
      <c r="Q247" s="161"/>
      <c r="R247" s="161"/>
      <c r="S247" s="161"/>
      <c r="T247" s="161"/>
      <c r="U247" s="161"/>
      <c r="V247" s="161"/>
      <c r="W247" s="161"/>
      <c r="X247" s="161"/>
      <c r="Y247" s="161"/>
      <c r="Z247" s="161"/>
    </row>
    <row r="248">
      <c r="A248" s="161"/>
      <c r="B248" s="161"/>
      <c r="C248" s="161"/>
      <c r="D248" s="161"/>
      <c r="E248" s="161"/>
      <c r="F248" s="161"/>
      <c r="G248" s="161"/>
      <c r="H248" s="161"/>
      <c r="I248" s="161"/>
      <c r="J248" s="161"/>
      <c r="K248" s="161"/>
      <c r="L248" s="161"/>
      <c r="M248" s="161"/>
      <c r="N248" s="161"/>
      <c r="O248" s="161"/>
      <c r="P248" s="161"/>
      <c r="Q248" s="161"/>
      <c r="R248" s="161"/>
      <c r="S248" s="161"/>
      <c r="T248" s="161"/>
      <c r="U248" s="161"/>
      <c r="V248" s="161"/>
      <c r="W248" s="161"/>
      <c r="X248" s="161"/>
      <c r="Y248" s="161"/>
      <c r="Z248" s="161"/>
    </row>
    <row r="249">
      <c r="A249" s="161"/>
      <c r="B249" s="161"/>
      <c r="C249" s="161"/>
      <c r="D249" s="161"/>
      <c r="E249" s="161"/>
      <c r="F249" s="161"/>
      <c r="G249" s="161"/>
      <c r="H249" s="161"/>
      <c r="I249" s="161"/>
      <c r="J249" s="161"/>
      <c r="K249" s="161"/>
      <c r="L249" s="161"/>
      <c r="M249" s="161"/>
      <c r="N249" s="161"/>
      <c r="O249" s="161"/>
      <c r="P249" s="161"/>
      <c r="Q249" s="161"/>
      <c r="R249" s="161"/>
      <c r="S249" s="161"/>
      <c r="T249" s="161"/>
      <c r="U249" s="161"/>
      <c r="V249" s="161"/>
      <c r="W249" s="161"/>
      <c r="X249" s="161"/>
      <c r="Y249" s="161"/>
      <c r="Z249" s="161"/>
    </row>
    <row r="250">
      <c r="A250" s="161"/>
      <c r="B250" s="161"/>
      <c r="C250" s="161"/>
      <c r="D250" s="161"/>
      <c r="E250" s="161"/>
      <c r="F250" s="161"/>
      <c r="G250" s="161"/>
      <c r="H250" s="161"/>
      <c r="I250" s="161"/>
      <c r="J250" s="161"/>
      <c r="K250" s="161"/>
      <c r="L250" s="161"/>
      <c r="M250" s="161"/>
      <c r="N250" s="161"/>
      <c r="O250" s="161"/>
      <c r="P250" s="161"/>
      <c r="Q250" s="161"/>
      <c r="R250" s="161"/>
      <c r="S250" s="161"/>
      <c r="T250" s="161"/>
      <c r="U250" s="161"/>
      <c r="V250" s="161"/>
      <c r="W250" s="161"/>
      <c r="X250" s="161"/>
      <c r="Y250" s="161"/>
      <c r="Z250" s="161"/>
    </row>
    <row r="251">
      <c r="A251" s="161"/>
      <c r="B251" s="161"/>
      <c r="C251" s="161"/>
      <c r="D251" s="161"/>
      <c r="E251" s="161"/>
      <c r="F251" s="161"/>
      <c r="G251" s="161"/>
      <c r="H251" s="161"/>
      <c r="I251" s="161"/>
      <c r="J251" s="161"/>
      <c r="K251" s="161"/>
      <c r="L251" s="161"/>
      <c r="M251" s="161"/>
      <c r="N251" s="161"/>
      <c r="O251" s="161"/>
      <c r="P251" s="161"/>
      <c r="Q251" s="161"/>
      <c r="R251" s="161"/>
      <c r="S251" s="161"/>
      <c r="T251" s="161"/>
      <c r="U251" s="161"/>
      <c r="V251" s="161"/>
      <c r="W251" s="161"/>
      <c r="X251" s="161"/>
      <c r="Y251" s="161"/>
      <c r="Z251" s="161"/>
    </row>
    <row r="252">
      <c r="A252" s="161"/>
      <c r="B252" s="161"/>
      <c r="C252" s="161"/>
      <c r="D252" s="161"/>
      <c r="E252" s="161"/>
      <c r="F252" s="161"/>
      <c r="G252" s="161"/>
      <c r="H252" s="161"/>
      <c r="I252" s="161"/>
      <c r="J252" s="161"/>
      <c r="K252" s="161"/>
      <c r="L252" s="161"/>
      <c r="M252" s="161"/>
      <c r="N252" s="161"/>
      <c r="O252" s="161"/>
      <c r="P252" s="161"/>
      <c r="Q252" s="161"/>
      <c r="R252" s="161"/>
      <c r="S252" s="161"/>
      <c r="T252" s="161"/>
      <c r="U252" s="161"/>
      <c r="V252" s="161"/>
      <c r="W252" s="161"/>
      <c r="X252" s="161"/>
      <c r="Y252" s="161"/>
      <c r="Z252" s="161"/>
    </row>
    <row r="253">
      <c r="A253" s="161"/>
      <c r="B253" s="161"/>
      <c r="C253" s="161"/>
      <c r="D253" s="161"/>
      <c r="E253" s="161"/>
      <c r="F253" s="161"/>
      <c r="G253" s="161"/>
      <c r="H253" s="161"/>
      <c r="I253" s="161"/>
      <c r="J253" s="161"/>
      <c r="K253" s="161"/>
      <c r="L253" s="161"/>
      <c r="M253" s="161"/>
      <c r="N253" s="161"/>
      <c r="O253" s="161"/>
      <c r="P253" s="161"/>
      <c r="Q253" s="161"/>
      <c r="R253" s="161"/>
      <c r="S253" s="161"/>
      <c r="T253" s="161"/>
      <c r="U253" s="161"/>
      <c r="V253" s="161"/>
      <c r="W253" s="161"/>
      <c r="X253" s="161"/>
      <c r="Y253" s="161"/>
      <c r="Z253" s="161"/>
    </row>
    <row r="254">
      <c r="A254" s="161"/>
      <c r="B254" s="161"/>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row>
    <row r="255">
      <c r="A255" s="161"/>
      <c r="B255" s="161"/>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row>
    <row r="256">
      <c r="A256" s="161"/>
      <c r="B256" s="161"/>
      <c r="C256" s="161"/>
      <c r="D256" s="161"/>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row>
    <row r="257">
      <c r="A257" s="161"/>
      <c r="B257" s="161"/>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row>
    <row r="258">
      <c r="A258" s="161"/>
      <c r="B258" s="161"/>
      <c r="C258" s="161"/>
      <c r="D258" s="161"/>
      <c r="E258" s="161"/>
      <c r="F258" s="161"/>
      <c r="G258" s="161"/>
      <c r="H258" s="161"/>
      <c r="I258" s="161"/>
      <c r="J258" s="161"/>
      <c r="K258" s="161"/>
      <c r="L258" s="161"/>
      <c r="M258" s="161"/>
      <c r="N258" s="161"/>
      <c r="O258" s="161"/>
      <c r="P258" s="161"/>
      <c r="Q258" s="161"/>
      <c r="R258" s="161"/>
      <c r="S258" s="161"/>
      <c r="T258" s="161"/>
      <c r="U258" s="161"/>
      <c r="V258" s="161"/>
      <c r="W258" s="161"/>
      <c r="X258" s="161"/>
      <c r="Y258" s="161"/>
      <c r="Z258" s="161"/>
    </row>
    <row r="259">
      <c r="A259" s="161"/>
      <c r="B259" s="161"/>
      <c r="C259" s="161"/>
      <c r="D259" s="161"/>
      <c r="E259" s="161"/>
      <c r="F259" s="161"/>
      <c r="G259" s="161"/>
      <c r="H259" s="161"/>
      <c r="I259" s="161"/>
      <c r="J259" s="161"/>
      <c r="K259" s="161"/>
      <c r="L259" s="161"/>
      <c r="M259" s="161"/>
      <c r="N259" s="161"/>
      <c r="O259" s="161"/>
      <c r="P259" s="161"/>
      <c r="Q259" s="161"/>
      <c r="R259" s="161"/>
      <c r="S259" s="161"/>
      <c r="T259" s="161"/>
      <c r="U259" s="161"/>
      <c r="V259" s="161"/>
      <c r="W259" s="161"/>
      <c r="X259" s="161"/>
      <c r="Y259" s="161"/>
      <c r="Z259" s="161"/>
    </row>
    <row r="260">
      <c r="A260" s="161"/>
      <c r="B260" s="161"/>
      <c r="C260" s="161"/>
      <c r="D260" s="161"/>
      <c r="E260" s="161"/>
      <c r="F260" s="161"/>
      <c r="G260" s="161"/>
      <c r="H260" s="161"/>
      <c r="I260" s="161"/>
      <c r="J260" s="161"/>
      <c r="K260" s="161"/>
      <c r="L260" s="161"/>
      <c r="M260" s="161"/>
      <c r="N260" s="161"/>
      <c r="O260" s="161"/>
      <c r="P260" s="161"/>
      <c r="Q260" s="161"/>
      <c r="R260" s="161"/>
      <c r="S260" s="161"/>
      <c r="T260" s="161"/>
      <c r="U260" s="161"/>
      <c r="V260" s="161"/>
      <c r="W260" s="161"/>
      <c r="X260" s="161"/>
      <c r="Y260" s="161"/>
      <c r="Z260" s="161"/>
    </row>
    <row r="261">
      <c r="A261" s="161"/>
      <c r="B261" s="161"/>
      <c r="C261" s="161"/>
      <c r="D261" s="161"/>
      <c r="E261" s="161"/>
      <c r="F261" s="161"/>
      <c r="G261" s="161"/>
      <c r="H261" s="161"/>
      <c r="I261" s="161"/>
      <c r="J261" s="161"/>
      <c r="K261" s="161"/>
      <c r="L261" s="161"/>
      <c r="M261" s="161"/>
      <c r="N261" s="161"/>
      <c r="O261" s="161"/>
      <c r="P261" s="161"/>
      <c r="Q261" s="161"/>
      <c r="R261" s="161"/>
      <c r="S261" s="161"/>
      <c r="T261" s="161"/>
      <c r="U261" s="161"/>
      <c r="V261" s="161"/>
      <c r="W261" s="161"/>
      <c r="X261" s="161"/>
      <c r="Y261" s="161"/>
      <c r="Z261" s="161"/>
    </row>
    <row r="262">
      <c r="A262" s="161"/>
      <c r="B262" s="161"/>
      <c r="C262" s="161"/>
      <c r="D262" s="161"/>
      <c r="E262" s="161"/>
      <c r="F262" s="161"/>
      <c r="G262" s="161"/>
      <c r="H262" s="161"/>
      <c r="I262" s="161"/>
      <c r="J262" s="161"/>
      <c r="K262" s="161"/>
      <c r="L262" s="161"/>
      <c r="M262" s="161"/>
      <c r="N262" s="161"/>
      <c r="O262" s="161"/>
      <c r="P262" s="161"/>
      <c r="Q262" s="161"/>
      <c r="R262" s="161"/>
      <c r="S262" s="161"/>
      <c r="T262" s="161"/>
      <c r="U262" s="161"/>
      <c r="V262" s="161"/>
      <c r="W262" s="161"/>
      <c r="X262" s="161"/>
      <c r="Y262" s="161"/>
      <c r="Z262" s="161"/>
    </row>
    <row r="263">
      <c r="A263" s="161"/>
      <c r="B263" s="161"/>
      <c r="C263" s="161"/>
      <c r="D263" s="161"/>
      <c r="E263" s="161"/>
      <c r="F263" s="161"/>
      <c r="G263" s="161"/>
      <c r="H263" s="161"/>
      <c r="I263" s="161"/>
      <c r="J263" s="161"/>
      <c r="K263" s="161"/>
      <c r="L263" s="161"/>
      <c r="M263" s="161"/>
      <c r="N263" s="161"/>
      <c r="O263" s="161"/>
      <c r="P263" s="161"/>
      <c r="Q263" s="161"/>
      <c r="R263" s="161"/>
      <c r="S263" s="161"/>
      <c r="T263" s="161"/>
      <c r="U263" s="161"/>
      <c r="V263" s="161"/>
      <c r="W263" s="161"/>
      <c r="X263" s="161"/>
      <c r="Y263" s="161"/>
      <c r="Z263" s="161"/>
    </row>
    <row r="264">
      <c r="A264" s="161"/>
      <c r="B264" s="161"/>
      <c r="C264" s="161"/>
      <c r="D264" s="161"/>
      <c r="E264" s="161"/>
      <c r="F264" s="161"/>
      <c r="G264" s="161"/>
      <c r="H264" s="161"/>
      <c r="I264" s="161"/>
      <c r="J264" s="161"/>
      <c r="K264" s="161"/>
      <c r="L264" s="161"/>
      <c r="M264" s="161"/>
      <c r="N264" s="161"/>
      <c r="O264" s="161"/>
      <c r="P264" s="161"/>
      <c r="Q264" s="161"/>
      <c r="R264" s="161"/>
      <c r="S264" s="161"/>
      <c r="T264" s="161"/>
      <c r="U264" s="161"/>
      <c r="V264" s="161"/>
      <c r="W264" s="161"/>
      <c r="X264" s="161"/>
      <c r="Y264" s="161"/>
      <c r="Z264" s="161"/>
    </row>
    <row r="265">
      <c r="A265" s="161"/>
      <c r="B265" s="161"/>
      <c r="C265" s="161"/>
      <c r="D265" s="161"/>
      <c r="E265" s="161"/>
      <c r="F265" s="161"/>
      <c r="G265" s="161"/>
      <c r="H265" s="161"/>
      <c r="I265" s="161"/>
      <c r="J265" s="161"/>
      <c r="K265" s="161"/>
      <c r="L265" s="161"/>
      <c r="M265" s="161"/>
      <c r="N265" s="161"/>
      <c r="O265" s="161"/>
      <c r="P265" s="161"/>
      <c r="Q265" s="161"/>
      <c r="R265" s="161"/>
      <c r="S265" s="161"/>
      <c r="T265" s="161"/>
      <c r="U265" s="161"/>
      <c r="V265" s="161"/>
      <c r="W265" s="161"/>
      <c r="X265" s="161"/>
      <c r="Y265" s="161"/>
      <c r="Z265" s="161"/>
    </row>
    <row r="266">
      <c r="A266" s="161"/>
      <c r="B266" s="161"/>
      <c r="C266" s="161"/>
      <c r="D266" s="161"/>
      <c r="E266" s="161"/>
      <c r="F266" s="161"/>
      <c r="G266" s="161"/>
      <c r="H266" s="161"/>
      <c r="I266" s="161"/>
      <c r="J266" s="161"/>
      <c r="K266" s="161"/>
      <c r="L266" s="161"/>
      <c r="M266" s="161"/>
      <c r="N266" s="161"/>
      <c r="O266" s="161"/>
      <c r="P266" s="161"/>
      <c r="Q266" s="161"/>
      <c r="R266" s="161"/>
      <c r="S266" s="161"/>
      <c r="T266" s="161"/>
      <c r="U266" s="161"/>
      <c r="V266" s="161"/>
      <c r="W266" s="161"/>
      <c r="X266" s="161"/>
      <c r="Y266" s="161"/>
      <c r="Z266" s="161"/>
    </row>
    <row r="267">
      <c r="A267" s="161"/>
      <c r="B267" s="161"/>
      <c r="C267" s="161"/>
      <c r="D267" s="161"/>
      <c r="E267" s="161"/>
      <c r="F267" s="161"/>
      <c r="G267" s="161"/>
      <c r="H267" s="161"/>
      <c r="I267" s="161"/>
      <c r="J267" s="161"/>
      <c r="K267" s="161"/>
      <c r="L267" s="161"/>
      <c r="M267" s="161"/>
      <c r="N267" s="161"/>
      <c r="O267" s="161"/>
      <c r="P267" s="161"/>
      <c r="Q267" s="161"/>
      <c r="R267" s="161"/>
      <c r="S267" s="161"/>
      <c r="T267" s="161"/>
      <c r="U267" s="161"/>
      <c r="V267" s="161"/>
      <c r="W267" s="161"/>
      <c r="X267" s="161"/>
      <c r="Y267" s="161"/>
      <c r="Z267" s="161"/>
    </row>
    <row r="268">
      <c r="A268" s="161"/>
      <c r="B268" s="161"/>
      <c r="C268" s="161"/>
      <c r="D268" s="161"/>
      <c r="E268" s="161"/>
      <c r="F268" s="161"/>
      <c r="G268" s="161"/>
      <c r="H268" s="161"/>
      <c r="I268" s="161"/>
      <c r="J268" s="161"/>
      <c r="K268" s="161"/>
      <c r="L268" s="161"/>
      <c r="M268" s="161"/>
      <c r="N268" s="161"/>
      <c r="O268" s="161"/>
      <c r="P268" s="161"/>
      <c r="Q268" s="161"/>
      <c r="R268" s="161"/>
      <c r="S268" s="161"/>
      <c r="T268" s="161"/>
      <c r="U268" s="161"/>
      <c r="V268" s="161"/>
      <c r="W268" s="161"/>
      <c r="X268" s="161"/>
      <c r="Y268" s="161"/>
      <c r="Z268" s="161"/>
    </row>
    <row r="269">
      <c r="A269" s="161"/>
      <c r="B269" s="161"/>
      <c r="C269" s="161"/>
      <c r="D269" s="161"/>
      <c r="E269" s="161"/>
      <c r="F269" s="161"/>
      <c r="G269" s="161"/>
      <c r="H269" s="161"/>
      <c r="I269" s="161"/>
      <c r="J269" s="161"/>
      <c r="K269" s="161"/>
      <c r="L269" s="161"/>
      <c r="M269" s="161"/>
      <c r="N269" s="161"/>
      <c r="O269" s="161"/>
      <c r="P269" s="161"/>
      <c r="Q269" s="161"/>
      <c r="R269" s="161"/>
      <c r="S269" s="161"/>
      <c r="T269" s="161"/>
      <c r="U269" s="161"/>
      <c r="V269" s="161"/>
      <c r="W269" s="161"/>
      <c r="X269" s="161"/>
      <c r="Y269" s="161"/>
      <c r="Z269" s="161"/>
    </row>
    <row r="270">
      <c r="A270" s="161"/>
      <c r="B270" s="161"/>
      <c r="C270" s="161"/>
      <c r="D270" s="161"/>
      <c r="E270" s="161"/>
      <c r="F270" s="161"/>
      <c r="G270" s="161"/>
      <c r="H270" s="161"/>
      <c r="I270" s="161"/>
      <c r="J270" s="161"/>
      <c r="K270" s="161"/>
      <c r="L270" s="161"/>
      <c r="M270" s="161"/>
      <c r="N270" s="161"/>
      <c r="O270" s="161"/>
      <c r="P270" s="161"/>
      <c r="Q270" s="161"/>
      <c r="R270" s="161"/>
      <c r="S270" s="161"/>
      <c r="T270" s="161"/>
      <c r="U270" s="161"/>
      <c r="V270" s="161"/>
      <c r="W270" s="161"/>
      <c r="X270" s="161"/>
      <c r="Y270" s="161"/>
      <c r="Z270" s="161"/>
    </row>
    <row r="271">
      <c r="A271" s="161"/>
      <c r="B271" s="161"/>
      <c r="C271" s="161"/>
      <c r="D271" s="161"/>
      <c r="E271" s="161"/>
      <c r="F271" s="161"/>
      <c r="G271" s="161"/>
      <c r="H271" s="161"/>
      <c r="I271" s="161"/>
      <c r="J271" s="161"/>
      <c r="K271" s="161"/>
      <c r="L271" s="161"/>
      <c r="M271" s="161"/>
      <c r="N271" s="161"/>
      <c r="O271" s="161"/>
      <c r="P271" s="161"/>
      <c r="Q271" s="161"/>
      <c r="R271" s="161"/>
      <c r="S271" s="161"/>
      <c r="T271" s="161"/>
      <c r="U271" s="161"/>
      <c r="V271" s="161"/>
      <c r="W271" s="161"/>
      <c r="X271" s="161"/>
      <c r="Y271" s="161"/>
      <c r="Z271" s="161"/>
    </row>
    <row r="272">
      <c r="A272" s="161"/>
      <c r="B272" s="161"/>
      <c r="C272" s="161"/>
      <c r="D272" s="161"/>
      <c r="E272" s="161"/>
      <c r="F272" s="161"/>
      <c r="G272" s="161"/>
      <c r="H272" s="161"/>
      <c r="I272" s="161"/>
      <c r="J272" s="161"/>
      <c r="K272" s="161"/>
      <c r="L272" s="161"/>
      <c r="M272" s="161"/>
      <c r="N272" s="161"/>
      <c r="O272" s="161"/>
      <c r="P272" s="161"/>
      <c r="Q272" s="161"/>
      <c r="R272" s="161"/>
      <c r="S272" s="161"/>
      <c r="T272" s="161"/>
      <c r="U272" s="161"/>
      <c r="V272" s="161"/>
      <c r="W272" s="161"/>
      <c r="X272" s="161"/>
      <c r="Y272" s="161"/>
      <c r="Z272" s="161"/>
    </row>
    <row r="273">
      <c r="A273" s="161"/>
      <c r="B273" s="161"/>
      <c r="C273" s="161"/>
      <c r="D273" s="161"/>
      <c r="E273" s="161"/>
      <c r="F273" s="161"/>
      <c r="G273" s="161"/>
      <c r="H273" s="161"/>
      <c r="I273" s="161"/>
      <c r="J273" s="161"/>
      <c r="K273" s="161"/>
      <c r="L273" s="161"/>
      <c r="M273" s="161"/>
      <c r="N273" s="161"/>
      <c r="O273" s="161"/>
      <c r="P273" s="161"/>
      <c r="Q273" s="161"/>
      <c r="R273" s="161"/>
      <c r="S273" s="161"/>
      <c r="T273" s="161"/>
      <c r="U273" s="161"/>
      <c r="V273" s="161"/>
      <c r="W273" s="161"/>
      <c r="X273" s="161"/>
      <c r="Y273" s="161"/>
      <c r="Z273" s="161"/>
    </row>
    <row r="274">
      <c r="A274" s="161"/>
      <c r="B274" s="161"/>
      <c r="C274" s="161"/>
      <c r="D274" s="161"/>
      <c r="E274" s="161"/>
      <c r="F274" s="161"/>
      <c r="G274" s="161"/>
      <c r="H274" s="161"/>
      <c r="I274" s="161"/>
      <c r="J274" s="161"/>
      <c r="K274" s="161"/>
      <c r="L274" s="161"/>
      <c r="M274" s="161"/>
      <c r="N274" s="161"/>
      <c r="O274" s="161"/>
      <c r="P274" s="161"/>
      <c r="Q274" s="161"/>
      <c r="R274" s="161"/>
      <c r="S274" s="161"/>
      <c r="T274" s="161"/>
      <c r="U274" s="161"/>
      <c r="V274" s="161"/>
      <c r="W274" s="161"/>
      <c r="X274" s="161"/>
      <c r="Y274" s="161"/>
      <c r="Z274" s="161"/>
    </row>
    <row r="275">
      <c r="A275" s="161"/>
      <c r="B275" s="161"/>
      <c r="C275" s="161"/>
      <c r="D275" s="161"/>
      <c r="E275" s="161"/>
      <c r="F275" s="161"/>
      <c r="G275" s="161"/>
      <c r="H275" s="161"/>
      <c r="I275" s="161"/>
      <c r="J275" s="161"/>
      <c r="K275" s="161"/>
      <c r="L275" s="161"/>
      <c r="M275" s="161"/>
      <c r="N275" s="161"/>
      <c r="O275" s="161"/>
      <c r="P275" s="161"/>
      <c r="Q275" s="161"/>
      <c r="R275" s="161"/>
      <c r="S275" s="161"/>
      <c r="T275" s="161"/>
      <c r="U275" s="161"/>
      <c r="V275" s="161"/>
      <c r="W275" s="161"/>
      <c r="X275" s="161"/>
      <c r="Y275" s="161"/>
      <c r="Z275" s="161"/>
    </row>
    <row r="276">
      <c r="A276" s="161"/>
      <c r="B276" s="161"/>
      <c r="C276" s="161"/>
      <c r="D276" s="161"/>
      <c r="E276" s="161"/>
      <c r="F276" s="161"/>
      <c r="G276" s="161"/>
      <c r="H276" s="161"/>
      <c r="I276" s="161"/>
      <c r="J276" s="161"/>
      <c r="K276" s="161"/>
      <c r="L276" s="161"/>
      <c r="M276" s="161"/>
      <c r="N276" s="161"/>
      <c r="O276" s="161"/>
      <c r="P276" s="161"/>
      <c r="Q276" s="161"/>
      <c r="R276" s="161"/>
      <c r="S276" s="161"/>
      <c r="T276" s="161"/>
      <c r="U276" s="161"/>
      <c r="V276" s="161"/>
      <c r="W276" s="161"/>
      <c r="X276" s="161"/>
      <c r="Y276" s="161"/>
      <c r="Z276" s="161"/>
    </row>
    <row r="277">
      <c r="A277" s="161"/>
      <c r="B277" s="161"/>
      <c r="C277" s="161"/>
      <c r="D277" s="161"/>
      <c r="E277" s="161"/>
      <c r="F277" s="161"/>
      <c r="G277" s="161"/>
      <c r="H277" s="161"/>
      <c r="I277" s="161"/>
      <c r="J277" s="161"/>
      <c r="K277" s="161"/>
      <c r="L277" s="161"/>
      <c r="M277" s="161"/>
      <c r="N277" s="161"/>
      <c r="O277" s="161"/>
      <c r="P277" s="161"/>
      <c r="Q277" s="161"/>
      <c r="R277" s="161"/>
      <c r="S277" s="161"/>
      <c r="T277" s="161"/>
      <c r="U277" s="161"/>
      <c r="V277" s="161"/>
      <c r="W277" s="161"/>
      <c r="X277" s="161"/>
      <c r="Y277" s="161"/>
      <c r="Z277" s="161"/>
    </row>
    <row r="278">
      <c r="A278" s="161"/>
      <c r="B278" s="161"/>
      <c r="C278" s="161"/>
      <c r="D278" s="161"/>
      <c r="E278" s="161"/>
      <c r="F278" s="161"/>
      <c r="G278" s="161"/>
      <c r="H278" s="161"/>
      <c r="I278" s="161"/>
      <c r="J278" s="161"/>
      <c r="K278" s="161"/>
      <c r="L278" s="161"/>
      <c r="M278" s="161"/>
      <c r="N278" s="161"/>
      <c r="O278" s="161"/>
      <c r="P278" s="161"/>
      <c r="Q278" s="161"/>
      <c r="R278" s="161"/>
      <c r="S278" s="161"/>
      <c r="T278" s="161"/>
      <c r="U278" s="161"/>
      <c r="V278" s="161"/>
      <c r="W278" s="161"/>
      <c r="X278" s="161"/>
      <c r="Y278" s="161"/>
      <c r="Z278" s="161"/>
    </row>
    <row r="279">
      <c r="A279" s="161"/>
      <c r="B279" s="161"/>
      <c r="C279" s="161"/>
      <c r="D279" s="161"/>
      <c r="E279" s="161"/>
      <c r="F279" s="161"/>
      <c r="G279" s="161"/>
      <c r="H279" s="161"/>
      <c r="I279" s="161"/>
      <c r="J279" s="161"/>
      <c r="K279" s="161"/>
      <c r="L279" s="161"/>
      <c r="M279" s="161"/>
      <c r="N279" s="161"/>
      <c r="O279" s="161"/>
      <c r="P279" s="161"/>
      <c r="Q279" s="161"/>
      <c r="R279" s="161"/>
      <c r="S279" s="161"/>
      <c r="T279" s="161"/>
      <c r="U279" s="161"/>
      <c r="V279" s="161"/>
      <c r="W279" s="161"/>
      <c r="X279" s="161"/>
      <c r="Y279" s="161"/>
      <c r="Z279" s="161"/>
    </row>
    <row r="280">
      <c r="A280" s="161"/>
      <c r="B280" s="161"/>
      <c r="C280" s="161"/>
      <c r="D280" s="161"/>
      <c r="E280" s="161"/>
      <c r="F280" s="161"/>
      <c r="G280" s="161"/>
      <c r="H280" s="161"/>
      <c r="I280" s="161"/>
      <c r="J280" s="161"/>
      <c r="K280" s="161"/>
      <c r="L280" s="161"/>
      <c r="M280" s="161"/>
      <c r="N280" s="161"/>
      <c r="O280" s="161"/>
      <c r="P280" s="161"/>
      <c r="Q280" s="161"/>
      <c r="R280" s="161"/>
      <c r="S280" s="161"/>
      <c r="T280" s="161"/>
      <c r="U280" s="161"/>
      <c r="V280" s="161"/>
      <c r="W280" s="161"/>
      <c r="X280" s="161"/>
      <c r="Y280" s="161"/>
      <c r="Z280" s="161"/>
    </row>
    <row r="281">
      <c r="A281" s="161"/>
      <c r="B281" s="161"/>
      <c r="C281" s="161"/>
      <c r="D281" s="161"/>
      <c r="E281" s="161"/>
      <c r="F281" s="161"/>
      <c r="G281" s="161"/>
      <c r="H281" s="161"/>
      <c r="I281" s="161"/>
      <c r="J281" s="161"/>
      <c r="K281" s="161"/>
      <c r="L281" s="161"/>
      <c r="M281" s="161"/>
      <c r="N281" s="161"/>
      <c r="O281" s="161"/>
      <c r="P281" s="161"/>
      <c r="Q281" s="161"/>
      <c r="R281" s="161"/>
      <c r="S281" s="161"/>
      <c r="T281" s="161"/>
      <c r="U281" s="161"/>
      <c r="V281" s="161"/>
      <c r="W281" s="161"/>
      <c r="X281" s="161"/>
      <c r="Y281" s="161"/>
      <c r="Z281" s="161"/>
    </row>
    <row r="282">
      <c r="A282" s="161"/>
      <c r="B282" s="161"/>
      <c r="C282" s="161"/>
      <c r="D282" s="161"/>
      <c r="E282" s="161"/>
      <c r="F282" s="161"/>
      <c r="G282" s="161"/>
      <c r="H282" s="161"/>
      <c r="I282" s="161"/>
      <c r="J282" s="161"/>
      <c r="K282" s="161"/>
      <c r="L282" s="161"/>
      <c r="M282" s="161"/>
      <c r="N282" s="161"/>
      <c r="O282" s="161"/>
      <c r="P282" s="161"/>
      <c r="Q282" s="161"/>
      <c r="R282" s="161"/>
      <c r="S282" s="161"/>
      <c r="T282" s="161"/>
      <c r="U282" s="161"/>
      <c r="V282" s="161"/>
      <c r="W282" s="161"/>
      <c r="X282" s="161"/>
      <c r="Y282" s="161"/>
      <c r="Z282" s="161"/>
    </row>
    <row r="283">
      <c r="A283" s="161"/>
      <c r="B283" s="161"/>
      <c r="C283" s="161"/>
      <c r="D283" s="161"/>
      <c r="E283" s="161"/>
      <c r="F283" s="161"/>
      <c r="G283" s="161"/>
      <c r="H283" s="161"/>
      <c r="I283" s="161"/>
      <c r="J283" s="161"/>
      <c r="K283" s="161"/>
      <c r="L283" s="161"/>
      <c r="M283" s="161"/>
      <c r="N283" s="161"/>
      <c r="O283" s="161"/>
      <c r="P283" s="161"/>
      <c r="Q283" s="161"/>
      <c r="R283" s="161"/>
      <c r="S283" s="161"/>
      <c r="T283" s="161"/>
      <c r="U283" s="161"/>
      <c r="V283" s="161"/>
      <c r="W283" s="161"/>
      <c r="X283" s="161"/>
      <c r="Y283" s="161"/>
      <c r="Z283" s="161"/>
    </row>
    <row r="284">
      <c r="A284" s="161"/>
      <c r="B284" s="161"/>
      <c r="C284" s="161"/>
      <c r="D284" s="161"/>
      <c r="E284" s="161"/>
      <c r="F284" s="161"/>
      <c r="G284" s="161"/>
      <c r="H284" s="161"/>
      <c r="I284" s="161"/>
      <c r="J284" s="161"/>
      <c r="K284" s="161"/>
      <c r="L284" s="161"/>
      <c r="M284" s="161"/>
      <c r="N284" s="161"/>
      <c r="O284" s="161"/>
      <c r="P284" s="161"/>
      <c r="Q284" s="161"/>
      <c r="R284" s="161"/>
      <c r="S284" s="161"/>
      <c r="T284" s="161"/>
      <c r="U284" s="161"/>
      <c r="V284" s="161"/>
      <c r="W284" s="161"/>
      <c r="X284" s="161"/>
      <c r="Y284" s="161"/>
      <c r="Z284" s="161"/>
    </row>
    <row r="285">
      <c r="A285" s="161"/>
      <c r="B285" s="161"/>
      <c r="C285" s="161"/>
      <c r="D285" s="161"/>
      <c r="E285" s="161"/>
      <c r="F285" s="161"/>
      <c r="G285" s="161"/>
      <c r="H285" s="161"/>
      <c r="I285" s="161"/>
      <c r="J285" s="161"/>
      <c r="K285" s="161"/>
      <c r="L285" s="161"/>
      <c r="M285" s="161"/>
      <c r="N285" s="161"/>
      <c r="O285" s="161"/>
      <c r="P285" s="161"/>
      <c r="Q285" s="161"/>
      <c r="R285" s="161"/>
      <c r="S285" s="161"/>
      <c r="T285" s="161"/>
      <c r="U285" s="161"/>
      <c r="V285" s="161"/>
      <c r="W285" s="161"/>
      <c r="X285" s="161"/>
      <c r="Y285" s="161"/>
      <c r="Z285" s="161"/>
    </row>
    <row r="286">
      <c r="A286" s="161"/>
      <c r="B286" s="161"/>
      <c r="C286" s="161"/>
      <c r="D286" s="161"/>
      <c r="E286" s="161"/>
      <c r="F286" s="161"/>
      <c r="G286" s="161"/>
      <c r="H286" s="161"/>
      <c r="I286" s="161"/>
      <c r="J286" s="161"/>
      <c r="K286" s="161"/>
      <c r="L286" s="161"/>
      <c r="M286" s="161"/>
      <c r="N286" s="161"/>
      <c r="O286" s="161"/>
      <c r="P286" s="161"/>
      <c r="Q286" s="161"/>
      <c r="R286" s="161"/>
      <c r="S286" s="161"/>
      <c r="T286" s="161"/>
      <c r="U286" s="161"/>
      <c r="V286" s="161"/>
      <c r="W286" s="161"/>
      <c r="X286" s="161"/>
      <c r="Y286" s="161"/>
      <c r="Z286" s="161"/>
    </row>
    <row r="287">
      <c r="A287" s="161"/>
      <c r="B287" s="161"/>
      <c r="C287" s="161"/>
      <c r="D287" s="161"/>
      <c r="E287" s="161"/>
      <c r="F287" s="161"/>
      <c r="G287" s="161"/>
      <c r="H287" s="161"/>
      <c r="I287" s="161"/>
      <c r="J287" s="161"/>
      <c r="K287" s="161"/>
      <c r="L287" s="161"/>
      <c r="M287" s="161"/>
      <c r="N287" s="161"/>
      <c r="O287" s="161"/>
      <c r="P287" s="161"/>
      <c r="Q287" s="161"/>
      <c r="R287" s="161"/>
      <c r="S287" s="161"/>
      <c r="T287" s="161"/>
      <c r="U287" s="161"/>
      <c r="V287" s="161"/>
      <c r="W287" s="161"/>
      <c r="X287" s="161"/>
      <c r="Y287" s="161"/>
      <c r="Z287" s="161"/>
    </row>
    <row r="288">
      <c r="A288" s="161"/>
      <c r="B288" s="161"/>
      <c r="C288" s="161"/>
      <c r="D288" s="161"/>
      <c r="E288" s="161"/>
      <c r="F288" s="161"/>
      <c r="G288" s="161"/>
      <c r="H288" s="161"/>
      <c r="I288" s="161"/>
      <c r="J288" s="161"/>
      <c r="K288" s="161"/>
      <c r="L288" s="161"/>
      <c r="M288" s="161"/>
      <c r="N288" s="161"/>
      <c r="O288" s="161"/>
      <c r="P288" s="161"/>
      <c r="Q288" s="161"/>
      <c r="R288" s="161"/>
      <c r="S288" s="161"/>
      <c r="T288" s="161"/>
      <c r="U288" s="161"/>
      <c r="V288" s="161"/>
      <c r="W288" s="161"/>
      <c r="X288" s="161"/>
      <c r="Y288" s="161"/>
      <c r="Z288" s="161"/>
    </row>
    <row r="289">
      <c r="A289" s="161"/>
      <c r="B289" s="161"/>
      <c r="C289" s="161"/>
      <c r="D289" s="161"/>
      <c r="E289" s="161"/>
      <c r="F289" s="161"/>
      <c r="G289" s="161"/>
      <c r="H289" s="161"/>
      <c r="I289" s="161"/>
      <c r="J289" s="161"/>
      <c r="K289" s="161"/>
      <c r="L289" s="161"/>
      <c r="M289" s="161"/>
      <c r="N289" s="161"/>
      <c r="O289" s="161"/>
      <c r="P289" s="161"/>
      <c r="Q289" s="161"/>
      <c r="R289" s="161"/>
      <c r="S289" s="161"/>
      <c r="T289" s="161"/>
      <c r="U289" s="161"/>
      <c r="V289" s="161"/>
      <c r="W289" s="161"/>
      <c r="X289" s="161"/>
      <c r="Y289" s="161"/>
      <c r="Z289" s="161"/>
    </row>
    <row r="290">
      <c r="A290" s="161"/>
      <c r="B290" s="161"/>
      <c r="C290" s="161"/>
      <c r="D290" s="161"/>
      <c r="E290" s="161"/>
      <c r="F290" s="161"/>
      <c r="G290" s="161"/>
      <c r="H290" s="161"/>
      <c r="I290" s="161"/>
      <c r="J290" s="161"/>
      <c r="K290" s="161"/>
      <c r="L290" s="161"/>
      <c r="M290" s="161"/>
      <c r="N290" s="161"/>
      <c r="O290" s="161"/>
      <c r="P290" s="161"/>
      <c r="Q290" s="161"/>
      <c r="R290" s="161"/>
      <c r="S290" s="161"/>
      <c r="T290" s="161"/>
      <c r="U290" s="161"/>
      <c r="V290" s="161"/>
      <c r="W290" s="161"/>
      <c r="X290" s="161"/>
      <c r="Y290" s="161"/>
      <c r="Z290" s="161"/>
    </row>
    <row r="291">
      <c r="A291" s="161"/>
      <c r="B291" s="161"/>
      <c r="C291" s="161"/>
      <c r="D291" s="161"/>
      <c r="E291" s="161"/>
      <c r="F291" s="161"/>
      <c r="G291" s="161"/>
      <c r="H291" s="161"/>
      <c r="I291" s="161"/>
      <c r="J291" s="161"/>
      <c r="K291" s="161"/>
      <c r="L291" s="161"/>
      <c r="M291" s="161"/>
      <c r="N291" s="161"/>
      <c r="O291" s="161"/>
      <c r="P291" s="161"/>
      <c r="Q291" s="161"/>
      <c r="R291" s="161"/>
      <c r="S291" s="161"/>
      <c r="T291" s="161"/>
      <c r="U291" s="161"/>
      <c r="V291" s="161"/>
      <c r="W291" s="161"/>
      <c r="X291" s="161"/>
      <c r="Y291" s="161"/>
      <c r="Z291" s="161"/>
    </row>
    <row r="292">
      <c r="A292" s="161"/>
      <c r="B292" s="161"/>
      <c r="C292" s="161"/>
      <c r="D292" s="161"/>
      <c r="E292" s="161"/>
      <c r="F292" s="161"/>
      <c r="G292" s="161"/>
      <c r="H292" s="161"/>
      <c r="I292" s="161"/>
      <c r="J292" s="161"/>
      <c r="K292" s="161"/>
      <c r="L292" s="161"/>
      <c r="M292" s="161"/>
      <c r="N292" s="161"/>
      <c r="O292" s="161"/>
      <c r="P292" s="161"/>
      <c r="Q292" s="161"/>
      <c r="R292" s="161"/>
      <c r="S292" s="161"/>
      <c r="T292" s="161"/>
      <c r="U292" s="161"/>
      <c r="V292" s="161"/>
      <c r="W292" s="161"/>
      <c r="X292" s="161"/>
      <c r="Y292" s="161"/>
      <c r="Z292" s="161"/>
    </row>
    <row r="293">
      <c r="A293" s="161"/>
      <c r="B293" s="161"/>
      <c r="C293" s="161"/>
      <c r="D293" s="161"/>
      <c r="E293" s="161"/>
      <c r="F293" s="161"/>
      <c r="G293" s="161"/>
      <c r="H293" s="161"/>
      <c r="I293" s="161"/>
      <c r="J293" s="161"/>
      <c r="K293" s="161"/>
      <c r="L293" s="161"/>
      <c r="M293" s="161"/>
      <c r="N293" s="161"/>
      <c r="O293" s="161"/>
      <c r="P293" s="161"/>
      <c r="Q293" s="161"/>
      <c r="R293" s="161"/>
      <c r="S293" s="161"/>
      <c r="T293" s="161"/>
      <c r="U293" s="161"/>
      <c r="V293" s="161"/>
      <c r="W293" s="161"/>
      <c r="X293" s="161"/>
      <c r="Y293" s="161"/>
      <c r="Z293" s="161"/>
    </row>
    <row r="294">
      <c r="A294" s="161"/>
      <c r="B294" s="161"/>
      <c r="C294" s="161"/>
      <c r="D294" s="161"/>
      <c r="E294" s="161"/>
      <c r="F294" s="161"/>
      <c r="G294" s="161"/>
      <c r="H294" s="161"/>
      <c r="I294" s="161"/>
      <c r="J294" s="161"/>
      <c r="K294" s="161"/>
      <c r="L294" s="161"/>
      <c r="M294" s="161"/>
      <c r="N294" s="161"/>
      <c r="O294" s="161"/>
      <c r="P294" s="161"/>
      <c r="Q294" s="161"/>
      <c r="R294" s="161"/>
      <c r="S294" s="161"/>
      <c r="T294" s="161"/>
      <c r="U294" s="161"/>
      <c r="V294" s="161"/>
      <c r="W294" s="161"/>
      <c r="X294" s="161"/>
      <c r="Y294" s="161"/>
      <c r="Z294" s="161"/>
    </row>
    <row r="295">
      <c r="A295" s="161"/>
      <c r="B295" s="161"/>
      <c r="C295" s="161"/>
      <c r="D295" s="161"/>
      <c r="E295" s="161"/>
      <c r="F295" s="161"/>
      <c r="G295" s="161"/>
      <c r="H295" s="161"/>
      <c r="I295" s="161"/>
      <c r="J295" s="161"/>
      <c r="K295" s="161"/>
      <c r="L295" s="161"/>
      <c r="M295" s="161"/>
      <c r="N295" s="161"/>
      <c r="O295" s="161"/>
      <c r="P295" s="161"/>
      <c r="Q295" s="161"/>
      <c r="R295" s="161"/>
      <c r="S295" s="161"/>
      <c r="T295" s="161"/>
      <c r="U295" s="161"/>
      <c r="V295" s="161"/>
      <c r="W295" s="161"/>
      <c r="X295" s="161"/>
      <c r="Y295" s="161"/>
      <c r="Z295" s="161"/>
    </row>
    <row r="296">
      <c r="A296" s="161"/>
      <c r="B296" s="161"/>
      <c r="C296" s="161"/>
      <c r="D296" s="161"/>
      <c r="E296" s="161"/>
      <c r="F296" s="161"/>
      <c r="G296" s="161"/>
      <c r="H296" s="161"/>
      <c r="I296" s="161"/>
      <c r="J296" s="161"/>
      <c r="K296" s="161"/>
      <c r="L296" s="161"/>
      <c r="M296" s="161"/>
      <c r="N296" s="161"/>
      <c r="O296" s="161"/>
      <c r="P296" s="161"/>
      <c r="Q296" s="161"/>
      <c r="R296" s="161"/>
      <c r="S296" s="161"/>
      <c r="T296" s="161"/>
      <c r="U296" s="161"/>
      <c r="V296" s="161"/>
      <c r="W296" s="161"/>
      <c r="X296" s="161"/>
      <c r="Y296" s="161"/>
      <c r="Z296" s="161"/>
    </row>
    <row r="297">
      <c r="A297" s="161"/>
      <c r="B297" s="161"/>
      <c r="C297" s="161"/>
      <c r="D297" s="161"/>
      <c r="E297" s="161"/>
      <c r="F297" s="161"/>
      <c r="G297" s="161"/>
      <c r="H297" s="161"/>
      <c r="I297" s="161"/>
      <c r="J297" s="161"/>
      <c r="K297" s="161"/>
      <c r="L297" s="161"/>
      <c r="M297" s="161"/>
      <c r="N297" s="161"/>
      <c r="O297" s="161"/>
      <c r="P297" s="161"/>
      <c r="Q297" s="161"/>
      <c r="R297" s="161"/>
      <c r="S297" s="161"/>
      <c r="T297" s="161"/>
      <c r="U297" s="161"/>
      <c r="V297" s="161"/>
      <c r="W297" s="161"/>
      <c r="X297" s="161"/>
      <c r="Y297" s="161"/>
      <c r="Z297" s="161"/>
    </row>
    <row r="298">
      <c r="A298" s="161"/>
      <c r="B298" s="161"/>
      <c r="C298" s="161"/>
      <c r="D298" s="161"/>
      <c r="E298" s="161"/>
      <c r="F298" s="161"/>
      <c r="G298" s="161"/>
      <c r="H298" s="161"/>
      <c r="I298" s="161"/>
      <c r="J298" s="161"/>
      <c r="K298" s="161"/>
      <c r="L298" s="161"/>
      <c r="M298" s="161"/>
      <c r="N298" s="161"/>
      <c r="O298" s="161"/>
      <c r="P298" s="161"/>
      <c r="Q298" s="161"/>
      <c r="R298" s="161"/>
      <c r="S298" s="161"/>
      <c r="T298" s="161"/>
      <c r="U298" s="161"/>
      <c r="V298" s="161"/>
      <c r="W298" s="161"/>
      <c r="X298" s="161"/>
      <c r="Y298" s="161"/>
      <c r="Z298" s="161"/>
    </row>
    <row r="299">
      <c r="A299" s="161"/>
      <c r="B299" s="161"/>
      <c r="C299" s="161"/>
      <c r="D299" s="161"/>
      <c r="E299" s="161"/>
      <c r="F299" s="161"/>
      <c r="G299" s="161"/>
      <c r="H299" s="161"/>
      <c r="I299" s="161"/>
      <c r="J299" s="161"/>
      <c r="K299" s="161"/>
      <c r="L299" s="161"/>
      <c r="M299" s="161"/>
      <c r="N299" s="161"/>
      <c r="O299" s="161"/>
      <c r="P299" s="161"/>
      <c r="Q299" s="161"/>
      <c r="R299" s="161"/>
      <c r="S299" s="161"/>
      <c r="T299" s="161"/>
      <c r="U299" s="161"/>
      <c r="V299" s="161"/>
      <c r="W299" s="161"/>
      <c r="X299" s="161"/>
      <c r="Y299" s="161"/>
      <c r="Z299" s="161"/>
    </row>
    <row r="300">
      <c r="A300" s="161"/>
      <c r="B300" s="161"/>
      <c r="C300" s="161"/>
      <c r="D300" s="161"/>
      <c r="E300" s="161"/>
      <c r="F300" s="161"/>
      <c r="G300" s="161"/>
      <c r="H300" s="161"/>
      <c r="I300" s="161"/>
      <c r="J300" s="161"/>
      <c r="K300" s="161"/>
      <c r="L300" s="161"/>
      <c r="M300" s="161"/>
      <c r="N300" s="161"/>
      <c r="O300" s="161"/>
      <c r="P300" s="161"/>
      <c r="Q300" s="161"/>
      <c r="R300" s="161"/>
      <c r="S300" s="161"/>
      <c r="T300" s="161"/>
      <c r="U300" s="161"/>
      <c r="V300" s="161"/>
      <c r="W300" s="161"/>
      <c r="X300" s="161"/>
      <c r="Y300" s="161"/>
      <c r="Z300" s="161"/>
    </row>
    <row r="301">
      <c r="A301" s="161"/>
      <c r="B301" s="161"/>
      <c r="C301" s="161"/>
      <c r="D301" s="161"/>
      <c r="E301" s="161"/>
      <c r="F301" s="161"/>
      <c r="G301" s="161"/>
      <c r="H301" s="161"/>
      <c r="I301" s="161"/>
      <c r="J301" s="161"/>
      <c r="K301" s="161"/>
      <c r="L301" s="161"/>
      <c r="M301" s="161"/>
      <c r="N301" s="161"/>
      <c r="O301" s="161"/>
      <c r="P301" s="161"/>
      <c r="Q301" s="161"/>
      <c r="R301" s="161"/>
      <c r="S301" s="161"/>
      <c r="T301" s="161"/>
      <c r="U301" s="161"/>
      <c r="V301" s="161"/>
      <c r="W301" s="161"/>
      <c r="X301" s="161"/>
      <c r="Y301" s="161"/>
      <c r="Z301" s="161"/>
    </row>
    <row r="302">
      <c r="A302" s="161"/>
      <c r="B302" s="161"/>
      <c r="C302" s="161"/>
      <c r="D302" s="161"/>
      <c r="E302" s="161"/>
      <c r="F302" s="161"/>
      <c r="G302" s="161"/>
      <c r="H302" s="161"/>
      <c r="I302" s="161"/>
      <c r="J302" s="161"/>
      <c r="K302" s="161"/>
      <c r="L302" s="161"/>
      <c r="M302" s="161"/>
      <c r="N302" s="161"/>
      <c r="O302" s="161"/>
      <c r="P302" s="161"/>
      <c r="Q302" s="161"/>
      <c r="R302" s="161"/>
      <c r="S302" s="161"/>
      <c r="T302" s="161"/>
      <c r="U302" s="161"/>
      <c r="V302" s="161"/>
      <c r="W302" s="161"/>
      <c r="X302" s="161"/>
      <c r="Y302" s="161"/>
      <c r="Z302" s="161"/>
    </row>
    <row r="303">
      <c r="A303" s="161"/>
      <c r="B303" s="161"/>
      <c r="C303" s="161"/>
      <c r="D303" s="161"/>
      <c r="E303" s="161"/>
      <c r="F303" s="161"/>
      <c r="G303" s="161"/>
      <c r="H303" s="161"/>
      <c r="I303" s="161"/>
      <c r="J303" s="161"/>
      <c r="K303" s="161"/>
      <c r="L303" s="161"/>
      <c r="M303" s="161"/>
      <c r="N303" s="161"/>
      <c r="O303" s="161"/>
      <c r="P303" s="161"/>
      <c r="Q303" s="161"/>
      <c r="R303" s="161"/>
      <c r="S303" s="161"/>
      <c r="T303" s="161"/>
      <c r="U303" s="161"/>
      <c r="V303" s="161"/>
      <c r="W303" s="161"/>
      <c r="X303" s="161"/>
      <c r="Y303" s="161"/>
      <c r="Z303" s="161"/>
    </row>
    <row r="304">
      <c r="A304" s="161"/>
      <c r="B304" s="161"/>
      <c r="C304" s="161"/>
      <c r="D304" s="161"/>
      <c r="E304" s="161"/>
      <c r="F304" s="161"/>
      <c r="G304" s="161"/>
      <c r="H304" s="161"/>
      <c r="I304" s="161"/>
      <c r="J304" s="161"/>
      <c r="K304" s="161"/>
      <c r="L304" s="161"/>
      <c r="M304" s="161"/>
      <c r="N304" s="161"/>
      <c r="O304" s="161"/>
      <c r="P304" s="161"/>
      <c r="Q304" s="161"/>
      <c r="R304" s="161"/>
      <c r="S304" s="161"/>
      <c r="T304" s="161"/>
      <c r="U304" s="161"/>
      <c r="V304" s="161"/>
      <c r="W304" s="161"/>
      <c r="X304" s="161"/>
      <c r="Y304" s="161"/>
      <c r="Z304" s="161"/>
    </row>
    <row r="305">
      <c r="A305" s="161"/>
      <c r="B305" s="161"/>
      <c r="C305" s="161"/>
      <c r="D305" s="161"/>
      <c r="E305" s="161"/>
      <c r="F305" s="161"/>
      <c r="G305" s="161"/>
      <c r="H305" s="161"/>
      <c r="I305" s="161"/>
      <c r="J305" s="161"/>
      <c r="K305" s="161"/>
      <c r="L305" s="161"/>
      <c r="M305" s="161"/>
      <c r="N305" s="161"/>
      <c r="O305" s="161"/>
      <c r="P305" s="161"/>
      <c r="Q305" s="161"/>
      <c r="R305" s="161"/>
      <c r="S305" s="161"/>
      <c r="T305" s="161"/>
      <c r="U305" s="161"/>
      <c r="V305" s="161"/>
      <c r="W305" s="161"/>
      <c r="X305" s="161"/>
      <c r="Y305" s="161"/>
      <c r="Z305" s="161"/>
    </row>
    <row r="306">
      <c r="A306" s="161"/>
      <c r="B306" s="161"/>
      <c r="C306" s="161"/>
      <c r="D306" s="161"/>
      <c r="E306" s="161"/>
      <c r="F306" s="161"/>
      <c r="G306" s="161"/>
      <c r="H306" s="161"/>
      <c r="I306" s="161"/>
      <c r="J306" s="161"/>
      <c r="K306" s="161"/>
      <c r="L306" s="161"/>
      <c r="M306" s="161"/>
      <c r="N306" s="161"/>
      <c r="O306" s="161"/>
      <c r="P306" s="161"/>
      <c r="Q306" s="161"/>
      <c r="R306" s="161"/>
      <c r="S306" s="161"/>
      <c r="T306" s="161"/>
      <c r="U306" s="161"/>
      <c r="V306" s="161"/>
      <c r="W306" s="161"/>
      <c r="X306" s="161"/>
      <c r="Y306" s="161"/>
      <c r="Z306" s="161"/>
    </row>
    <row r="307">
      <c r="A307" s="161"/>
      <c r="B307" s="161"/>
      <c r="C307" s="161"/>
      <c r="D307" s="161"/>
      <c r="E307" s="161"/>
      <c r="F307" s="161"/>
      <c r="G307" s="161"/>
      <c r="H307" s="161"/>
      <c r="I307" s="161"/>
      <c r="J307" s="161"/>
      <c r="K307" s="161"/>
      <c r="L307" s="161"/>
      <c r="M307" s="161"/>
      <c r="N307" s="161"/>
      <c r="O307" s="161"/>
      <c r="P307" s="161"/>
      <c r="Q307" s="161"/>
      <c r="R307" s="161"/>
      <c r="S307" s="161"/>
      <c r="T307" s="161"/>
      <c r="U307" s="161"/>
      <c r="V307" s="161"/>
      <c r="W307" s="161"/>
      <c r="X307" s="161"/>
      <c r="Y307" s="161"/>
      <c r="Z307" s="161"/>
    </row>
    <row r="308">
      <c r="A308" s="161"/>
      <c r="B308" s="161"/>
      <c r="C308" s="161"/>
      <c r="D308" s="161"/>
      <c r="E308" s="161"/>
      <c r="F308" s="161"/>
      <c r="G308" s="161"/>
      <c r="H308" s="161"/>
      <c r="I308" s="161"/>
      <c r="J308" s="161"/>
      <c r="K308" s="161"/>
      <c r="L308" s="161"/>
      <c r="M308" s="161"/>
      <c r="N308" s="161"/>
      <c r="O308" s="161"/>
      <c r="P308" s="161"/>
      <c r="Q308" s="161"/>
      <c r="R308" s="161"/>
      <c r="S308" s="161"/>
      <c r="T308" s="161"/>
      <c r="U308" s="161"/>
      <c r="V308" s="161"/>
      <c r="W308" s="161"/>
      <c r="X308" s="161"/>
      <c r="Y308" s="161"/>
      <c r="Z308" s="161"/>
    </row>
    <row r="309">
      <c r="A309" s="161"/>
      <c r="B309" s="161"/>
      <c r="C309" s="161"/>
      <c r="D309" s="161"/>
      <c r="E309" s="161"/>
      <c r="F309" s="161"/>
      <c r="G309" s="161"/>
      <c r="H309" s="161"/>
      <c r="I309" s="161"/>
      <c r="J309" s="161"/>
      <c r="K309" s="161"/>
      <c r="L309" s="161"/>
      <c r="M309" s="161"/>
      <c r="N309" s="161"/>
      <c r="O309" s="161"/>
      <c r="P309" s="161"/>
      <c r="Q309" s="161"/>
      <c r="R309" s="161"/>
      <c r="S309" s="161"/>
      <c r="T309" s="161"/>
      <c r="U309" s="161"/>
      <c r="V309" s="161"/>
      <c r="W309" s="161"/>
      <c r="X309" s="161"/>
      <c r="Y309" s="161"/>
      <c r="Z309" s="161"/>
    </row>
    <row r="310">
      <c r="A310" s="161"/>
      <c r="B310" s="161"/>
      <c r="C310" s="161"/>
      <c r="D310" s="161"/>
      <c r="E310" s="161"/>
      <c r="F310" s="161"/>
      <c r="G310" s="161"/>
      <c r="H310" s="161"/>
      <c r="I310" s="161"/>
      <c r="J310" s="161"/>
      <c r="K310" s="161"/>
      <c r="L310" s="161"/>
      <c r="M310" s="161"/>
      <c r="N310" s="161"/>
      <c r="O310" s="161"/>
      <c r="P310" s="161"/>
      <c r="Q310" s="161"/>
      <c r="R310" s="161"/>
      <c r="S310" s="161"/>
      <c r="T310" s="161"/>
      <c r="U310" s="161"/>
      <c r="V310" s="161"/>
      <c r="W310" s="161"/>
      <c r="X310" s="161"/>
      <c r="Y310" s="161"/>
      <c r="Z310" s="161"/>
    </row>
    <row r="311">
      <c r="A311" s="161"/>
      <c r="B311" s="161"/>
      <c r="C311" s="161"/>
      <c r="D311" s="161"/>
      <c r="E311" s="161"/>
      <c r="F311" s="161"/>
      <c r="G311" s="161"/>
      <c r="H311" s="161"/>
      <c r="I311" s="161"/>
      <c r="J311" s="161"/>
      <c r="K311" s="161"/>
      <c r="L311" s="161"/>
      <c r="M311" s="161"/>
      <c r="N311" s="161"/>
      <c r="O311" s="161"/>
      <c r="P311" s="161"/>
      <c r="Q311" s="161"/>
      <c r="R311" s="161"/>
      <c r="S311" s="161"/>
      <c r="T311" s="161"/>
      <c r="U311" s="161"/>
      <c r="V311" s="161"/>
      <c r="W311" s="161"/>
      <c r="X311" s="161"/>
      <c r="Y311" s="161"/>
      <c r="Z311" s="161"/>
    </row>
    <row r="312">
      <c r="A312" s="161"/>
      <c r="B312" s="161"/>
      <c r="C312" s="161"/>
      <c r="D312" s="161"/>
      <c r="E312" s="161"/>
      <c r="F312" s="161"/>
      <c r="G312" s="161"/>
      <c r="H312" s="161"/>
      <c r="I312" s="161"/>
      <c r="J312" s="161"/>
      <c r="K312" s="161"/>
      <c r="L312" s="161"/>
      <c r="M312" s="161"/>
      <c r="N312" s="161"/>
      <c r="O312" s="161"/>
      <c r="P312" s="161"/>
      <c r="Q312" s="161"/>
      <c r="R312" s="161"/>
      <c r="S312" s="161"/>
      <c r="T312" s="161"/>
      <c r="U312" s="161"/>
      <c r="V312" s="161"/>
      <c r="W312" s="161"/>
      <c r="X312" s="161"/>
      <c r="Y312" s="161"/>
      <c r="Z312" s="161"/>
    </row>
    <row r="313">
      <c r="A313" s="161"/>
      <c r="B313" s="161"/>
      <c r="C313" s="161"/>
      <c r="D313" s="161"/>
      <c r="E313" s="161"/>
      <c r="F313" s="161"/>
      <c r="G313" s="161"/>
      <c r="H313" s="161"/>
      <c r="I313" s="161"/>
      <c r="J313" s="161"/>
      <c r="K313" s="161"/>
      <c r="L313" s="161"/>
      <c r="M313" s="161"/>
      <c r="N313" s="161"/>
      <c r="O313" s="161"/>
      <c r="P313" s="161"/>
      <c r="Q313" s="161"/>
      <c r="R313" s="161"/>
      <c r="S313" s="161"/>
      <c r="T313" s="161"/>
      <c r="U313" s="161"/>
      <c r="V313" s="161"/>
      <c r="W313" s="161"/>
      <c r="X313" s="161"/>
      <c r="Y313" s="161"/>
      <c r="Z313" s="161"/>
    </row>
    <row r="314">
      <c r="A314" s="161"/>
      <c r="B314" s="161"/>
      <c r="C314" s="161"/>
      <c r="D314" s="161"/>
      <c r="E314" s="161"/>
      <c r="F314" s="161"/>
      <c r="G314" s="161"/>
      <c r="H314" s="161"/>
      <c r="I314" s="161"/>
      <c r="J314" s="161"/>
      <c r="K314" s="161"/>
      <c r="L314" s="161"/>
      <c r="M314" s="161"/>
      <c r="N314" s="161"/>
      <c r="O314" s="161"/>
      <c r="P314" s="161"/>
      <c r="Q314" s="161"/>
      <c r="R314" s="161"/>
      <c r="S314" s="161"/>
      <c r="T314" s="161"/>
      <c r="U314" s="161"/>
      <c r="V314" s="161"/>
      <c r="W314" s="161"/>
      <c r="X314" s="161"/>
      <c r="Y314" s="161"/>
      <c r="Z314" s="161"/>
    </row>
    <row r="315">
      <c r="A315" s="161"/>
      <c r="B315" s="161"/>
      <c r="C315" s="161"/>
      <c r="D315" s="161"/>
      <c r="E315" s="161"/>
      <c r="F315" s="161"/>
      <c r="G315" s="161"/>
      <c r="H315" s="161"/>
      <c r="I315" s="161"/>
      <c r="J315" s="161"/>
      <c r="K315" s="161"/>
      <c r="L315" s="161"/>
      <c r="M315" s="161"/>
      <c r="N315" s="161"/>
      <c r="O315" s="161"/>
      <c r="P315" s="161"/>
      <c r="Q315" s="161"/>
      <c r="R315" s="161"/>
      <c r="S315" s="161"/>
      <c r="T315" s="161"/>
      <c r="U315" s="161"/>
      <c r="V315" s="161"/>
      <c r="W315" s="161"/>
      <c r="X315" s="161"/>
      <c r="Y315" s="161"/>
      <c r="Z315" s="161"/>
    </row>
    <row r="316">
      <c r="A316" s="161"/>
      <c r="B316" s="161"/>
      <c r="C316" s="161"/>
      <c r="D316" s="161"/>
      <c r="E316" s="161"/>
      <c r="F316" s="161"/>
      <c r="G316" s="161"/>
      <c r="H316" s="161"/>
      <c r="I316" s="161"/>
      <c r="J316" s="161"/>
      <c r="K316" s="161"/>
      <c r="L316" s="161"/>
      <c r="M316" s="161"/>
      <c r="N316" s="161"/>
      <c r="O316" s="161"/>
      <c r="P316" s="161"/>
      <c r="Q316" s="161"/>
      <c r="R316" s="161"/>
      <c r="S316" s="161"/>
      <c r="T316" s="161"/>
      <c r="U316" s="161"/>
      <c r="V316" s="161"/>
      <c r="W316" s="161"/>
      <c r="X316" s="161"/>
      <c r="Y316" s="161"/>
      <c r="Z316" s="161"/>
    </row>
    <row r="317">
      <c r="A317" s="161"/>
      <c r="B317" s="161"/>
      <c r="C317" s="161"/>
      <c r="D317" s="161"/>
      <c r="E317" s="161"/>
      <c r="F317" s="161"/>
      <c r="G317" s="161"/>
      <c r="H317" s="161"/>
      <c r="I317" s="161"/>
      <c r="J317" s="161"/>
      <c r="K317" s="161"/>
      <c r="L317" s="161"/>
      <c r="M317" s="161"/>
      <c r="N317" s="161"/>
      <c r="O317" s="161"/>
      <c r="P317" s="161"/>
      <c r="Q317" s="161"/>
      <c r="R317" s="161"/>
      <c r="S317" s="161"/>
      <c r="T317" s="161"/>
      <c r="U317" s="161"/>
      <c r="V317" s="161"/>
      <c r="W317" s="161"/>
      <c r="X317" s="161"/>
      <c r="Y317" s="161"/>
      <c r="Z317" s="161"/>
    </row>
    <row r="318">
      <c r="A318" s="161"/>
      <c r="B318" s="161"/>
      <c r="C318" s="161"/>
      <c r="D318" s="161"/>
      <c r="E318" s="161"/>
      <c r="F318" s="161"/>
      <c r="G318" s="161"/>
      <c r="H318" s="161"/>
      <c r="I318" s="161"/>
      <c r="J318" s="161"/>
      <c r="K318" s="161"/>
      <c r="L318" s="161"/>
      <c r="M318" s="161"/>
      <c r="N318" s="161"/>
      <c r="O318" s="161"/>
      <c r="P318" s="161"/>
      <c r="Q318" s="161"/>
      <c r="R318" s="161"/>
      <c r="S318" s="161"/>
      <c r="T318" s="161"/>
      <c r="U318" s="161"/>
      <c r="V318" s="161"/>
      <c r="W318" s="161"/>
      <c r="X318" s="161"/>
      <c r="Y318" s="161"/>
      <c r="Z318" s="161"/>
    </row>
    <row r="319">
      <c r="A319" s="161"/>
      <c r="B319" s="161"/>
      <c r="C319" s="161"/>
      <c r="D319" s="161"/>
      <c r="E319" s="161"/>
      <c r="F319" s="161"/>
      <c r="G319" s="161"/>
      <c r="H319" s="161"/>
      <c r="I319" s="161"/>
      <c r="J319" s="161"/>
      <c r="K319" s="161"/>
      <c r="L319" s="161"/>
      <c r="M319" s="161"/>
      <c r="N319" s="161"/>
      <c r="O319" s="161"/>
      <c r="P319" s="161"/>
      <c r="Q319" s="161"/>
      <c r="R319" s="161"/>
      <c r="S319" s="161"/>
      <c r="T319" s="161"/>
      <c r="U319" s="161"/>
      <c r="V319" s="161"/>
      <c r="W319" s="161"/>
      <c r="X319" s="161"/>
      <c r="Y319" s="161"/>
      <c r="Z319" s="161"/>
    </row>
    <row r="320">
      <c r="A320" s="161"/>
      <c r="B320" s="161"/>
      <c r="C320" s="161"/>
      <c r="D320" s="161"/>
      <c r="E320" s="161"/>
      <c r="F320" s="161"/>
      <c r="G320" s="161"/>
      <c r="H320" s="161"/>
      <c r="I320" s="161"/>
      <c r="J320" s="161"/>
      <c r="K320" s="161"/>
      <c r="L320" s="161"/>
      <c r="M320" s="161"/>
      <c r="N320" s="161"/>
      <c r="O320" s="161"/>
      <c r="P320" s="161"/>
      <c r="Q320" s="161"/>
      <c r="R320" s="161"/>
      <c r="S320" s="161"/>
      <c r="T320" s="161"/>
      <c r="U320" s="161"/>
      <c r="V320" s="161"/>
      <c r="W320" s="161"/>
      <c r="X320" s="161"/>
      <c r="Y320" s="161"/>
      <c r="Z320" s="161"/>
    </row>
    <row r="321">
      <c r="A321" s="161"/>
      <c r="B321" s="161"/>
      <c r="C321" s="161"/>
      <c r="D321" s="161"/>
      <c r="E321" s="161"/>
      <c r="F321" s="161"/>
      <c r="G321" s="161"/>
      <c r="H321" s="161"/>
      <c r="I321" s="161"/>
      <c r="J321" s="161"/>
      <c r="K321" s="161"/>
      <c r="L321" s="161"/>
      <c r="M321" s="161"/>
      <c r="N321" s="161"/>
      <c r="O321" s="161"/>
      <c r="P321" s="161"/>
      <c r="Q321" s="161"/>
      <c r="R321" s="161"/>
      <c r="S321" s="161"/>
      <c r="T321" s="161"/>
      <c r="U321" s="161"/>
      <c r="V321" s="161"/>
      <c r="W321" s="161"/>
      <c r="X321" s="161"/>
      <c r="Y321" s="161"/>
      <c r="Z321" s="161"/>
    </row>
    <row r="322">
      <c r="A322" s="161"/>
      <c r="B322" s="161"/>
      <c r="C322" s="161"/>
      <c r="D322" s="161"/>
      <c r="E322" s="161"/>
      <c r="F322" s="161"/>
      <c r="G322" s="161"/>
      <c r="H322" s="161"/>
      <c r="I322" s="161"/>
      <c r="J322" s="161"/>
      <c r="K322" s="161"/>
      <c r="L322" s="161"/>
      <c r="M322" s="161"/>
      <c r="N322" s="161"/>
      <c r="O322" s="161"/>
      <c r="P322" s="161"/>
      <c r="Q322" s="161"/>
      <c r="R322" s="161"/>
      <c r="S322" s="161"/>
      <c r="T322" s="161"/>
      <c r="U322" s="161"/>
      <c r="V322" s="161"/>
      <c r="W322" s="161"/>
      <c r="X322" s="161"/>
      <c r="Y322" s="161"/>
      <c r="Z322" s="161"/>
    </row>
    <row r="323">
      <c r="A323" s="161"/>
      <c r="B323" s="161"/>
      <c r="C323" s="161"/>
      <c r="D323" s="161"/>
      <c r="E323" s="161"/>
      <c r="F323" s="161"/>
      <c r="G323" s="161"/>
      <c r="H323" s="161"/>
      <c r="I323" s="161"/>
      <c r="J323" s="161"/>
      <c r="K323" s="161"/>
      <c r="L323" s="161"/>
      <c r="M323" s="161"/>
      <c r="N323" s="161"/>
      <c r="O323" s="161"/>
      <c r="P323" s="161"/>
      <c r="Q323" s="161"/>
      <c r="R323" s="161"/>
      <c r="S323" s="161"/>
      <c r="T323" s="161"/>
      <c r="U323" s="161"/>
      <c r="V323" s="161"/>
      <c r="W323" s="161"/>
      <c r="X323" s="161"/>
      <c r="Y323" s="161"/>
      <c r="Z323" s="161"/>
    </row>
    <row r="324">
      <c r="A324" s="161"/>
      <c r="B324" s="161"/>
      <c r="C324" s="161"/>
      <c r="D324" s="161"/>
      <c r="E324" s="161"/>
      <c r="F324" s="161"/>
      <c r="G324" s="161"/>
      <c r="H324" s="161"/>
      <c r="I324" s="161"/>
      <c r="J324" s="161"/>
      <c r="K324" s="161"/>
      <c r="L324" s="161"/>
      <c r="M324" s="161"/>
      <c r="N324" s="161"/>
      <c r="O324" s="161"/>
      <c r="P324" s="161"/>
      <c r="Q324" s="161"/>
      <c r="R324" s="161"/>
      <c r="S324" s="161"/>
      <c r="T324" s="161"/>
      <c r="U324" s="161"/>
      <c r="V324" s="161"/>
      <c r="W324" s="161"/>
      <c r="X324" s="161"/>
      <c r="Y324" s="161"/>
      <c r="Z324" s="161"/>
    </row>
    <row r="325">
      <c r="A325" s="161"/>
      <c r="B325" s="161"/>
      <c r="C325" s="161"/>
      <c r="D325" s="161"/>
      <c r="E325" s="161"/>
      <c r="F325" s="161"/>
      <c r="G325" s="161"/>
      <c r="H325" s="161"/>
      <c r="I325" s="161"/>
      <c r="J325" s="161"/>
      <c r="K325" s="161"/>
      <c r="L325" s="161"/>
      <c r="M325" s="161"/>
      <c r="N325" s="161"/>
      <c r="O325" s="161"/>
      <c r="P325" s="161"/>
      <c r="Q325" s="161"/>
      <c r="R325" s="161"/>
      <c r="S325" s="161"/>
      <c r="T325" s="161"/>
      <c r="U325" s="161"/>
      <c r="V325" s="161"/>
      <c r="W325" s="161"/>
      <c r="X325" s="161"/>
      <c r="Y325" s="161"/>
      <c r="Z325" s="161"/>
    </row>
    <row r="326">
      <c r="A326" s="161"/>
      <c r="B326" s="161"/>
      <c r="C326" s="161"/>
      <c r="D326" s="161"/>
      <c r="E326" s="161"/>
      <c r="F326" s="161"/>
      <c r="G326" s="161"/>
      <c r="H326" s="161"/>
      <c r="I326" s="161"/>
      <c r="J326" s="161"/>
      <c r="K326" s="161"/>
      <c r="L326" s="161"/>
      <c r="M326" s="161"/>
      <c r="N326" s="161"/>
      <c r="O326" s="161"/>
      <c r="P326" s="161"/>
      <c r="Q326" s="161"/>
      <c r="R326" s="161"/>
      <c r="S326" s="161"/>
      <c r="T326" s="161"/>
      <c r="U326" s="161"/>
      <c r="V326" s="161"/>
      <c r="W326" s="161"/>
      <c r="X326" s="161"/>
      <c r="Y326" s="161"/>
      <c r="Z326" s="161"/>
    </row>
    <row r="327">
      <c r="A327" s="161"/>
      <c r="B327" s="161"/>
      <c r="C327" s="161"/>
      <c r="D327" s="161"/>
      <c r="E327" s="161"/>
      <c r="F327" s="161"/>
      <c r="G327" s="161"/>
      <c r="H327" s="161"/>
      <c r="I327" s="161"/>
      <c r="J327" s="161"/>
      <c r="K327" s="161"/>
      <c r="L327" s="161"/>
      <c r="M327" s="161"/>
      <c r="N327" s="161"/>
      <c r="O327" s="161"/>
      <c r="P327" s="161"/>
      <c r="Q327" s="161"/>
      <c r="R327" s="161"/>
      <c r="S327" s="161"/>
      <c r="T327" s="161"/>
      <c r="U327" s="161"/>
      <c r="V327" s="161"/>
      <c r="W327" s="161"/>
      <c r="X327" s="161"/>
      <c r="Y327" s="161"/>
      <c r="Z327" s="161"/>
    </row>
    <row r="328">
      <c r="A328" s="161"/>
      <c r="B328" s="161"/>
      <c r="C328" s="161"/>
      <c r="D328" s="161"/>
      <c r="E328" s="161"/>
      <c r="F328" s="161"/>
      <c r="G328" s="161"/>
      <c r="H328" s="161"/>
      <c r="I328" s="161"/>
      <c r="J328" s="161"/>
      <c r="K328" s="161"/>
      <c r="L328" s="161"/>
      <c r="M328" s="161"/>
      <c r="N328" s="161"/>
      <c r="O328" s="161"/>
      <c r="P328" s="161"/>
      <c r="Q328" s="161"/>
      <c r="R328" s="161"/>
      <c r="S328" s="161"/>
      <c r="T328" s="161"/>
      <c r="U328" s="161"/>
      <c r="V328" s="161"/>
      <c r="W328" s="161"/>
      <c r="X328" s="161"/>
      <c r="Y328" s="161"/>
      <c r="Z328" s="161"/>
    </row>
    <row r="329">
      <c r="A329" s="161"/>
      <c r="B329" s="161"/>
      <c r="C329" s="161"/>
      <c r="D329" s="161"/>
      <c r="E329" s="161"/>
      <c r="F329" s="161"/>
      <c r="G329" s="161"/>
      <c r="H329" s="161"/>
      <c r="I329" s="161"/>
      <c r="J329" s="161"/>
      <c r="K329" s="161"/>
      <c r="L329" s="161"/>
      <c r="M329" s="161"/>
      <c r="N329" s="161"/>
      <c r="O329" s="161"/>
      <c r="P329" s="161"/>
      <c r="Q329" s="161"/>
      <c r="R329" s="161"/>
      <c r="S329" s="161"/>
      <c r="T329" s="161"/>
      <c r="U329" s="161"/>
      <c r="V329" s="161"/>
      <c r="W329" s="161"/>
      <c r="X329" s="161"/>
      <c r="Y329" s="161"/>
      <c r="Z329" s="161"/>
    </row>
    <row r="330">
      <c r="A330" s="161"/>
      <c r="B330" s="161"/>
      <c r="C330" s="161"/>
      <c r="D330" s="161"/>
      <c r="E330" s="161"/>
      <c r="F330" s="161"/>
      <c r="G330" s="161"/>
      <c r="H330" s="161"/>
      <c r="I330" s="161"/>
      <c r="J330" s="161"/>
      <c r="K330" s="161"/>
      <c r="L330" s="161"/>
      <c r="M330" s="161"/>
      <c r="N330" s="161"/>
      <c r="O330" s="161"/>
      <c r="P330" s="161"/>
      <c r="Q330" s="161"/>
      <c r="R330" s="161"/>
      <c r="S330" s="161"/>
      <c r="T330" s="161"/>
      <c r="U330" s="161"/>
      <c r="V330" s="161"/>
      <c r="W330" s="161"/>
      <c r="X330" s="161"/>
      <c r="Y330" s="161"/>
      <c r="Z330" s="161"/>
    </row>
    <row r="331">
      <c r="A331" s="161"/>
      <c r="B331" s="161"/>
      <c r="C331" s="161"/>
      <c r="D331" s="161"/>
      <c r="E331" s="161"/>
      <c r="F331" s="161"/>
      <c r="G331" s="161"/>
      <c r="H331" s="161"/>
      <c r="I331" s="161"/>
      <c r="J331" s="161"/>
      <c r="K331" s="161"/>
      <c r="L331" s="161"/>
      <c r="M331" s="161"/>
      <c r="N331" s="161"/>
      <c r="O331" s="161"/>
      <c r="P331" s="161"/>
      <c r="Q331" s="161"/>
      <c r="R331" s="161"/>
      <c r="S331" s="161"/>
      <c r="T331" s="161"/>
      <c r="U331" s="161"/>
      <c r="V331" s="161"/>
      <c r="W331" s="161"/>
      <c r="X331" s="161"/>
      <c r="Y331" s="161"/>
      <c r="Z331" s="161"/>
    </row>
    <row r="332">
      <c r="A332" s="161"/>
      <c r="B332" s="161"/>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row>
    <row r="333">
      <c r="A333" s="161"/>
      <c r="B333" s="161"/>
      <c r="C333" s="161"/>
      <c r="D333" s="161"/>
      <c r="E333" s="161"/>
      <c r="F333" s="161"/>
      <c r="G333" s="161"/>
      <c r="H333" s="161"/>
      <c r="I333" s="161"/>
      <c r="J333" s="161"/>
      <c r="K333" s="161"/>
      <c r="L333" s="161"/>
      <c r="M333" s="161"/>
      <c r="N333" s="161"/>
      <c r="O333" s="161"/>
      <c r="P333" s="161"/>
      <c r="Q333" s="161"/>
      <c r="R333" s="161"/>
      <c r="S333" s="161"/>
      <c r="T333" s="161"/>
      <c r="U333" s="161"/>
      <c r="V333" s="161"/>
      <c r="W333" s="161"/>
      <c r="X333" s="161"/>
      <c r="Y333" s="161"/>
      <c r="Z333" s="161"/>
    </row>
    <row r="334">
      <c r="A334" s="161"/>
      <c r="B334" s="161"/>
      <c r="C334" s="161"/>
      <c r="D334" s="161"/>
      <c r="E334" s="161"/>
      <c r="F334" s="161"/>
      <c r="G334" s="161"/>
      <c r="H334" s="161"/>
      <c r="I334" s="161"/>
      <c r="J334" s="161"/>
      <c r="K334" s="161"/>
      <c r="L334" s="161"/>
      <c r="M334" s="161"/>
      <c r="N334" s="161"/>
      <c r="O334" s="161"/>
      <c r="P334" s="161"/>
      <c r="Q334" s="161"/>
      <c r="R334" s="161"/>
      <c r="S334" s="161"/>
      <c r="T334" s="161"/>
      <c r="U334" s="161"/>
      <c r="V334" s="161"/>
      <c r="W334" s="161"/>
      <c r="X334" s="161"/>
      <c r="Y334" s="161"/>
      <c r="Z334" s="161"/>
    </row>
    <row r="335">
      <c r="A335" s="161"/>
      <c r="B335" s="161"/>
      <c r="C335" s="161"/>
      <c r="D335" s="161"/>
      <c r="E335" s="161"/>
      <c r="F335" s="161"/>
      <c r="G335" s="161"/>
      <c r="H335" s="161"/>
      <c r="I335" s="161"/>
      <c r="J335" s="161"/>
      <c r="K335" s="161"/>
      <c r="L335" s="161"/>
      <c r="M335" s="161"/>
      <c r="N335" s="161"/>
      <c r="O335" s="161"/>
      <c r="P335" s="161"/>
      <c r="Q335" s="161"/>
      <c r="R335" s="161"/>
      <c r="S335" s="161"/>
      <c r="T335" s="161"/>
      <c r="U335" s="161"/>
      <c r="V335" s="161"/>
      <c r="W335" s="161"/>
      <c r="X335" s="161"/>
      <c r="Y335" s="161"/>
      <c r="Z335" s="161"/>
    </row>
    <row r="336">
      <c r="A336" s="161"/>
      <c r="B336" s="161"/>
      <c r="C336" s="161"/>
      <c r="D336" s="161"/>
      <c r="E336" s="161"/>
      <c r="F336" s="161"/>
      <c r="G336" s="161"/>
      <c r="H336" s="161"/>
      <c r="I336" s="161"/>
      <c r="J336" s="161"/>
      <c r="K336" s="161"/>
      <c r="L336" s="161"/>
      <c r="M336" s="161"/>
      <c r="N336" s="161"/>
      <c r="O336" s="161"/>
      <c r="P336" s="161"/>
      <c r="Q336" s="161"/>
      <c r="R336" s="161"/>
      <c r="S336" s="161"/>
      <c r="T336" s="161"/>
      <c r="U336" s="161"/>
      <c r="V336" s="161"/>
      <c r="W336" s="161"/>
      <c r="X336" s="161"/>
      <c r="Y336" s="161"/>
      <c r="Z336" s="161"/>
    </row>
    <row r="337">
      <c r="A337" s="161"/>
      <c r="B337" s="161"/>
      <c r="C337" s="161"/>
      <c r="D337" s="161"/>
      <c r="E337" s="161"/>
      <c r="F337" s="161"/>
      <c r="G337" s="161"/>
      <c r="H337" s="161"/>
      <c r="I337" s="161"/>
      <c r="J337" s="161"/>
      <c r="K337" s="161"/>
      <c r="L337" s="161"/>
      <c r="M337" s="161"/>
      <c r="N337" s="161"/>
      <c r="O337" s="161"/>
      <c r="P337" s="161"/>
      <c r="Q337" s="161"/>
      <c r="R337" s="161"/>
      <c r="S337" s="161"/>
      <c r="T337" s="161"/>
      <c r="U337" s="161"/>
      <c r="V337" s="161"/>
      <c r="W337" s="161"/>
      <c r="X337" s="161"/>
      <c r="Y337" s="161"/>
      <c r="Z337" s="161"/>
    </row>
    <row r="338">
      <c r="A338" s="161"/>
      <c r="B338" s="161"/>
      <c r="C338" s="161"/>
      <c r="D338" s="161"/>
      <c r="E338" s="161"/>
      <c r="F338" s="161"/>
      <c r="G338" s="161"/>
      <c r="H338" s="161"/>
      <c r="I338" s="161"/>
      <c r="J338" s="161"/>
      <c r="K338" s="161"/>
      <c r="L338" s="161"/>
      <c r="M338" s="161"/>
      <c r="N338" s="161"/>
      <c r="O338" s="161"/>
      <c r="P338" s="161"/>
      <c r="Q338" s="161"/>
      <c r="R338" s="161"/>
      <c r="S338" s="161"/>
      <c r="T338" s="161"/>
      <c r="U338" s="161"/>
      <c r="V338" s="161"/>
      <c r="W338" s="161"/>
      <c r="X338" s="161"/>
      <c r="Y338" s="161"/>
      <c r="Z338" s="161"/>
    </row>
    <row r="339">
      <c r="A339" s="161"/>
      <c r="B339" s="161"/>
      <c r="C339" s="161"/>
      <c r="D339" s="161"/>
      <c r="E339" s="161"/>
      <c r="F339" s="161"/>
      <c r="G339" s="161"/>
      <c r="H339" s="161"/>
      <c r="I339" s="161"/>
      <c r="J339" s="161"/>
      <c r="K339" s="161"/>
      <c r="L339" s="161"/>
      <c r="M339" s="161"/>
      <c r="N339" s="161"/>
      <c r="O339" s="161"/>
      <c r="P339" s="161"/>
      <c r="Q339" s="161"/>
      <c r="R339" s="161"/>
      <c r="S339" s="161"/>
      <c r="T339" s="161"/>
      <c r="U339" s="161"/>
      <c r="V339" s="161"/>
      <c r="W339" s="161"/>
      <c r="X339" s="161"/>
      <c r="Y339" s="161"/>
      <c r="Z339" s="161"/>
    </row>
    <row r="340">
      <c r="A340" s="161"/>
      <c r="B340" s="161"/>
      <c r="C340" s="161"/>
      <c r="D340" s="161"/>
      <c r="E340" s="161"/>
      <c r="F340" s="161"/>
      <c r="G340" s="161"/>
      <c r="H340" s="161"/>
      <c r="I340" s="161"/>
      <c r="J340" s="161"/>
      <c r="K340" s="161"/>
      <c r="L340" s="161"/>
      <c r="M340" s="161"/>
      <c r="N340" s="161"/>
      <c r="O340" s="161"/>
      <c r="P340" s="161"/>
      <c r="Q340" s="161"/>
      <c r="R340" s="161"/>
      <c r="S340" s="161"/>
      <c r="T340" s="161"/>
      <c r="U340" s="161"/>
      <c r="V340" s="161"/>
      <c r="W340" s="161"/>
      <c r="X340" s="161"/>
      <c r="Y340" s="161"/>
      <c r="Z340" s="161"/>
    </row>
    <row r="341">
      <c r="A341" s="161"/>
      <c r="B341" s="161"/>
      <c r="C341" s="161"/>
      <c r="D341" s="161"/>
      <c r="E341" s="161"/>
      <c r="F341" s="161"/>
      <c r="G341" s="161"/>
      <c r="H341" s="161"/>
      <c r="I341" s="161"/>
      <c r="J341" s="161"/>
      <c r="K341" s="161"/>
      <c r="L341" s="161"/>
      <c r="M341" s="161"/>
      <c r="N341" s="161"/>
      <c r="O341" s="161"/>
      <c r="P341" s="161"/>
      <c r="Q341" s="161"/>
      <c r="R341" s="161"/>
      <c r="S341" s="161"/>
      <c r="T341" s="161"/>
      <c r="U341" s="161"/>
      <c r="V341" s="161"/>
      <c r="W341" s="161"/>
      <c r="X341" s="161"/>
      <c r="Y341" s="161"/>
      <c r="Z341" s="161"/>
    </row>
    <row r="342">
      <c r="A342" s="161"/>
      <c r="B342" s="161"/>
      <c r="C342" s="161"/>
      <c r="D342" s="161"/>
      <c r="E342" s="161"/>
      <c r="F342" s="161"/>
      <c r="G342" s="161"/>
      <c r="H342" s="161"/>
      <c r="I342" s="161"/>
      <c r="J342" s="161"/>
      <c r="K342" s="161"/>
      <c r="L342" s="161"/>
      <c r="M342" s="161"/>
      <c r="N342" s="161"/>
      <c r="O342" s="161"/>
      <c r="P342" s="161"/>
      <c r="Q342" s="161"/>
      <c r="R342" s="161"/>
      <c r="S342" s="161"/>
      <c r="T342" s="161"/>
      <c r="U342" s="161"/>
      <c r="V342" s="161"/>
      <c r="W342" s="161"/>
      <c r="X342" s="161"/>
      <c r="Y342" s="161"/>
      <c r="Z342" s="161"/>
    </row>
    <row r="343">
      <c r="A343" s="161"/>
      <c r="B343" s="161"/>
      <c r="C343" s="161"/>
      <c r="D343" s="161"/>
      <c r="E343" s="161"/>
      <c r="F343" s="161"/>
      <c r="G343" s="161"/>
      <c r="H343" s="161"/>
      <c r="I343" s="161"/>
      <c r="J343" s="161"/>
      <c r="K343" s="161"/>
      <c r="L343" s="161"/>
      <c r="M343" s="161"/>
      <c r="N343" s="161"/>
      <c r="O343" s="161"/>
      <c r="P343" s="161"/>
      <c r="Q343" s="161"/>
      <c r="R343" s="161"/>
      <c r="S343" s="161"/>
      <c r="T343" s="161"/>
      <c r="U343" s="161"/>
      <c r="V343" s="161"/>
      <c r="W343" s="161"/>
      <c r="X343" s="161"/>
      <c r="Y343" s="161"/>
      <c r="Z343" s="161"/>
    </row>
    <row r="344">
      <c r="A344" s="161"/>
      <c r="B344" s="161"/>
      <c r="C344" s="161"/>
      <c r="D344" s="161"/>
      <c r="E344" s="161"/>
      <c r="F344" s="161"/>
      <c r="G344" s="161"/>
      <c r="H344" s="161"/>
      <c r="I344" s="161"/>
      <c r="J344" s="161"/>
      <c r="K344" s="161"/>
      <c r="L344" s="161"/>
      <c r="M344" s="161"/>
      <c r="N344" s="161"/>
      <c r="O344" s="161"/>
      <c r="P344" s="161"/>
      <c r="Q344" s="161"/>
      <c r="R344" s="161"/>
      <c r="S344" s="161"/>
      <c r="T344" s="161"/>
      <c r="U344" s="161"/>
      <c r="V344" s="161"/>
      <c r="W344" s="161"/>
      <c r="X344" s="161"/>
      <c r="Y344" s="161"/>
      <c r="Z344" s="161"/>
    </row>
    <row r="345">
      <c r="A345" s="161"/>
      <c r="B345" s="161"/>
      <c r="C345" s="161"/>
      <c r="D345" s="161"/>
      <c r="E345" s="161"/>
      <c r="F345" s="161"/>
      <c r="G345" s="161"/>
      <c r="H345" s="161"/>
      <c r="I345" s="161"/>
      <c r="J345" s="161"/>
      <c r="K345" s="161"/>
      <c r="L345" s="161"/>
      <c r="M345" s="161"/>
      <c r="N345" s="161"/>
      <c r="O345" s="161"/>
      <c r="P345" s="161"/>
      <c r="Q345" s="161"/>
      <c r="R345" s="161"/>
      <c r="S345" s="161"/>
      <c r="T345" s="161"/>
      <c r="U345" s="161"/>
      <c r="V345" s="161"/>
      <c r="W345" s="161"/>
      <c r="X345" s="161"/>
      <c r="Y345" s="161"/>
      <c r="Z345" s="161"/>
    </row>
    <row r="346">
      <c r="A346" s="161"/>
      <c r="B346" s="161"/>
      <c r="C346" s="161"/>
      <c r="D346" s="161"/>
      <c r="E346" s="161"/>
      <c r="F346" s="161"/>
      <c r="G346" s="161"/>
      <c r="H346" s="161"/>
      <c r="I346" s="161"/>
      <c r="J346" s="161"/>
      <c r="K346" s="161"/>
      <c r="L346" s="161"/>
      <c r="M346" s="161"/>
      <c r="N346" s="161"/>
      <c r="O346" s="161"/>
      <c r="P346" s="161"/>
      <c r="Q346" s="161"/>
      <c r="R346" s="161"/>
      <c r="S346" s="161"/>
      <c r="T346" s="161"/>
      <c r="U346" s="161"/>
      <c r="V346" s="161"/>
      <c r="W346" s="161"/>
      <c r="X346" s="161"/>
      <c r="Y346" s="161"/>
      <c r="Z346" s="161"/>
    </row>
    <row r="347">
      <c r="A347" s="161"/>
      <c r="B347" s="161"/>
      <c r="C347" s="161"/>
      <c r="D347" s="161"/>
      <c r="E347" s="161"/>
      <c r="F347" s="161"/>
      <c r="G347" s="161"/>
      <c r="H347" s="161"/>
      <c r="I347" s="161"/>
      <c r="J347" s="161"/>
      <c r="K347" s="161"/>
      <c r="L347" s="161"/>
      <c r="M347" s="161"/>
      <c r="N347" s="161"/>
      <c r="O347" s="161"/>
      <c r="P347" s="161"/>
      <c r="Q347" s="161"/>
      <c r="R347" s="161"/>
      <c r="S347" s="161"/>
      <c r="T347" s="161"/>
      <c r="U347" s="161"/>
      <c r="V347" s="161"/>
      <c r="W347" s="161"/>
      <c r="X347" s="161"/>
      <c r="Y347" s="161"/>
      <c r="Z347" s="161"/>
    </row>
    <row r="348">
      <c r="A348" s="161"/>
      <c r="B348" s="161"/>
      <c r="C348" s="161"/>
      <c r="D348" s="161"/>
      <c r="E348" s="161"/>
      <c r="F348" s="161"/>
      <c r="G348" s="161"/>
      <c r="H348" s="161"/>
      <c r="I348" s="161"/>
      <c r="J348" s="161"/>
      <c r="K348" s="161"/>
      <c r="L348" s="161"/>
      <c r="M348" s="161"/>
      <c r="N348" s="161"/>
      <c r="O348" s="161"/>
      <c r="P348" s="161"/>
      <c r="Q348" s="161"/>
      <c r="R348" s="161"/>
      <c r="S348" s="161"/>
      <c r="T348" s="161"/>
      <c r="U348" s="161"/>
      <c r="V348" s="161"/>
      <c r="W348" s="161"/>
      <c r="X348" s="161"/>
      <c r="Y348" s="161"/>
      <c r="Z348" s="161"/>
    </row>
    <row r="349">
      <c r="A349" s="161"/>
      <c r="B349" s="161"/>
      <c r="C349" s="161"/>
      <c r="D349" s="161"/>
      <c r="E349" s="161"/>
      <c r="F349" s="161"/>
      <c r="G349" s="161"/>
      <c r="H349" s="161"/>
      <c r="I349" s="161"/>
      <c r="J349" s="161"/>
      <c r="K349" s="161"/>
      <c r="L349" s="161"/>
      <c r="M349" s="161"/>
      <c r="N349" s="161"/>
      <c r="O349" s="161"/>
      <c r="P349" s="161"/>
      <c r="Q349" s="161"/>
      <c r="R349" s="161"/>
      <c r="S349" s="161"/>
      <c r="T349" s="161"/>
      <c r="U349" s="161"/>
      <c r="V349" s="161"/>
      <c r="W349" s="161"/>
      <c r="X349" s="161"/>
      <c r="Y349" s="161"/>
      <c r="Z349" s="161"/>
    </row>
    <row r="350">
      <c r="A350" s="161"/>
      <c r="B350" s="161"/>
      <c r="C350" s="161"/>
      <c r="D350" s="161"/>
      <c r="E350" s="161"/>
      <c r="F350" s="161"/>
      <c r="G350" s="161"/>
      <c r="H350" s="161"/>
      <c r="I350" s="161"/>
      <c r="J350" s="161"/>
      <c r="K350" s="161"/>
      <c r="L350" s="161"/>
      <c r="M350" s="161"/>
      <c r="N350" s="161"/>
      <c r="O350" s="161"/>
      <c r="P350" s="161"/>
      <c r="Q350" s="161"/>
      <c r="R350" s="161"/>
      <c r="S350" s="161"/>
      <c r="T350" s="161"/>
      <c r="U350" s="161"/>
      <c r="V350" s="161"/>
      <c r="W350" s="161"/>
      <c r="X350" s="161"/>
      <c r="Y350" s="161"/>
      <c r="Z350" s="161"/>
    </row>
    <row r="351">
      <c r="A351" s="161"/>
      <c r="B351" s="161"/>
      <c r="C351" s="161"/>
      <c r="D351" s="161"/>
      <c r="E351" s="161"/>
      <c r="F351" s="161"/>
      <c r="G351" s="161"/>
      <c r="H351" s="161"/>
      <c r="I351" s="161"/>
      <c r="J351" s="161"/>
      <c r="K351" s="161"/>
      <c r="L351" s="161"/>
      <c r="M351" s="161"/>
      <c r="N351" s="161"/>
      <c r="O351" s="161"/>
      <c r="P351" s="161"/>
      <c r="Q351" s="161"/>
      <c r="R351" s="161"/>
      <c r="S351" s="161"/>
      <c r="T351" s="161"/>
      <c r="U351" s="161"/>
      <c r="V351" s="161"/>
      <c r="W351" s="161"/>
      <c r="X351" s="161"/>
      <c r="Y351" s="161"/>
      <c r="Z351" s="161"/>
    </row>
    <row r="352">
      <c r="A352" s="161"/>
      <c r="B352" s="161"/>
      <c r="C352" s="161"/>
      <c r="D352" s="161"/>
      <c r="E352" s="161"/>
      <c r="F352" s="161"/>
      <c r="G352" s="161"/>
      <c r="H352" s="161"/>
      <c r="I352" s="161"/>
      <c r="J352" s="161"/>
      <c r="K352" s="161"/>
      <c r="L352" s="161"/>
      <c r="M352" s="161"/>
      <c r="N352" s="161"/>
      <c r="O352" s="161"/>
      <c r="P352" s="161"/>
      <c r="Q352" s="161"/>
      <c r="R352" s="161"/>
      <c r="S352" s="161"/>
      <c r="T352" s="161"/>
      <c r="U352" s="161"/>
      <c r="V352" s="161"/>
      <c r="W352" s="161"/>
      <c r="X352" s="161"/>
      <c r="Y352" s="161"/>
      <c r="Z352" s="161"/>
    </row>
    <row r="353">
      <c r="A353" s="161"/>
      <c r="B353" s="161"/>
      <c r="C353" s="161"/>
      <c r="D353" s="161"/>
      <c r="E353" s="161"/>
      <c r="F353" s="161"/>
      <c r="G353" s="161"/>
      <c r="H353" s="161"/>
      <c r="I353" s="161"/>
      <c r="J353" s="161"/>
      <c r="K353" s="161"/>
      <c r="L353" s="161"/>
      <c r="M353" s="161"/>
      <c r="N353" s="161"/>
      <c r="O353" s="161"/>
      <c r="P353" s="161"/>
      <c r="Q353" s="161"/>
      <c r="R353" s="161"/>
      <c r="S353" s="161"/>
      <c r="T353" s="161"/>
      <c r="U353" s="161"/>
      <c r="V353" s="161"/>
      <c r="W353" s="161"/>
      <c r="X353" s="161"/>
      <c r="Y353" s="161"/>
      <c r="Z353" s="161"/>
    </row>
    <row r="354">
      <c r="A354" s="161"/>
      <c r="B354" s="161"/>
      <c r="C354" s="161"/>
      <c r="D354" s="161"/>
      <c r="E354" s="161"/>
      <c r="F354" s="161"/>
      <c r="G354" s="161"/>
      <c r="H354" s="161"/>
      <c r="I354" s="161"/>
      <c r="J354" s="161"/>
      <c r="K354" s="161"/>
      <c r="L354" s="161"/>
      <c r="M354" s="161"/>
      <c r="N354" s="161"/>
      <c r="O354" s="161"/>
      <c r="P354" s="161"/>
      <c r="Q354" s="161"/>
      <c r="R354" s="161"/>
      <c r="S354" s="161"/>
      <c r="T354" s="161"/>
      <c r="U354" s="161"/>
      <c r="V354" s="161"/>
      <c r="W354" s="161"/>
      <c r="X354" s="161"/>
      <c r="Y354" s="161"/>
      <c r="Z354" s="161"/>
    </row>
    <row r="355">
      <c r="A355" s="161"/>
      <c r="B355" s="161"/>
      <c r="C355" s="161"/>
      <c r="D355" s="161"/>
      <c r="E355" s="161"/>
      <c r="F355" s="161"/>
      <c r="G355" s="161"/>
      <c r="H355" s="161"/>
      <c r="I355" s="161"/>
      <c r="J355" s="161"/>
      <c r="K355" s="161"/>
      <c r="L355" s="161"/>
      <c r="M355" s="161"/>
      <c r="N355" s="161"/>
      <c r="O355" s="161"/>
      <c r="P355" s="161"/>
      <c r="Q355" s="161"/>
      <c r="R355" s="161"/>
      <c r="S355" s="161"/>
      <c r="T355" s="161"/>
      <c r="U355" s="161"/>
      <c r="V355" s="161"/>
      <c r="W355" s="161"/>
      <c r="X355" s="161"/>
      <c r="Y355" s="161"/>
      <c r="Z355" s="161"/>
    </row>
    <row r="356">
      <c r="A356" s="161"/>
      <c r="B356" s="161"/>
      <c r="C356" s="161"/>
      <c r="D356" s="161"/>
      <c r="E356" s="161"/>
      <c r="F356" s="161"/>
      <c r="G356" s="161"/>
      <c r="H356" s="161"/>
      <c r="I356" s="161"/>
      <c r="J356" s="161"/>
      <c r="K356" s="161"/>
      <c r="L356" s="161"/>
      <c r="M356" s="161"/>
      <c r="N356" s="161"/>
      <c r="O356" s="161"/>
      <c r="P356" s="161"/>
      <c r="Q356" s="161"/>
      <c r="R356" s="161"/>
      <c r="S356" s="161"/>
      <c r="T356" s="161"/>
      <c r="U356" s="161"/>
      <c r="V356" s="161"/>
      <c r="W356" s="161"/>
      <c r="X356" s="161"/>
      <c r="Y356" s="161"/>
      <c r="Z356" s="161"/>
    </row>
    <row r="357">
      <c r="A357" s="161"/>
      <c r="B357" s="161"/>
      <c r="C357" s="161"/>
      <c r="D357" s="161"/>
      <c r="E357" s="161"/>
      <c r="F357" s="161"/>
      <c r="G357" s="161"/>
      <c r="H357" s="161"/>
      <c r="I357" s="161"/>
      <c r="J357" s="161"/>
      <c r="K357" s="161"/>
      <c r="L357" s="161"/>
      <c r="M357" s="161"/>
      <c r="N357" s="161"/>
      <c r="O357" s="161"/>
      <c r="P357" s="161"/>
      <c r="Q357" s="161"/>
      <c r="R357" s="161"/>
      <c r="S357" s="161"/>
      <c r="T357" s="161"/>
      <c r="U357" s="161"/>
      <c r="V357" s="161"/>
      <c r="W357" s="161"/>
      <c r="X357" s="161"/>
      <c r="Y357" s="161"/>
      <c r="Z357" s="161"/>
    </row>
    <row r="358">
      <c r="A358" s="161"/>
      <c r="B358" s="161"/>
      <c r="C358" s="161"/>
      <c r="D358" s="161"/>
      <c r="E358" s="161"/>
      <c r="F358" s="161"/>
      <c r="G358" s="161"/>
      <c r="H358" s="161"/>
      <c r="I358" s="161"/>
      <c r="J358" s="161"/>
      <c r="K358" s="161"/>
      <c r="L358" s="161"/>
      <c r="M358" s="161"/>
      <c r="N358" s="161"/>
      <c r="O358" s="161"/>
      <c r="P358" s="161"/>
      <c r="Q358" s="161"/>
      <c r="R358" s="161"/>
      <c r="S358" s="161"/>
      <c r="T358" s="161"/>
      <c r="U358" s="161"/>
      <c r="V358" s="161"/>
      <c r="W358" s="161"/>
      <c r="X358" s="161"/>
      <c r="Y358" s="161"/>
      <c r="Z358" s="161"/>
    </row>
    <row r="359">
      <c r="A359" s="161"/>
      <c r="B359" s="161"/>
      <c r="C359" s="161"/>
      <c r="D359" s="161"/>
      <c r="E359" s="161"/>
      <c r="F359" s="161"/>
      <c r="G359" s="161"/>
      <c r="H359" s="161"/>
      <c r="I359" s="161"/>
      <c r="J359" s="161"/>
      <c r="K359" s="161"/>
      <c r="L359" s="161"/>
      <c r="M359" s="161"/>
      <c r="N359" s="161"/>
      <c r="O359" s="161"/>
      <c r="P359" s="161"/>
      <c r="Q359" s="161"/>
      <c r="R359" s="161"/>
      <c r="S359" s="161"/>
      <c r="T359" s="161"/>
      <c r="U359" s="161"/>
      <c r="V359" s="161"/>
      <c r="W359" s="161"/>
      <c r="X359" s="161"/>
      <c r="Y359" s="161"/>
      <c r="Z359" s="161"/>
    </row>
    <row r="360">
      <c r="A360" s="161"/>
      <c r="B360" s="161"/>
      <c r="C360" s="161"/>
      <c r="D360" s="161"/>
      <c r="E360" s="161"/>
      <c r="F360" s="161"/>
      <c r="G360" s="161"/>
      <c r="H360" s="161"/>
      <c r="I360" s="161"/>
      <c r="J360" s="161"/>
      <c r="K360" s="161"/>
      <c r="L360" s="161"/>
      <c r="M360" s="161"/>
      <c r="N360" s="161"/>
      <c r="O360" s="161"/>
      <c r="P360" s="161"/>
      <c r="Q360" s="161"/>
      <c r="R360" s="161"/>
      <c r="S360" s="161"/>
      <c r="T360" s="161"/>
      <c r="U360" s="161"/>
      <c r="V360" s="161"/>
      <c r="W360" s="161"/>
      <c r="X360" s="161"/>
      <c r="Y360" s="161"/>
      <c r="Z360" s="161"/>
    </row>
    <row r="361">
      <c r="A361" s="161"/>
      <c r="B361" s="161"/>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row>
    <row r="362">
      <c r="A362" s="161"/>
      <c r="B362" s="161"/>
      <c r="C362" s="161"/>
      <c r="D362" s="161"/>
      <c r="E362" s="161"/>
      <c r="F362" s="161"/>
      <c r="G362" s="161"/>
      <c r="H362" s="161"/>
      <c r="I362" s="161"/>
      <c r="J362" s="161"/>
      <c r="K362" s="161"/>
      <c r="L362" s="161"/>
      <c r="M362" s="161"/>
      <c r="N362" s="161"/>
      <c r="O362" s="161"/>
      <c r="P362" s="161"/>
      <c r="Q362" s="161"/>
      <c r="R362" s="161"/>
      <c r="S362" s="161"/>
      <c r="T362" s="161"/>
      <c r="U362" s="161"/>
      <c r="V362" s="161"/>
      <c r="W362" s="161"/>
      <c r="X362" s="161"/>
      <c r="Y362" s="161"/>
      <c r="Z362" s="161"/>
    </row>
    <row r="363">
      <c r="A363" s="161"/>
      <c r="B363" s="161"/>
      <c r="C363" s="161"/>
      <c r="D363" s="161"/>
      <c r="E363" s="161"/>
      <c r="F363" s="161"/>
      <c r="G363" s="161"/>
      <c r="H363" s="161"/>
      <c r="I363" s="161"/>
      <c r="J363" s="161"/>
      <c r="K363" s="161"/>
      <c r="L363" s="161"/>
      <c r="M363" s="161"/>
      <c r="N363" s="161"/>
      <c r="O363" s="161"/>
      <c r="P363" s="161"/>
      <c r="Q363" s="161"/>
      <c r="R363" s="161"/>
      <c r="S363" s="161"/>
      <c r="T363" s="161"/>
      <c r="U363" s="161"/>
      <c r="V363" s="161"/>
      <c r="W363" s="161"/>
      <c r="X363" s="161"/>
      <c r="Y363" s="161"/>
      <c r="Z363" s="161"/>
    </row>
    <row r="364">
      <c r="A364" s="161"/>
      <c r="B364" s="161"/>
      <c r="C364" s="161"/>
      <c r="D364" s="161"/>
      <c r="E364" s="161"/>
      <c r="F364" s="161"/>
      <c r="G364" s="161"/>
      <c r="H364" s="161"/>
      <c r="I364" s="161"/>
      <c r="J364" s="161"/>
      <c r="K364" s="161"/>
      <c r="L364" s="161"/>
      <c r="M364" s="161"/>
      <c r="N364" s="161"/>
      <c r="O364" s="161"/>
      <c r="P364" s="161"/>
      <c r="Q364" s="161"/>
      <c r="R364" s="161"/>
      <c r="S364" s="161"/>
      <c r="T364" s="161"/>
      <c r="U364" s="161"/>
      <c r="V364" s="161"/>
      <c r="W364" s="161"/>
      <c r="X364" s="161"/>
      <c r="Y364" s="161"/>
      <c r="Z364" s="161"/>
    </row>
    <row r="365">
      <c r="A365" s="161"/>
      <c r="B365" s="161"/>
      <c r="C365" s="161"/>
      <c r="D365" s="161"/>
      <c r="E365" s="161"/>
      <c r="F365" s="161"/>
      <c r="G365" s="161"/>
      <c r="H365" s="161"/>
      <c r="I365" s="161"/>
      <c r="J365" s="161"/>
      <c r="K365" s="161"/>
      <c r="L365" s="161"/>
      <c r="M365" s="161"/>
      <c r="N365" s="161"/>
      <c r="O365" s="161"/>
      <c r="P365" s="161"/>
      <c r="Q365" s="161"/>
      <c r="R365" s="161"/>
      <c r="S365" s="161"/>
      <c r="T365" s="161"/>
      <c r="U365" s="161"/>
      <c r="V365" s="161"/>
      <c r="W365" s="161"/>
      <c r="X365" s="161"/>
      <c r="Y365" s="161"/>
      <c r="Z365" s="161"/>
    </row>
    <row r="366">
      <c r="A366" s="161"/>
      <c r="B366" s="161"/>
      <c r="C366" s="161"/>
      <c r="D366" s="161"/>
      <c r="E366" s="161"/>
      <c r="F366" s="161"/>
      <c r="G366" s="161"/>
      <c r="H366" s="161"/>
      <c r="I366" s="161"/>
      <c r="J366" s="161"/>
      <c r="K366" s="161"/>
      <c r="L366" s="161"/>
      <c r="M366" s="161"/>
      <c r="N366" s="161"/>
      <c r="O366" s="161"/>
      <c r="P366" s="161"/>
      <c r="Q366" s="161"/>
      <c r="R366" s="161"/>
      <c r="S366" s="161"/>
      <c r="T366" s="161"/>
      <c r="U366" s="161"/>
      <c r="V366" s="161"/>
      <c r="W366" s="161"/>
      <c r="X366" s="161"/>
      <c r="Y366" s="161"/>
      <c r="Z366" s="161"/>
    </row>
    <row r="367">
      <c r="A367" s="161"/>
      <c r="B367" s="161"/>
      <c r="C367" s="161"/>
      <c r="D367" s="161"/>
      <c r="E367" s="161"/>
      <c r="F367" s="161"/>
      <c r="G367" s="161"/>
      <c r="H367" s="161"/>
      <c r="I367" s="161"/>
      <c r="J367" s="161"/>
      <c r="K367" s="161"/>
      <c r="L367" s="161"/>
      <c r="M367" s="161"/>
      <c r="N367" s="161"/>
      <c r="O367" s="161"/>
      <c r="P367" s="161"/>
      <c r="Q367" s="161"/>
      <c r="R367" s="161"/>
      <c r="S367" s="161"/>
      <c r="T367" s="161"/>
      <c r="U367" s="161"/>
      <c r="V367" s="161"/>
      <c r="W367" s="161"/>
      <c r="X367" s="161"/>
      <c r="Y367" s="161"/>
      <c r="Z367" s="161"/>
    </row>
    <row r="368">
      <c r="A368" s="161"/>
      <c r="B368" s="161"/>
      <c r="C368" s="161"/>
      <c r="D368" s="161"/>
      <c r="E368" s="161"/>
      <c r="F368" s="161"/>
      <c r="G368" s="161"/>
      <c r="H368" s="161"/>
      <c r="I368" s="161"/>
      <c r="J368" s="161"/>
      <c r="K368" s="161"/>
      <c r="L368" s="161"/>
      <c r="M368" s="161"/>
      <c r="N368" s="161"/>
      <c r="O368" s="161"/>
      <c r="P368" s="161"/>
      <c r="Q368" s="161"/>
      <c r="R368" s="161"/>
      <c r="S368" s="161"/>
      <c r="T368" s="161"/>
      <c r="U368" s="161"/>
      <c r="V368" s="161"/>
      <c r="W368" s="161"/>
      <c r="X368" s="161"/>
      <c r="Y368" s="161"/>
      <c r="Z368" s="161"/>
    </row>
    <row r="369">
      <c r="A369" s="161"/>
      <c r="B369" s="161"/>
      <c r="C369" s="161"/>
      <c r="D369" s="161"/>
      <c r="E369" s="161"/>
      <c r="F369" s="161"/>
      <c r="G369" s="161"/>
      <c r="H369" s="161"/>
      <c r="I369" s="161"/>
      <c r="J369" s="161"/>
      <c r="K369" s="161"/>
      <c r="L369" s="161"/>
      <c r="M369" s="161"/>
      <c r="N369" s="161"/>
      <c r="O369" s="161"/>
      <c r="P369" s="161"/>
      <c r="Q369" s="161"/>
      <c r="R369" s="161"/>
      <c r="S369" s="161"/>
      <c r="T369" s="161"/>
      <c r="U369" s="161"/>
      <c r="V369" s="161"/>
      <c r="W369" s="161"/>
      <c r="X369" s="161"/>
      <c r="Y369" s="161"/>
      <c r="Z369" s="161"/>
    </row>
    <row r="370">
      <c r="A370" s="161"/>
      <c r="B370" s="161"/>
      <c r="C370" s="161"/>
      <c r="D370" s="161"/>
      <c r="E370" s="161"/>
      <c r="F370" s="161"/>
      <c r="G370" s="161"/>
      <c r="H370" s="161"/>
      <c r="I370" s="161"/>
      <c r="J370" s="161"/>
      <c r="K370" s="161"/>
      <c r="L370" s="161"/>
      <c r="M370" s="161"/>
      <c r="N370" s="161"/>
      <c r="O370" s="161"/>
      <c r="P370" s="161"/>
      <c r="Q370" s="161"/>
      <c r="R370" s="161"/>
      <c r="S370" s="161"/>
      <c r="T370" s="161"/>
      <c r="U370" s="161"/>
      <c r="V370" s="161"/>
      <c r="W370" s="161"/>
      <c r="X370" s="161"/>
      <c r="Y370" s="161"/>
      <c r="Z370" s="161"/>
    </row>
    <row r="371">
      <c r="A371" s="161"/>
      <c r="B371" s="161"/>
      <c r="C371" s="161"/>
      <c r="D371" s="161"/>
      <c r="E371" s="161"/>
      <c r="F371" s="161"/>
      <c r="G371" s="161"/>
      <c r="H371" s="161"/>
      <c r="I371" s="161"/>
      <c r="J371" s="161"/>
      <c r="K371" s="161"/>
      <c r="L371" s="161"/>
      <c r="M371" s="161"/>
      <c r="N371" s="161"/>
      <c r="O371" s="161"/>
      <c r="P371" s="161"/>
      <c r="Q371" s="161"/>
      <c r="R371" s="161"/>
      <c r="S371" s="161"/>
      <c r="T371" s="161"/>
      <c r="U371" s="161"/>
      <c r="V371" s="161"/>
      <c r="W371" s="161"/>
      <c r="X371" s="161"/>
      <c r="Y371" s="161"/>
      <c r="Z371" s="161"/>
    </row>
    <row r="372">
      <c r="A372" s="161"/>
      <c r="B372" s="161"/>
      <c r="C372" s="161"/>
      <c r="D372" s="161"/>
      <c r="E372" s="161"/>
      <c r="F372" s="161"/>
      <c r="G372" s="161"/>
      <c r="H372" s="161"/>
      <c r="I372" s="161"/>
      <c r="J372" s="161"/>
      <c r="K372" s="161"/>
      <c r="L372" s="161"/>
      <c r="M372" s="161"/>
      <c r="N372" s="161"/>
      <c r="O372" s="161"/>
      <c r="P372" s="161"/>
      <c r="Q372" s="161"/>
      <c r="R372" s="161"/>
      <c r="S372" s="161"/>
      <c r="T372" s="161"/>
      <c r="U372" s="161"/>
      <c r="V372" s="161"/>
      <c r="W372" s="161"/>
      <c r="X372" s="161"/>
      <c r="Y372" s="161"/>
      <c r="Z372" s="161"/>
    </row>
    <row r="373">
      <c r="A373" s="161"/>
      <c r="B373" s="161"/>
      <c r="C373" s="161"/>
      <c r="D373" s="161"/>
      <c r="E373" s="161"/>
      <c r="F373" s="161"/>
      <c r="G373" s="161"/>
      <c r="H373" s="161"/>
      <c r="I373" s="161"/>
      <c r="J373" s="161"/>
      <c r="K373" s="161"/>
      <c r="L373" s="161"/>
      <c r="M373" s="161"/>
      <c r="N373" s="161"/>
      <c r="O373" s="161"/>
      <c r="P373" s="161"/>
      <c r="Q373" s="161"/>
      <c r="R373" s="161"/>
      <c r="S373" s="161"/>
      <c r="T373" s="161"/>
      <c r="U373" s="161"/>
      <c r="V373" s="161"/>
      <c r="W373" s="161"/>
      <c r="X373" s="161"/>
      <c r="Y373" s="161"/>
      <c r="Z373" s="161"/>
    </row>
    <row r="374">
      <c r="A374" s="161"/>
      <c r="B374" s="161"/>
      <c r="C374" s="161"/>
      <c r="D374" s="161"/>
      <c r="E374" s="161"/>
      <c r="F374" s="161"/>
      <c r="G374" s="161"/>
      <c r="H374" s="161"/>
      <c r="I374" s="161"/>
      <c r="J374" s="161"/>
      <c r="K374" s="161"/>
      <c r="L374" s="161"/>
      <c r="M374" s="161"/>
      <c r="N374" s="161"/>
      <c r="O374" s="161"/>
      <c r="P374" s="161"/>
      <c r="Q374" s="161"/>
      <c r="R374" s="161"/>
      <c r="S374" s="161"/>
      <c r="T374" s="161"/>
      <c r="U374" s="161"/>
      <c r="V374" s="161"/>
      <c r="W374" s="161"/>
      <c r="X374" s="161"/>
      <c r="Y374" s="161"/>
      <c r="Z374" s="161"/>
    </row>
    <row r="375">
      <c r="A375" s="161"/>
      <c r="B375" s="161"/>
      <c r="C375" s="161"/>
      <c r="D375" s="161"/>
      <c r="E375" s="161"/>
      <c r="F375" s="161"/>
      <c r="G375" s="161"/>
      <c r="H375" s="161"/>
      <c r="I375" s="161"/>
      <c r="J375" s="161"/>
      <c r="K375" s="161"/>
      <c r="L375" s="161"/>
      <c r="M375" s="161"/>
      <c r="N375" s="161"/>
      <c r="O375" s="161"/>
      <c r="P375" s="161"/>
      <c r="Q375" s="161"/>
      <c r="R375" s="161"/>
      <c r="S375" s="161"/>
      <c r="T375" s="161"/>
      <c r="U375" s="161"/>
      <c r="V375" s="161"/>
      <c r="W375" s="161"/>
      <c r="X375" s="161"/>
      <c r="Y375" s="161"/>
      <c r="Z375" s="161"/>
    </row>
    <row r="376">
      <c r="A376" s="161"/>
      <c r="B376" s="161"/>
      <c r="C376" s="161"/>
      <c r="D376" s="161"/>
      <c r="E376" s="161"/>
      <c r="F376" s="161"/>
      <c r="G376" s="161"/>
      <c r="H376" s="161"/>
      <c r="I376" s="161"/>
      <c r="J376" s="161"/>
      <c r="K376" s="161"/>
      <c r="L376" s="161"/>
      <c r="M376" s="161"/>
      <c r="N376" s="161"/>
      <c r="O376" s="161"/>
      <c r="P376" s="161"/>
      <c r="Q376" s="161"/>
      <c r="R376" s="161"/>
      <c r="S376" s="161"/>
      <c r="T376" s="161"/>
      <c r="U376" s="161"/>
      <c r="V376" s="161"/>
      <c r="W376" s="161"/>
      <c r="X376" s="161"/>
      <c r="Y376" s="161"/>
      <c r="Z376" s="161"/>
    </row>
    <row r="377">
      <c r="A377" s="161"/>
      <c r="B377" s="161"/>
      <c r="C377" s="161"/>
      <c r="D377" s="161"/>
      <c r="E377" s="161"/>
      <c r="F377" s="161"/>
      <c r="G377" s="161"/>
      <c r="H377" s="161"/>
      <c r="I377" s="161"/>
      <c r="J377" s="161"/>
      <c r="K377" s="161"/>
      <c r="L377" s="161"/>
      <c r="M377" s="161"/>
      <c r="N377" s="161"/>
      <c r="O377" s="161"/>
      <c r="P377" s="161"/>
      <c r="Q377" s="161"/>
      <c r="R377" s="161"/>
      <c r="S377" s="161"/>
      <c r="T377" s="161"/>
      <c r="U377" s="161"/>
      <c r="V377" s="161"/>
      <c r="W377" s="161"/>
      <c r="X377" s="161"/>
      <c r="Y377" s="161"/>
      <c r="Z377" s="161"/>
    </row>
    <row r="378">
      <c r="A378" s="161"/>
      <c r="B378" s="161"/>
      <c r="C378" s="161"/>
      <c r="D378" s="161"/>
      <c r="E378" s="161"/>
      <c r="F378" s="161"/>
      <c r="G378" s="161"/>
      <c r="H378" s="161"/>
      <c r="I378" s="161"/>
      <c r="J378" s="161"/>
      <c r="K378" s="161"/>
      <c r="L378" s="161"/>
      <c r="M378" s="161"/>
      <c r="N378" s="161"/>
      <c r="O378" s="161"/>
      <c r="P378" s="161"/>
      <c r="Q378" s="161"/>
      <c r="R378" s="161"/>
      <c r="S378" s="161"/>
      <c r="T378" s="161"/>
      <c r="U378" s="161"/>
      <c r="V378" s="161"/>
      <c r="W378" s="161"/>
      <c r="X378" s="161"/>
      <c r="Y378" s="161"/>
      <c r="Z378" s="161"/>
    </row>
    <row r="379">
      <c r="A379" s="161"/>
      <c r="B379" s="161"/>
      <c r="C379" s="161"/>
      <c r="D379" s="161"/>
      <c r="E379" s="161"/>
      <c r="F379" s="161"/>
      <c r="G379" s="161"/>
      <c r="H379" s="161"/>
      <c r="I379" s="161"/>
      <c r="J379" s="161"/>
      <c r="K379" s="161"/>
      <c r="L379" s="161"/>
      <c r="M379" s="161"/>
      <c r="N379" s="161"/>
      <c r="O379" s="161"/>
      <c r="P379" s="161"/>
      <c r="Q379" s="161"/>
      <c r="R379" s="161"/>
      <c r="S379" s="161"/>
      <c r="T379" s="161"/>
      <c r="U379" s="161"/>
      <c r="V379" s="161"/>
      <c r="W379" s="161"/>
      <c r="X379" s="161"/>
      <c r="Y379" s="161"/>
      <c r="Z379" s="161"/>
    </row>
    <row r="380">
      <c r="A380" s="161"/>
      <c r="B380" s="161"/>
      <c r="C380" s="161"/>
      <c r="D380" s="161"/>
      <c r="E380" s="161"/>
      <c r="F380" s="161"/>
      <c r="G380" s="161"/>
      <c r="H380" s="161"/>
      <c r="I380" s="161"/>
      <c r="J380" s="161"/>
      <c r="K380" s="161"/>
      <c r="L380" s="161"/>
      <c r="M380" s="161"/>
      <c r="N380" s="161"/>
      <c r="O380" s="161"/>
      <c r="P380" s="161"/>
      <c r="Q380" s="161"/>
      <c r="R380" s="161"/>
      <c r="S380" s="161"/>
      <c r="T380" s="161"/>
      <c r="U380" s="161"/>
      <c r="V380" s="161"/>
      <c r="W380" s="161"/>
      <c r="X380" s="161"/>
      <c r="Y380" s="161"/>
      <c r="Z380" s="161"/>
    </row>
    <row r="381">
      <c r="A381" s="161"/>
      <c r="B381" s="161"/>
      <c r="C381" s="161"/>
      <c r="D381" s="161"/>
      <c r="E381" s="161"/>
      <c r="F381" s="161"/>
      <c r="G381" s="161"/>
      <c r="H381" s="161"/>
      <c r="I381" s="161"/>
      <c r="J381" s="161"/>
      <c r="K381" s="161"/>
      <c r="L381" s="161"/>
      <c r="M381" s="161"/>
      <c r="N381" s="161"/>
      <c r="O381" s="161"/>
      <c r="P381" s="161"/>
      <c r="Q381" s="161"/>
      <c r="R381" s="161"/>
      <c r="S381" s="161"/>
      <c r="T381" s="161"/>
      <c r="U381" s="161"/>
      <c r="V381" s="161"/>
      <c r="W381" s="161"/>
      <c r="X381" s="161"/>
      <c r="Y381" s="161"/>
      <c r="Z381" s="161"/>
    </row>
    <row r="382">
      <c r="A382" s="161"/>
      <c r="B382" s="161"/>
      <c r="C382" s="161"/>
      <c r="D382" s="161"/>
      <c r="E382" s="161"/>
      <c r="F382" s="161"/>
      <c r="G382" s="161"/>
      <c r="H382" s="161"/>
      <c r="I382" s="161"/>
      <c r="J382" s="161"/>
      <c r="K382" s="161"/>
      <c r="L382" s="161"/>
      <c r="M382" s="161"/>
      <c r="N382" s="161"/>
      <c r="O382" s="161"/>
      <c r="P382" s="161"/>
      <c r="Q382" s="161"/>
      <c r="R382" s="161"/>
      <c r="S382" s="161"/>
      <c r="T382" s="161"/>
      <c r="U382" s="161"/>
      <c r="V382" s="161"/>
      <c r="W382" s="161"/>
      <c r="X382" s="161"/>
      <c r="Y382" s="161"/>
      <c r="Z382" s="161"/>
    </row>
    <row r="383">
      <c r="A383" s="161"/>
      <c r="B383" s="161"/>
      <c r="C383" s="161"/>
      <c r="D383" s="161"/>
      <c r="E383" s="161"/>
      <c r="F383" s="161"/>
      <c r="G383" s="161"/>
      <c r="H383" s="161"/>
      <c r="I383" s="161"/>
      <c r="J383" s="161"/>
      <c r="K383" s="161"/>
      <c r="L383" s="161"/>
      <c r="M383" s="161"/>
      <c r="N383" s="161"/>
      <c r="O383" s="161"/>
      <c r="P383" s="161"/>
      <c r="Q383" s="161"/>
      <c r="R383" s="161"/>
      <c r="S383" s="161"/>
      <c r="T383" s="161"/>
      <c r="U383" s="161"/>
      <c r="V383" s="161"/>
      <c r="W383" s="161"/>
      <c r="X383" s="161"/>
      <c r="Y383" s="161"/>
      <c r="Z383" s="161"/>
    </row>
    <row r="384">
      <c r="A384" s="161"/>
      <c r="B384" s="161"/>
      <c r="C384" s="161"/>
      <c r="D384" s="161"/>
      <c r="E384" s="161"/>
      <c r="F384" s="161"/>
      <c r="G384" s="161"/>
      <c r="H384" s="161"/>
      <c r="I384" s="161"/>
      <c r="J384" s="161"/>
      <c r="K384" s="161"/>
      <c r="L384" s="161"/>
      <c r="M384" s="161"/>
      <c r="N384" s="161"/>
      <c r="O384" s="161"/>
      <c r="P384" s="161"/>
      <c r="Q384" s="161"/>
      <c r="R384" s="161"/>
      <c r="S384" s="161"/>
      <c r="T384" s="161"/>
      <c r="U384" s="161"/>
      <c r="V384" s="161"/>
      <c r="W384" s="161"/>
      <c r="X384" s="161"/>
      <c r="Y384" s="161"/>
      <c r="Z384" s="161"/>
    </row>
    <row r="385">
      <c r="A385" s="161"/>
      <c r="B385" s="161"/>
      <c r="C385" s="161"/>
      <c r="D385" s="161"/>
      <c r="E385" s="161"/>
      <c r="F385" s="161"/>
      <c r="G385" s="161"/>
      <c r="H385" s="161"/>
      <c r="I385" s="161"/>
      <c r="J385" s="161"/>
      <c r="K385" s="161"/>
      <c r="L385" s="161"/>
      <c r="M385" s="161"/>
      <c r="N385" s="161"/>
      <c r="O385" s="161"/>
      <c r="P385" s="161"/>
      <c r="Q385" s="161"/>
      <c r="R385" s="161"/>
      <c r="S385" s="161"/>
      <c r="T385" s="161"/>
      <c r="U385" s="161"/>
      <c r="V385" s="161"/>
      <c r="W385" s="161"/>
      <c r="X385" s="161"/>
      <c r="Y385" s="161"/>
      <c r="Z385" s="161"/>
    </row>
    <row r="386">
      <c r="A386" s="161"/>
      <c r="B386" s="161"/>
      <c r="C386" s="161"/>
      <c r="D386" s="161"/>
      <c r="E386" s="161"/>
      <c r="F386" s="161"/>
      <c r="G386" s="161"/>
      <c r="H386" s="161"/>
      <c r="I386" s="161"/>
      <c r="J386" s="161"/>
      <c r="K386" s="161"/>
      <c r="L386" s="161"/>
      <c r="M386" s="161"/>
      <c r="N386" s="161"/>
      <c r="O386" s="161"/>
      <c r="P386" s="161"/>
      <c r="Q386" s="161"/>
      <c r="R386" s="161"/>
      <c r="S386" s="161"/>
      <c r="T386" s="161"/>
      <c r="U386" s="161"/>
      <c r="V386" s="161"/>
      <c r="W386" s="161"/>
      <c r="X386" s="161"/>
      <c r="Y386" s="161"/>
      <c r="Z386" s="161"/>
    </row>
    <row r="387">
      <c r="A387" s="161"/>
      <c r="B387" s="161"/>
      <c r="C387" s="161"/>
      <c r="D387" s="161"/>
      <c r="E387" s="161"/>
      <c r="F387" s="161"/>
      <c r="G387" s="161"/>
      <c r="H387" s="161"/>
      <c r="I387" s="161"/>
      <c r="J387" s="161"/>
      <c r="K387" s="161"/>
      <c r="L387" s="161"/>
      <c r="M387" s="161"/>
      <c r="N387" s="161"/>
      <c r="O387" s="161"/>
      <c r="P387" s="161"/>
      <c r="Q387" s="161"/>
      <c r="R387" s="161"/>
      <c r="S387" s="161"/>
      <c r="T387" s="161"/>
      <c r="U387" s="161"/>
      <c r="V387" s="161"/>
      <c r="W387" s="161"/>
      <c r="X387" s="161"/>
      <c r="Y387" s="161"/>
      <c r="Z387" s="161"/>
    </row>
    <row r="388">
      <c r="A388" s="161"/>
      <c r="B388" s="161"/>
      <c r="C388" s="161"/>
      <c r="D388" s="161"/>
      <c r="E388" s="161"/>
      <c r="F388" s="161"/>
      <c r="G388" s="161"/>
      <c r="H388" s="161"/>
      <c r="I388" s="161"/>
      <c r="J388" s="161"/>
      <c r="K388" s="161"/>
      <c r="L388" s="161"/>
      <c r="M388" s="161"/>
      <c r="N388" s="161"/>
      <c r="O388" s="161"/>
      <c r="P388" s="161"/>
      <c r="Q388" s="161"/>
      <c r="R388" s="161"/>
      <c r="S388" s="161"/>
      <c r="T388" s="161"/>
      <c r="U388" s="161"/>
      <c r="V388" s="161"/>
      <c r="W388" s="161"/>
      <c r="X388" s="161"/>
      <c r="Y388" s="161"/>
      <c r="Z388" s="161"/>
    </row>
    <row r="389">
      <c r="A389" s="161"/>
      <c r="B389" s="161"/>
      <c r="C389" s="161"/>
      <c r="D389" s="161"/>
      <c r="E389" s="161"/>
      <c r="F389" s="161"/>
      <c r="G389" s="161"/>
      <c r="H389" s="161"/>
      <c r="I389" s="161"/>
      <c r="J389" s="161"/>
      <c r="K389" s="161"/>
      <c r="L389" s="161"/>
      <c r="M389" s="161"/>
      <c r="N389" s="161"/>
      <c r="O389" s="161"/>
      <c r="P389" s="161"/>
      <c r="Q389" s="161"/>
      <c r="R389" s="161"/>
      <c r="S389" s="161"/>
      <c r="T389" s="161"/>
      <c r="U389" s="161"/>
      <c r="V389" s="161"/>
      <c r="W389" s="161"/>
      <c r="X389" s="161"/>
      <c r="Y389" s="161"/>
      <c r="Z389" s="161"/>
    </row>
    <row r="390">
      <c r="A390" s="161"/>
      <c r="B390" s="161"/>
      <c r="C390" s="161"/>
      <c r="D390" s="161"/>
      <c r="E390" s="161"/>
      <c r="F390" s="161"/>
      <c r="G390" s="161"/>
      <c r="H390" s="161"/>
      <c r="I390" s="161"/>
      <c r="J390" s="161"/>
      <c r="K390" s="161"/>
      <c r="L390" s="161"/>
      <c r="M390" s="161"/>
      <c r="N390" s="161"/>
      <c r="O390" s="161"/>
      <c r="P390" s="161"/>
      <c r="Q390" s="161"/>
      <c r="R390" s="161"/>
      <c r="S390" s="161"/>
      <c r="T390" s="161"/>
      <c r="U390" s="161"/>
      <c r="V390" s="161"/>
      <c r="W390" s="161"/>
      <c r="X390" s="161"/>
      <c r="Y390" s="161"/>
      <c r="Z390" s="161"/>
    </row>
    <row r="391">
      <c r="A391" s="161"/>
      <c r="B391" s="161"/>
      <c r="C391" s="161"/>
      <c r="D391" s="161"/>
      <c r="E391" s="161"/>
      <c r="F391" s="161"/>
      <c r="G391" s="161"/>
      <c r="H391" s="161"/>
      <c r="I391" s="161"/>
      <c r="J391" s="161"/>
      <c r="K391" s="161"/>
      <c r="L391" s="161"/>
      <c r="M391" s="161"/>
      <c r="N391" s="161"/>
      <c r="O391" s="161"/>
      <c r="P391" s="161"/>
      <c r="Q391" s="161"/>
      <c r="R391" s="161"/>
      <c r="S391" s="161"/>
      <c r="T391" s="161"/>
      <c r="U391" s="161"/>
      <c r="V391" s="161"/>
      <c r="W391" s="161"/>
      <c r="X391" s="161"/>
      <c r="Y391" s="161"/>
      <c r="Z391" s="161"/>
    </row>
    <row r="392">
      <c r="A392" s="161"/>
      <c r="B392" s="161"/>
      <c r="C392" s="161"/>
      <c r="D392" s="161"/>
      <c r="E392" s="161"/>
      <c r="F392" s="161"/>
      <c r="G392" s="161"/>
      <c r="H392" s="161"/>
      <c r="I392" s="161"/>
      <c r="J392" s="161"/>
      <c r="K392" s="161"/>
      <c r="L392" s="161"/>
      <c r="M392" s="161"/>
      <c r="N392" s="161"/>
      <c r="O392" s="161"/>
      <c r="P392" s="161"/>
      <c r="Q392" s="161"/>
      <c r="R392" s="161"/>
      <c r="S392" s="161"/>
      <c r="T392" s="161"/>
      <c r="U392" s="161"/>
      <c r="V392" s="161"/>
      <c r="W392" s="161"/>
      <c r="X392" s="161"/>
      <c r="Y392" s="161"/>
      <c r="Z392" s="161"/>
    </row>
    <row r="393">
      <c r="A393" s="161"/>
      <c r="B393" s="161"/>
      <c r="C393" s="161"/>
      <c r="D393" s="161"/>
      <c r="E393" s="161"/>
      <c r="F393" s="161"/>
      <c r="G393" s="161"/>
      <c r="H393" s="161"/>
      <c r="I393" s="161"/>
      <c r="J393" s="161"/>
      <c r="K393" s="161"/>
      <c r="L393" s="161"/>
      <c r="M393" s="161"/>
      <c r="N393" s="161"/>
      <c r="O393" s="161"/>
      <c r="P393" s="161"/>
      <c r="Q393" s="161"/>
      <c r="R393" s="161"/>
      <c r="S393" s="161"/>
      <c r="T393" s="161"/>
      <c r="U393" s="161"/>
      <c r="V393" s="161"/>
      <c r="W393" s="161"/>
      <c r="X393" s="161"/>
      <c r="Y393" s="161"/>
      <c r="Z393" s="161"/>
    </row>
    <row r="394">
      <c r="A394" s="161"/>
      <c r="B394" s="161"/>
      <c r="C394" s="161"/>
      <c r="D394" s="161"/>
      <c r="E394" s="161"/>
      <c r="F394" s="161"/>
      <c r="G394" s="161"/>
      <c r="H394" s="161"/>
      <c r="I394" s="161"/>
      <c r="J394" s="161"/>
      <c r="K394" s="161"/>
      <c r="L394" s="161"/>
      <c r="M394" s="161"/>
      <c r="N394" s="161"/>
      <c r="O394" s="161"/>
      <c r="P394" s="161"/>
      <c r="Q394" s="161"/>
      <c r="R394" s="161"/>
      <c r="S394" s="161"/>
      <c r="T394" s="161"/>
      <c r="U394" s="161"/>
      <c r="V394" s="161"/>
      <c r="W394" s="161"/>
      <c r="X394" s="161"/>
      <c r="Y394" s="161"/>
      <c r="Z394" s="161"/>
    </row>
    <row r="395">
      <c r="A395" s="161"/>
      <c r="B395" s="161"/>
      <c r="C395" s="161"/>
      <c r="D395" s="161"/>
      <c r="E395" s="161"/>
      <c r="F395" s="161"/>
      <c r="G395" s="161"/>
      <c r="H395" s="161"/>
      <c r="I395" s="161"/>
      <c r="J395" s="161"/>
      <c r="K395" s="161"/>
      <c r="L395" s="161"/>
      <c r="M395" s="161"/>
      <c r="N395" s="161"/>
      <c r="O395" s="161"/>
      <c r="P395" s="161"/>
      <c r="Q395" s="161"/>
      <c r="R395" s="161"/>
      <c r="S395" s="161"/>
      <c r="T395" s="161"/>
      <c r="U395" s="161"/>
      <c r="V395" s="161"/>
      <c r="W395" s="161"/>
      <c r="X395" s="161"/>
      <c r="Y395" s="161"/>
      <c r="Z395" s="161"/>
    </row>
    <row r="396">
      <c r="A396" s="161"/>
      <c r="B396" s="161"/>
      <c r="C396" s="161"/>
      <c r="D396" s="161"/>
      <c r="E396" s="161"/>
      <c r="F396" s="161"/>
      <c r="G396" s="161"/>
      <c r="H396" s="161"/>
      <c r="I396" s="161"/>
      <c r="J396" s="161"/>
      <c r="K396" s="161"/>
      <c r="L396" s="161"/>
      <c r="M396" s="161"/>
      <c r="N396" s="161"/>
      <c r="O396" s="161"/>
      <c r="P396" s="161"/>
      <c r="Q396" s="161"/>
      <c r="R396" s="161"/>
      <c r="S396" s="161"/>
      <c r="T396" s="161"/>
      <c r="U396" s="161"/>
      <c r="V396" s="161"/>
      <c r="W396" s="161"/>
      <c r="X396" s="161"/>
      <c r="Y396" s="161"/>
      <c r="Z396" s="161"/>
    </row>
    <row r="397">
      <c r="A397" s="161"/>
      <c r="B397" s="161"/>
      <c r="C397" s="161"/>
      <c r="D397" s="161"/>
      <c r="E397" s="161"/>
      <c r="F397" s="161"/>
      <c r="G397" s="161"/>
      <c r="H397" s="161"/>
      <c r="I397" s="161"/>
      <c r="J397" s="161"/>
      <c r="K397" s="161"/>
      <c r="L397" s="161"/>
      <c r="M397" s="161"/>
      <c r="N397" s="161"/>
      <c r="O397" s="161"/>
      <c r="P397" s="161"/>
      <c r="Q397" s="161"/>
      <c r="R397" s="161"/>
      <c r="S397" s="161"/>
      <c r="T397" s="161"/>
      <c r="U397" s="161"/>
      <c r="V397" s="161"/>
      <c r="W397" s="161"/>
      <c r="X397" s="161"/>
      <c r="Y397" s="161"/>
      <c r="Z397" s="161"/>
    </row>
    <row r="398">
      <c r="A398" s="161"/>
      <c r="B398" s="161"/>
      <c r="C398" s="161"/>
      <c r="D398" s="161"/>
      <c r="E398" s="161"/>
      <c r="F398" s="161"/>
      <c r="G398" s="161"/>
      <c r="H398" s="161"/>
      <c r="I398" s="161"/>
      <c r="J398" s="161"/>
      <c r="K398" s="161"/>
      <c r="L398" s="161"/>
      <c r="M398" s="161"/>
      <c r="N398" s="161"/>
      <c r="O398" s="161"/>
      <c r="P398" s="161"/>
      <c r="Q398" s="161"/>
      <c r="R398" s="161"/>
      <c r="S398" s="161"/>
      <c r="T398" s="161"/>
      <c r="U398" s="161"/>
      <c r="V398" s="161"/>
      <c r="W398" s="161"/>
      <c r="X398" s="161"/>
      <c r="Y398" s="161"/>
      <c r="Z398" s="161"/>
    </row>
    <row r="399">
      <c r="A399" s="161"/>
      <c r="B399" s="161"/>
      <c r="C399" s="161"/>
      <c r="D399" s="161"/>
      <c r="E399" s="161"/>
      <c r="F399" s="161"/>
      <c r="G399" s="161"/>
      <c r="H399" s="161"/>
      <c r="I399" s="161"/>
      <c r="J399" s="161"/>
      <c r="K399" s="161"/>
      <c r="L399" s="161"/>
      <c r="M399" s="161"/>
      <c r="N399" s="161"/>
      <c r="O399" s="161"/>
      <c r="P399" s="161"/>
      <c r="Q399" s="161"/>
      <c r="R399" s="161"/>
      <c r="S399" s="161"/>
      <c r="T399" s="161"/>
      <c r="U399" s="161"/>
      <c r="V399" s="161"/>
      <c r="W399" s="161"/>
      <c r="X399" s="161"/>
      <c r="Y399" s="161"/>
      <c r="Z399" s="161"/>
    </row>
    <row r="400">
      <c r="A400" s="161"/>
      <c r="B400" s="161"/>
      <c r="C400" s="161"/>
      <c r="D400" s="161"/>
      <c r="E400" s="161"/>
      <c r="F400" s="161"/>
      <c r="G400" s="161"/>
      <c r="H400" s="161"/>
      <c r="I400" s="161"/>
      <c r="J400" s="161"/>
      <c r="K400" s="161"/>
      <c r="L400" s="161"/>
      <c r="M400" s="161"/>
      <c r="N400" s="161"/>
      <c r="O400" s="161"/>
      <c r="P400" s="161"/>
      <c r="Q400" s="161"/>
      <c r="R400" s="161"/>
      <c r="S400" s="161"/>
      <c r="T400" s="161"/>
      <c r="U400" s="161"/>
      <c r="V400" s="161"/>
      <c r="W400" s="161"/>
      <c r="X400" s="161"/>
      <c r="Y400" s="161"/>
      <c r="Z400" s="161"/>
    </row>
    <row r="401">
      <c r="A401" s="161"/>
      <c r="B401" s="161"/>
      <c r="C401" s="161"/>
      <c r="D401" s="161"/>
      <c r="E401" s="161"/>
      <c r="F401" s="161"/>
      <c r="G401" s="161"/>
      <c r="H401" s="161"/>
      <c r="I401" s="161"/>
      <c r="J401" s="161"/>
      <c r="K401" s="161"/>
      <c r="L401" s="161"/>
      <c r="M401" s="161"/>
      <c r="N401" s="161"/>
      <c r="O401" s="161"/>
      <c r="P401" s="161"/>
      <c r="Q401" s="161"/>
      <c r="R401" s="161"/>
      <c r="S401" s="161"/>
      <c r="T401" s="161"/>
      <c r="U401" s="161"/>
      <c r="V401" s="161"/>
      <c r="W401" s="161"/>
      <c r="X401" s="161"/>
      <c r="Y401" s="161"/>
      <c r="Z401" s="161"/>
    </row>
    <row r="402">
      <c r="A402" s="161"/>
      <c r="B402" s="161"/>
      <c r="C402" s="161"/>
      <c r="D402" s="161"/>
      <c r="E402" s="161"/>
      <c r="F402" s="161"/>
      <c r="G402" s="161"/>
      <c r="H402" s="161"/>
      <c r="I402" s="161"/>
      <c r="J402" s="161"/>
      <c r="K402" s="161"/>
      <c r="L402" s="161"/>
      <c r="M402" s="161"/>
      <c r="N402" s="161"/>
      <c r="O402" s="161"/>
      <c r="P402" s="161"/>
      <c r="Q402" s="161"/>
      <c r="R402" s="161"/>
      <c r="S402" s="161"/>
      <c r="T402" s="161"/>
      <c r="U402" s="161"/>
      <c r="V402" s="161"/>
      <c r="W402" s="161"/>
      <c r="X402" s="161"/>
      <c r="Y402" s="161"/>
      <c r="Z402" s="161"/>
    </row>
    <row r="403">
      <c r="A403" s="161"/>
      <c r="B403" s="161"/>
      <c r="C403" s="161"/>
      <c r="D403" s="161"/>
      <c r="E403" s="161"/>
      <c r="F403" s="161"/>
      <c r="G403" s="161"/>
      <c r="H403" s="161"/>
      <c r="I403" s="161"/>
      <c r="J403" s="161"/>
      <c r="K403" s="161"/>
      <c r="L403" s="161"/>
      <c r="M403" s="161"/>
      <c r="N403" s="161"/>
      <c r="O403" s="161"/>
      <c r="P403" s="161"/>
      <c r="Q403" s="161"/>
      <c r="R403" s="161"/>
      <c r="S403" s="161"/>
      <c r="T403" s="161"/>
      <c r="U403" s="161"/>
      <c r="V403" s="161"/>
      <c r="W403" s="161"/>
      <c r="X403" s="161"/>
      <c r="Y403" s="161"/>
      <c r="Z403" s="161"/>
    </row>
    <row r="404">
      <c r="A404" s="161"/>
      <c r="B404" s="161"/>
      <c r="C404" s="161"/>
      <c r="D404" s="161"/>
      <c r="E404" s="161"/>
      <c r="F404" s="161"/>
      <c r="G404" s="161"/>
      <c r="H404" s="161"/>
      <c r="I404" s="161"/>
      <c r="J404" s="161"/>
      <c r="K404" s="161"/>
      <c r="L404" s="161"/>
      <c r="M404" s="161"/>
      <c r="N404" s="161"/>
      <c r="O404" s="161"/>
      <c r="P404" s="161"/>
      <c r="Q404" s="161"/>
      <c r="R404" s="161"/>
      <c r="S404" s="161"/>
      <c r="T404" s="161"/>
      <c r="U404" s="161"/>
      <c r="V404" s="161"/>
      <c r="W404" s="161"/>
      <c r="X404" s="161"/>
      <c r="Y404" s="161"/>
      <c r="Z404" s="161"/>
    </row>
    <row r="405">
      <c r="A405" s="161"/>
      <c r="B405" s="161"/>
      <c r="C405" s="161"/>
      <c r="D405" s="161"/>
      <c r="E405" s="161"/>
      <c r="F405" s="161"/>
      <c r="G405" s="161"/>
      <c r="H405" s="161"/>
      <c r="I405" s="161"/>
      <c r="J405" s="161"/>
      <c r="K405" s="161"/>
      <c r="L405" s="161"/>
      <c r="M405" s="161"/>
      <c r="N405" s="161"/>
      <c r="O405" s="161"/>
      <c r="P405" s="161"/>
      <c r="Q405" s="161"/>
      <c r="R405" s="161"/>
      <c r="S405" s="161"/>
      <c r="T405" s="161"/>
      <c r="U405" s="161"/>
      <c r="V405" s="161"/>
      <c r="W405" s="161"/>
      <c r="X405" s="161"/>
      <c r="Y405" s="161"/>
      <c r="Z405" s="161"/>
    </row>
    <row r="406">
      <c r="A406" s="161"/>
      <c r="B406" s="161"/>
      <c r="C406" s="161"/>
      <c r="D406" s="161"/>
      <c r="E406" s="161"/>
      <c r="F406" s="161"/>
      <c r="G406" s="161"/>
      <c r="H406" s="161"/>
      <c r="I406" s="161"/>
      <c r="J406" s="161"/>
      <c r="K406" s="161"/>
      <c r="L406" s="161"/>
      <c r="M406" s="161"/>
      <c r="N406" s="161"/>
      <c r="O406" s="161"/>
      <c r="P406" s="161"/>
      <c r="Q406" s="161"/>
      <c r="R406" s="161"/>
      <c r="S406" s="161"/>
      <c r="T406" s="161"/>
      <c r="U406" s="161"/>
      <c r="V406" s="161"/>
      <c r="W406" s="161"/>
      <c r="X406" s="161"/>
      <c r="Y406" s="161"/>
      <c r="Z406" s="161"/>
    </row>
    <row r="407">
      <c r="A407" s="161"/>
      <c r="B407" s="161"/>
      <c r="C407" s="161"/>
      <c r="D407" s="161"/>
      <c r="E407" s="161"/>
      <c r="F407" s="161"/>
      <c r="G407" s="161"/>
      <c r="H407" s="161"/>
      <c r="I407" s="161"/>
      <c r="J407" s="161"/>
      <c r="K407" s="161"/>
      <c r="L407" s="161"/>
      <c r="M407" s="161"/>
      <c r="N407" s="161"/>
      <c r="O407" s="161"/>
      <c r="P407" s="161"/>
      <c r="Q407" s="161"/>
      <c r="R407" s="161"/>
      <c r="S407" s="161"/>
      <c r="T407" s="161"/>
      <c r="U407" s="161"/>
      <c r="V407" s="161"/>
      <c r="W407" s="161"/>
      <c r="X407" s="161"/>
      <c r="Y407" s="161"/>
      <c r="Z407" s="161"/>
    </row>
    <row r="408">
      <c r="A408" s="161"/>
      <c r="B408" s="161"/>
      <c r="C408" s="161"/>
      <c r="D408" s="161"/>
      <c r="E408" s="161"/>
      <c r="F408" s="161"/>
      <c r="G408" s="161"/>
      <c r="H408" s="161"/>
      <c r="I408" s="161"/>
      <c r="J408" s="161"/>
      <c r="K408" s="161"/>
      <c r="L408" s="161"/>
      <c r="M408" s="161"/>
      <c r="N408" s="161"/>
      <c r="O408" s="161"/>
      <c r="P408" s="161"/>
      <c r="Q408" s="161"/>
      <c r="R408" s="161"/>
      <c r="S408" s="161"/>
      <c r="T408" s="161"/>
      <c r="U408" s="161"/>
      <c r="V408" s="161"/>
      <c r="W408" s="161"/>
      <c r="X408" s="161"/>
      <c r="Y408" s="161"/>
      <c r="Z408" s="161"/>
    </row>
    <row r="409">
      <c r="A409" s="161"/>
      <c r="B409" s="161"/>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row>
    <row r="410">
      <c r="A410" s="161"/>
      <c r="B410" s="161"/>
      <c r="C410" s="161"/>
      <c r="D410" s="161"/>
      <c r="E410" s="161"/>
      <c r="F410" s="161"/>
      <c r="G410" s="161"/>
      <c r="H410" s="161"/>
      <c r="I410" s="161"/>
      <c r="J410" s="161"/>
      <c r="K410" s="161"/>
      <c r="L410" s="161"/>
      <c r="M410" s="161"/>
      <c r="N410" s="161"/>
      <c r="O410" s="161"/>
      <c r="P410" s="161"/>
      <c r="Q410" s="161"/>
      <c r="R410" s="161"/>
      <c r="S410" s="161"/>
      <c r="T410" s="161"/>
      <c r="U410" s="161"/>
      <c r="V410" s="161"/>
      <c r="W410" s="161"/>
      <c r="X410" s="161"/>
      <c r="Y410" s="161"/>
      <c r="Z410" s="161"/>
    </row>
    <row r="411">
      <c r="A411" s="161"/>
      <c r="B411" s="161"/>
      <c r="C411" s="161"/>
      <c r="D411" s="161"/>
      <c r="E411" s="161"/>
      <c r="F411" s="161"/>
      <c r="G411" s="161"/>
      <c r="H411" s="161"/>
      <c r="I411" s="161"/>
      <c r="J411" s="161"/>
      <c r="K411" s="161"/>
      <c r="L411" s="161"/>
      <c r="M411" s="161"/>
      <c r="N411" s="161"/>
      <c r="O411" s="161"/>
      <c r="P411" s="161"/>
      <c r="Q411" s="161"/>
      <c r="R411" s="161"/>
      <c r="S411" s="161"/>
      <c r="T411" s="161"/>
      <c r="U411" s="161"/>
      <c r="V411" s="161"/>
      <c r="W411" s="161"/>
      <c r="X411" s="161"/>
      <c r="Y411" s="161"/>
      <c r="Z411" s="161"/>
    </row>
    <row r="412">
      <c r="A412" s="161"/>
      <c r="B412" s="161"/>
      <c r="C412" s="161"/>
      <c r="D412" s="161"/>
      <c r="E412" s="161"/>
      <c r="F412" s="161"/>
      <c r="G412" s="161"/>
      <c r="H412" s="161"/>
      <c r="I412" s="161"/>
      <c r="J412" s="161"/>
      <c r="K412" s="161"/>
      <c r="L412" s="161"/>
      <c r="M412" s="161"/>
      <c r="N412" s="161"/>
      <c r="O412" s="161"/>
      <c r="P412" s="161"/>
      <c r="Q412" s="161"/>
      <c r="R412" s="161"/>
      <c r="S412" s="161"/>
      <c r="T412" s="161"/>
      <c r="U412" s="161"/>
      <c r="V412" s="161"/>
      <c r="W412" s="161"/>
      <c r="X412" s="161"/>
      <c r="Y412" s="161"/>
      <c r="Z412" s="161"/>
    </row>
    <row r="413">
      <c r="A413" s="161"/>
      <c r="B413" s="161"/>
      <c r="C413" s="161"/>
      <c r="D413" s="161"/>
      <c r="E413" s="161"/>
      <c r="F413" s="161"/>
      <c r="G413" s="161"/>
      <c r="H413" s="161"/>
      <c r="I413" s="161"/>
      <c r="J413" s="161"/>
      <c r="K413" s="161"/>
      <c r="L413" s="161"/>
      <c r="M413" s="161"/>
      <c r="N413" s="161"/>
      <c r="O413" s="161"/>
      <c r="P413" s="161"/>
      <c r="Q413" s="161"/>
      <c r="R413" s="161"/>
      <c r="S413" s="161"/>
      <c r="T413" s="161"/>
      <c r="U413" s="161"/>
      <c r="V413" s="161"/>
      <c r="W413" s="161"/>
      <c r="X413" s="161"/>
      <c r="Y413" s="161"/>
      <c r="Z413" s="161"/>
    </row>
    <row r="414">
      <c r="A414" s="161"/>
      <c r="B414" s="161"/>
      <c r="C414" s="161"/>
      <c r="D414" s="161"/>
      <c r="E414" s="161"/>
      <c r="F414" s="161"/>
      <c r="G414" s="161"/>
      <c r="H414" s="161"/>
      <c r="I414" s="161"/>
      <c r="J414" s="161"/>
      <c r="K414" s="161"/>
      <c r="L414" s="161"/>
      <c r="M414" s="161"/>
      <c r="N414" s="161"/>
      <c r="O414" s="161"/>
      <c r="P414" s="161"/>
      <c r="Q414" s="161"/>
      <c r="R414" s="161"/>
      <c r="S414" s="161"/>
      <c r="T414" s="161"/>
      <c r="U414" s="161"/>
      <c r="V414" s="161"/>
      <c r="W414" s="161"/>
      <c r="X414" s="161"/>
      <c r="Y414" s="161"/>
      <c r="Z414" s="161"/>
    </row>
    <row r="415">
      <c r="A415" s="161"/>
      <c r="B415" s="161"/>
      <c r="C415" s="161"/>
      <c r="D415" s="161"/>
      <c r="E415" s="161"/>
      <c r="F415" s="161"/>
      <c r="G415" s="161"/>
      <c r="H415" s="161"/>
      <c r="I415" s="161"/>
      <c r="J415" s="161"/>
      <c r="K415" s="161"/>
      <c r="L415" s="161"/>
      <c r="M415" s="161"/>
      <c r="N415" s="161"/>
      <c r="O415" s="161"/>
      <c r="P415" s="161"/>
      <c r="Q415" s="161"/>
      <c r="R415" s="161"/>
      <c r="S415" s="161"/>
      <c r="T415" s="161"/>
      <c r="U415" s="161"/>
      <c r="V415" s="161"/>
      <c r="W415" s="161"/>
      <c r="X415" s="161"/>
      <c r="Y415" s="161"/>
      <c r="Z415" s="161"/>
    </row>
    <row r="416">
      <c r="A416" s="161"/>
      <c r="B416" s="161"/>
      <c r="C416" s="161"/>
      <c r="D416" s="161"/>
      <c r="E416" s="161"/>
      <c r="F416" s="161"/>
      <c r="G416" s="161"/>
      <c r="H416" s="161"/>
      <c r="I416" s="161"/>
      <c r="J416" s="161"/>
      <c r="K416" s="161"/>
      <c r="L416" s="161"/>
      <c r="M416" s="161"/>
      <c r="N416" s="161"/>
      <c r="O416" s="161"/>
      <c r="P416" s="161"/>
      <c r="Q416" s="161"/>
      <c r="R416" s="161"/>
      <c r="S416" s="161"/>
      <c r="T416" s="161"/>
      <c r="U416" s="161"/>
      <c r="V416" s="161"/>
      <c r="W416" s="161"/>
      <c r="X416" s="161"/>
      <c r="Y416" s="161"/>
      <c r="Z416" s="161"/>
    </row>
    <row r="417">
      <c r="A417" s="161"/>
      <c r="B417" s="161"/>
      <c r="C417" s="161"/>
      <c r="D417" s="161"/>
      <c r="E417" s="161"/>
      <c r="F417" s="161"/>
      <c r="G417" s="161"/>
      <c r="H417" s="161"/>
      <c r="I417" s="161"/>
      <c r="J417" s="161"/>
      <c r="K417" s="161"/>
      <c r="L417" s="161"/>
      <c r="M417" s="161"/>
      <c r="N417" s="161"/>
      <c r="O417" s="161"/>
      <c r="P417" s="161"/>
      <c r="Q417" s="161"/>
      <c r="R417" s="161"/>
      <c r="S417" s="161"/>
      <c r="T417" s="161"/>
      <c r="U417" s="161"/>
      <c r="V417" s="161"/>
      <c r="W417" s="161"/>
      <c r="X417" s="161"/>
      <c r="Y417" s="161"/>
      <c r="Z417" s="161"/>
    </row>
    <row r="418">
      <c r="A418" s="161"/>
      <c r="B418" s="161"/>
      <c r="C418" s="161"/>
      <c r="D418" s="161"/>
      <c r="E418" s="161"/>
      <c r="F418" s="161"/>
      <c r="G418" s="161"/>
      <c r="H418" s="161"/>
      <c r="I418" s="161"/>
      <c r="J418" s="161"/>
      <c r="K418" s="161"/>
      <c r="L418" s="161"/>
      <c r="M418" s="161"/>
      <c r="N418" s="161"/>
      <c r="O418" s="161"/>
      <c r="P418" s="161"/>
      <c r="Q418" s="161"/>
      <c r="R418" s="161"/>
      <c r="S418" s="161"/>
      <c r="T418" s="161"/>
      <c r="U418" s="161"/>
      <c r="V418" s="161"/>
      <c r="W418" s="161"/>
      <c r="X418" s="161"/>
      <c r="Y418" s="161"/>
      <c r="Z418" s="161"/>
    </row>
    <row r="419">
      <c r="A419" s="161"/>
      <c r="B419" s="161"/>
      <c r="C419" s="161"/>
      <c r="D419" s="161"/>
      <c r="E419" s="161"/>
      <c r="F419" s="161"/>
      <c r="G419" s="161"/>
      <c r="H419" s="161"/>
      <c r="I419" s="161"/>
      <c r="J419" s="161"/>
      <c r="K419" s="161"/>
      <c r="L419" s="161"/>
      <c r="M419" s="161"/>
      <c r="N419" s="161"/>
      <c r="O419" s="161"/>
      <c r="P419" s="161"/>
      <c r="Q419" s="161"/>
      <c r="R419" s="161"/>
      <c r="S419" s="161"/>
      <c r="T419" s="161"/>
      <c r="U419" s="161"/>
      <c r="V419" s="161"/>
      <c r="W419" s="161"/>
      <c r="X419" s="161"/>
      <c r="Y419" s="161"/>
      <c r="Z419" s="161"/>
    </row>
    <row r="420">
      <c r="A420" s="161"/>
      <c r="B420" s="161"/>
      <c r="C420" s="161"/>
      <c r="D420" s="161"/>
      <c r="E420" s="161"/>
      <c r="F420" s="161"/>
      <c r="G420" s="161"/>
      <c r="H420" s="161"/>
      <c r="I420" s="161"/>
      <c r="J420" s="161"/>
      <c r="K420" s="161"/>
      <c r="L420" s="161"/>
      <c r="M420" s="161"/>
      <c r="N420" s="161"/>
      <c r="O420" s="161"/>
      <c r="P420" s="161"/>
      <c r="Q420" s="161"/>
      <c r="R420" s="161"/>
      <c r="S420" s="161"/>
      <c r="T420" s="161"/>
      <c r="U420" s="161"/>
      <c r="V420" s="161"/>
      <c r="W420" s="161"/>
      <c r="X420" s="161"/>
      <c r="Y420" s="161"/>
      <c r="Z420" s="161"/>
    </row>
    <row r="421">
      <c r="A421" s="161"/>
      <c r="B421" s="161"/>
      <c r="C421" s="161"/>
      <c r="D421" s="161"/>
      <c r="E421" s="161"/>
      <c r="F421" s="161"/>
      <c r="G421" s="161"/>
      <c r="H421" s="161"/>
      <c r="I421" s="161"/>
      <c r="J421" s="161"/>
      <c r="K421" s="161"/>
      <c r="L421" s="161"/>
      <c r="M421" s="161"/>
      <c r="N421" s="161"/>
      <c r="O421" s="161"/>
      <c r="P421" s="161"/>
      <c r="Q421" s="161"/>
      <c r="R421" s="161"/>
      <c r="S421" s="161"/>
      <c r="T421" s="161"/>
      <c r="U421" s="161"/>
      <c r="V421" s="161"/>
      <c r="W421" s="161"/>
      <c r="X421" s="161"/>
      <c r="Y421" s="161"/>
      <c r="Z421" s="161"/>
    </row>
    <row r="422">
      <c r="A422" s="161"/>
      <c r="B422" s="161"/>
      <c r="C422" s="161"/>
      <c r="D422" s="161"/>
      <c r="E422" s="161"/>
      <c r="F422" s="161"/>
      <c r="G422" s="161"/>
      <c r="H422" s="161"/>
      <c r="I422" s="161"/>
      <c r="J422" s="161"/>
      <c r="K422" s="161"/>
      <c r="L422" s="161"/>
      <c r="M422" s="161"/>
      <c r="N422" s="161"/>
      <c r="O422" s="161"/>
      <c r="P422" s="161"/>
      <c r="Q422" s="161"/>
      <c r="R422" s="161"/>
      <c r="S422" s="161"/>
      <c r="T422" s="161"/>
      <c r="U422" s="161"/>
      <c r="V422" s="161"/>
      <c r="W422" s="161"/>
      <c r="X422" s="161"/>
      <c r="Y422" s="161"/>
      <c r="Z422" s="161"/>
    </row>
    <row r="423">
      <c r="A423" s="161"/>
      <c r="B423" s="161"/>
      <c r="C423" s="161"/>
      <c r="D423" s="161"/>
      <c r="E423" s="161"/>
      <c r="F423" s="161"/>
      <c r="G423" s="161"/>
      <c r="H423" s="161"/>
      <c r="I423" s="161"/>
      <c r="J423" s="161"/>
      <c r="K423" s="161"/>
      <c r="L423" s="161"/>
      <c r="M423" s="161"/>
      <c r="N423" s="161"/>
      <c r="O423" s="161"/>
      <c r="P423" s="161"/>
      <c r="Q423" s="161"/>
      <c r="R423" s="161"/>
      <c r="S423" s="161"/>
      <c r="T423" s="161"/>
      <c r="U423" s="161"/>
      <c r="V423" s="161"/>
      <c r="W423" s="161"/>
      <c r="X423" s="161"/>
      <c r="Y423" s="161"/>
      <c r="Z423" s="161"/>
    </row>
    <row r="424">
      <c r="A424" s="161"/>
      <c r="B424" s="161"/>
      <c r="C424" s="161"/>
      <c r="D424" s="161"/>
      <c r="E424" s="161"/>
      <c r="F424" s="161"/>
      <c r="G424" s="161"/>
      <c r="H424" s="161"/>
      <c r="I424" s="161"/>
      <c r="J424" s="161"/>
      <c r="K424" s="161"/>
      <c r="L424" s="161"/>
      <c r="M424" s="161"/>
      <c r="N424" s="161"/>
      <c r="O424" s="161"/>
      <c r="P424" s="161"/>
      <c r="Q424" s="161"/>
      <c r="R424" s="161"/>
      <c r="S424" s="161"/>
      <c r="T424" s="161"/>
      <c r="U424" s="161"/>
      <c r="V424" s="161"/>
      <c r="W424" s="161"/>
      <c r="X424" s="161"/>
      <c r="Y424" s="161"/>
      <c r="Z424" s="161"/>
    </row>
    <row r="425">
      <c r="A425" s="161"/>
      <c r="B425" s="161"/>
      <c r="C425" s="161"/>
      <c r="D425" s="161"/>
      <c r="E425" s="161"/>
      <c r="F425" s="161"/>
      <c r="G425" s="161"/>
      <c r="H425" s="161"/>
      <c r="I425" s="161"/>
      <c r="J425" s="161"/>
      <c r="K425" s="161"/>
      <c r="L425" s="161"/>
      <c r="M425" s="161"/>
      <c r="N425" s="161"/>
      <c r="O425" s="161"/>
      <c r="P425" s="161"/>
      <c r="Q425" s="161"/>
      <c r="R425" s="161"/>
      <c r="S425" s="161"/>
      <c r="T425" s="161"/>
      <c r="U425" s="161"/>
      <c r="V425" s="161"/>
      <c r="W425" s="161"/>
      <c r="X425" s="161"/>
      <c r="Y425" s="161"/>
      <c r="Z425" s="161"/>
    </row>
    <row r="426">
      <c r="A426" s="161"/>
      <c r="B426" s="161"/>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row>
    <row r="427">
      <c r="A427" s="161"/>
      <c r="B427" s="161"/>
      <c r="C427" s="161"/>
      <c r="D427" s="161"/>
      <c r="E427" s="161"/>
      <c r="F427" s="161"/>
      <c r="G427" s="161"/>
      <c r="H427" s="161"/>
      <c r="I427" s="161"/>
      <c r="J427" s="161"/>
      <c r="K427" s="161"/>
      <c r="L427" s="161"/>
      <c r="M427" s="161"/>
      <c r="N427" s="161"/>
      <c r="O427" s="161"/>
      <c r="P427" s="161"/>
      <c r="Q427" s="161"/>
      <c r="R427" s="161"/>
      <c r="S427" s="161"/>
      <c r="T427" s="161"/>
      <c r="U427" s="161"/>
      <c r="V427" s="161"/>
      <c r="W427" s="161"/>
      <c r="X427" s="161"/>
      <c r="Y427" s="161"/>
      <c r="Z427" s="161"/>
    </row>
    <row r="428">
      <c r="A428" s="161"/>
      <c r="B428" s="161"/>
      <c r="C428" s="161"/>
      <c r="D428" s="161"/>
      <c r="E428" s="161"/>
      <c r="F428" s="161"/>
      <c r="G428" s="161"/>
      <c r="H428" s="161"/>
      <c r="I428" s="161"/>
      <c r="J428" s="161"/>
      <c r="K428" s="161"/>
      <c r="L428" s="161"/>
      <c r="M428" s="161"/>
      <c r="N428" s="161"/>
      <c r="O428" s="161"/>
      <c r="P428" s="161"/>
      <c r="Q428" s="161"/>
      <c r="R428" s="161"/>
      <c r="S428" s="161"/>
      <c r="T428" s="161"/>
      <c r="U428" s="161"/>
      <c r="V428" s="161"/>
      <c r="W428" s="161"/>
      <c r="X428" s="161"/>
      <c r="Y428" s="161"/>
      <c r="Z428" s="161"/>
    </row>
    <row r="429">
      <c r="A429" s="161"/>
      <c r="B429" s="161"/>
      <c r="C429" s="161"/>
      <c r="D429" s="161"/>
      <c r="E429" s="161"/>
      <c r="F429" s="161"/>
      <c r="G429" s="161"/>
      <c r="H429" s="161"/>
      <c r="I429" s="161"/>
      <c r="J429" s="161"/>
      <c r="K429" s="161"/>
      <c r="L429" s="161"/>
      <c r="M429" s="161"/>
      <c r="N429" s="161"/>
      <c r="O429" s="161"/>
      <c r="P429" s="161"/>
      <c r="Q429" s="161"/>
      <c r="R429" s="161"/>
      <c r="S429" s="161"/>
      <c r="T429" s="161"/>
      <c r="U429" s="161"/>
      <c r="V429" s="161"/>
      <c r="W429" s="161"/>
      <c r="X429" s="161"/>
      <c r="Y429" s="161"/>
      <c r="Z429" s="161"/>
    </row>
    <row r="430">
      <c r="A430" s="161"/>
      <c r="B430" s="161"/>
      <c r="C430" s="161"/>
      <c r="D430" s="161"/>
      <c r="E430" s="161"/>
      <c r="F430" s="161"/>
      <c r="G430" s="161"/>
      <c r="H430" s="161"/>
      <c r="I430" s="161"/>
      <c r="J430" s="161"/>
      <c r="K430" s="161"/>
      <c r="L430" s="161"/>
      <c r="M430" s="161"/>
      <c r="N430" s="161"/>
      <c r="O430" s="161"/>
      <c r="P430" s="161"/>
      <c r="Q430" s="161"/>
      <c r="R430" s="161"/>
      <c r="S430" s="161"/>
      <c r="T430" s="161"/>
      <c r="U430" s="161"/>
      <c r="V430" s="161"/>
      <c r="W430" s="161"/>
      <c r="X430" s="161"/>
      <c r="Y430" s="161"/>
      <c r="Z430" s="161"/>
    </row>
    <row r="431">
      <c r="A431" s="161"/>
      <c r="B431" s="161"/>
      <c r="C431" s="161"/>
      <c r="D431" s="161"/>
      <c r="E431" s="161"/>
      <c r="F431" s="161"/>
      <c r="G431" s="161"/>
      <c r="H431" s="161"/>
      <c r="I431" s="161"/>
      <c r="J431" s="161"/>
      <c r="K431" s="161"/>
      <c r="L431" s="161"/>
      <c r="M431" s="161"/>
      <c r="N431" s="161"/>
      <c r="O431" s="161"/>
      <c r="P431" s="161"/>
      <c r="Q431" s="161"/>
      <c r="R431" s="161"/>
      <c r="S431" s="161"/>
      <c r="T431" s="161"/>
      <c r="U431" s="161"/>
      <c r="V431" s="161"/>
      <c r="W431" s="161"/>
      <c r="X431" s="161"/>
      <c r="Y431" s="161"/>
      <c r="Z431" s="161"/>
    </row>
    <row r="432">
      <c r="A432" s="161"/>
      <c r="B432" s="161"/>
      <c r="C432" s="161"/>
      <c r="D432" s="161"/>
      <c r="E432" s="161"/>
      <c r="F432" s="161"/>
      <c r="G432" s="161"/>
      <c r="H432" s="161"/>
      <c r="I432" s="161"/>
      <c r="J432" s="161"/>
      <c r="K432" s="161"/>
      <c r="L432" s="161"/>
      <c r="M432" s="161"/>
      <c r="N432" s="161"/>
      <c r="O432" s="161"/>
      <c r="P432" s="161"/>
      <c r="Q432" s="161"/>
      <c r="R432" s="161"/>
      <c r="S432" s="161"/>
      <c r="T432" s="161"/>
      <c r="U432" s="161"/>
      <c r="V432" s="161"/>
      <c r="W432" s="161"/>
      <c r="X432" s="161"/>
      <c r="Y432" s="161"/>
      <c r="Z432" s="161"/>
    </row>
    <row r="433">
      <c r="A433" s="161"/>
      <c r="B433" s="161"/>
      <c r="C433" s="161"/>
      <c r="D433" s="161"/>
      <c r="E433" s="161"/>
      <c r="F433" s="161"/>
      <c r="G433" s="161"/>
      <c r="H433" s="161"/>
      <c r="I433" s="161"/>
      <c r="J433" s="161"/>
      <c r="K433" s="161"/>
      <c r="L433" s="161"/>
      <c r="M433" s="161"/>
      <c r="N433" s="161"/>
      <c r="O433" s="161"/>
      <c r="P433" s="161"/>
      <c r="Q433" s="161"/>
      <c r="R433" s="161"/>
      <c r="S433" s="161"/>
      <c r="T433" s="161"/>
      <c r="U433" s="161"/>
      <c r="V433" s="161"/>
      <c r="W433" s="161"/>
      <c r="X433" s="161"/>
      <c r="Y433" s="161"/>
      <c r="Z433" s="161"/>
    </row>
    <row r="434">
      <c r="A434" s="161"/>
      <c r="B434" s="161"/>
      <c r="C434" s="161"/>
      <c r="D434" s="161"/>
      <c r="E434" s="161"/>
      <c r="F434" s="161"/>
      <c r="G434" s="161"/>
      <c r="H434" s="161"/>
      <c r="I434" s="161"/>
      <c r="J434" s="161"/>
      <c r="K434" s="161"/>
      <c r="L434" s="161"/>
      <c r="M434" s="161"/>
      <c r="N434" s="161"/>
      <c r="O434" s="161"/>
      <c r="P434" s="161"/>
      <c r="Q434" s="161"/>
      <c r="R434" s="161"/>
      <c r="S434" s="161"/>
      <c r="T434" s="161"/>
      <c r="U434" s="161"/>
      <c r="V434" s="161"/>
      <c r="W434" s="161"/>
      <c r="X434" s="161"/>
      <c r="Y434" s="161"/>
      <c r="Z434" s="161"/>
    </row>
    <row r="435">
      <c r="A435" s="161"/>
      <c r="B435" s="161"/>
      <c r="C435" s="161"/>
      <c r="D435" s="161"/>
      <c r="E435" s="161"/>
      <c r="F435" s="161"/>
      <c r="G435" s="161"/>
      <c r="H435" s="161"/>
      <c r="I435" s="161"/>
      <c r="J435" s="161"/>
      <c r="K435" s="161"/>
      <c r="L435" s="161"/>
      <c r="M435" s="161"/>
      <c r="N435" s="161"/>
      <c r="O435" s="161"/>
      <c r="P435" s="161"/>
      <c r="Q435" s="161"/>
      <c r="R435" s="161"/>
      <c r="S435" s="161"/>
      <c r="T435" s="161"/>
      <c r="U435" s="161"/>
      <c r="V435" s="161"/>
      <c r="W435" s="161"/>
      <c r="X435" s="161"/>
      <c r="Y435" s="161"/>
      <c r="Z435" s="161"/>
    </row>
    <row r="436">
      <c r="A436" s="161"/>
      <c r="B436" s="161"/>
      <c r="C436" s="161"/>
      <c r="D436" s="161"/>
      <c r="E436" s="161"/>
      <c r="F436" s="161"/>
      <c r="G436" s="161"/>
      <c r="H436" s="161"/>
      <c r="I436" s="161"/>
      <c r="J436" s="161"/>
      <c r="K436" s="161"/>
      <c r="L436" s="161"/>
      <c r="M436" s="161"/>
      <c r="N436" s="161"/>
      <c r="O436" s="161"/>
      <c r="P436" s="161"/>
      <c r="Q436" s="161"/>
      <c r="R436" s="161"/>
      <c r="S436" s="161"/>
      <c r="T436" s="161"/>
      <c r="U436" s="161"/>
      <c r="V436" s="161"/>
      <c r="W436" s="161"/>
      <c r="X436" s="161"/>
      <c r="Y436" s="161"/>
      <c r="Z436" s="161"/>
    </row>
    <row r="437">
      <c r="A437" s="161"/>
      <c r="B437" s="161"/>
      <c r="C437" s="161"/>
      <c r="D437" s="161"/>
      <c r="E437" s="161"/>
      <c r="F437" s="161"/>
      <c r="G437" s="161"/>
      <c r="H437" s="161"/>
      <c r="I437" s="161"/>
      <c r="J437" s="161"/>
      <c r="K437" s="161"/>
      <c r="L437" s="161"/>
      <c r="M437" s="161"/>
      <c r="N437" s="161"/>
      <c r="O437" s="161"/>
      <c r="P437" s="161"/>
      <c r="Q437" s="161"/>
      <c r="R437" s="161"/>
      <c r="S437" s="161"/>
      <c r="T437" s="161"/>
      <c r="U437" s="161"/>
      <c r="V437" s="161"/>
      <c r="W437" s="161"/>
      <c r="X437" s="161"/>
      <c r="Y437" s="161"/>
      <c r="Z437" s="161"/>
    </row>
    <row r="438">
      <c r="A438" s="161"/>
      <c r="B438" s="161"/>
      <c r="C438" s="161"/>
      <c r="D438" s="161"/>
      <c r="E438" s="161"/>
      <c r="F438" s="161"/>
      <c r="G438" s="161"/>
      <c r="H438" s="161"/>
      <c r="I438" s="161"/>
      <c r="J438" s="161"/>
      <c r="K438" s="161"/>
      <c r="L438" s="161"/>
      <c r="M438" s="161"/>
      <c r="N438" s="161"/>
      <c r="O438" s="161"/>
      <c r="P438" s="161"/>
      <c r="Q438" s="161"/>
      <c r="R438" s="161"/>
      <c r="S438" s="161"/>
      <c r="T438" s="161"/>
      <c r="U438" s="161"/>
      <c r="V438" s="161"/>
      <c r="W438" s="161"/>
      <c r="X438" s="161"/>
      <c r="Y438" s="161"/>
      <c r="Z438" s="161"/>
    </row>
    <row r="439">
      <c r="A439" s="161"/>
      <c r="B439" s="161"/>
      <c r="C439" s="161"/>
      <c r="D439" s="161"/>
      <c r="E439" s="161"/>
      <c r="F439" s="161"/>
      <c r="G439" s="161"/>
      <c r="H439" s="161"/>
      <c r="I439" s="161"/>
      <c r="J439" s="161"/>
      <c r="K439" s="161"/>
      <c r="L439" s="161"/>
      <c r="M439" s="161"/>
      <c r="N439" s="161"/>
      <c r="O439" s="161"/>
      <c r="P439" s="161"/>
      <c r="Q439" s="161"/>
      <c r="R439" s="161"/>
      <c r="S439" s="161"/>
      <c r="T439" s="161"/>
      <c r="U439" s="161"/>
      <c r="V439" s="161"/>
      <c r="W439" s="161"/>
      <c r="X439" s="161"/>
      <c r="Y439" s="161"/>
      <c r="Z439" s="161"/>
    </row>
    <row r="440">
      <c r="A440" s="161"/>
      <c r="B440" s="161"/>
      <c r="C440" s="161"/>
      <c r="D440" s="161"/>
      <c r="E440" s="161"/>
      <c r="F440" s="161"/>
      <c r="G440" s="161"/>
      <c r="H440" s="161"/>
      <c r="I440" s="161"/>
      <c r="J440" s="161"/>
      <c r="K440" s="161"/>
      <c r="L440" s="161"/>
      <c r="M440" s="161"/>
      <c r="N440" s="161"/>
      <c r="O440" s="161"/>
      <c r="P440" s="161"/>
      <c r="Q440" s="161"/>
      <c r="R440" s="161"/>
      <c r="S440" s="161"/>
      <c r="T440" s="161"/>
      <c r="U440" s="161"/>
      <c r="V440" s="161"/>
      <c r="W440" s="161"/>
      <c r="X440" s="161"/>
      <c r="Y440" s="161"/>
      <c r="Z440" s="161"/>
    </row>
    <row r="441">
      <c r="A441" s="161"/>
      <c r="B441" s="161"/>
      <c r="C441" s="161"/>
      <c r="D441" s="161"/>
      <c r="E441" s="161"/>
      <c r="F441" s="161"/>
      <c r="G441" s="161"/>
      <c r="H441" s="161"/>
      <c r="I441" s="161"/>
      <c r="J441" s="161"/>
      <c r="K441" s="161"/>
      <c r="L441" s="161"/>
      <c r="M441" s="161"/>
      <c r="N441" s="161"/>
      <c r="O441" s="161"/>
      <c r="P441" s="161"/>
      <c r="Q441" s="161"/>
      <c r="R441" s="161"/>
      <c r="S441" s="161"/>
      <c r="T441" s="161"/>
      <c r="U441" s="161"/>
      <c r="V441" s="161"/>
      <c r="W441" s="161"/>
      <c r="X441" s="161"/>
      <c r="Y441" s="161"/>
      <c r="Z441" s="161"/>
    </row>
    <row r="442">
      <c r="A442" s="161"/>
      <c r="B442" s="161"/>
      <c r="C442" s="161"/>
      <c r="D442" s="161"/>
      <c r="E442" s="161"/>
      <c r="F442" s="161"/>
      <c r="G442" s="161"/>
      <c r="H442" s="161"/>
      <c r="I442" s="161"/>
      <c r="J442" s="161"/>
      <c r="K442" s="161"/>
      <c r="L442" s="161"/>
      <c r="M442" s="161"/>
      <c r="N442" s="161"/>
      <c r="O442" s="161"/>
      <c r="P442" s="161"/>
      <c r="Q442" s="161"/>
      <c r="R442" s="161"/>
      <c r="S442" s="161"/>
      <c r="T442" s="161"/>
      <c r="U442" s="161"/>
      <c r="V442" s="161"/>
      <c r="W442" s="161"/>
      <c r="X442" s="161"/>
      <c r="Y442" s="161"/>
      <c r="Z442" s="161"/>
    </row>
    <row r="443">
      <c r="A443" s="161"/>
      <c r="B443" s="161"/>
      <c r="C443" s="161"/>
      <c r="D443" s="161"/>
      <c r="E443" s="161"/>
      <c r="F443" s="161"/>
      <c r="G443" s="161"/>
      <c r="H443" s="161"/>
      <c r="I443" s="161"/>
      <c r="J443" s="161"/>
      <c r="K443" s="161"/>
      <c r="L443" s="161"/>
      <c r="M443" s="161"/>
      <c r="N443" s="161"/>
      <c r="O443" s="161"/>
      <c r="P443" s="161"/>
      <c r="Q443" s="161"/>
      <c r="R443" s="161"/>
      <c r="S443" s="161"/>
      <c r="T443" s="161"/>
      <c r="U443" s="161"/>
      <c r="V443" s="161"/>
      <c r="W443" s="161"/>
      <c r="X443" s="161"/>
      <c r="Y443" s="161"/>
      <c r="Z443" s="161"/>
    </row>
    <row r="444">
      <c r="A444" s="161"/>
      <c r="B444" s="161"/>
      <c r="C444" s="161"/>
      <c r="D444" s="161"/>
      <c r="E444" s="161"/>
      <c r="F444" s="161"/>
      <c r="G444" s="161"/>
      <c r="H444" s="161"/>
      <c r="I444" s="161"/>
      <c r="J444" s="161"/>
      <c r="K444" s="161"/>
      <c r="L444" s="161"/>
      <c r="M444" s="161"/>
      <c r="N444" s="161"/>
      <c r="O444" s="161"/>
      <c r="P444" s="161"/>
      <c r="Q444" s="161"/>
      <c r="R444" s="161"/>
      <c r="S444" s="161"/>
      <c r="T444" s="161"/>
      <c r="U444" s="161"/>
      <c r="V444" s="161"/>
      <c r="W444" s="161"/>
      <c r="X444" s="161"/>
      <c r="Y444" s="161"/>
      <c r="Z444" s="161"/>
    </row>
    <row r="445">
      <c r="A445" s="161"/>
      <c r="B445" s="161"/>
      <c r="C445" s="161"/>
      <c r="D445" s="161"/>
      <c r="E445" s="161"/>
      <c r="F445" s="161"/>
      <c r="G445" s="161"/>
      <c r="H445" s="161"/>
      <c r="I445" s="161"/>
      <c r="J445" s="161"/>
      <c r="K445" s="161"/>
      <c r="L445" s="161"/>
      <c r="M445" s="161"/>
      <c r="N445" s="161"/>
      <c r="O445" s="161"/>
      <c r="P445" s="161"/>
      <c r="Q445" s="161"/>
      <c r="R445" s="161"/>
      <c r="S445" s="161"/>
      <c r="T445" s="161"/>
      <c r="U445" s="161"/>
      <c r="V445" s="161"/>
      <c r="W445" s="161"/>
      <c r="X445" s="161"/>
      <c r="Y445" s="161"/>
      <c r="Z445" s="161"/>
    </row>
    <row r="446">
      <c r="A446" s="161"/>
      <c r="B446" s="161"/>
      <c r="C446" s="161"/>
      <c r="D446" s="161"/>
      <c r="E446" s="161"/>
      <c r="F446" s="161"/>
      <c r="G446" s="161"/>
      <c r="H446" s="161"/>
      <c r="I446" s="161"/>
      <c r="J446" s="161"/>
      <c r="K446" s="161"/>
      <c r="L446" s="161"/>
      <c r="M446" s="161"/>
      <c r="N446" s="161"/>
      <c r="O446" s="161"/>
      <c r="P446" s="161"/>
      <c r="Q446" s="161"/>
      <c r="R446" s="161"/>
      <c r="S446" s="161"/>
      <c r="T446" s="161"/>
      <c r="U446" s="161"/>
      <c r="V446" s="161"/>
      <c r="W446" s="161"/>
      <c r="X446" s="161"/>
      <c r="Y446" s="161"/>
      <c r="Z446" s="161"/>
    </row>
    <row r="447">
      <c r="A447" s="161"/>
      <c r="B447" s="161"/>
      <c r="C447" s="161"/>
      <c r="D447" s="161"/>
      <c r="E447" s="161"/>
      <c r="F447" s="161"/>
      <c r="G447" s="161"/>
      <c r="H447" s="161"/>
      <c r="I447" s="161"/>
      <c r="J447" s="161"/>
      <c r="K447" s="161"/>
      <c r="L447" s="161"/>
      <c r="M447" s="161"/>
      <c r="N447" s="161"/>
      <c r="O447" s="161"/>
      <c r="P447" s="161"/>
      <c r="Q447" s="161"/>
      <c r="R447" s="161"/>
      <c r="S447" s="161"/>
      <c r="T447" s="161"/>
      <c r="U447" s="161"/>
      <c r="V447" s="161"/>
      <c r="W447" s="161"/>
      <c r="X447" s="161"/>
      <c r="Y447" s="161"/>
      <c r="Z447" s="161"/>
    </row>
    <row r="448">
      <c r="A448" s="161"/>
      <c r="B448" s="161"/>
      <c r="C448" s="161"/>
      <c r="D448" s="161"/>
      <c r="E448" s="161"/>
      <c r="F448" s="161"/>
      <c r="G448" s="161"/>
      <c r="H448" s="161"/>
      <c r="I448" s="161"/>
      <c r="J448" s="161"/>
      <c r="K448" s="161"/>
      <c r="L448" s="161"/>
      <c r="M448" s="161"/>
      <c r="N448" s="161"/>
      <c r="O448" s="161"/>
      <c r="P448" s="161"/>
      <c r="Q448" s="161"/>
      <c r="R448" s="161"/>
      <c r="S448" s="161"/>
      <c r="T448" s="161"/>
      <c r="U448" s="161"/>
      <c r="V448" s="161"/>
      <c r="W448" s="161"/>
      <c r="X448" s="161"/>
      <c r="Y448" s="161"/>
      <c r="Z448" s="161"/>
    </row>
    <row r="449">
      <c r="A449" s="161"/>
      <c r="B449" s="161"/>
      <c r="C449" s="161"/>
      <c r="D449" s="161"/>
      <c r="E449" s="161"/>
      <c r="F449" s="161"/>
      <c r="G449" s="161"/>
      <c r="H449" s="161"/>
      <c r="I449" s="161"/>
      <c r="J449" s="161"/>
      <c r="K449" s="161"/>
      <c r="L449" s="161"/>
      <c r="M449" s="161"/>
      <c r="N449" s="161"/>
      <c r="O449" s="161"/>
      <c r="P449" s="161"/>
      <c r="Q449" s="161"/>
      <c r="R449" s="161"/>
      <c r="S449" s="161"/>
      <c r="T449" s="161"/>
      <c r="U449" s="161"/>
      <c r="V449" s="161"/>
      <c r="W449" s="161"/>
      <c r="X449" s="161"/>
      <c r="Y449" s="161"/>
      <c r="Z449" s="161"/>
    </row>
    <row r="450">
      <c r="A450" s="161"/>
      <c r="B450" s="161"/>
      <c r="C450" s="161"/>
      <c r="D450" s="161"/>
      <c r="E450" s="161"/>
      <c r="F450" s="161"/>
      <c r="G450" s="161"/>
      <c r="H450" s="161"/>
      <c r="I450" s="161"/>
      <c r="J450" s="161"/>
      <c r="K450" s="161"/>
      <c r="L450" s="161"/>
      <c r="M450" s="161"/>
      <c r="N450" s="161"/>
      <c r="O450" s="161"/>
      <c r="P450" s="161"/>
      <c r="Q450" s="161"/>
      <c r="R450" s="161"/>
      <c r="S450" s="161"/>
      <c r="T450" s="161"/>
      <c r="U450" s="161"/>
      <c r="V450" s="161"/>
      <c r="W450" s="161"/>
      <c r="X450" s="161"/>
      <c r="Y450" s="161"/>
      <c r="Z450" s="161"/>
    </row>
    <row r="451">
      <c r="A451" s="161"/>
      <c r="B451" s="161"/>
      <c r="C451" s="161"/>
      <c r="D451" s="161"/>
      <c r="E451" s="161"/>
      <c r="F451" s="161"/>
      <c r="G451" s="161"/>
      <c r="H451" s="161"/>
      <c r="I451" s="161"/>
      <c r="J451" s="161"/>
      <c r="K451" s="161"/>
      <c r="L451" s="161"/>
      <c r="M451" s="161"/>
      <c r="N451" s="161"/>
      <c r="O451" s="161"/>
      <c r="P451" s="161"/>
      <c r="Q451" s="161"/>
      <c r="R451" s="161"/>
      <c r="S451" s="161"/>
      <c r="T451" s="161"/>
      <c r="U451" s="161"/>
      <c r="V451" s="161"/>
      <c r="W451" s="161"/>
      <c r="X451" s="161"/>
      <c r="Y451" s="161"/>
      <c r="Z451" s="161"/>
    </row>
    <row r="452">
      <c r="A452" s="161"/>
      <c r="B452" s="161"/>
      <c r="C452" s="161"/>
      <c r="D452" s="161"/>
      <c r="E452" s="161"/>
      <c r="F452" s="161"/>
      <c r="G452" s="161"/>
      <c r="H452" s="161"/>
      <c r="I452" s="161"/>
      <c r="J452" s="161"/>
      <c r="K452" s="161"/>
      <c r="L452" s="161"/>
      <c r="M452" s="161"/>
      <c r="N452" s="161"/>
      <c r="O452" s="161"/>
      <c r="P452" s="161"/>
      <c r="Q452" s="161"/>
      <c r="R452" s="161"/>
      <c r="S452" s="161"/>
      <c r="T452" s="161"/>
      <c r="U452" s="161"/>
      <c r="V452" s="161"/>
      <c r="W452" s="161"/>
      <c r="X452" s="161"/>
      <c r="Y452" s="161"/>
      <c r="Z452" s="161"/>
    </row>
    <row r="453">
      <c r="A453" s="161"/>
      <c r="B453" s="161"/>
      <c r="C453" s="161"/>
      <c r="D453" s="161"/>
      <c r="E453" s="161"/>
      <c r="F453" s="161"/>
      <c r="G453" s="161"/>
      <c r="H453" s="161"/>
      <c r="I453" s="161"/>
      <c r="J453" s="161"/>
      <c r="K453" s="161"/>
      <c r="L453" s="161"/>
      <c r="M453" s="161"/>
      <c r="N453" s="161"/>
      <c r="O453" s="161"/>
      <c r="P453" s="161"/>
      <c r="Q453" s="161"/>
      <c r="R453" s="161"/>
      <c r="S453" s="161"/>
      <c r="T453" s="161"/>
      <c r="U453" s="161"/>
      <c r="V453" s="161"/>
      <c r="W453" s="161"/>
      <c r="X453" s="161"/>
      <c r="Y453" s="161"/>
      <c r="Z453" s="161"/>
    </row>
    <row r="454">
      <c r="A454" s="161"/>
      <c r="B454" s="161"/>
      <c r="C454" s="161"/>
      <c r="D454" s="161"/>
      <c r="E454" s="161"/>
      <c r="F454" s="161"/>
      <c r="G454" s="161"/>
      <c r="H454" s="161"/>
      <c r="I454" s="161"/>
      <c r="J454" s="161"/>
      <c r="K454" s="161"/>
      <c r="L454" s="161"/>
      <c r="M454" s="161"/>
      <c r="N454" s="161"/>
      <c r="O454" s="161"/>
      <c r="P454" s="161"/>
      <c r="Q454" s="161"/>
      <c r="R454" s="161"/>
      <c r="S454" s="161"/>
      <c r="T454" s="161"/>
      <c r="U454" s="161"/>
      <c r="V454" s="161"/>
      <c r="W454" s="161"/>
      <c r="X454" s="161"/>
      <c r="Y454" s="161"/>
      <c r="Z454" s="161"/>
    </row>
    <row r="455">
      <c r="A455" s="161"/>
      <c r="B455" s="161"/>
      <c r="C455" s="161"/>
      <c r="D455" s="161"/>
      <c r="E455" s="161"/>
      <c r="F455" s="161"/>
      <c r="G455" s="161"/>
      <c r="H455" s="161"/>
      <c r="I455" s="161"/>
      <c r="J455" s="161"/>
      <c r="K455" s="161"/>
      <c r="L455" s="161"/>
      <c r="M455" s="161"/>
      <c r="N455" s="161"/>
      <c r="O455" s="161"/>
      <c r="P455" s="161"/>
      <c r="Q455" s="161"/>
      <c r="R455" s="161"/>
      <c r="S455" s="161"/>
      <c r="T455" s="161"/>
      <c r="U455" s="161"/>
      <c r="V455" s="161"/>
      <c r="W455" s="161"/>
      <c r="X455" s="161"/>
      <c r="Y455" s="161"/>
      <c r="Z455" s="161"/>
    </row>
    <row r="456">
      <c r="A456" s="161"/>
      <c r="B456" s="161"/>
      <c r="C456" s="161"/>
      <c r="D456" s="161"/>
      <c r="E456" s="161"/>
      <c r="F456" s="161"/>
      <c r="G456" s="161"/>
      <c r="H456" s="161"/>
      <c r="I456" s="161"/>
      <c r="J456" s="161"/>
      <c r="K456" s="161"/>
      <c r="L456" s="161"/>
      <c r="M456" s="161"/>
      <c r="N456" s="161"/>
      <c r="O456" s="161"/>
      <c r="P456" s="161"/>
      <c r="Q456" s="161"/>
      <c r="R456" s="161"/>
      <c r="S456" s="161"/>
      <c r="T456" s="161"/>
      <c r="U456" s="161"/>
      <c r="V456" s="161"/>
      <c r="W456" s="161"/>
      <c r="X456" s="161"/>
      <c r="Y456" s="161"/>
      <c r="Z456" s="161"/>
    </row>
    <row r="457">
      <c r="A457" s="161"/>
      <c r="B457" s="161"/>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row>
    <row r="458">
      <c r="A458" s="161"/>
      <c r="B458" s="161"/>
      <c r="C458" s="161"/>
      <c r="D458" s="161"/>
      <c r="E458" s="161"/>
      <c r="F458" s="161"/>
      <c r="G458" s="161"/>
      <c r="H458" s="161"/>
      <c r="I458" s="161"/>
      <c r="J458" s="161"/>
      <c r="K458" s="161"/>
      <c r="L458" s="161"/>
      <c r="M458" s="161"/>
      <c r="N458" s="161"/>
      <c r="O458" s="161"/>
      <c r="P458" s="161"/>
      <c r="Q458" s="161"/>
      <c r="R458" s="161"/>
      <c r="S458" s="161"/>
      <c r="T458" s="161"/>
      <c r="U458" s="161"/>
      <c r="V458" s="161"/>
      <c r="W458" s="161"/>
      <c r="X458" s="161"/>
      <c r="Y458" s="161"/>
      <c r="Z458" s="161"/>
    </row>
    <row r="459">
      <c r="A459" s="161"/>
      <c r="B459" s="161"/>
      <c r="C459" s="161"/>
      <c r="D459" s="161"/>
      <c r="E459" s="161"/>
      <c r="F459" s="161"/>
      <c r="G459" s="161"/>
      <c r="H459" s="161"/>
      <c r="I459" s="161"/>
      <c r="J459" s="161"/>
      <c r="K459" s="161"/>
      <c r="L459" s="161"/>
      <c r="M459" s="161"/>
      <c r="N459" s="161"/>
      <c r="O459" s="161"/>
      <c r="P459" s="161"/>
      <c r="Q459" s="161"/>
      <c r="R459" s="161"/>
      <c r="S459" s="161"/>
      <c r="T459" s="161"/>
      <c r="U459" s="161"/>
      <c r="V459" s="161"/>
      <c r="W459" s="161"/>
      <c r="X459" s="161"/>
      <c r="Y459" s="161"/>
      <c r="Z459" s="161"/>
    </row>
    <row r="460">
      <c r="A460" s="161"/>
      <c r="B460" s="161"/>
      <c r="C460" s="161"/>
      <c r="D460" s="161"/>
      <c r="E460" s="161"/>
      <c r="F460" s="161"/>
      <c r="G460" s="161"/>
      <c r="H460" s="161"/>
      <c r="I460" s="161"/>
      <c r="J460" s="161"/>
      <c r="K460" s="161"/>
      <c r="L460" s="161"/>
      <c r="M460" s="161"/>
      <c r="N460" s="161"/>
      <c r="O460" s="161"/>
      <c r="P460" s="161"/>
      <c r="Q460" s="161"/>
      <c r="R460" s="161"/>
      <c r="S460" s="161"/>
      <c r="T460" s="161"/>
      <c r="U460" s="161"/>
      <c r="V460" s="161"/>
      <c r="W460" s="161"/>
      <c r="X460" s="161"/>
      <c r="Y460" s="161"/>
      <c r="Z460" s="161"/>
    </row>
    <row r="461">
      <c r="A461" s="161"/>
      <c r="B461" s="161"/>
      <c r="C461" s="161"/>
      <c r="D461" s="161"/>
      <c r="E461" s="161"/>
      <c r="F461" s="161"/>
      <c r="G461" s="161"/>
      <c r="H461" s="161"/>
      <c r="I461" s="161"/>
      <c r="J461" s="161"/>
      <c r="K461" s="161"/>
      <c r="L461" s="161"/>
      <c r="M461" s="161"/>
      <c r="N461" s="161"/>
      <c r="O461" s="161"/>
      <c r="P461" s="161"/>
      <c r="Q461" s="161"/>
      <c r="R461" s="161"/>
      <c r="S461" s="161"/>
      <c r="T461" s="161"/>
      <c r="U461" s="161"/>
      <c r="V461" s="161"/>
      <c r="W461" s="161"/>
      <c r="X461" s="161"/>
      <c r="Y461" s="161"/>
      <c r="Z461" s="161"/>
    </row>
    <row r="462">
      <c r="A462" s="161"/>
      <c r="B462" s="161"/>
      <c r="C462" s="161"/>
      <c r="D462" s="161"/>
      <c r="E462" s="161"/>
      <c r="F462" s="161"/>
      <c r="G462" s="161"/>
      <c r="H462" s="161"/>
      <c r="I462" s="161"/>
      <c r="J462" s="161"/>
      <c r="K462" s="161"/>
      <c r="L462" s="161"/>
      <c r="M462" s="161"/>
      <c r="N462" s="161"/>
      <c r="O462" s="161"/>
      <c r="P462" s="161"/>
      <c r="Q462" s="161"/>
      <c r="R462" s="161"/>
      <c r="S462" s="161"/>
      <c r="T462" s="161"/>
      <c r="U462" s="161"/>
      <c r="V462" s="161"/>
      <c r="W462" s="161"/>
      <c r="X462" s="161"/>
      <c r="Y462" s="161"/>
      <c r="Z462" s="161"/>
    </row>
    <row r="463">
      <c r="A463" s="161"/>
      <c r="B463" s="161"/>
      <c r="C463" s="161"/>
      <c r="D463" s="161"/>
      <c r="E463" s="161"/>
      <c r="F463" s="161"/>
      <c r="G463" s="161"/>
      <c r="H463" s="161"/>
      <c r="I463" s="161"/>
      <c r="J463" s="161"/>
      <c r="K463" s="161"/>
      <c r="L463" s="161"/>
      <c r="M463" s="161"/>
      <c r="N463" s="161"/>
      <c r="O463" s="161"/>
      <c r="P463" s="161"/>
      <c r="Q463" s="161"/>
      <c r="R463" s="161"/>
      <c r="S463" s="161"/>
      <c r="T463" s="161"/>
      <c r="U463" s="161"/>
      <c r="V463" s="161"/>
      <c r="W463" s="161"/>
      <c r="X463" s="161"/>
      <c r="Y463" s="161"/>
      <c r="Z463" s="161"/>
    </row>
    <row r="464">
      <c r="A464" s="161"/>
      <c r="B464" s="161"/>
      <c r="C464" s="161"/>
      <c r="D464" s="161"/>
      <c r="E464" s="161"/>
      <c r="F464" s="161"/>
      <c r="G464" s="161"/>
      <c r="H464" s="161"/>
      <c r="I464" s="161"/>
      <c r="J464" s="161"/>
      <c r="K464" s="161"/>
      <c r="L464" s="161"/>
      <c r="M464" s="161"/>
      <c r="N464" s="161"/>
      <c r="O464" s="161"/>
      <c r="P464" s="161"/>
      <c r="Q464" s="161"/>
      <c r="R464" s="161"/>
      <c r="S464" s="161"/>
      <c r="T464" s="161"/>
      <c r="U464" s="161"/>
      <c r="V464" s="161"/>
      <c r="W464" s="161"/>
      <c r="X464" s="161"/>
      <c r="Y464" s="161"/>
      <c r="Z464" s="161"/>
    </row>
    <row r="465">
      <c r="A465" s="161"/>
      <c r="B465" s="161"/>
      <c r="C465" s="161"/>
      <c r="D465" s="161"/>
      <c r="E465" s="161"/>
      <c r="F465" s="161"/>
      <c r="G465" s="161"/>
      <c r="H465" s="161"/>
      <c r="I465" s="161"/>
      <c r="J465" s="161"/>
      <c r="K465" s="161"/>
      <c r="L465" s="161"/>
      <c r="M465" s="161"/>
      <c r="N465" s="161"/>
      <c r="O465" s="161"/>
      <c r="P465" s="161"/>
      <c r="Q465" s="161"/>
      <c r="R465" s="161"/>
      <c r="S465" s="161"/>
      <c r="T465" s="161"/>
      <c r="U465" s="161"/>
      <c r="V465" s="161"/>
      <c r="W465" s="161"/>
      <c r="X465" s="161"/>
      <c r="Y465" s="161"/>
      <c r="Z465" s="161"/>
    </row>
    <row r="466">
      <c r="A466" s="161"/>
      <c r="B466" s="161"/>
      <c r="C466" s="161"/>
      <c r="D466" s="161"/>
      <c r="E466" s="161"/>
      <c r="F466" s="161"/>
      <c r="G466" s="161"/>
      <c r="H466" s="161"/>
      <c r="I466" s="161"/>
      <c r="J466" s="161"/>
      <c r="K466" s="161"/>
      <c r="L466" s="161"/>
      <c r="M466" s="161"/>
      <c r="N466" s="161"/>
      <c r="O466" s="161"/>
      <c r="P466" s="161"/>
      <c r="Q466" s="161"/>
      <c r="R466" s="161"/>
      <c r="S466" s="161"/>
      <c r="T466" s="161"/>
      <c r="U466" s="161"/>
      <c r="V466" s="161"/>
      <c r="W466" s="161"/>
      <c r="X466" s="161"/>
      <c r="Y466" s="161"/>
      <c r="Z466" s="161"/>
    </row>
    <row r="467">
      <c r="A467" s="161"/>
      <c r="B467" s="161"/>
      <c r="C467" s="161"/>
      <c r="D467" s="161"/>
      <c r="E467" s="161"/>
      <c r="F467" s="161"/>
      <c r="G467" s="161"/>
      <c r="H467" s="161"/>
      <c r="I467" s="161"/>
      <c r="J467" s="161"/>
      <c r="K467" s="161"/>
      <c r="L467" s="161"/>
      <c r="M467" s="161"/>
      <c r="N467" s="161"/>
      <c r="O467" s="161"/>
      <c r="P467" s="161"/>
      <c r="Q467" s="161"/>
      <c r="R467" s="161"/>
      <c r="S467" s="161"/>
      <c r="T467" s="161"/>
      <c r="U467" s="161"/>
      <c r="V467" s="161"/>
      <c r="W467" s="161"/>
      <c r="X467" s="161"/>
      <c r="Y467" s="161"/>
      <c r="Z467" s="161"/>
    </row>
    <row r="468">
      <c r="A468" s="161"/>
      <c r="B468" s="161"/>
      <c r="C468" s="161"/>
      <c r="D468" s="161"/>
      <c r="E468" s="161"/>
      <c r="F468" s="161"/>
      <c r="G468" s="161"/>
      <c r="H468" s="161"/>
      <c r="I468" s="161"/>
      <c r="J468" s="161"/>
      <c r="K468" s="161"/>
      <c r="L468" s="161"/>
      <c r="M468" s="161"/>
      <c r="N468" s="161"/>
      <c r="O468" s="161"/>
      <c r="P468" s="161"/>
      <c r="Q468" s="161"/>
      <c r="R468" s="161"/>
      <c r="S468" s="161"/>
      <c r="T468" s="161"/>
      <c r="U468" s="161"/>
      <c r="V468" s="161"/>
      <c r="W468" s="161"/>
      <c r="X468" s="161"/>
      <c r="Y468" s="161"/>
      <c r="Z468" s="161"/>
    </row>
    <row r="469">
      <c r="A469" s="161"/>
      <c r="B469" s="161"/>
      <c r="C469" s="161"/>
      <c r="D469" s="161"/>
      <c r="E469" s="161"/>
      <c r="F469" s="161"/>
      <c r="G469" s="161"/>
      <c r="H469" s="161"/>
      <c r="I469" s="161"/>
      <c r="J469" s="161"/>
      <c r="K469" s="161"/>
      <c r="L469" s="161"/>
      <c r="M469" s="161"/>
      <c r="N469" s="161"/>
      <c r="O469" s="161"/>
      <c r="P469" s="161"/>
      <c r="Q469" s="161"/>
      <c r="R469" s="161"/>
      <c r="S469" s="161"/>
      <c r="T469" s="161"/>
      <c r="U469" s="161"/>
      <c r="V469" s="161"/>
      <c r="W469" s="161"/>
      <c r="X469" s="161"/>
      <c r="Y469" s="161"/>
      <c r="Z469" s="161"/>
    </row>
    <row r="470">
      <c r="A470" s="161"/>
      <c r="B470" s="161"/>
      <c r="C470" s="161"/>
      <c r="D470" s="161"/>
      <c r="E470" s="161"/>
      <c r="F470" s="161"/>
      <c r="G470" s="161"/>
      <c r="H470" s="161"/>
      <c r="I470" s="161"/>
      <c r="J470" s="161"/>
      <c r="K470" s="161"/>
      <c r="L470" s="161"/>
      <c r="M470" s="161"/>
      <c r="N470" s="161"/>
      <c r="O470" s="161"/>
      <c r="P470" s="161"/>
      <c r="Q470" s="161"/>
      <c r="R470" s="161"/>
      <c r="S470" s="161"/>
      <c r="T470" s="161"/>
      <c r="U470" s="161"/>
      <c r="V470" s="161"/>
      <c r="W470" s="161"/>
      <c r="X470" s="161"/>
      <c r="Y470" s="161"/>
      <c r="Z470" s="161"/>
    </row>
    <row r="471">
      <c r="A471" s="161"/>
      <c r="B471" s="161"/>
      <c r="C471" s="161"/>
      <c r="D471" s="161"/>
      <c r="E471" s="161"/>
      <c r="F471" s="161"/>
      <c r="G471" s="161"/>
      <c r="H471" s="161"/>
      <c r="I471" s="161"/>
      <c r="J471" s="161"/>
      <c r="K471" s="161"/>
      <c r="L471" s="161"/>
      <c r="M471" s="161"/>
      <c r="N471" s="161"/>
      <c r="O471" s="161"/>
      <c r="P471" s="161"/>
      <c r="Q471" s="161"/>
      <c r="R471" s="161"/>
      <c r="S471" s="161"/>
      <c r="T471" s="161"/>
      <c r="U471" s="161"/>
      <c r="V471" s="161"/>
      <c r="W471" s="161"/>
      <c r="X471" s="161"/>
      <c r="Y471" s="161"/>
      <c r="Z471" s="161"/>
    </row>
    <row r="472">
      <c r="A472" s="161"/>
      <c r="B472" s="161"/>
      <c r="C472" s="161"/>
      <c r="D472" s="161"/>
      <c r="E472" s="161"/>
      <c r="F472" s="161"/>
      <c r="G472" s="161"/>
      <c r="H472" s="161"/>
      <c r="I472" s="161"/>
      <c r="J472" s="161"/>
      <c r="K472" s="161"/>
      <c r="L472" s="161"/>
      <c r="M472" s="161"/>
      <c r="N472" s="161"/>
      <c r="O472" s="161"/>
      <c r="P472" s="161"/>
      <c r="Q472" s="161"/>
      <c r="R472" s="161"/>
      <c r="S472" s="161"/>
      <c r="T472" s="161"/>
      <c r="U472" s="161"/>
      <c r="V472" s="161"/>
      <c r="W472" s="161"/>
      <c r="X472" s="161"/>
      <c r="Y472" s="161"/>
      <c r="Z472" s="161"/>
    </row>
    <row r="473">
      <c r="A473" s="161"/>
      <c r="B473" s="161"/>
      <c r="C473" s="161"/>
      <c r="D473" s="161"/>
      <c r="E473" s="161"/>
      <c r="F473" s="161"/>
      <c r="G473" s="161"/>
      <c r="H473" s="161"/>
      <c r="I473" s="161"/>
      <c r="J473" s="161"/>
      <c r="K473" s="161"/>
      <c r="L473" s="161"/>
      <c r="M473" s="161"/>
      <c r="N473" s="161"/>
      <c r="O473" s="161"/>
      <c r="P473" s="161"/>
      <c r="Q473" s="161"/>
      <c r="R473" s="161"/>
      <c r="S473" s="161"/>
      <c r="T473" s="161"/>
      <c r="U473" s="161"/>
      <c r="V473" s="161"/>
      <c r="W473" s="161"/>
      <c r="X473" s="161"/>
      <c r="Y473" s="161"/>
      <c r="Z473" s="161"/>
    </row>
    <row r="474">
      <c r="A474" s="161"/>
      <c r="B474" s="161"/>
      <c r="C474" s="161"/>
      <c r="D474" s="161"/>
      <c r="E474" s="161"/>
      <c r="F474" s="161"/>
      <c r="G474" s="161"/>
      <c r="H474" s="161"/>
      <c r="I474" s="161"/>
      <c r="J474" s="161"/>
      <c r="K474" s="161"/>
      <c r="L474" s="161"/>
      <c r="M474" s="161"/>
      <c r="N474" s="161"/>
      <c r="O474" s="161"/>
      <c r="P474" s="161"/>
      <c r="Q474" s="161"/>
      <c r="R474" s="161"/>
      <c r="S474" s="161"/>
      <c r="T474" s="161"/>
      <c r="U474" s="161"/>
      <c r="V474" s="161"/>
      <c r="W474" s="161"/>
      <c r="X474" s="161"/>
      <c r="Y474" s="161"/>
      <c r="Z474" s="161"/>
    </row>
    <row r="475">
      <c r="A475" s="161"/>
      <c r="B475" s="161"/>
      <c r="C475" s="161"/>
      <c r="D475" s="161"/>
      <c r="E475" s="161"/>
      <c r="F475" s="161"/>
      <c r="G475" s="161"/>
      <c r="H475" s="161"/>
      <c r="I475" s="161"/>
      <c r="J475" s="161"/>
      <c r="K475" s="161"/>
      <c r="L475" s="161"/>
      <c r="M475" s="161"/>
      <c r="N475" s="161"/>
      <c r="O475" s="161"/>
      <c r="P475" s="161"/>
      <c r="Q475" s="161"/>
      <c r="R475" s="161"/>
      <c r="S475" s="161"/>
      <c r="T475" s="161"/>
      <c r="U475" s="161"/>
      <c r="V475" s="161"/>
      <c r="W475" s="161"/>
      <c r="X475" s="161"/>
      <c r="Y475" s="161"/>
      <c r="Z475" s="161"/>
    </row>
    <row r="476">
      <c r="A476" s="161"/>
      <c r="B476" s="161"/>
      <c r="C476" s="161"/>
      <c r="D476" s="161"/>
      <c r="E476" s="161"/>
      <c r="F476" s="161"/>
      <c r="G476" s="161"/>
      <c r="H476" s="161"/>
      <c r="I476" s="161"/>
      <c r="J476" s="161"/>
      <c r="K476" s="161"/>
      <c r="L476" s="161"/>
      <c r="M476" s="161"/>
      <c r="N476" s="161"/>
      <c r="O476" s="161"/>
      <c r="P476" s="161"/>
      <c r="Q476" s="161"/>
      <c r="R476" s="161"/>
      <c r="S476" s="161"/>
      <c r="T476" s="161"/>
      <c r="U476" s="161"/>
      <c r="V476" s="161"/>
      <c r="W476" s="161"/>
      <c r="X476" s="161"/>
      <c r="Y476" s="161"/>
      <c r="Z476" s="161"/>
    </row>
    <row r="477">
      <c r="A477" s="161"/>
      <c r="B477" s="161"/>
      <c r="C477" s="161"/>
      <c r="D477" s="161"/>
      <c r="E477" s="161"/>
      <c r="F477" s="161"/>
      <c r="G477" s="161"/>
      <c r="H477" s="161"/>
      <c r="I477" s="161"/>
      <c r="J477" s="161"/>
      <c r="K477" s="161"/>
      <c r="L477" s="161"/>
      <c r="M477" s="161"/>
      <c r="N477" s="161"/>
      <c r="O477" s="161"/>
      <c r="P477" s="161"/>
      <c r="Q477" s="161"/>
      <c r="R477" s="161"/>
      <c r="S477" s="161"/>
      <c r="T477" s="161"/>
      <c r="U477" s="161"/>
      <c r="V477" s="161"/>
      <c r="W477" s="161"/>
      <c r="X477" s="161"/>
      <c r="Y477" s="161"/>
      <c r="Z477" s="161"/>
    </row>
    <row r="478">
      <c r="A478" s="161"/>
      <c r="B478" s="161"/>
      <c r="C478" s="161"/>
      <c r="D478" s="161"/>
      <c r="E478" s="161"/>
      <c r="F478" s="161"/>
      <c r="G478" s="161"/>
      <c r="H478" s="161"/>
      <c r="I478" s="161"/>
      <c r="J478" s="161"/>
      <c r="K478" s="161"/>
      <c r="L478" s="161"/>
      <c r="M478" s="161"/>
      <c r="N478" s="161"/>
      <c r="O478" s="161"/>
      <c r="P478" s="161"/>
      <c r="Q478" s="161"/>
      <c r="R478" s="161"/>
      <c r="S478" s="161"/>
      <c r="T478" s="161"/>
      <c r="U478" s="161"/>
      <c r="V478" s="161"/>
      <c r="W478" s="161"/>
      <c r="X478" s="161"/>
      <c r="Y478" s="161"/>
      <c r="Z478" s="161"/>
    </row>
    <row r="479">
      <c r="A479" s="161"/>
      <c r="B479" s="161"/>
      <c r="C479" s="161"/>
      <c r="D479" s="161"/>
      <c r="E479" s="161"/>
      <c r="F479" s="161"/>
      <c r="G479" s="161"/>
      <c r="H479" s="161"/>
      <c r="I479" s="161"/>
      <c r="J479" s="161"/>
      <c r="K479" s="161"/>
      <c r="L479" s="161"/>
      <c r="M479" s="161"/>
      <c r="N479" s="161"/>
      <c r="O479" s="161"/>
      <c r="P479" s="161"/>
      <c r="Q479" s="161"/>
      <c r="R479" s="161"/>
      <c r="S479" s="161"/>
      <c r="T479" s="161"/>
      <c r="U479" s="161"/>
      <c r="V479" s="161"/>
      <c r="W479" s="161"/>
      <c r="X479" s="161"/>
      <c r="Y479" s="161"/>
      <c r="Z479" s="161"/>
    </row>
    <row r="480">
      <c r="A480" s="161"/>
      <c r="B480" s="161"/>
      <c r="C480" s="161"/>
      <c r="D480" s="161"/>
      <c r="E480" s="161"/>
      <c r="F480" s="161"/>
      <c r="G480" s="161"/>
      <c r="H480" s="161"/>
      <c r="I480" s="161"/>
      <c r="J480" s="161"/>
      <c r="K480" s="161"/>
      <c r="L480" s="161"/>
      <c r="M480" s="161"/>
      <c r="N480" s="161"/>
      <c r="O480" s="161"/>
      <c r="P480" s="161"/>
      <c r="Q480" s="161"/>
      <c r="R480" s="161"/>
      <c r="S480" s="161"/>
      <c r="T480" s="161"/>
      <c r="U480" s="161"/>
      <c r="V480" s="161"/>
      <c r="W480" s="161"/>
      <c r="X480" s="161"/>
      <c r="Y480" s="161"/>
      <c r="Z480" s="161"/>
    </row>
    <row r="481">
      <c r="A481" s="161"/>
      <c r="B481" s="161"/>
      <c r="C481" s="161"/>
      <c r="D481" s="161"/>
      <c r="E481" s="161"/>
      <c r="F481" s="161"/>
      <c r="G481" s="161"/>
      <c r="H481" s="161"/>
      <c r="I481" s="161"/>
      <c r="J481" s="161"/>
      <c r="K481" s="161"/>
      <c r="L481" s="161"/>
      <c r="M481" s="161"/>
      <c r="N481" s="161"/>
      <c r="O481" s="161"/>
      <c r="P481" s="161"/>
      <c r="Q481" s="161"/>
      <c r="R481" s="161"/>
      <c r="S481" s="161"/>
      <c r="T481" s="161"/>
      <c r="U481" s="161"/>
      <c r="V481" s="161"/>
      <c r="W481" s="161"/>
      <c r="X481" s="161"/>
      <c r="Y481" s="161"/>
      <c r="Z481" s="161"/>
    </row>
    <row r="482">
      <c r="A482" s="161"/>
      <c r="B482" s="161"/>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row>
    <row r="483">
      <c r="A483" s="161"/>
      <c r="B483" s="161"/>
      <c r="C483" s="161"/>
      <c r="D483" s="161"/>
      <c r="E483" s="161"/>
      <c r="F483" s="161"/>
      <c r="G483" s="161"/>
      <c r="H483" s="161"/>
      <c r="I483" s="161"/>
      <c r="J483" s="161"/>
      <c r="K483" s="161"/>
      <c r="L483" s="161"/>
      <c r="M483" s="161"/>
      <c r="N483" s="161"/>
      <c r="O483" s="161"/>
      <c r="P483" s="161"/>
      <c r="Q483" s="161"/>
      <c r="R483" s="161"/>
      <c r="S483" s="161"/>
      <c r="T483" s="161"/>
      <c r="U483" s="161"/>
      <c r="V483" s="161"/>
      <c r="W483" s="161"/>
      <c r="X483" s="161"/>
      <c r="Y483" s="161"/>
      <c r="Z483" s="161"/>
    </row>
    <row r="484">
      <c r="A484" s="161"/>
      <c r="B484" s="161"/>
      <c r="C484" s="161"/>
      <c r="D484" s="161"/>
      <c r="E484" s="161"/>
      <c r="F484" s="161"/>
      <c r="G484" s="161"/>
      <c r="H484" s="161"/>
      <c r="I484" s="161"/>
      <c r="J484" s="161"/>
      <c r="K484" s="161"/>
      <c r="L484" s="161"/>
      <c r="M484" s="161"/>
      <c r="N484" s="161"/>
      <c r="O484" s="161"/>
      <c r="P484" s="161"/>
      <c r="Q484" s="161"/>
      <c r="R484" s="161"/>
      <c r="S484" s="161"/>
      <c r="T484" s="161"/>
      <c r="U484" s="161"/>
      <c r="V484" s="161"/>
      <c r="W484" s="161"/>
      <c r="X484" s="161"/>
      <c r="Y484" s="161"/>
      <c r="Z484" s="161"/>
    </row>
    <row r="485">
      <c r="A485" s="161"/>
      <c r="B485" s="161"/>
      <c r="C485" s="161"/>
      <c r="D485" s="161"/>
      <c r="E485" s="161"/>
      <c r="F485" s="161"/>
      <c r="G485" s="161"/>
      <c r="H485" s="161"/>
      <c r="I485" s="161"/>
      <c r="J485" s="161"/>
      <c r="K485" s="161"/>
      <c r="L485" s="161"/>
      <c r="M485" s="161"/>
      <c r="N485" s="161"/>
      <c r="O485" s="161"/>
      <c r="P485" s="161"/>
      <c r="Q485" s="161"/>
      <c r="R485" s="161"/>
      <c r="S485" s="161"/>
      <c r="T485" s="161"/>
      <c r="U485" s="161"/>
      <c r="V485" s="161"/>
      <c r="W485" s="161"/>
      <c r="X485" s="161"/>
      <c r="Y485" s="161"/>
      <c r="Z485" s="161"/>
    </row>
    <row r="486">
      <c r="A486" s="161"/>
      <c r="B486" s="161"/>
      <c r="C486" s="161"/>
      <c r="D486" s="161"/>
      <c r="E486" s="161"/>
      <c r="F486" s="161"/>
      <c r="G486" s="161"/>
      <c r="H486" s="161"/>
      <c r="I486" s="161"/>
      <c r="J486" s="161"/>
      <c r="K486" s="161"/>
      <c r="L486" s="161"/>
      <c r="M486" s="161"/>
      <c r="N486" s="161"/>
      <c r="O486" s="161"/>
      <c r="P486" s="161"/>
      <c r="Q486" s="161"/>
      <c r="R486" s="161"/>
      <c r="S486" s="161"/>
      <c r="T486" s="161"/>
      <c r="U486" s="161"/>
      <c r="V486" s="161"/>
      <c r="W486" s="161"/>
      <c r="X486" s="161"/>
      <c r="Y486" s="161"/>
      <c r="Z486" s="161"/>
    </row>
    <row r="487">
      <c r="A487" s="161"/>
      <c r="B487" s="161"/>
      <c r="C487" s="161"/>
      <c r="D487" s="161"/>
      <c r="E487" s="161"/>
      <c r="F487" s="161"/>
      <c r="G487" s="161"/>
      <c r="H487" s="161"/>
      <c r="I487" s="161"/>
      <c r="J487" s="161"/>
      <c r="K487" s="161"/>
      <c r="L487" s="161"/>
      <c r="M487" s="161"/>
      <c r="N487" s="161"/>
      <c r="O487" s="161"/>
      <c r="P487" s="161"/>
      <c r="Q487" s="161"/>
      <c r="R487" s="161"/>
      <c r="S487" s="161"/>
      <c r="T487" s="161"/>
      <c r="U487" s="161"/>
      <c r="V487" s="161"/>
      <c r="W487" s="161"/>
      <c r="X487" s="161"/>
      <c r="Y487" s="161"/>
      <c r="Z487" s="161"/>
    </row>
    <row r="488">
      <c r="A488" s="161"/>
      <c r="B488" s="161"/>
      <c r="C488" s="161"/>
      <c r="D488" s="161"/>
      <c r="E488" s="161"/>
      <c r="F488" s="161"/>
      <c r="G488" s="161"/>
      <c r="H488" s="161"/>
      <c r="I488" s="161"/>
      <c r="J488" s="161"/>
      <c r="K488" s="161"/>
      <c r="L488" s="161"/>
      <c r="M488" s="161"/>
      <c r="N488" s="161"/>
      <c r="O488" s="161"/>
      <c r="P488" s="161"/>
      <c r="Q488" s="161"/>
      <c r="R488" s="161"/>
      <c r="S488" s="161"/>
      <c r="T488" s="161"/>
      <c r="U488" s="161"/>
      <c r="V488" s="161"/>
      <c r="W488" s="161"/>
      <c r="X488" s="161"/>
      <c r="Y488" s="161"/>
      <c r="Z488" s="161"/>
    </row>
    <row r="489">
      <c r="A489" s="161"/>
      <c r="B489" s="161"/>
      <c r="C489" s="161"/>
      <c r="D489" s="161"/>
      <c r="E489" s="161"/>
      <c r="F489" s="161"/>
      <c r="G489" s="161"/>
      <c r="H489" s="161"/>
      <c r="I489" s="161"/>
      <c r="J489" s="161"/>
      <c r="K489" s="161"/>
      <c r="L489" s="161"/>
      <c r="M489" s="161"/>
      <c r="N489" s="161"/>
      <c r="O489" s="161"/>
      <c r="P489" s="161"/>
      <c r="Q489" s="161"/>
      <c r="R489" s="161"/>
      <c r="S489" s="161"/>
      <c r="T489" s="161"/>
      <c r="U489" s="161"/>
      <c r="V489" s="161"/>
      <c r="W489" s="161"/>
      <c r="X489" s="161"/>
      <c r="Y489" s="161"/>
      <c r="Z489" s="161"/>
    </row>
    <row r="490">
      <c r="A490" s="161"/>
      <c r="B490" s="161"/>
      <c r="C490" s="161"/>
      <c r="D490" s="161"/>
      <c r="E490" s="161"/>
      <c r="F490" s="161"/>
      <c r="G490" s="161"/>
      <c r="H490" s="161"/>
      <c r="I490" s="161"/>
      <c r="J490" s="161"/>
      <c r="K490" s="161"/>
      <c r="L490" s="161"/>
      <c r="M490" s="161"/>
      <c r="N490" s="161"/>
      <c r="O490" s="161"/>
      <c r="P490" s="161"/>
      <c r="Q490" s="161"/>
      <c r="R490" s="161"/>
      <c r="S490" s="161"/>
      <c r="T490" s="161"/>
      <c r="U490" s="161"/>
      <c r="V490" s="161"/>
      <c r="W490" s="161"/>
      <c r="X490" s="161"/>
      <c r="Y490" s="161"/>
      <c r="Z490" s="161"/>
    </row>
    <row r="491">
      <c r="A491" s="161"/>
      <c r="B491" s="161"/>
      <c r="C491" s="161"/>
      <c r="D491" s="161"/>
      <c r="E491" s="161"/>
      <c r="F491" s="161"/>
      <c r="G491" s="161"/>
      <c r="H491" s="161"/>
      <c r="I491" s="161"/>
      <c r="J491" s="161"/>
      <c r="K491" s="161"/>
      <c r="L491" s="161"/>
      <c r="M491" s="161"/>
      <c r="N491" s="161"/>
      <c r="O491" s="161"/>
      <c r="P491" s="161"/>
      <c r="Q491" s="161"/>
      <c r="R491" s="161"/>
      <c r="S491" s="161"/>
      <c r="T491" s="161"/>
      <c r="U491" s="161"/>
      <c r="V491" s="161"/>
      <c r="W491" s="161"/>
      <c r="X491" s="161"/>
      <c r="Y491" s="161"/>
      <c r="Z491" s="161"/>
    </row>
    <row r="492">
      <c r="A492" s="161"/>
      <c r="B492" s="161"/>
      <c r="C492" s="161"/>
      <c r="D492" s="161"/>
      <c r="E492" s="161"/>
      <c r="F492" s="161"/>
      <c r="G492" s="161"/>
      <c r="H492" s="161"/>
      <c r="I492" s="161"/>
      <c r="J492" s="161"/>
      <c r="K492" s="161"/>
      <c r="L492" s="161"/>
      <c r="M492" s="161"/>
      <c r="N492" s="161"/>
      <c r="O492" s="161"/>
      <c r="P492" s="161"/>
      <c r="Q492" s="161"/>
      <c r="R492" s="161"/>
      <c r="S492" s="161"/>
      <c r="T492" s="161"/>
      <c r="U492" s="161"/>
      <c r="V492" s="161"/>
      <c r="W492" s="161"/>
      <c r="X492" s="161"/>
      <c r="Y492" s="161"/>
      <c r="Z492" s="161"/>
    </row>
    <row r="493">
      <c r="A493" s="161"/>
      <c r="B493" s="161"/>
      <c r="C493" s="161"/>
      <c r="D493" s="161"/>
      <c r="E493" s="161"/>
      <c r="F493" s="161"/>
      <c r="G493" s="161"/>
      <c r="H493" s="161"/>
      <c r="I493" s="161"/>
      <c r="J493" s="161"/>
      <c r="K493" s="161"/>
      <c r="L493" s="161"/>
      <c r="M493" s="161"/>
      <c r="N493" s="161"/>
      <c r="O493" s="161"/>
      <c r="P493" s="161"/>
      <c r="Q493" s="161"/>
      <c r="R493" s="161"/>
      <c r="S493" s="161"/>
      <c r="T493" s="161"/>
      <c r="U493" s="161"/>
      <c r="V493" s="161"/>
      <c r="W493" s="161"/>
      <c r="X493" s="161"/>
      <c r="Y493" s="161"/>
      <c r="Z493" s="161"/>
    </row>
    <row r="494">
      <c r="A494" s="161"/>
      <c r="B494" s="161"/>
      <c r="C494" s="161"/>
      <c r="D494" s="161"/>
      <c r="E494" s="161"/>
      <c r="F494" s="161"/>
      <c r="G494" s="161"/>
      <c r="H494" s="161"/>
      <c r="I494" s="161"/>
      <c r="J494" s="161"/>
      <c r="K494" s="161"/>
      <c r="L494" s="161"/>
      <c r="M494" s="161"/>
      <c r="N494" s="161"/>
      <c r="O494" s="161"/>
      <c r="P494" s="161"/>
      <c r="Q494" s="161"/>
      <c r="R494" s="161"/>
      <c r="S494" s="161"/>
      <c r="T494" s="161"/>
      <c r="U494" s="161"/>
      <c r="V494" s="161"/>
      <c r="W494" s="161"/>
      <c r="X494" s="161"/>
      <c r="Y494" s="161"/>
      <c r="Z494" s="161"/>
    </row>
    <row r="495">
      <c r="A495" s="161"/>
      <c r="B495" s="161"/>
      <c r="C495" s="161"/>
      <c r="D495" s="161"/>
      <c r="E495" s="161"/>
      <c r="F495" s="161"/>
      <c r="G495" s="161"/>
      <c r="H495" s="161"/>
      <c r="I495" s="161"/>
      <c r="J495" s="161"/>
      <c r="K495" s="161"/>
      <c r="L495" s="161"/>
      <c r="M495" s="161"/>
      <c r="N495" s="161"/>
      <c r="O495" s="161"/>
      <c r="P495" s="161"/>
      <c r="Q495" s="161"/>
      <c r="R495" s="161"/>
      <c r="S495" s="161"/>
      <c r="T495" s="161"/>
      <c r="U495" s="161"/>
      <c r="V495" s="161"/>
      <c r="W495" s="161"/>
      <c r="X495" s="161"/>
      <c r="Y495" s="161"/>
      <c r="Z495" s="161"/>
    </row>
    <row r="496">
      <c r="A496" s="161"/>
      <c r="B496" s="161"/>
      <c r="C496" s="161"/>
      <c r="D496" s="161"/>
      <c r="E496" s="161"/>
      <c r="F496" s="161"/>
      <c r="G496" s="161"/>
      <c r="H496" s="161"/>
      <c r="I496" s="161"/>
      <c r="J496" s="161"/>
      <c r="K496" s="161"/>
      <c r="L496" s="161"/>
      <c r="M496" s="161"/>
      <c r="N496" s="161"/>
      <c r="O496" s="161"/>
      <c r="P496" s="161"/>
      <c r="Q496" s="161"/>
      <c r="R496" s="161"/>
      <c r="S496" s="161"/>
      <c r="T496" s="161"/>
      <c r="U496" s="161"/>
      <c r="V496" s="161"/>
      <c r="W496" s="161"/>
      <c r="X496" s="161"/>
      <c r="Y496" s="161"/>
      <c r="Z496" s="161"/>
    </row>
    <row r="497">
      <c r="A497" s="161"/>
      <c r="B497" s="161"/>
      <c r="C497" s="161"/>
      <c r="D497" s="161"/>
      <c r="E497" s="161"/>
      <c r="F497" s="161"/>
      <c r="G497" s="161"/>
      <c r="H497" s="161"/>
      <c r="I497" s="161"/>
      <c r="J497" s="161"/>
      <c r="K497" s="161"/>
      <c r="L497" s="161"/>
      <c r="M497" s="161"/>
      <c r="N497" s="161"/>
      <c r="O497" s="161"/>
      <c r="P497" s="161"/>
      <c r="Q497" s="161"/>
      <c r="R497" s="161"/>
      <c r="S497" s="161"/>
      <c r="T497" s="161"/>
      <c r="U497" s="161"/>
      <c r="V497" s="161"/>
      <c r="W497" s="161"/>
      <c r="X497" s="161"/>
      <c r="Y497" s="161"/>
      <c r="Z497" s="161"/>
    </row>
    <row r="498">
      <c r="A498" s="161"/>
      <c r="B498" s="161"/>
      <c r="C498" s="161"/>
      <c r="D498" s="161"/>
      <c r="E498" s="161"/>
      <c r="F498" s="161"/>
      <c r="G498" s="161"/>
      <c r="H498" s="161"/>
      <c r="I498" s="161"/>
      <c r="J498" s="161"/>
      <c r="K498" s="161"/>
      <c r="L498" s="161"/>
      <c r="M498" s="161"/>
      <c r="N498" s="161"/>
      <c r="O498" s="161"/>
      <c r="P498" s="161"/>
      <c r="Q498" s="161"/>
      <c r="R498" s="161"/>
      <c r="S498" s="161"/>
      <c r="T498" s="161"/>
      <c r="U498" s="161"/>
      <c r="V498" s="161"/>
      <c r="W498" s="161"/>
      <c r="X498" s="161"/>
      <c r="Y498" s="161"/>
      <c r="Z498" s="161"/>
    </row>
    <row r="499">
      <c r="A499" s="161"/>
      <c r="B499" s="161"/>
      <c r="C499" s="161"/>
      <c r="D499" s="161"/>
      <c r="E499" s="161"/>
      <c r="F499" s="161"/>
      <c r="G499" s="161"/>
      <c r="H499" s="161"/>
      <c r="I499" s="161"/>
      <c r="J499" s="161"/>
      <c r="K499" s="161"/>
      <c r="L499" s="161"/>
      <c r="M499" s="161"/>
      <c r="N499" s="161"/>
      <c r="O499" s="161"/>
      <c r="P499" s="161"/>
      <c r="Q499" s="161"/>
      <c r="R499" s="161"/>
      <c r="S499" s="161"/>
      <c r="T499" s="161"/>
      <c r="U499" s="161"/>
      <c r="V499" s="161"/>
      <c r="W499" s="161"/>
      <c r="X499" s="161"/>
      <c r="Y499" s="161"/>
      <c r="Z499" s="161"/>
    </row>
    <row r="500">
      <c r="A500" s="161"/>
      <c r="B500" s="161"/>
      <c r="C500" s="161"/>
      <c r="D500" s="161"/>
      <c r="E500" s="161"/>
      <c r="F500" s="161"/>
      <c r="G500" s="161"/>
      <c r="H500" s="161"/>
      <c r="I500" s="161"/>
      <c r="J500" s="161"/>
      <c r="K500" s="161"/>
      <c r="L500" s="161"/>
      <c r="M500" s="161"/>
      <c r="N500" s="161"/>
      <c r="O500" s="161"/>
      <c r="P500" s="161"/>
      <c r="Q500" s="161"/>
      <c r="R500" s="161"/>
      <c r="S500" s="161"/>
      <c r="T500" s="161"/>
      <c r="U500" s="161"/>
      <c r="V500" s="161"/>
      <c r="W500" s="161"/>
      <c r="X500" s="161"/>
      <c r="Y500" s="161"/>
      <c r="Z500" s="161"/>
    </row>
    <row r="501">
      <c r="A501" s="161"/>
      <c r="B501" s="161"/>
      <c r="C501" s="161"/>
      <c r="D501" s="161"/>
      <c r="E501" s="161"/>
      <c r="F501" s="161"/>
      <c r="G501" s="161"/>
      <c r="H501" s="161"/>
      <c r="I501" s="161"/>
      <c r="J501" s="161"/>
      <c r="K501" s="161"/>
      <c r="L501" s="161"/>
      <c r="M501" s="161"/>
      <c r="N501" s="161"/>
      <c r="O501" s="161"/>
      <c r="P501" s="161"/>
      <c r="Q501" s="161"/>
      <c r="R501" s="161"/>
      <c r="S501" s="161"/>
      <c r="T501" s="161"/>
      <c r="U501" s="161"/>
      <c r="V501" s="161"/>
      <c r="W501" s="161"/>
      <c r="X501" s="161"/>
      <c r="Y501" s="161"/>
      <c r="Z501" s="161"/>
    </row>
    <row r="502">
      <c r="A502" s="161"/>
      <c r="B502" s="161"/>
      <c r="C502" s="161"/>
      <c r="D502" s="161"/>
      <c r="E502" s="161"/>
      <c r="F502" s="161"/>
      <c r="G502" s="161"/>
      <c r="H502" s="161"/>
      <c r="I502" s="161"/>
      <c r="J502" s="161"/>
      <c r="K502" s="161"/>
      <c r="L502" s="161"/>
      <c r="M502" s="161"/>
      <c r="N502" s="161"/>
      <c r="O502" s="161"/>
      <c r="P502" s="161"/>
      <c r="Q502" s="161"/>
      <c r="R502" s="161"/>
      <c r="S502" s="161"/>
      <c r="T502" s="161"/>
      <c r="U502" s="161"/>
      <c r="V502" s="161"/>
      <c r="W502" s="161"/>
      <c r="X502" s="161"/>
      <c r="Y502" s="161"/>
      <c r="Z502" s="161"/>
    </row>
    <row r="503">
      <c r="A503" s="161"/>
      <c r="B503" s="161"/>
      <c r="C503" s="161"/>
      <c r="D503" s="161"/>
      <c r="E503" s="161"/>
      <c r="F503" s="161"/>
      <c r="G503" s="161"/>
      <c r="H503" s="161"/>
      <c r="I503" s="161"/>
      <c r="J503" s="161"/>
      <c r="K503" s="161"/>
      <c r="L503" s="161"/>
      <c r="M503" s="161"/>
      <c r="N503" s="161"/>
      <c r="O503" s="161"/>
      <c r="P503" s="161"/>
      <c r="Q503" s="161"/>
      <c r="R503" s="161"/>
      <c r="S503" s="161"/>
      <c r="T503" s="161"/>
      <c r="U503" s="161"/>
      <c r="V503" s="161"/>
      <c r="W503" s="161"/>
      <c r="X503" s="161"/>
      <c r="Y503" s="161"/>
      <c r="Z503" s="161"/>
    </row>
    <row r="504">
      <c r="A504" s="161"/>
      <c r="B504" s="161"/>
      <c r="C504" s="161"/>
      <c r="D504" s="161"/>
      <c r="E504" s="161"/>
      <c r="F504" s="161"/>
      <c r="G504" s="161"/>
      <c r="H504" s="161"/>
      <c r="I504" s="161"/>
      <c r="J504" s="161"/>
      <c r="K504" s="161"/>
      <c r="L504" s="161"/>
      <c r="M504" s="161"/>
      <c r="N504" s="161"/>
      <c r="O504" s="161"/>
      <c r="P504" s="161"/>
      <c r="Q504" s="161"/>
      <c r="R504" s="161"/>
      <c r="S504" s="161"/>
      <c r="T504" s="161"/>
      <c r="U504" s="161"/>
      <c r="V504" s="161"/>
      <c r="W504" s="161"/>
      <c r="X504" s="161"/>
      <c r="Y504" s="161"/>
      <c r="Z504" s="161"/>
    </row>
    <row r="505">
      <c r="A505" s="161"/>
      <c r="B505" s="161"/>
      <c r="C505" s="161"/>
      <c r="D505" s="161"/>
      <c r="E505" s="161"/>
      <c r="F505" s="161"/>
      <c r="G505" s="161"/>
      <c r="H505" s="161"/>
      <c r="I505" s="161"/>
      <c r="J505" s="161"/>
      <c r="K505" s="161"/>
      <c r="L505" s="161"/>
      <c r="M505" s="161"/>
      <c r="N505" s="161"/>
      <c r="O505" s="161"/>
      <c r="P505" s="161"/>
      <c r="Q505" s="161"/>
      <c r="R505" s="161"/>
      <c r="S505" s="161"/>
      <c r="T505" s="161"/>
      <c r="U505" s="161"/>
      <c r="V505" s="161"/>
      <c r="W505" s="161"/>
      <c r="X505" s="161"/>
      <c r="Y505" s="161"/>
      <c r="Z505" s="161"/>
    </row>
    <row r="506">
      <c r="A506" s="161"/>
      <c r="B506" s="161"/>
      <c r="C506" s="161"/>
      <c r="D506" s="161"/>
      <c r="E506" s="161"/>
      <c r="F506" s="161"/>
      <c r="G506" s="161"/>
      <c r="H506" s="161"/>
      <c r="I506" s="161"/>
      <c r="J506" s="161"/>
      <c r="K506" s="161"/>
      <c r="L506" s="161"/>
      <c r="M506" s="161"/>
      <c r="N506" s="161"/>
      <c r="O506" s="161"/>
      <c r="P506" s="161"/>
      <c r="Q506" s="161"/>
      <c r="R506" s="161"/>
      <c r="S506" s="161"/>
      <c r="T506" s="161"/>
      <c r="U506" s="161"/>
      <c r="V506" s="161"/>
      <c r="W506" s="161"/>
      <c r="X506" s="161"/>
      <c r="Y506" s="161"/>
      <c r="Z506" s="161"/>
    </row>
    <row r="507">
      <c r="A507" s="161"/>
      <c r="B507" s="161"/>
      <c r="C507" s="161"/>
      <c r="D507" s="161"/>
      <c r="E507" s="161"/>
      <c r="F507" s="161"/>
      <c r="G507" s="161"/>
      <c r="H507" s="161"/>
      <c r="I507" s="161"/>
      <c r="J507" s="161"/>
      <c r="K507" s="161"/>
      <c r="L507" s="161"/>
      <c r="M507" s="161"/>
      <c r="N507" s="161"/>
      <c r="O507" s="161"/>
      <c r="P507" s="161"/>
      <c r="Q507" s="161"/>
      <c r="R507" s="161"/>
      <c r="S507" s="161"/>
      <c r="T507" s="161"/>
      <c r="U507" s="161"/>
      <c r="V507" s="161"/>
      <c r="W507" s="161"/>
      <c r="X507" s="161"/>
      <c r="Y507" s="161"/>
      <c r="Z507" s="161"/>
    </row>
    <row r="508">
      <c r="A508" s="161"/>
      <c r="B508" s="161"/>
      <c r="C508" s="161"/>
      <c r="D508" s="161"/>
      <c r="E508" s="161"/>
      <c r="F508" s="161"/>
      <c r="G508" s="161"/>
      <c r="H508" s="161"/>
      <c r="I508" s="161"/>
      <c r="J508" s="161"/>
      <c r="K508" s="161"/>
      <c r="L508" s="161"/>
      <c r="M508" s="161"/>
      <c r="N508" s="161"/>
      <c r="O508" s="161"/>
      <c r="P508" s="161"/>
      <c r="Q508" s="161"/>
      <c r="R508" s="161"/>
      <c r="S508" s="161"/>
      <c r="T508" s="161"/>
      <c r="U508" s="161"/>
      <c r="V508" s="161"/>
      <c r="W508" s="161"/>
      <c r="X508" s="161"/>
      <c r="Y508" s="161"/>
      <c r="Z508" s="161"/>
    </row>
    <row r="509">
      <c r="A509" s="161"/>
      <c r="B509" s="161"/>
      <c r="C509" s="161"/>
      <c r="D509" s="161"/>
      <c r="E509" s="161"/>
      <c r="F509" s="161"/>
      <c r="G509" s="161"/>
      <c r="H509" s="161"/>
      <c r="I509" s="161"/>
      <c r="J509" s="161"/>
      <c r="K509" s="161"/>
      <c r="L509" s="161"/>
      <c r="M509" s="161"/>
      <c r="N509" s="161"/>
      <c r="O509" s="161"/>
      <c r="P509" s="161"/>
      <c r="Q509" s="161"/>
      <c r="R509" s="161"/>
      <c r="S509" s="161"/>
      <c r="T509" s="161"/>
      <c r="U509" s="161"/>
      <c r="V509" s="161"/>
      <c r="W509" s="161"/>
      <c r="X509" s="161"/>
      <c r="Y509" s="161"/>
      <c r="Z509" s="161"/>
    </row>
    <row r="510">
      <c r="A510" s="161"/>
      <c r="B510" s="161"/>
      <c r="C510" s="161"/>
      <c r="D510" s="161"/>
      <c r="E510" s="161"/>
      <c r="F510" s="161"/>
      <c r="G510" s="161"/>
      <c r="H510" s="161"/>
      <c r="I510" s="161"/>
      <c r="J510" s="161"/>
      <c r="K510" s="161"/>
      <c r="L510" s="161"/>
      <c r="M510" s="161"/>
      <c r="N510" s="161"/>
      <c r="O510" s="161"/>
      <c r="P510" s="161"/>
      <c r="Q510" s="161"/>
      <c r="R510" s="161"/>
      <c r="S510" s="161"/>
      <c r="T510" s="161"/>
      <c r="U510" s="161"/>
      <c r="V510" s="161"/>
      <c r="W510" s="161"/>
      <c r="X510" s="161"/>
      <c r="Y510" s="161"/>
      <c r="Z510" s="161"/>
    </row>
    <row r="511">
      <c r="A511" s="161"/>
      <c r="B511" s="161"/>
      <c r="C511" s="161"/>
      <c r="D511" s="161"/>
      <c r="E511" s="161"/>
      <c r="F511" s="161"/>
      <c r="G511" s="161"/>
      <c r="H511" s="161"/>
      <c r="I511" s="161"/>
      <c r="J511" s="161"/>
      <c r="K511" s="161"/>
      <c r="L511" s="161"/>
      <c r="M511" s="161"/>
      <c r="N511" s="161"/>
      <c r="O511" s="161"/>
      <c r="P511" s="161"/>
      <c r="Q511" s="161"/>
      <c r="R511" s="161"/>
      <c r="S511" s="161"/>
      <c r="T511" s="161"/>
      <c r="U511" s="161"/>
      <c r="V511" s="161"/>
      <c r="W511" s="161"/>
      <c r="X511" s="161"/>
      <c r="Y511" s="161"/>
      <c r="Z511" s="161"/>
    </row>
    <row r="512">
      <c r="A512" s="161"/>
      <c r="B512" s="161"/>
      <c r="C512" s="161"/>
      <c r="D512" s="161"/>
      <c r="E512" s="161"/>
      <c r="F512" s="161"/>
      <c r="G512" s="161"/>
      <c r="H512" s="161"/>
      <c r="I512" s="161"/>
      <c r="J512" s="161"/>
      <c r="K512" s="161"/>
      <c r="L512" s="161"/>
      <c r="M512" s="161"/>
      <c r="N512" s="161"/>
      <c r="O512" s="161"/>
      <c r="P512" s="161"/>
      <c r="Q512" s="161"/>
      <c r="R512" s="161"/>
      <c r="S512" s="161"/>
      <c r="T512" s="161"/>
      <c r="U512" s="161"/>
      <c r="V512" s="161"/>
      <c r="W512" s="161"/>
      <c r="X512" s="161"/>
      <c r="Y512" s="161"/>
      <c r="Z512" s="161"/>
    </row>
    <row r="513">
      <c r="A513" s="161"/>
      <c r="B513" s="161"/>
      <c r="C513" s="161"/>
      <c r="D513" s="161"/>
      <c r="E513" s="161"/>
      <c r="F513" s="161"/>
      <c r="G513" s="161"/>
      <c r="H513" s="161"/>
      <c r="I513" s="161"/>
      <c r="J513" s="161"/>
      <c r="K513" s="161"/>
      <c r="L513" s="161"/>
      <c r="M513" s="161"/>
      <c r="N513" s="161"/>
      <c r="O513" s="161"/>
      <c r="P513" s="161"/>
      <c r="Q513" s="161"/>
      <c r="R513" s="161"/>
      <c r="S513" s="161"/>
      <c r="T513" s="161"/>
      <c r="U513" s="161"/>
      <c r="V513" s="161"/>
      <c r="W513" s="161"/>
      <c r="X513" s="161"/>
      <c r="Y513" s="161"/>
      <c r="Z513" s="161"/>
    </row>
    <row r="514">
      <c r="A514" s="161"/>
      <c r="B514" s="161"/>
      <c r="C514" s="161"/>
      <c r="D514" s="161"/>
      <c r="E514" s="161"/>
      <c r="F514" s="161"/>
      <c r="G514" s="161"/>
      <c r="H514" s="161"/>
      <c r="I514" s="161"/>
      <c r="J514" s="161"/>
      <c r="K514" s="161"/>
      <c r="L514" s="161"/>
      <c r="M514" s="161"/>
      <c r="N514" s="161"/>
      <c r="O514" s="161"/>
      <c r="P514" s="161"/>
      <c r="Q514" s="161"/>
      <c r="R514" s="161"/>
      <c r="S514" s="161"/>
      <c r="T514" s="161"/>
      <c r="U514" s="161"/>
      <c r="V514" s="161"/>
      <c r="W514" s="161"/>
      <c r="X514" s="161"/>
      <c r="Y514" s="161"/>
      <c r="Z514" s="161"/>
    </row>
    <row r="515">
      <c r="A515" s="161"/>
      <c r="B515" s="161"/>
      <c r="C515" s="161"/>
      <c r="D515" s="161"/>
      <c r="E515" s="161"/>
      <c r="F515" s="161"/>
      <c r="G515" s="161"/>
      <c r="H515" s="161"/>
      <c r="I515" s="161"/>
      <c r="J515" s="161"/>
      <c r="K515" s="161"/>
      <c r="L515" s="161"/>
      <c r="M515" s="161"/>
      <c r="N515" s="161"/>
      <c r="O515" s="161"/>
      <c r="P515" s="161"/>
      <c r="Q515" s="161"/>
      <c r="R515" s="161"/>
      <c r="S515" s="161"/>
      <c r="T515" s="161"/>
      <c r="U515" s="161"/>
      <c r="V515" s="161"/>
      <c r="W515" s="161"/>
      <c r="X515" s="161"/>
      <c r="Y515" s="161"/>
      <c r="Z515" s="161"/>
    </row>
    <row r="516">
      <c r="A516" s="161"/>
      <c r="B516" s="161"/>
      <c r="C516" s="161"/>
      <c r="D516" s="161"/>
      <c r="E516" s="161"/>
      <c r="F516" s="161"/>
      <c r="G516" s="161"/>
      <c r="H516" s="161"/>
      <c r="I516" s="161"/>
      <c r="J516" s="161"/>
      <c r="K516" s="161"/>
      <c r="L516" s="161"/>
      <c r="M516" s="161"/>
      <c r="N516" s="161"/>
      <c r="O516" s="161"/>
      <c r="P516" s="161"/>
      <c r="Q516" s="161"/>
      <c r="R516" s="161"/>
      <c r="S516" s="161"/>
      <c r="T516" s="161"/>
      <c r="U516" s="161"/>
      <c r="V516" s="161"/>
      <c r="W516" s="161"/>
      <c r="X516" s="161"/>
      <c r="Y516" s="161"/>
      <c r="Z516" s="161"/>
    </row>
    <row r="517">
      <c r="A517" s="161"/>
      <c r="B517" s="161"/>
      <c r="C517" s="161"/>
      <c r="D517" s="161"/>
      <c r="E517" s="161"/>
      <c r="F517" s="161"/>
      <c r="G517" s="161"/>
      <c r="H517" s="161"/>
      <c r="I517" s="161"/>
      <c r="J517" s="161"/>
      <c r="K517" s="161"/>
      <c r="L517" s="161"/>
      <c r="M517" s="161"/>
      <c r="N517" s="161"/>
      <c r="O517" s="161"/>
      <c r="P517" s="161"/>
      <c r="Q517" s="161"/>
      <c r="R517" s="161"/>
      <c r="S517" s="161"/>
      <c r="T517" s="161"/>
      <c r="U517" s="161"/>
      <c r="V517" s="161"/>
      <c r="W517" s="161"/>
      <c r="X517" s="161"/>
      <c r="Y517" s="161"/>
      <c r="Z517" s="161"/>
    </row>
    <row r="518">
      <c r="A518" s="161"/>
      <c r="B518" s="161"/>
      <c r="C518" s="161"/>
      <c r="D518" s="161"/>
      <c r="E518" s="161"/>
      <c r="F518" s="161"/>
      <c r="G518" s="161"/>
      <c r="H518" s="161"/>
      <c r="I518" s="161"/>
      <c r="J518" s="161"/>
      <c r="K518" s="161"/>
      <c r="L518" s="161"/>
      <c r="M518" s="161"/>
      <c r="N518" s="161"/>
      <c r="O518" s="161"/>
      <c r="P518" s="161"/>
      <c r="Q518" s="161"/>
      <c r="R518" s="161"/>
      <c r="S518" s="161"/>
      <c r="T518" s="161"/>
      <c r="U518" s="161"/>
      <c r="V518" s="161"/>
      <c r="W518" s="161"/>
      <c r="X518" s="161"/>
      <c r="Y518" s="161"/>
      <c r="Z518" s="161"/>
    </row>
    <row r="519">
      <c r="A519" s="161"/>
      <c r="B519" s="161"/>
      <c r="C519" s="161"/>
      <c r="D519" s="161"/>
      <c r="E519" s="161"/>
      <c r="F519" s="161"/>
      <c r="G519" s="161"/>
      <c r="H519" s="161"/>
      <c r="I519" s="161"/>
      <c r="J519" s="161"/>
      <c r="K519" s="161"/>
      <c r="L519" s="161"/>
      <c r="M519" s="161"/>
      <c r="N519" s="161"/>
      <c r="O519" s="161"/>
      <c r="P519" s="161"/>
      <c r="Q519" s="161"/>
      <c r="R519" s="161"/>
      <c r="S519" s="161"/>
      <c r="T519" s="161"/>
      <c r="U519" s="161"/>
      <c r="V519" s="161"/>
      <c r="W519" s="161"/>
      <c r="X519" s="161"/>
      <c r="Y519" s="161"/>
      <c r="Z519" s="161"/>
    </row>
    <row r="520">
      <c r="A520" s="161"/>
      <c r="B520" s="161"/>
      <c r="C520" s="161"/>
      <c r="D520" s="161"/>
      <c r="E520" s="161"/>
      <c r="F520" s="161"/>
      <c r="G520" s="161"/>
      <c r="H520" s="161"/>
      <c r="I520" s="161"/>
      <c r="J520" s="161"/>
      <c r="K520" s="161"/>
      <c r="L520" s="161"/>
      <c r="M520" s="161"/>
      <c r="N520" s="161"/>
      <c r="O520" s="161"/>
      <c r="P520" s="161"/>
      <c r="Q520" s="161"/>
      <c r="R520" s="161"/>
      <c r="S520" s="161"/>
      <c r="T520" s="161"/>
      <c r="U520" s="161"/>
      <c r="V520" s="161"/>
      <c r="W520" s="161"/>
      <c r="X520" s="161"/>
      <c r="Y520" s="161"/>
      <c r="Z520" s="161"/>
    </row>
    <row r="521">
      <c r="A521" s="161"/>
      <c r="B521" s="161"/>
      <c r="C521" s="161"/>
      <c r="D521" s="161"/>
      <c r="E521" s="161"/>
      <c r="F521" s="161"/>
      <c r="G521" s="161"/>
      <c r="H521" s="161"/>
      <c r="I521" s="161"/>
      <c r="J521" s="161"/>
      <c r="K521" s="161"/>
      <c r="L521" s="161"/>
      <c r="M521" s="161"/>
      <c r="N521" s="161"/>
      <c r="O521" s="161"/>
      <c r="P521" s="161"/>
      <c r="Q521" s="161"/>
      <c r="R521" s="161"/>
      <c r="S521" s="161"/>
      <c r="T521" s="161"/>
      <c r="U521" s="161"/>
      <c r="V521" s="161"/>
      <c r="W521" s="161"/>
      <c r="X521" s="161"/>
      <c r="Y521" s="161"/>
      <c r="Z521" s="161"/>
    </row>
    <row r="522">
      <c r="A522" s="161"/>
      <c r="B522" s="161"/>
      <c r="C522" s="161"/>
      <c r="D522" s="161"/>
      <c r="E522" s="161"/>
      <c r="F522" s="161"/>
      <c r="G522" s="161"/>
      <c r="H522" s="161"/>
      <c r="I522" s="161"/>
      <c r="J522" s="161"/>
      <c r="K522" s="161"/>
      <c r="L522" s="161"/>
      <c r="M522" s="161"/>
      <c r="N522" s="161"/>
      <c r="O522" s="161"/>
      <c r="P522" s="161"/>
      <c r="Q522" s="161"/>
      <c r="R522" s="161"/>
      <c r="S522" s="161"/>
      <c r="T522" s="161"/>
      <c r="U522" s="161"/>
      <c r="V522" s="161"/>
      <c r="W522" s="161"/>
      <c r="X522" s="161"/>
      <c r="Y522" s="161"/>
      <c r="Z522" s="161"/>
    </row>
    <row r="523">
      <c r="A523" s="161"/>
      <c r="B523" s="161"/>
      <c r="C523" s="161"/>
      <c r="D523" s="161"/>
      <c r="E523" s="161"/>
      <c r="F523" s="161"/>
      <c r="G523" s="161"/>
      <c r="H523" s="161"/>
      <c r="I523" s="161"/>
      <c r="J523" s="161"/>
      <c r="K523" s="161"/>
      <c r="L523" s="161"/>
      <c r="M523" s="161"/>
      <c r="N523" s="161"/>
      <c r="O523" s="161"/>
      <c r="P523" s="161"/>
      <c r="Q523" s="161"/>
      <c r="R523" s="161"/>
      <c r="S523" s="161"/>
      <c r="T523" s="161"/>
      <c r="U523" s="161"/>
      <c r="V523" s="161"/>
      <c r="W523" s="161"/>
      <c r="X523" s="161"/>
      <c r="Y523" s="161"/>
      <c r="Z523" s="161"/>
    </row>
    <row r="524">
      <c r="A524" s="161"/>
      <c r="B524" s="161"/>
      <c r="C524" s="161"/>
      <c r="D524" s="161"/>
      <c r="E524" s="161"/>
      <c r="F524" s="161"/>
      <c r="G524" s="161"/>
      <c r="H524" s="161"/>
      <c r="I524" s="161"/>
      <c r="J524" s="161"/>
      <c r="K524" s="161"/>
      <c r="L524" s="161"/>
      <c r="M524" s="161"/>
      <c r="N524" s="161"/>
      <c r="O524" s="161"/>
      <c r="P524" s="161"/>
      <c r="Q524" s="161"/>
      <c r="R524" s="161"/>
      <c r="S524" s="161"/>
      <c r="T524" s="161"/>
      <c r="U524" s="161"/>
      <c r="V524" s="161"/>
      <c r="W524" s="161"/>
      <c r="X524" s="161"/>
      <c r="Y524" s="161"/>
      <c r="Z524" s="161"/>
    </row>
    <row r="525">
      <c r="A525" s="161"/>
      <c r="B525" s="161"/>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row>
    <row r="526">
      <c r="A526" s="161"/>
      <c r="B526" s="161"/>
      <c r="C526" s="161"/>
      <c r="D526" s="161"/>
      <c r="E526" s="161"/>
      <c r="F526" s="161"/>
      <c r="G526" s="161"/>
      <c r="H526" s="161"/>
      <c r="I526" s="161"/>
      <c r="J526" s="161"/>
      <c r="K526" s="161"/>
      <c r="L526" s="161"/>
      <c r="M526" s="161"/>
      <c r="N526" s="161"/>
      <c r="O526" s="161"/>
      <c r="P526" s="161"/>
      <c r="Q526" s="161"/>
      <c r="R526" s="161"/>
      <c r="S526" s="161"/>
      <c r="T526" s="161"/>
      <c r="U526" s="161"/>
      <c r="V526" s="161"/>
      <c r="W526" s="161"/>
      <c r="X526" s="161"/>
      <c r="Y526" s="161"/>
      <c r="Z526" s="161"/>
    </row>
    <row r="527">
      <c r="A527" s="161"/>
      <c r="B527" s="161"/>
      <c r="C527" s="161"/>
      <c r="D527" s="161"/>
      <c r="E527" s="161"/>
      <c r="F527" s="161"/>
      <c r="G527" s="161"/>
      <c r="H527" s="161"/>
      <c r="I527" s="161"/>
      <c r="J527" s="161"/>
      <c r="K527" s="161"/>
      <c r="L527" s="161"/>
      <c r="M527" s="161"/>
      <c r="N527" s="161"/>
      <c r="O527" s="161"/>
      <c r="P527" s="161"/>
      <c r="Q527" s="161"/>
      <c r="R527" s="161"/>
      <c r="S527" s="161"/>
      <c r="T527" s="161"/>
      <c r="U527" s="161"/>
      <c r="V527" s="161"/>
      <c r="W527" s="161"/>
      <c r="X527" s="161"/>
      <c r="Y527" s="161"/>
      <c r="Z527" s="161"/>
    </row>
    <row r="528">
      <c r="A528" s="161"/>
      <c r="B528" s="161"/>
      <c r="C528" s="161"/>
      <c r="D528" s="161"/>
      <c r="E528" s="161"/>
      <c r="F528" s="161"/>
      <c r="G528" s="161"/>
      <c r="H528" s="161"/>
      <c r="I528" s="161"/>
      <c r="J528" s="161"/>
      <c r="K528" s="161"/>
      <c r="L528" s="161"/>
      <c r="M528" s="161"/>
      <c r="N528" s="161"/>
      <c r="O528" s="161"/>
      <c r="P528" s="161"/>
      <c r="Q528" s="161"/>
      <c r="R528" s="161"/>
      <c r="S528" s="161"/>
      <c r="T528" s="161"/>
      <c r="U528" s="161"/>
      <c r="V528" s="161"/>
      <c r="W528" s="161"/>
      <c r="X528" s="161"/>
      <c r="Y528" s="161"/>
      <c r="Z528" s="161"/>
    </row>
    <row r="529">
      <c r="A529" s="161"/>
      <c r="B529" s="161"/>
      <c r="C529" s="161"/>
      <c r="D529" s="161"/>
      <c r="E529" s="161"/>
      <c r="F529" s="161"/>
      <c r="G529" s="161"/>
      <c r="H529" s="161"/>
      <c r="I529" s="161"/>
      <c r="J529" s="161"/>
      <c r="K529" s="161"/>
      <c r="L529" s="161"/>
      <c r="M529" s="161"/>
      <c r="N529" s="161"/>
      <c r="O529" s="161"/>
      <c r="P529" s="161"/>
      <c r="Q529" s="161"/>
      <c r="R529" s="161"/>
      <c r="S529" s="161"/>
      <c r="T529" s="161"/>
      <c r="U529" s="161"/>
      <c r="V529" s="161"/>
      <c r="W529" s="161"/>
      <c r="X529" s="161"/>
      <c r="Y529" s="161"/>
      <c r="Z529" s="161"/>
    </row>
    <row r="530">
      <c r="A530" s="161"/>
      <c r="B530" s="161"/>
      <c r="C530" s="161"/>
      <c r="D530" s="161"/>
      <c r="E530" s="161"/>
      <c r="F530" s="161"/>
      <c r="G530" s="161"/>
      <c r="H530" s="161"/>
      <c r="I530" s="161"/>
      <c r="J530" s="161"/>
      <c r="K530" s="161"/>
      <c r="L530" s="161"/>
      <c r="M530" s="161"/>
      <c r="N530" s="161"/>
      <c r="O530" s="161"/>
      <c r="P530" s="161"/>
      <c r="Q530" s="161"/>
      <c r="R530" s="161"/>
      <c r="S530" s="161"/>
      <c r="T530" s="161"/>
      <c r="U530" s="161"/>
      <c r="V530" s="161"/>
      <c r="W530" s="161"/>
      <c r="X530" s="161"/>
      <c r="Y530" s="161"/>
      <c r="Z530" s="161"/>
    </row>
    <row r="531">
      <c r="A531" s="161"/>
      <c r="B531" s="161"/>
      <c r="C531" s="161"/>
      <c r="D531" s="161"/>
      <c r="E531" s="161"/>
      <c r="F531" s="161"/>
      <c r="G531" s="161"/>
      <c r="H531" s="161"/>
      <c r="I531" s="161"/>
      <c r="J531" s="161"/>
      <c r="K531" s="161"/>
      <c r="L531" s="161"/>
      <c r="M531" s="161"/>
      <c r="N531" s="161"/>
      <c r="O531" s="161"/>
      <c r="P531" s="161"/>
      <c r="Q531" s="161"/>
      <c r="R531" s="161"/>
      <c r="S531" s="161"/>
      <c r="T531" s="161"/>
      <c r="U531" s="161"/>
      <c r="V531" s="161"/>
      <c r="W531" s="161"/>
      <c r="X531" s="161"/>
      <c r="Y531" s="161"/>
      <c r="Z531" s="161"/>
    </row>
    <row r="532">
      <c r="A532" s="161"/>
      <c r="B532" s="161"/>
      <c r="C532" s="161"/>
      <c r="D532" s="161"/>
      <c r="E532" s="161"/>
      <c r="F532" s="161"/>
      <c r="G532" s="161"/>
      <c r="H532" s="161"/>
      <c r="I532" s="161"/>
      <c r="J532" s="161"/>
      <c r="K532" s="161"/>
      <c r="L532" s="161"/>
      <c r="M532" s="161"/>
      <c r="N532" s="161"/>
      <c r="O532" s="161"/>
      <c r="P532" s="161"/>
      <c r="Q532" s="161"/>
      <c r="R532" s="161"/>
      <c r="S532" s="161"/>
      <c r="T532" s="161"/>
      <c r="U532" s="161"/>
      <c r="V532" s="161"/>
      <c r="W532" s="161"/>
      <c r="X532" s="161"/>
      <c r="Y532" s="161"/>
      <c r="Z532" s="161"/>
    </row>
    <row r="533">
      <c r="A533" s="161"/>
      <c r="B533" s="161"/>
      <c r="C533" s="161"/>
      <c r="D533" s="161"/>
      <c r="E533" s="161"/>
      <c r="F533" s="161"/>
      <c r="G533" s="161"/>
      <c r="H533" s="161"/>
      <c r="I533" s="161"/>
      <c r="J533" s="161"/>
      <c r="K533" s="161"/>
      <c r="L533" s="161"/>
      <c r="M533" s="161"/>
      <c r="N533" s="161"/>
      <c r="O533" s="161"/>
      <c r="P533" s="161"/>
      <c r="Q533" s="161"/>
      <c r="R533" s="161"/>
      <c r="S533" s="161"/>
      <c r="T533" s="161"/>
      <c r="U533" s="161"/>
      <c r="V533" s="161"/>
      <c r="W533" s="161"/>
      <c r="X533" s="161"/>
      <c r="Y533" s="161"/>
      <c r="Z533" s="161"/>
    </row>
    <row r="534">
      <c r="A534" s="161"/>
      <c r="B534" s="161"/>
      <c r="C534" s="161"/>
      <c r="D534" s="161"/>
      <c r="E534" s="161"/>
      <c r="F534" s="161"/>
      <c r="G534" s="161"/>
      <c r="H534" s="161"/>
      <c r="I534" s="161"/>
      <c r="J534" s="161"/>
      <c r="K534" s="161"/>
      <c r="L534" s="161"/>
      <c r="M534" s="161"/>
      <c r="N534" s="161"/>
      <c r="O534" s="161"/>
      <c r="P534" s="161"/>
      <c r="Q534" s="161"/>
      <c r="R534" s="161"/>
      <c r="S534" s="161"/>
      <c r="T534" s="161"/>
      <c r="U534" s="161"/>
      <c r="V534" s="161"/>
      <c r="W534" s="161"/>
      <c r="X534" s="161"/>
      <c r="Y534" s="161"/>
      <c r="Z534" s="161"/>
    </row>
    <row r="535">
      <c r="A535" s="161"/>
      <c r="B535" s="161"/>
      <c r="C535" s="161"/>
      <c r="D535" s="161"/>
      <c r="E535" s="161"/>
      <c r="F535" s="161"/>
      <c r="G535" s="161"/>
      <c r="H535" s="161"/>
      <c r="I535" s="161"/>
      <c r="J535" s="161"/>
      <c r="K535" s="161"/>
      <c r="L535" s="161"/>
      <c r="M535" s="161"/>
      <c r="N535" s="161"/>
      <c r="O535" s="161"/>
      <c r="P535" s="161"/>
      <c r="Q535" s="161"/>
      <c r="R535" s="161"/>
      <c r="S535" s="161"/>
      <c r="T535" s="161"/>
      <c r="U535" s="161"/>
      <c r="V535" s="161"/>
      <c r="W535" s="161"/>
      <c r="X535" s="161"/>
      <c r="Y535" s="161"/>
      <c r="Z535" s="161"/>
    </row>
    <row r="536">
      <c r="A536" s="161"/>
      <c r="B536" s="161"/>
      <c r="C536" s="161"/>
      <c r="D536" s="161"/>
      <c r="E536" s="161"/>
      <c r="F536" s="161"/>
      <c r="G536" s="161"/>
      <c r="H536" s="161"/>
      <c r="I536" s="161"/>
      <c r="J536" s="161"/>
      <c r="K536" s="161"/>
      <c r="L536" s="161"/>
      <c r="M536" s="161"/>
      <c r="N536" s="161"/>
      <c r="O536" s="161"/>
      <c r="P536" s="161"/>
      <c r="Q536" s="161"/>
      <c r="R536" s="161"/>
      <c r="S536" s="161"/>
      <c r="T536" s="161"/>
      <c r="U536" s="161"/>
      <c r="V536" s="161"/>
      <c r="W536" s="161"/>
      <c r="X536" s="161"/>
      <c r="Y536" s="161"/>
      <c r="Z536" s="161"/>
    </row>
    <row r="537">
      <c r="A537" s="161"/>
      <c r="B537" s="161"/>
      <c r="C537" s="161"/>
      <c r="D537" s="161"/>
      <c r="E537" s="161"/>
      <c r="F537" s="161"/>
      <c r="G537" s="161"/>
      <c r="H537" s="161"/>
      <c r="I537" s="161"/>
      <c r="J537" s="161"/>
      <c r="K537" s="161"/>
      <c r="L537" s="161"/>
      <c r="M537" s="161"/>
      <c r="N537" s="161"/>
      <c r="O537" s="161"/>
      <c r="P537" s="161"/>
      <c r="Q537" s="161"/>
      <c r="R537" s="161"/>
      <c r="S537" s="161"/>
      <c r="T537" s="161"/>
      <c r="U537" s="161"/>
      <c r="V537" s="161"/>
      <c r="W537" s="161"/>
      <c r="X537" s="161"/>
      <c r="Y537" s="161"/>
      <c r="Z537" s="161"/>
    </row>
    <row r="538">
      <c r="A538" s="161"/>
      <c r="B538" s="161"/>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row>
    <row r="539">
      <c r="A539" s="161"/>
      <c r="B539" s="161"/>
      <c r="C539" s="161"/>
      <c r="D539" s="161"/>
      <c r="E539" s="161"/>
      <c r="F539" s="161"/>
      <c r="G539" s="161"/>
      <c r="H539" s="161"/>
      <c r="I539" s="161"/>
      <c r="J539" s="161"/>
      <c r="K539" s="161"/>
      <c r="L539" s="161"/>
      <c r="M539" s="161"/>
      <c r="N539" s="161"/>
      <c r="O539" s="161"/>
      <c r="P539" s="161"/>
      <c r="Q539" s="161"/>
      <c r="R539" s="161"/>
      <c r="S539" s="161"/>
      <c r="T539" s="161"/>
      <c r="U539" s="161"/>
      <c r="V539" s="161"/>
      <c r="W539" s="161"/>
      <c r="X539" s="161"/>
      <c r="Y539" s="161"/>
      <c r="Z539" s="161"/>
    </row>
    <row r="540">
      <c r="A540" s="161"/>
      <c r="B540" s="161"/>
      <c r="C540" s="161"/>
      <c r="D540" s="161"/>
      <c r="E540" s="161"/>
      <c r="F540" s="161"/>
      <c r="G540" s="161"/>
      <c r="H540" s="161"/>
      <c r="I540" s="161"/>
      <c r="J540" s="161"/>
      <c r="K540" s="161"/>
      <c r="L540" s="161"/>
      <c r="M540" s="161"/>
      <c r="N540" s="161"/>
      <c r="O540" s="161"/>
      <c r="P540" s="161"/>
      <c r="Q540" s="161"/>
      <c r="R540" s="161"/>
      <c r="S540" s="161"/>
      <c r="T540" s="161"/>
      <c r="U540" s="161"/>
      <c r="V540" s="161"/>
      <c r="W540" s="161"/>
      <c r="X540" s="161"/>
      <c r="Y540" s="161"/>
      <c r="Z540" s="161"/>
    </row>
    <row r="541">
      <c r="A541" s="161"/>
      <c r="B541" s="161"/>
      <c r="C541" s="161"/>
      <c r="D541" s="161"/>
      <c r="E541" s="161"/>
      <c r="F541" s="161"/>
      <c r="G541" s="161"/>
      <c r="H541" s="161"/>
      <c r="I541" s="161"/>
      <c r="J541" s="161"/>
      <c r="K541" s="161"/>
      <c r="L541" s="161"/>
      <c r="M541" s="161"/>
      <c r="N541" s="161"/>
      <c r="O541" s="161"/>
      <c r="P541" s="161"/>
      <c r="Q541" s="161"/>
      <c r="R541" s="161"/>
      <c r="S541" s="161"/>
      <c r="T541" s="161"/>
      <c r="U541" s="161"/>
      <c r="V541" s="161"/>
      <c r="W541" s="161"/>
      <c r="X541" s="161"/>
      <c r="Y541" s="161"/>
      <c r="Z541" s="161"/>
    </row>
    <row r="542">
      <c r="A542" s="161"/>
      <c r="B542" s="161"/>
      <c r="C542" s="161"/>
      <c r="D542" s="161"/>
      <c r="E542" s="161"/>
      <c r="F542" s="161"/>
      <c r="G542" s="161"/>
      <c r="H542" s="161"/>
      <c r="I542" s="161"/>
      <c r="J542" s="161"/>
      <c r="K542" s="161"/>
      <c r="L542" s="161"/>
      <c r="M542" s="161"/>
      <c r="N542" s="161"/>
      <c r="O542" s="161"/>
      <c r="P542" s="161"/>
      <c r="Q542" s="161"/>
      <c r="R542" s="161"/>
      <c r="S542" s="161"/>
      <c r="T542" s="161"/>
      <c r="U542" s="161"/>
      <c r="V542" s="161"/>
      <c r="W542" s="161"/>
      <c r="X542" s="161"/>
      <c r="Y542" s="161"/>
      <c r="Z542" s="161"/>
    </row>
    <row r="543">
      <c r="A543" s="161"/>
      <c r="B543" s="161"/>
      <c r="C543" s="161"/>
      <c r="D543" s="161"/>
      <c r="E543" s="161"/>
      <c r="F543" s="161"/>
      <c r="G543" s="161"/>
      <c r="H543" s="161"/>
      <c r="I543" s="161"/>
      <c r="J543" s="161"/>
      <c r="K543" s="161"/>
      <c r="L543" s="161"/>
      <c r="M543" s="161"/>
      <c r="N543" s="161"/>
      <c r="O543" s="161"/>
      <c r="P543" s="161"/>
      <c r="Q543" s="161"/>
      <c r="R543" s="161"/>
      <c r="S543" s="161"/>
      <c r="T543" s="161"/>
      <c r="U543" s="161"/>
      <c r="V543" s="161"/>
      <c r="W543" s="161"/>
      <c r="X543" s="161"/>
      <c r="Y543" s="161"/>
      <c r="Z543" s="161"/>
    </row>
    <row r="544">
      <c r="A544" s="161"/>
      <c r="B544" s="161"/>
      <c r="C544" s="161"/>
      <c r="D544" s="161"/>
      <c r="E544" s="161"/>
      <c r="F544" s="161"/>
      <c r="G544" s="161"/>
      <c r="H544" s="161"/>
      <c r="I544" s="161"/>
      <c r="J544" s="161"/>
      <c r="K544" s="161"/>
      <c r="L544" s="161"/>
      <c r="M544" s="161"/>
      <c r="N544" s="161"/>
      <c r="O544" s="161"/>
      <c r="P544" s="161"/>
      <c r="Q544" s="161"/>
      <c r="R544" s="161"/>
      <c r="S544" s="161"/>
      <c r="T544" s="161"/>
      <c r="U544" s="161"/>
      <c r="V544" s="161"/>
      <c r="W544" s="161"/>
      <c r="X544" s="161"/>
      <c r="Y544" s="161"/>
      <c r="Z544" s="161"/>
    </row>
    <row r="545">
      <c r="A545" s="161"/>
      <c r="B545" s="161"/>
      <c r="C545" s="161"/>
      <c r="D545" s="161"/>
      <c r="E545" s="161"/>
      <c r="F545" s="161"/>
      <c r="G545" s="161"/>
      <c r="H545" s="161"/>
      <c r="I545" s="161"/>
      <c r="J545" s="161"/>
      <c r="K545" s="161"/>
      <c r="L545" s="161"/>
      <c r="M545" s="161"/>
      <c r="N545" s="161"/>
      <c r="O545" s="161"/>
      <c r="P545" s="161"/>
      <c r="Q545" s="161"/>
      <c r="R545" s="161"/>
      <c r="S545" s="161"/>
      <c r="T545" s="161"/>
      <c r="U545" s="161"/>
      <c r="V545" s="161"/>
      <c r="W545" s="161"/>
      <c r="X545" s="161"/>
      <c r="Y545" s="161"/>
      <c r="Z545" s="161"/>
    </row>
    <row r="546">
      <c r="A546" s="161"/>
      <c r="B546" s="161"/>
      <c r="C546" s="161"/>
      <c r="D546" s="161"/>
      <c r="E546" s="161"/>
      <c r="F546" s="161"/>
      <c r="G546" s="161"/>
      <c r="H546" s="161"/>
      <c r="I546" s="161"/>
      <c r="J546" s="161"/>
      <c r="K546" s="161"/>
      <c r="L546" s="161"/>
      <c r="M546" s="161"/>
      <c r="N546" s="161"/>
      <c r="O546" s="161"/>
      <c r="P546" s="161"/>
      <c r="Q546" s="161"/>
      <c r="R546" s="161"/>
      <c r="S546" s="161"/>
      <c r="T546" s="161"/>
      <c r="U546" s="161"/>
      <c r="V546" s="161"/>
      <c r="W546" s="161"/>
      <c r="X546" s="161"/>
      <c r="Y546" s="161"/>
      <c r="Z546" s="161"/>
    </row>
    <row r="547">
      <c r="A547" s="161"/>
      <c r="B547" s="161"/>
      <c r="C547" s="161"/>
      <c r="D547" s="161"/>
      <c r="E547" s="161"/>
      <c r="F547" s="161"/>
      <c r="G547" s="161"/>
      <c r="H547" s="161"/>
      <c r="I547" s="161"/>
      <c r="J547" s="161"/>
      <c r="K547" s="161"/>
      <c r="L547" s="161"/>
      <c r="M547" s="161"/>
      <c r="N547" s="161"/>
      <c r="O547" s="161"/>
      <c r="P547" s="161"/>
      <c r="Q547" s="161"/>
      <c r="R547" s="161"/>
      <c r="S547" s="161"/>
      <c r="T547" s="161"/>
      <c r="U547" s="161"/>
      <c r="V547" s="161"/>
      <c r="W547" s="161"/>
      <c r="X547" s="161"/>
      <c r="Y547" s="161"/>
      <c r="Z547" s="161"/>
    </row>
    <row r="548">
      <c r="A548" s="161"/>
      <c r="B548" s="161"/>
      <c r="C548" s="161"/>
      <c r="D548" s="161"/>
      <c r="E548" s="161"/>
      <c r="F548" s="161"/>
      <c r="G548" s="161"/>
      <c r="H548" s="161"/>
      <c r="I548" s="161"/>
      <c r="J548" s="161"/>
      <c r="K548" s="161"/>
      <c r="L548" s="161"/>
      <c r="M548" s="161"/>
      <c r="N548" s="161"/>
      <c r="O548" s="161"/>
      <c r="P548" s="161"/>
      <c r="Q548" s="161"/>
      <c r="R548" s="161"/>
      <c r="S548" s="161"/>
      <c r="T548" s="161"/>
      <c r="U548" s="161"/>
      <c r="V548" s="161"/>
      <c r="W548" s="161"/>
      <c r="X548" s="161"/>
      <c r="Y548" s="161"/>
      <c r="Z548" s="161"/>
    </row>
    <row r="549">
      <c r="A549" s="161"/>
      <c r="B549" s="161"/>
      <c r="C549" s="161"/>
      <c r="D549" s="161"/>
      <c r="E549" s="161"/>
      <c r="F549" s="161"/>
      <c r="G549" s="161"/>
      <c r="H549" s="161"/>
      <c r="I549" s="161"/>
      <c r="J549" s="161"/>
      <c r="K549" s="161"/>
      <c r="L549" s="161"/>
      <c r="M549" s="161"/>
      <c r="N549" s="161"/>
      <c r="O549" s="161"/>
      <c r="P549" s="161"/>
      <c r="Q549" s="161"/>
      <c r="R549" s="161"/>
      <c r="S549" s="161"/>
      <c r="T549" s="161"/>
      <c r="U549" s="161"/>
      <c r="V549" s="161"/>
      <c r="W549" s="161"/>
      <c r="X549" s="161"/>
      <c r="Y549" s="161"/>
      <c r="Z549" s="161"/>
    </row>
    <row r="550">
      <c r="A550" s="161"/>
      <c r="B550" s="161"/>
      <c r="C550" s="161"/>
      <c r="D550" s="161"/>
      <c r="E550" s="161"/>
      <c r="F550" s="161"/>
      <c r="G550" s="161"/>
      <c r="H550" s="161"/>
      <c r="I550" s="161"/>
      <c r="J550" s="161"/>
      <c r="K550" s="161"/>
      <c r="L550" s="161"/>
      <c r="M550" s="161"/>
      <c r="N550" s="161"/>
      <c r="O550" s="161"/>
      <c r="P550" s="161"/>
      <c r="Q550" s="161"/>
      <c r="R550" s="161"/>
      <c r="S550" s="161"/>
      <c r="T550" s="161"/>
      <c r="U550" s="161"/>
      <c r="V550" s="161"/>
      <c r="W550" s="161"/>
      <c r="X550" s="161"/>
      <c r="Y550" s="161"/>
      <c r="Z550" s="161"/>
    </row>
    <row r="551">
      <c r="A551" s="161"/>
      <c r="B551" s="161"/>
      <c r="C551" s="161"/>
      <c r="D551" s="161"/>
      <c r="E551" s="161"/>
      <c r="F551" s="161"/>
      <c r="G551" s="161"/>
      <c r="H551" s="161"/>
      <c r="I551" s="161"/>
      <c r="J551" s="161"/>
      <c r="K551" s="161"/>
      <c r="L551" s="161"/>
      <c r="M551" s="161"/>
      <c r="N551" s="161"/>
      <c r="O551" s="161"/>
      <c r="P551" s="161"/>
      <c r="Q551" s="161"/>
      <c r="R551" s="161"/>
      <c r="S551" s="161"/>
      <c r="T551" s="161"/>
      <c r="U551" s="161"/>
      <c r="V551" s="161"/>
      <c r="W551" s="161"/>
      <c r="X551" s="161"/>
      <c r="Y551" s="161"/>
      <c r="Z551" s="161"/>
    </row>
    <row r="552">
      <c r="A552" s="161"/>
      <c r="B552" s="161"/>
      <c r="C552" s="161"/>
      <c r="D552" s="161"/>
      <c r="E552" s="161"/>
      <c r="F552" s="161"/>
      <c r="G552" s="161"/>
      <c r="H552" s="161"/>
      <c r="I552" s="161"/>
      <c r="J552" s="161"/>
      <c r="K552" s="161"/>
      <c r="L552" s="161"/>
      <c r="M552" s="161"/>
      <c r="N552" s="161"/>
      <c r="O552" s="161"/>
      <c r="P552" s="161"/>
      <c r="Q552" s="161"/>
      <c r="R552" s="161"/>
      <c r="S552" s="161"/>
      <c r="T552" s="161"/>
      <c r="U552" s="161"/>
      <c r="V552" s="161"/>
      <c r="W552" s="161"/>
      <c r="X552" s="161"/>
      <c r="Y552" s="161"/>
      <c r="Z552" s="161"/>
    </row>
    <row r="553">
      <c r="A553" s="161"/>
      <c r="B553" s="161"/>
      <c r="C553" s="161"/>
      <c r="D553" s="161"/>
      <c r="E553" s="161"/>
      <c r="F553" s="161"/>
      <c r="G553" s="161"/>
      <c r="H553" s="161"/>
      <c r="I553" s="161"/>
      <c r="J553" s="161"/>
      <c r="K553" s="161"/>
      <c r="L553" s="161"/>
      <c r="M553" s="161"/>
      <c r="N553" s="161"/>
      <c r="O553" s="161"/>
      <c r="P553" s="161"/>
      <c r="Q553" s="161"/>
      <c r="R553" s="161"/>
      <c r="S553" s="161"/>
      <c r="T553" s="161"/>
      <c r="U553" s="161"/>
      <c r="V553" s="161"/>
      <c r="W553" s="161"/>
      <c r="X553" s="161"/>
      <c r="Y553" s="161"/>
      <c r="Z553" s="161"/>
    </row>
    <row r="554">
      <c r="A554" s="161"/>
      <c r="B554" s="161"/>
      <c r="C554" s="161"/>
      <c r="D554" s="161"/>
      <c r="E554" s="161"/>
      <c r="F554" s="161"/>
      <c r="G554" s="161"/>
      <c r="H554" s="161"/>
      <c r="I554" s="161"/>
      <c r="J554" s="161"/>
      <c r="K554" s="161"/>
      <c r="L554" s="161"/>
      <c r="M554" s="161"/>
      <c r="N554" s="161"/>
      <c r="O554" s="161"/>
      <c r="P554" s="161"/>
      <c r="Q554" s="161"/>
      <c r="R554" s="161"/>
      <c r="S554" s="161"/>
      <c r="T554" s="161"/>
      <c r="U554" s="161"/>
      <c r="V554" s="161"/>
      <c r="W554" s="161"/>
      <c r="X554" s="161"/>
      <c r="Y554" s="161"/>
      <c r="Z554" s="161"/>
    </row>
    <row r="555">
      <c r="A555" s="161"/>
      <c r="B555" s="161"/>
      <c r="C555" s="161"/>
      <c r="D555" s="161"/>
      <c r="E555" s="161"/>
      <c r="F555" s="161"/>
      <c r="G555" s="161"/>
      <c r="H555" s="161"/>
      <c r="I555" s="161"/>
      <c r="J555" s="161"/>
      <c r="K555" s="161"/>
      <c r="L555" s="161"/>
      <c r="M555" s="161"/>
      <c r="N555" s="161"/>
      <c r="O555" s="161"/>
      <c r="P555" s="161"/>
      <c r="Q555" s="161"/>
      <c r="R555" s="161"/>
      <c r="S555" s="161"/>
      <c r="T555" s="161"/>
      <c r="U555" s="161"/>
      <c r="V555" s="161"/>
      <c r="W555" s="161"/>
      <c r="X555" s="161"/>
      <c r="Y555" s="161"/>
      <c r="Z555" s="161"/>
    </row>
    <row r="556">
      <c r="A556" s="161"/>
      <c r="B556" s="161"/>
      <c r="C556" s="161"/>
      <c r="D556" s="161"/>
      <c r="E556" s="161"/>
      <c r="F556" s="161"/>
      <c r="G556" s="161"/>
      <c r="H556" s="161"/>
      <c r="I556" s="161"/>
      <c r="J556" s="161"/>
      <c r="K556" s="161"/>
      <c r="L556" s="161"/>
      <c r="M556" s="161"/>
      <c r="N556" s="161"/>
      <c r="O556" s="161"/>
      <c r="P556" s="161"/>
      <c r="Q556" s="161"/>
      <c r="R556" s="161"/>
      <c r="S556" s="161"/>
      <c r="T556" s="161"/>
      <c r="U556" s="161"/>
      <c r="V556" s="161"/>
      <c r="W556" s="161"/>
      <c r="X556" s="161"/>
      <c r="Y556" s="161"/>
      <c r="Z556" s="161"/>
    </row>
    <row r="557">
      <c r="A557" s="161"/>
      <c r="B557" s="161"/>
      <c r="C557" s="161"/>
      <c r="D557" s="161"/>
      <c r="E557" s="161"/>
      <c r="F557" s="161"/>
      <c r="G557" s="161"/>
      <c r="H557" s="161"/>
      <c r="I557" s="161"/>
      <c r="J557" s="161"/>
      <c r="K557" s="161"/>
      <c r="L557" s="161"/>
      <c r="M557" s="161"/>
      <c r="N557" s="161"/>
      <c r="O557" s="161"/>
      <c r="P557" s="161"/>
      <c r="Q557" s="161"/>
      <c r="R557" s="161"/>
      <c r="S557" s="161"/>
      <c r="T557" s="161"/>
      <c r="U557" s="161"/>
      <c r="V557" s="161"/>
      <c r="W557" s="161"/>
      <c r="X557" s="161"/>
      <c r="Y557" s="161"/>
      <c r="Z557" s="161"/>
    </row>
    <row r="558">
      <c r="A558" s="161"/>
      <c r="B558" s="161"/>
      <c r="C558" s="161"/>
      <c r="D558" s="161"/>
      <c r="E558" s="161"/>
      <c r="F558" s="161"/>
      <c r="G558" s="161"/>
      <c r="H558" s="161"/>
      <c r="I558" s="161"/>
      <c r="J558" s="161"/>
      <c r="K558" s="161"/>
      <c r="L558" s="161"/>
      <c r="M558" s="161"/>
      <c r="N558" s="161"/>
      <c r="O558" s="161"/>
      <c r="P558" s="161"/>
      <c r="Q558" s="161"/>
      <c r="R558" s="161"/>
      <c r="S558" s="161"/>
      <c r="T558" s="161"/>
      <c r="U558" s="161"/>
      <c r="V558" s="161"/>
      <c r="W558" s="161"/>
      <c r="X558" s="161"/>
      <c r="Y558" s="161"/>
      <c r="Z558" s="161"/>
    </row>
    <row r="559">
      <c r="A559" s="161"/>
      <c r="B559" s="161"/>
      <c r="C559" s="161"/>
      <c r="D559" s="161"/>
      <c r="E559" s="161"/>
      <c r="F559" s="161"/>
      <c r="G559" s="161"/>
      <c r="H559" s="161"/>
      <c r="I559" s="161"/>
      <c r="J559" s="161"/>
      <c r="K559" s="161"/>
      <c r="L559" s="161"/>
      <c r="M559" s="161"/>
      <c r="N559" s="161"/>
      <c r="O559" s="161"/>
      <c r="P559" s="161"/>
      <c r="Q559" s="161"/>
      <c r="R559" s="161"/>
      <c r="S559" s="161"/>
      <c r="T559" s="161"/>
      <c r="U559" s="161"/>
      <c r="V559" s="161"/>
      <c r="W559" s="161"/>
      <c r="X559" s="161"/>
      <c r="Y559" s="161"/>
      <c r="Z559" s="161"/>
    </row>
    <row r="560">
      <c r="A560" s="161"/>
      <c r="B560" s="161"/>
      <c r="C560" s="161"/>
      <c r="D560" s="161"/>
      <c r="E560" s="161"/>
      <c r="F560" s="161"/>
      <c r="G560" s="161"/>
      <c r="H560" s="161"/>
      <c r="I560" s="161"/>
      <c r="J560" s="161"/>
      <c r="K560" s="161"/>
      <c r="L560" s="161"/>
      <c r="M560" s="161"/>
      <c r="N560" s="161"/>
      <c r="O560" s="161"/>
      <c r="P560" s="161"/>
      <c r="Q560" s="161"/>
      <c r="R560" s="161"/>
      <c r="S560" s="161"/>
      <c r="T560" s="161"/>
      <c r="U560" s="161"/>
      <c r="V560" s="161"/>
      <c r="W560" s="161"/>
      <c r="X560" s="161"/>
      <c r="Y560" s="161"/>
      <c r="Z560" s="161"/>
    </row>
    <row r="561">
      <c r="A561" s="161"/>
      <c r="B561" s="161"/>
      <c r="C561" s="161"/>
      <c r="D561" s="161"/>
      <c r="E561" s="161"/>
      <c r="F561" s="161"/>
      <c r="G561" s="161"/>
      <c r="H561" s="161"/>
      <c r="I561" s="161"/>
      <c r="J561" s="161"/>
      <c r="K561" s="161"/>
      <c r="L561" s="161"/>
      <c r="M561" s="161"/>
      <c r="N561" s="161"/>
      <c r="O561" s="161"/>
      <c r="P561" s="161"/>
      <c r="Q561" s="161"/>
      <c r="R561" s="161"/>
      <c r="S561" s="161"/>
      <c r="T561" s="161"/>
      <c r="U561" s="161"/>
      <c r="V561" s="161"/>
      <c r="W561" s="161"/>
      <c r="X561" s="161"/>
      <c r="Y561" s="161"/>
      <c r="Z561" s="161"/>
    </row>
    <row r="562">
      <c r="A562" s="161"/>
      <c r="B562" s="161"/>
      <c r="C562" s="161"/>
      <c r="D562" s="161"/>
      <c r="E562" s="161"/>
      <c r="F562" s="161"/>
      <c r="G562" s="161"/>
      <c r="H562" s="161"/>
      <c r="I562" s="161"/>
      <c r="J562" s="161"/>
      <c r="K562" s="161"/>
      <c r="L562" s="161"/>
      <c r="M562" s="161"/>
      <c r="N562" s="161"/>
      <c r="O562" s="161"/>
      <c r="P562" s="161"/>
      <c r="Q562" s="161"/>
      <c r="R562" s="161"/>
      <c r="S562" s="161"/>
      <c r="T562" s="161"/>
      <c r="U562" s="161"/>
      <c r="V562" s="161"/>
      <c r="W562" s="161"/>
      <c r="X562" s="161"/>
      <c r="Y562" s="161"/>
      <c r="Z562" s="161"/>
    </row>
    <row r="563">
      <c r="A563" s="161"/>
      <c r="B563" s="161"/>
      <c r="C563" s="161"/>
      <c r="D563" s="161"/>
      <c r="E563" s="161"/>
      <c r="F563" s="161"/>
      <c r="G563" s="161"/>
      <c r="H563" s="161"/>
      <c r="I563" s="161"/>
      <c r="J563" s="161"/>
      <c r="K563" s="161"/>
      <c r="L563" s="161"/>
      <c r="M563" s="161"/>
      <c r="N563" s="161"/>
      <c r="O563" s="161"/>
      <c r="P563" s="161"/>
      <c r="Q563" s="161"/>
      <c r="R563" s="161"/>
      <c r="S563" s="161"/>
      <c r="T563" s="161"/>
      <c r="U563" s="161"/>
      <c r="V563" s="161"/>
      <c r="W563" s="161"/>
      <c r="X563" s="161"/>
      <c r="Y563" s="161"/>
      <c r="Z563" s="161"/>
    </row>
    <row r="564">
      <c r="A564" s="161"/>
      <c r="B564" s="161"/>
      <c r="C564" s="161"/>
      <c r="D564" s="161"/>
      <c r="E564" s="161"/>
      <c r="F564" s="161"/>
      <c r="G564" s="161"/>
      <c r="H564" s="161"/>
      <c r="I564" s="161"/>
      <c r="J564" s="161"/>
      <c r="K564" s="161"/>
      <c r="L564" s="161"/>
      <c r="M564" s="161"/>
      <c r="N564" s="161"/>
      <c r="O564" s="161"/>
      <c r="P564" s="161"/>
      <c r="Q564" s="161"/>
      <c r="R564" s="161"/>
      <c r="S564" s="161"/>
      <c r="T564" s="161"/>
      <c r="U564" s="161"/>
      <c r="V564" s="161"/>
      <c r="W564" s="161"/>
      <c r="X564" s="161"/>
      <c r="Y564" s="161"/>
      <c r="Z564" s="161"/>
    </row>
    <row r="565">
      <c r="A565" s="161"/>
      <c r="B565" s="161"/>
      <c r="C565" s="161"/>
      <c r="D565" s="161"/>
      <c r="E565" s="161"/>
      <c r="F565" s="161"/>
      <c r="G565" s="161"/>
      <c r="H565" s="161"/>
      <c r="I565" s="161"/>
      <c r="J565" s="161"/>
      <c r="K565" s="161"/>
      <c r="L565" s="161"/>
      <c r="M565" s="161"/>
      <c r="N565" s="161"/>
      <c r="O565" s="161"/>
      <c r="P565" s="161"/>
      <c r="Q565" s="161"/>
      <c r="R565" s="161"/>
      <c r="S565" s="161"/>
      <c r="T565" s="161"/>
      <c r="U565" s="161"/>
      <c r="V565" s="161"/>
      <c r="W565" s="161"/>
      <c r="X565" s="161"/>
      <c r="Y565" s="161"/>
      <c r="Z565" s="161"/>
    </row>
    <row r="566">
      <c r="A566" s="161"/>
      <c r="B566" s="161"/>
      <c r="C566" s="161"/>
      <c r="D566" s="161"/>
      <c r="E566" s="161"/>
      <c r="F566" s="161"/>
      <c r="G566" s="161"/>
      <c r="H566" s="161"/>
      <c r="I566" s="161"/>
      <c r="J566" s="161"/>
      <c r="K566" s="161"/>
      <c r="L566" s="161"/>
      <c r="M566" s="161"/>
      <c r="N566" s="161"/>
      <c r="O566" s="161"/>
      <c r="P566" s="161"/>
      <c r="Q566" s="161"/>
      <c r="R566" s="161"/>
      <c r="S566" s="161"/>
      <c r="T566" s="161"/>
      <c r="U566" s="161"/>
      <c r="V566" s="161"/>
      <c r="W566" s="161"/>
      <c r="X566" s="161"/>
      <c r="Y566" s="161"/>
      <c r="Z566" s="161"/>
    </row>
    <row r="567">
      <c r="A567" s="161"/>
      <c r="B567" s="161"/>
      <c r="C567" s="161"/>
      <c r="D567" s="161"/>
      <c r="E567" s="161"/>
      <c r="F567" s="161"/>
      <c r="G567" s="161"/>
      <c r="H567" s="161"/>
      <c r="I567" s="161"/>
      <c r="J567" s="161"/>
      <c r="K567" s="161"/>
      <c r="L567" s="161"/>
      <c r="M567" s="161"/>
      <c r="N567" s="161"/>
      <c r="O567" s="161"/>
      <c r="P567" s="161"/>
      <c r="Q567" s="161"/>
      <c r="R567" s="161"/>
      <c r="S567" s="161"/>
      <c r="T567" s="161"/>
      <c r="U567" s="161"/>
      <c r="V567" s="161"/>
      <c r="W567" s="161"/>
      <c r="X567" s="161"/>
      <c r="Y567" s="161"/>
      <c r="Z567" s="161"/>
    </row>
    <row r="568">
      <c r="A568" s="161"/>
      <c r="B568" s="161"/>
      <c r="C568" s="161"/>
      <c r="D568" s="161"/>
      <c r="E568" s="161"/>
      <c r="F568" s="161"/>
      <c r="G568" s="161"/>
      <c r="H568" s="161"/>
      <c r="I568" s="161"/>
      <c r="J568" s="161"/>
      <c r="K568" s="161"/>
      <c r="L568" s="161"/>
      <c r="M568" s="161"/>
      <c r="N568" s="161"/>
      <c r="O568" s="161"/>
      <c r="P568" s="161"/>
      <c r="Q568" s="161"/>
      <c r="R568" s="161"/>
      <c r="S568" s="161"/>
      <c r="T568" s="161"/>
      <c r="U568" s="161"/>
      <c r="V568" s="161"/>
      <c r="W568" s="161"/>
      <c r="X568" s="161"/>
      <c r="Y568" s="161"/>
      <c r="Z568" s="161"/>
    </row>
    <row r="569">
      <c r="A569" s="161"/>
      <c r="B569" s="161"/>
      <c r="C569" s="161"/>
      <c r="D569" s="161"/>
      <c r="E569" s="161"/>
      <c r="F569" s="161"/>
      <c r="G569" s="161"/>
      <c r="H569" s="161"/>
      <c r="I569" s="161"/>
      <c r="J569" s="161"/>
      <c r="K569" s="161"/>
      <c r="L569" s="161"/>
      <c r="M569" s="161"/>
      <c r="N569" s="161"/>
      <c r="O569" s="161"/>
      <c r="P569" s="161"/>
      <c r="Q569" s="161"/>
      <c r="R569" s="161"/>
      <c r="S569" s="161"/>
      <c r="T569" s="161"/>
      <c r="U569" s="161"/>
      <c r="V569" s="161"/>
      <c r="W569" s="161"/>
      <c r="X569" s="161"/>
      <c r="Y569" s="161"/>
      <c r="Z569" s="161"/>
    </row>
    <row r="570">
      <c r="A570" s="161"/>
      <c r="B570" s="161"/>
      <c r="C570" s="161"/>
      <c r="D570" s="161"/>
      <c r="E570" s="161"/>
      <c r="F570" s="161"/>
      <c r="G570" s="161"/>
      <c r="H570" s="161"/>
      <c r="I570" s="161"/>
      <c r="J570" s="161"/>
      <c r="K570" s="161"/>
      <c r="L570" s="161"/>
      <c r="M570" s="161"/>
      <c r="N570" s="161"/>
      <c r="O570" s="161"/>
      <c r="P570" s="161"/>
      <c r="Q570" s="161"/>
      <c r="R570" s="161"/>
      <c r="S570" s="161"/>
      <c r="T570" s="161"/>
      <c r="U570" s="161"/>
      <c r="V570" s="161"/>
      <c r="W570" s="161"/>
      <c r="X570" s="161"/>
      <c r="Y570" s="161"/>
      <c r="Z570" s="161"/>
    </row>
    <row r="571">
      <c r="A571" s="161"/>
      <c r="B571" s="161"/>
      <c r="C571" s="161"/>
      <c r="D571" s="161"/>
      <c r="E571" s="161"/>
      <c r="F571" s="161"/>
      <c r="G571" s="161"/>
      <c r="H571" s="161"/>
      <c r="I571" s="161"/>
      <c r="J571" s="161"/>
      <c r="K571" s="161"/>
      <c r="L571" s="161"/>
      <c r="M571" s="161"/>
      <c r="N571" s="161"/>
      <c r="O571" s="161"/>
      <c r="P571" s="161"/>
      <c r="Q571" s="161"/>
      <c r="R571" s="161"/>
      <c r="S571" s="161"/>
      <c r="T571" s="161"/>
      <c r="U571" s="161"/>
      <c r="V571" s="161"/>
      <c r="W571" s="161"/>
      <c r="X571" s="161"/>
      <c r="Y571" s="161"/>
      <c r="Z571" s="161"/>
    </row>
    <row r="572">
      <c r="A572" s="161"/>
      <c r="B572" s="161"/>
      <c r="C572" s="161"/>
      <c r="D572" s="161"/>
      <c r="E572" s="161"/>
      <c r="F572" s="161"/>
      <c r="G572" s="161"/>
      <c r="H572" s="161"/>
      <c r="I572" s="161"/>
      <c r="J572" s="161"/>
      <c r="K572" s="161"/>
      <c r="L572" s="161"/>
      <c r="M572" s="161"/>
      <c r="N572" s="161"/>
      <c r="O572" s="161"/>
      <c r="P572" s="161"/>
      <c r="Q572" s="161"/>
      <c r="R572" s="161"/>
      <c r="S572" s="161"/>
      <c r="T572" s="161"/>
      <c r="U572" s="161"/>
      <c r="V572" s="161"/>
      <c r="W572" s="161"/>
      <c r="X572" s="161"/>
      <c r="Y572" s="161"/>
      <c r="Z572" s="161"/>
    </row>
    <row r="573">
      <c r="A573" s="161"/>
      <c r="B573" s="161"/>
      <c r="C573" s="161"/>
      <c r="D573" s="161"/>
      <c r="E573" s="161"/>
      <c r="F573" s="161"/>
      <c r="G573" s="161"/>
      <c r="H573" s="161"/>
      <c r="I573" s="161"/>
      <c r="J573" s="161"/>
      <c r="K573" s="161"/>
      <c r="L573" s="161"/>
      <c r="M573" s="161"/>
      <c r="N573" s="161"/>
      <c r="O573" s="161"/>
      <c r="P573" s="161"/>
      <c r="Q573" s="161"/>
      <c r="R573" s="161"/>
      <c r="S573" s="161"/>
      <c r="T573" s="161"/>
      <c r="U573" s="161"/>
      <c r="V573" s="161"/>
      <c r="W573" s="161"/>
      <c r="X573" s="161"/>
      <c r="Y573" s="161"/>
      <c r="Z573" s="161"/>
    </row>
    <row r="574">
      <c r="A574" s="161"/>
      <c r="B574" s="161"/>
      <c r="C574" s="161"/>
      <c r="D574" s="161"/>
      <c r="E574" s="161"/>
      <c r="F574" s="161"/>
      <c r="G574" s="161"/>
      <c r="H574" s="161"/>
      <c r="I574" s="161"/>
      <c r="J574" s="161"/>
      <c r="K574" s="161"/>
      <c r="L574" s="161"/>
      <c r="M574" s="161"/>
      <c r="N574" s="161"/>
      <c r="O574" s="161"/>
      <c r="P574" s="161"/>
      <c r="Q574" s="161"/>
      <c r="R574" s="161"/>
      <c r="S574" s="161"/>
      <c r="T574" s="161"/>
      <c r="U574" s="161"/>
      <c r="V574" s="161"/>
      <c r="W574" s="161"/>
      <c r="X574" s="161"/>
      <c r="Y574" s="161"/>
      <c r="Z574" s="161"/>
    </row>
    <row r="575">
      <c r="A575" s="161"/>
      <c r="B575" s="161"/>
      <c r="C575" s="161"/>
      <c r="D575" s="161"/>
      <c r="E575" s="161"/>
      <c r="F575" s="161"/>
      <c r="G575" s="161"/>
      <c r="H575" s="161"/>
      <c r="I575" s="161"/>
      <c r="J575" s="161"/>
      <c r="K575" s="161"/>
      <c r="L575" s="161"/>
      <c r="M575" s="161"/>
      <c r="N575" s="161"/>
      <c r="O575" s="161"/>
      <c r="P575" s="161"/>
      <c r="Q575" s="161"/>
      <c r="R575" s="161"/>
      <c r="S575" s="161"/>
      <c r="T575" s="161"/>
      <c r="U575" s="161"/>
      <c r="V575" s="161"/>
      <c r="W575" s="161"/>
      <c r="X575" s="161"/>
      <c r="Y575" s="161"/>
      <c r="Z575" s="161"/>
    </row>
    <row r="576">
      <c r="A576" s="161"/>
      <c r="B576" s="161"/>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row>
    <row r="577">
      <c r="A577" s="161"/>
      <c r="B577" s="161"/>
      <c r="C577" s="161"/>
      <c r="D577" s="161"/>
      <c r="E577" s="161"/>
      <c r="F577" s="161"/>
      <c r="G577" s="161"/>
      <c r="H577" s="161"/>
      <c r="I577" s="161"/>
      <c r="J577" s="161"/>
      <c r="K577" s="161"/>
      <c r="L577" s="161"/>
      <c r="M577" s="161"/>
      <c r="N577" s="161"/>
      <c r="O577" s="161"/>
      <c r="P577" s="161"/>
      <c r="Q577" s="161"/>
      <c r="R577" s="161"/>
      <c r="S577" s="161"/>
      <c r="T577" s="161"/>
      <c r="U577" s="161"/>
      <c r="V577" s="161"/>
      <c r="W577" s="161"/>
      <c r="X577" s="161"/>
      <c r="Y577" s="161"/>
      <c r="Z577" s="161"/>
    </row>
    <row r="578">
      <c r="A578" s="161"/>
      <c r="B578" s="161"/>
      <c r="C578" s="161"/>
      <c r="D578" s="161"/>
      <c r="E578" s="161"/>
      <c r="F578" s="161"/>
      <c r="G578" s="161"/>
      <c r="H578" s="161"/>
      <c r="I578" s="161"/>
      <c r="J578" s="161"/>
      <c r="K578" s="161"/>
      <c r="L578" s="161"/>
      <c r="M578" s="161"/>
      <c r="N578" s="161"/>
      <c r="O578" s="161"/>
      <c r="P578" s="161"/>
      <c r="Q578" s="161"/>
      <c r="R578" s="161"/>
      <c r="S578" s="161"/>
      <c r="T578" s="161"/>
      <c r="U578" s="161"/>
      <c r="V578" s="161"/>
      <c r="W578" s="161"/>
      <c r="X578" s="161"/>
      <c r="Y578" s="161"/>
      <c r="Z578" s="161"/>
    </row>
    <row r="579">
      <c r="A579" s="161"/>
      <c r="B579" s="161"/>
      <c r="C579" s="161"/>
      <c r="D579" s="161"/>
      <c r="E579" s="161"/>
      <c r="F579" s="161"/>
      <c r="G579" s="161"/>
      <c r="H579" s="161"/>
      <c r="I579" s="161"/>
      <c r="J579" s="161"/>
      <c r="K579" s="161"/>
      <c r="L579" s="161"/>
      <c r="M579" s="161"/>
      <c r="N579" s="161"/>
      <c r="O579" s="161"/>
      <c r="P579" s="161"/>
      <c r="Q579" s="161"/>
      <c r="R579" s="161"/>
      <c r="S579" s="161"/>
      <c r="T579" s="161"/>
      <c r="U579" s="161"/>
      <c r="V579" s="161"/>
      <c r="W579" s="161"/>
      <c r="X579" s="161"/>
      <c r="Y579" s="161"/>
      <c r="Z579" s="161"/>
    </row>
    <row r="580">
      <c r="A580" s="161"/>
      <c r="B580" s="161"/>
      <c r="C580" s="161"/>
      <c r="D580" s="161"/>
      <c r="E580" s="161"/>
      <c r="F580" s="161"/>
      <c r="G580" s="161"/>
      <c r="H580" s="161"/>
      <c r="I580" s="161"/>
      <c r="J580" s="161"/>
      <c r="K580" s="161"/>
      <c r="L580" s="161"/>
      <c r="M580" s="161"/>
      <c r="N580" s="161"/>
      <c r="O580" s="161"/>
      <c r="P580" s="161"/>
      <c r="Q580" s="161"/>
      <c r="R580" s="161"/>
      <c r="S580" s="161"/>
      <c r="T580" s="161"/>
      <c r="U580" s="161"/>
      <c r="V580" s="161"/>
      <c r="W580" s="161"/>
      <c r="X580" s="161"/>
      <c r="Y580" s="161"/>
      <c r="Z580" s="161"/>
    </row>
    <row r="581">
      <c r="A581" s="161"/>
      <c r="B581" s="161"/>
      <c r="C581" s="161"/>
      <c r="D581" s="161"/>
      <c r="E581" s="161"/>
      <c r="F581" s="161"/>
      <c r="G581" s="161"/>
      <c r="H581" s="161"/>
      <c r="I581" s="161"/>
      <c r="J581" s="161"/>
      <c r="K581" s="161"/>
      <c r="L581" s="161"/>
      <c r="M581" s="161"/>
      <c r="N581" s="161"/>
      <c r="O581" s="161"/>
      <c r="P581" s="161"/>
      <c r="Q581" s="161"/>
      <c r="R581" s="161"/>
      <c r="S581" s="161"/>
      <c r="T581" s="161"/>
      <c r="U581" s="161"/>
      <c r="V581" s="161"/>
      <c r="W581" s="161"/>
      <c r="X581" s="161"/>
      <c r="Y581" s="161"/>
      <c r="Z581" s="161"/>
    </row>
    <row r="582">
      <c r="A582" s="161"/>
      <c r="B582" s="161"/>
      <c r="C582" s="161"/>
      <c r="D582" s="161"/>
      <c r="E582" s="161"/>
      <c r="F582" s="161"/>
      <c r="G582" s="161"/>
      <c r="H582" s="161"/>
      <c r="I582" s="161"/>
      <c r="J582" s="161"/>
      <c r="K582" s="161"/>
      <c r="L582" s="161"/>
      <c r="M582" s="161"/>
      <c r="N582" s="161"/>
      <c r="O582" s="161"/>
      <c r="P582" s="161"/>
      <c r="Q582" s="161"/>
      <c r="R582" s="161"/>
      <c r="S582" s="161"/>
      <c r="T582" s="161"/>
      <c r="U582" s="161"/>
      <c r="V582" s="161"/>
      <c r="W582" s="161"/>
      <c r="X582" s="161"/>
      <c r="Y582" s="161"/>
      <c r="Z582" s="161"/>
    </row>
    <row r="583">
      <c r="A583" s="161"/>
      <c r="B583" s="161"/>
      <c r="C583" s="161"/>
      <c r="D583" s="161"/>
      <c r="E583" s="161"/>
      <c r="F583" s="161"/>
      <c r="G583" s="161"/>
      <c r="H583" s="161"/>
      <c r="I583" s="161"/>
      <c r="J583" s="161"/>
      <c r="K583" s="161"/>
      <c r="L583" s="161"/>
      <c r="M583" s="161"/>
      <c r="N583" s="161"/>
      <c r="O583" s="161"/>
      <c r="P583" s="161"/>
      <c r="Q583" s="161"/>
      <c r="R583" s="161"/>
      <c r="S583" s="161"/>
      <c r="T583" s="161"/>
      <c r="U583" s="161"/>
      <c r="V583" s="161"/>
      <c r="W583" s="161"/>
      <c r="X583" s="161"/>
      <c r="Y583" s="161"/>
      <c r="Z583" s="161"/>
    </row>
    <row r="584">
      <c r="A584" s="161"/>
      <c r="B584" s="161"/>
      <c r="C584" s="161"/>
      <c r="D584" s="161"/>
      <c r="E584" s="161"/>
      <c r="F584" s="161"/>
      <c r="G584" s="161"/>
      <c r="H584" s="161"/>
      <c r="I584" s="161"/>
      <c r="J584" s="161"/>
      <c r="K584" s="161"/>
      <c r="L584" s="161"/>
      <c r="M584" s="161"/>
      <c r="N584" s="161"/>
      <c r="O584" s="161"/>
      <c r="P584" s="161"/>
      <c r="Q584" s="161"/>
      <c r="R584" s="161"/>
      <c r="S584" s="161"/>
      <c r="T584" s="161"/>
      <c r="U584" s="161"/>
      <c r="V584" s="161"/>
      <c r="W584" s="161"/>
      <c r="X584" s="161"/>
      <c r="Y584" s="161"/>
      <c r="Z584" s="161"/>
    </row>
    <row r="585">
      <c r="A585" s="161"/>
      <c r="B585" s="161"/>
      <c r="C585" s="161"/>
      <c r="D585" s="161"/>
      <c r="E585" s="161"/>
      <c r="F585" s="161"/>
      <c r="G585" s="161"/>
      <c r="H585" s="161"/>
      <c r="I585" s="161"/>
      <c r="J585" s="161"/>
      <c r="K585" s="161"/>
      <c r="L585" s="161"/>
      <c r="M585" s="161"/>
      <c r="N585" s="161"/>
      <c r="O585" s="161"/>
      <c r="P585" s="161"/>
      <c r="Q585" s="161"/>
      <c r="R585" s="161"/>
      <c r="S585" s="161"/>
      <c r="T585" s="161"/>
      <c r="U585" s="161"/>
      <c r="V585" s="161"/>
      <c r="W585" s="161"/>
      <c r="X585" s="161"/>
      <c r="Y585" s="161"/>
      <c r="Z585" s="161"/>
    </row>
    <row r="586">
      <c r="A586" s="161"/>
      <c r="B586" s="161"/>
      <c r="C586" s="161"/>
      <c r="D586" s="161"/>
      <c r="E586" s="161"/>
      <c r="F586" s="161"/>
      <c r="G586" s="161"/>
      <c r="H586" s="161"/>
      <c r="I586" s="161"/>
      <c r="J586" s="161"/>
      <c r="K586" s="161"/>
      <c r="L586" s="161"/>
      <c r="M586" s="161"/>
      <c r="N586" s="161"/>
      <c r="O586" s="161"/>
      <c r="P586" s="161"/>
      <c r="Q586" s="161"/>
      <c r="R586" s="161"/>
      <c r="S586" s="161"/>
      <c r="T586" s="161"/>
      <c r="U586" s="161"/>
      <c r="V586" s="161"/>
      <c r="W586" s="161"/>
      <c r="X586" s="161"/>
      <c r="Y586" s="161"/>
      <c r="Z586" s="161"/>
    </row>
    <row r="587">
      <c r="A587" s="161"/>
      <c r="B587" s="161"/>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row>
    <row r="588">
      <c r="A588" s="161"/>
      <c r="B588" s="161"/>
      <c r="C588" s="161"/>
      <c r="D588" s="161"/>
      <c r="E588" s="161"/>
      <c r="F588" s="161"/>
      <c r="G588" s="161"/>
      <c r="H588" s="161"/>
      <c r="I588" s="161"/>
      <c r="J588" s="161"/>
      <c r="K588" s="161"/>
      <c r="L588" s="161"/>
      <c r="M588" s="161"/>
      <c r="N588" s="161"/>
      <c r="O588" s="161"/>
      <c r="P588" s="161"/>
      <c r="Q588" s="161"/>
      <c r="R588" s="161"/>
      <c r="S588" s="161"/>
      <c r="T588" s="161"/>
      <c r="U588" s="161"/>
      <c r="V588" s="161"/>
      <c r="W588" s="161"/>
      <c r="X588" s="161"/>
      <c r="Y588" s="161"/>
      <c r="Z588" s="161"/>
    </row>
    <row r="589">
      <c r="A589" s="161"/>
      <c r="B589" s="161"/>
      <c r="C589" s="161"/>
      <c r="D589" s="161"/>
      <c r="E589" s="161"/>
      <c r="F589" s="161"/>
      <c r="G589" s="161"/>
      <c r="H589" s="161"/>
      <c r="I589" s="161"/>
      <c r="J589" s="161"/>
      <c r="K589" s="161"/>
      <c r="L589" s="161"/>
      <c r="M589" s="161"/>
      <c r="N589" s="161"/>
      <c r="O589" s="161"/>
      <c r="P589" s="161"/>
      <c r="Q589" s="161"/>
      <c r="R589" s="161"/>
      <c r="S589" s="161"/>
      <c r="T589" s="161"/>
      <c r="U589" s="161"/>
      <c r="V589" s="161"/>
      <c r="W589" s="161"/>
      <c r="X589" s="161"/>
      <c r="Y589" s="161"/>
      <c r="Z589" s="161"/>
    </row>
    <row r="590">
      <c r="A590" s="161"/>
      <c r="B590" s="161"/>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row>
    <row r="591">
      <c r="A591" s="161"/>
      <c r="B591" s="161"/>
      <c r="C591" s="161"/>
      <c r="D591" s="161"/>
      <c r="E591" s="161"/>
      <c r="F591" s="161"/>
      <c r="G591" s="161"/>
      <c r="H591" s="161"/>
      <c r="I591" s="161"/>
      <c r="J591" s="161"/>
      <c r="K591" s="161"/>
      <c r="L591" s="161"/>
      <c r="M591" s="161"/>
      <c r="N591" s="161"/>
      <c r="O591" s="161"/>
      <c r="P591" s="161"/>
      <c r="Q591" s="161"/>
      <c r="R591" s="161"/>
      <c r="S591" s="161"/>
      <c r="T591" s="161"/>
      <c r="U591" s="161"/>
      <c r="V591" s="161"/>
      <c r="W591" s="161"/>
      <c r="X591" s="161"/>
      <c r="Y591" s="161"/>
      <c r="Z591" s="161"/>
    </row>
    <row r="592">
      <c r="A592" s="161"/>
      <c r="B592" s="161"/>
      <c r="C592" s="161"/>
      <c r="D592" s="161"/>
      <c r="E592" s="161"/>
      <c r="F592" s="161"/>
      <c r="G592" s="161"/>
      <c r="H592" s="161"/>
      <c r="I592" s="161"/>
      <c r="J592" s="161"/>
      <c r="K592" s="161"/>
      <c r="L592" s="161"/>
      <c r="M592" s="161"/>
      <c r="N592" s="161"/>
      <c r="O592" s="161"/>
      <c r="P592" s="161"/>
      <c r="Q592" s="161"/>
      <c r="R592" s="161"/>
      <c r="S592" s="161"/>
      <c r="T592" s="161"/>
      <c r="U592" s="161"/>
      <c r="V592" s="161"/>
      <c r="W592" s="161"/>
      <c r="X592" s="161"/>
      <c r="Y592" s="161"/>
      <c r="Z592" s="161"/>
    </row>
    <row r="593">
      <c r="A593" s="161"/>
      <c r="B593" s="161"/>
      <c r="C593" s="161"/>
      <c r="D593" s="161"/>
      <c r="E593" s="161"/>
      <c r="F593" s="161"/>
      <c r="G593" s="161"/>
      <c r="H593" s="161"/>
      <c r="I593" s="161"/>
      <c r="J593" s="161"/>
      <c r="K593" s="161"/>
      <c r="L593" s="161"/>
      <c r="M593" s="161"/>
      <c r="N593" s="161"/>
      <c r="O593" s="161"/>
      <c r="P593" s="161"/>
      <c r="Q593" s="161"/>
      <c r="R593" s="161"/>
      <c r="S593" s="161"/>
      <c r="T593" s="161"/>
      <c r="U593" s="161"/>
      <c r="V593" s="161"/>
      <c r="W593" s="161"/>
      <c r="X593" s="161"/>
      <c r="Y593" s="161"/>
      <c r="Z593" s="161"/>
    </row>
    <row r="594">
      <c r="A594" s="161"/>
      <c r="B594" s="161"/>
      <c r="C594" s="161"/>
      <c r="D594" s="161"/>
      <c r="E594" s="161"/>
      <c r="F594" s="161"/>
      <c r="G594" s="161"/>
      <c r="H594" s="161"/>
      <c r="I594" s="161"/>
      <c r="J594" s="161"/>
      <c r="K594" s="161"/>
      <c r="L594" s="161"/>
      <c r="M594" s="161"/>
      <c r="N594" s="161"/>
      <c r="O594" s="161"/>
      <c r="P594" s="161"/>
      <c r="Q594" s="161"/>
      <c r="R594" s="161"/>
      <c r="S594" s="161"/>
      <c r="T594" s="161"/>
      <c r="U594" s="161"/>
      <c r="V594" s="161"/>
      <c r="W594" s="161"/>
      <c r="X594" s="161"/>
      <c r="Y594" s="161"/>
      <c r="Z594" s="161"/>
    </row>
    <row r="595">
      <c r="A595" s="161"/>
      <c r="B595" s="161"/>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row>
    <row r="596">
      <c r="A596" s="161"/>
      <c r="B596" s="161"/>
      <c r="C596" s="161"/>
      <c r="D596" s="161"/>
      <c r="E596" s="161"/>
      <c r="F596" s="161"/>
      <c r="G596" s="161"/>
      <c r="H596" s="161"/>
      <c r="I596" s="161"/>
      <c r="J596" s="161"/>
      <c r="K596" s="161"/>
      <c r="L596" s="161"/>
      <c r="M596" s="161"/>
      <c r="N596" s="161"/>
      <c r="O596" s="161"/>
      <c r="P596" s="161"/>
      <c r="Q596" s="161"/>
      <c r="R596" s="161"/>
      <c r="S596" s="161"/>
      <c r="T596" s="161"/>
      <c r="U596" s="161"/>
      <c r="V596" s="161"/>
      <c r="W596" s="161"/>
      <c r="X596" s="161"/>
      <c r="Y596" s="161"/>
      <c r="Z596" s="161"/>
    </row>
    <row r="597">
      <c r="A597" s="161"/>
      <c r="B597" s="161"/>
      <c r="C597" s="161"/>
      <c r="D597" s="161"/>
      <c r="E597" s="161"/>
      <c r="F597" s="161"/>
      <c r="G597" s="161"/>
      <c r="H597" s="161"/>
      <c r="I597" s="161"/>
      <c r="J597" s="161"/>
      <c r="K597" s="161"/>
      <c r="L597" s="161"/>
      <c r="M597" s="161"/>
      <c r="N597" s="161"/>
      <c r="O597" s="161"/>
      <c r="P597" s="161"/>
      <c r="Q597" s="161"/>
      <c r="R597" s="161"/>
      <c r="S597" s="161"/>
      <c r="T597" s="161"/>
      <c r="U597" s="161"/>
      <c r="V597" s="161"/>
      <c r="W597" s="161"/>
      <c r="X597" s="161"/>
      <c r="Y597" s="161"/>
      <c r="Z597" s="161"/>
    </row>
    <row r="598">
      <c r="A598" s="161"/>
      <c r="B598" s="161"/>
      <c r="C598" s="161"/>
      <c r="D598" s="161"/>
      <c r="E598" s="161"/>
      <c r="F598" s="161"/>
      <c r="G598" s="161"/>
      <c r="H598" s="161"/>
      <c r="I598" s="161"/>
      <c r="J598" s="161"/>
      <c r="K598" s="161"/>
      <c r="L598" s="161"/>
      <c r="M598" s="161"/>
      <c r="N598" s="161"/>
      <c r="O598" s="161"/>
      <c r="P598" s="161"/>
      <c r="Q598" s="161"/>
      <c r="R598" s="161"/>
      <c r="S598" s="161"/>
      <c r="T598" s="161"/>
      <c r="U598" s="161"/>
      <c r="V598" s="161"/>
      <c r="W598" s="161"/>
      <c r="X598" s="161"/>
      <c r="Y598" s="161"/>
      <c r="Z598" s="161"/>
    </row>
    <row r="599">
      <c r="A599" s="161"/>
      <c r="B599" s="161"/>
      <c r="C599" s="161"/>
      <c r="D599" s="161"/>
      <c r="E599" s="161"/>
      <c r="F599" s="161"/>
      <c r="G599" s="161"/>
      <c r="H599" s="161"/>
      <c r="I599" s="161"/>
      <c r="J599" s="161"/>
      <c r="K599" s="161"/>
      <c r="L599" s="161"/>
      <c r="M599" s="161"/>
      <c r="N599" s="161"/>
      <c r="O599" s="161"/>
      <c r="P599" s="161"/>
      <c r="Q599" s="161"/>
      <c r="R599" s="161"/>
      <c r="S599" s="161"/>
      <c r="T599" s="161"/>
      <c r="U599" s="161"/>
      <c r="V599" s="161"/>
      <c r="W599" s="161"/>
      <c r="X599" s="161"/>
      <c r="Y599" s="161"/>
      <c r="Z599" s="161"/>
    </row>
    <row r="600">
      <c r="A600" s="161"/>
      <c r="B600" s="161"/>
      <c r="C600" s="161"/>
      <c r="D600" s="161"/>
      <c r="E600" s="161"/>
      <c r="F600" s="161"/>
      <c r="G600" s="161"/>
      <c r="H600" s="161"/>
      <c r="I600" s="161"/>
      <c r="J600" s="161"/>
      <c r="K600" s="161"/>
      <c r="L600" s="161"/>
      <c r="M600" s="161"/>
      <c r="N600" s="161"/>
      <c r="O600" s="161"/>
      <c r="P600" s="161"/>
      <c r="Q600" s="161"/>
      <c r="R600" s="161"/>
      <c r="S600" s="161"/>
      <c r="T600" s="161"/>
      <c r="U600" s="161"/>
      <c r="V600" s="161"/>
      <c r="W600" s="161"/>
      <c r="X600" s="161"/>
      <c r="Y600" s="161"/>
      <c r="Z600" s="161"/>
    </row>
    <row r="601">
      <c r="A601" s="161"/>
      <c r="B601" s="161"/>
      <c r="C601" s="161"/>
      <c r="D601" s="161"/>
      <c r="E601" s="161"/>
      <c r="F601" s="161"/>
      <c r="G601" s="161"/>
      <c r="H601" s="161"/>
      <c r="I601" s="161"/>
      <c r="J601" s="161"/>
      <c r="K601" s="161"/>
      <c r="L601" s="161"/>
      <c r="M601" s="161"/>
      <c r="N601" s="161"/>
      <c r="O601" s="161"/>
      <c r="P601" s="161"/>
      <c r="Q601" s="161"/>
      <c r="R601" s="161"/>
      <c r="S601" s="161"/>
      <c r="T601" s="161"/>
      <c r="U601" s="161"/>
      <c r="V601" s="161"/>
      <c r="W601" s="161"/>
      <c r="X601" s="161"/>
      <c r="Y601" s="161"/>
      <c r="Z601" s="161"/>
    </row>
    <row r="602">
      <c r="A602" s="161"/>
      <c r="B602" s="161"/>
      <c r="C602" s="161"/>
      <c r="D602" s="161"/>
      <c r="E602" s="161"/>
      <c r="F602" s="161"/>
      <c r="G602" s="161"/>
      <c r="H602" s="161"/>
      <c r="I602" s="161"/>
      <c r="J602" s="161"/>
      <c r="K602" s="161"/>
      <c r="L602" s="161"/>
      <c r="M602" s="161"/>
      <c r="N602" s="161"/>
      <c r="O602" s="161"/>
      <c r="P602" s="161"/>
      <c r="Q602" s="161"/>
      <c r="R602" s="161"/>
      <c r="S602" s="161"/>
      <c r="T602" s="161"/>
      <c r="U602" s="161"/>
      <c r="V602" s="161"/>
      <c r="W602" s="161"/>
      <c r="X602" s="161"/>
      <c r="Y602" s="161"/>
      <c r="Z602" s="161"/>
    </row>
    <row r="603">
      <c r="A603" s="161"/>
      <c r="B603" s="161"/>
      <c r="C603" s="161"/>
      <c r="D603" s="161"/>
      <c r="E603" s="161"/>
      <c r="F603" s="161"/>
      <c r="G603" s="161"/>
      <c r="H603" s="161"/>
      <c r="I603" s="161"/>
      <c r="J603" s="161"/>
      <c r="K603" s="161"/>
      <c r="L603" s="161"/>
      <c r="M603" s="161"/>
      <c r="N603" s="161"/>
      <c r="O603" s="161"/>
      <c r="P603" s="161"/>
      <c r="Q603" s="161"/>
      <c r="R603" s="161"/>
      <c r="S603" s="161"/>
      <c r="T603" s="161"/>
      <c r="U603" s="161"/>
      <c r="V603" s="161"/>
      <c r="W603" s="161"/>
      <c r="X603" s="161"/>
      <c r="Y603" s="161"/>
      <c r="Z603" s="161"/>
    </row>
    <row r="604">
      <c r="A604" s="161"/>
      <c r="B604" s="161"/>
      <c r="C604" s="161"/>
      <c r="D604" s="161"/>
      <c r="E604" s="161"/>
      <c r="F604" s="161"/>
      <c r="G604" s="161"/>
      <c r="H604" s="161"/>
      <c r="I604" s="161"/>
      <c r="J604" s="161"/>
      <c r="K604" s="161"/>
      <c r="L604" s="161"/>
      <c r="M604" s="161"/>
      <c r="N604" s="161"/>
      <c r="O604" s="161"/>
      <c r="P604" s="161"/>
      <c r="Q604" s="161"/>
      <c r="R604" s="161"/>
      <c r="S604" s="161"/>
      <c r="T604" s="161"/>
      <c r="U604" s="161"/>
      <c r="V604" s="161"/>
      <c r="W604" s="161"/>
      <c r="X604" s="161"/>
      <c r="Y604" s="161"/>
      <c r="Z604" s="161"/>
    </row>
    <row r="605">
      <c r="A605" s="161"/>
      <c r="B605" s="161"/>
      <c r="C605" s="161"/>
      <c r="D605" s="161"/>
      <c r="E605" s="161"/>
      <c r="F605" s="161"/>
      <c r="G605" s="161"/>
      <c r="H605" s="161"/>
      <c r="I605" s="161"/>
      <c r="J605" s="161"/>
      <c r="K605" s="161"/>
      <c r="L605" s="161"/>
      <c r="M605" s="161"/>
      <c r="N605" s="161"/>
      <c r="O605" s="161"/>
      <c r="P605" s="161"/>
      <c r="Q605" s="161"/>
      <c r="R605" s="161"/>
      <c r="S605" s="161"/>
      <c r="T605" s="161"/>
      <c r="U605" s="161"/>
      <c r="V605" s="161"/>
      <c r="W605" s="161"/>
      <c r="X605" s="161"/>
      <c r="Y605" s="161"/>
      <c r="Z605" s="161"/>
    </row>
    <row r="606">
      <c r="A606" s="161"/>
      <c r="B606" s="161"/>
      <c r="C606" s="161"/>
      <c r="D606" s="161"/>
      <c r="E606" s="161"/>
      <c r="F606" s="161"/>
      <c r="G606" s="161"/>
      <c r="H606" s="161"/>
      <c r="I606" s="161"/>
      <c r="J606" s="161"/>
      <c r="K606" s="161"/>
      <c r="L606" s="161"/>
      <c r="M606" s="161"/>
      <c r="N606" s="161"/>
      <c r="O606" s="161"/>
      <c r="P606" s="161"/>
      <c r="Q606" s="161"/>
      <c r="R606" s="161"/>
      <c r="S606" s="161"/>
      <c r="T606" s="161"/>
      <c r="U606" s="161"/>
      <c r="V606" s="161"/>
      <c r="W606" s="161"/>
      <c r="X606" s="161"/>
      <c r="Y606" s="161"/>
      <c r="Z606" s="161"/>
    </row>
    <row r="607">
      <c r="A607" s="161"/>
      <c r="B607" s="161"/>
      <c r="C607" s="161"/>
      <c r="D607" s="161"/>
      <c r="E607" s="161"/>
      <c r="F607" s="161"/>
      <c r="G607" s="161"/>
      <c r="H607" s="161"/>
      <c r="I607" s="161"/>
      <c r="J607" s="161"/>
      <c r="K607" s="161"/>
      <c r="L607" s="161"/>
      <c r="M607" s="161"/>
      <c r="N607" s="161"/>
      <c r="O607" s="161"/>
      <c r="P607" s="161"/>
      <c r="Q607" s="161"/>
      <c r="R607" s="161"/>
      <c r="S607" s="161"/>
      <c r="T607" s="161"/>
      <c r="U607" s="161"/>
      <c r="V607" s="161"/>
      <c r="W607" s="161"/>
      <c r="X607" s="161"/>
      <c r="Y607" s="161"/>
      <c r="Z607" s="161"/>
    </row>
    <row r="608">
      <c r="A608" s="161"/>
      <c r="B608" s="161"/>
      <c r="C608" s="161"/>
      <c r="D608" s="161"/>
      <c r="E608" s="161"/>
      <c r="F608" s="161"/>
      <c r="G608" s="161"/>
      <c r="H608" s="161"/>
      <c r="I608" s="161"/>
      <c r="J608" s="161"/>
      <c r="K608" s="161"/>
      <c r="L608" s="161"/>
      <c r="M608" s="161"/>
      <c r="N608" s="161"/>
      <c r="O608" s="161"/>
      <c r="P608" s="161"/>
      <c r="Q608" s="161"/>
      <c r="R608" s="161"/>
      <c r="S608" s="161"/>
      <c r="T608" s="161"/>
      <c r="U608" s="161"/>
      <c r="V608" s="161"/>
      <c r="W608" s="161"/>
      <c r="X608" s="161"/>
      <c r="Y608" s="161"/>
      <c r="Z608" s="161"/>
    </row>
    <row r="609">
      <c r="A609" s="161"/>
      <c r="B609" s="161"/>
      <c r="C609" s="161"/>
      <c r="D609" s="161"/>
      <c r="E609" s="161"/>
      <c r="F609" s="161"/>
      <c r="G609" s="161"/>
      <c r="H609" s="161"/>
      <c r="I609" s="161"/>
      <c r="J609" s="161"/>
      <c r="K609" s="161"/>
      <c r="L609" s="161"/>
      <c r="M609" s="161"/>
      <c r="N609" s="161"/>
      <c r="O609" s="161"/>
      <c r="P609" s="161"/>
      <c r="Q609" s="161"/>
      <c r="R609" s="161"/>
      <c r="S609" s="161"/>
      <c r="T609" s="161"/>
      <c r="U609" s="161"/>
      <c r="V609" s="161"/>
      <c r="W609" s="161"/>
      <c r="X609" s="161"/>
      <c r="Y609" s="161"/>
      <c r="Z609" s="161"/>
    </row>
    <row r="610">
      <c r="A610" s="161"/>
      <c r="B610" s="161"/>
      <c r="C610" s="161"/>
      <c r="D610" s="161"/>
      <c r="E610" s="161"/>
      <c r="F610" s="161"/>
      <c r="G610" s="161"/>
      <c r="H610" s="161"/>
      <c r="I610" s="161"/>
      <c r="J610" s="161"/>
      <c r="K610" s="161"/>
      <c r="L610" s="161"/>
      <c r="M610" s="161"/>
      <c r="N610" s="161"/>
      <c r="O610" s="161"/>
      <c r="P610" s="161"/>
      <c r="Q610" s="161"/>
      <c r="R610" s="161"/>
      <c r="S610" s="161"/>
      <c r="T610" s="161"/>
      <c r="U610" s="161"/>
      <c r="V610" s="161"/>
      <c r="W610" s="161"/>
      <c r="X610" s="161"/>
      <c r="Y610" s="161"/>
      <c r="Z610" s="161"/>
    </row>
    <row r="611">
      <c r="A611" s="161"/>
      <c r="B611" s="161"/>
      <c r="C611" s="161"/>
      <c r="D611" s="161"/>
      <c r="E611" s="161"/>
      <c r="F611" s="161"/>
      <c r="G611" s="161"/>
      <c r="H611" s="161"/>
      <c r="I611" s="161"/>
      <c r="J611" s="161"/>
      <c r="K611" s="161"/>
      <c r="L611" s="161"/>
      <c r="M611" s="161"/>
      <c r="N611" s="161"/>
      <c r="O611" s="161"/>
      <c r="P611" s="161"/>
      <c r="Q611" s="161"/>
      <c r="R611" s="161"/>
      <c r="S611" s="161"/>
      <c r="T611" s="161"/>
      <c r="U611" s="161"/>
      <c r="V611" s="161"/>
      <c r="W611" s="161"/>
      <c r="X611" s="161"/>
      <c r="Y611" s="161"/>
      <c r="Z611" s="161"/>
    </row>
    <row r="612">
      <c r="A612" s="161"/>
      <c r="B612" s="161"/>
      <c r="C612" s="161"/>
      <c r="D612" s="161"/>
      <c r="E612" s="161"/>
      <c r="F612" s="161"/>
      <c r="G612" s="161"/>
      <c r="H612" s="161"/>
      <c r="I612" s="161"/>
      <c r="J612" s="161"/>
      <c r="K612" s="161"/>
      <c r="L612" s="161"/>
      <c r="M612" s="161"/>
      <c r="N612" s="161"/>
      <c r="O612" s="161"/>
      <c r="P612" s="161"/>
      <c r="Q612" s="161"/>
      <c r="R612" s="161"/>
      <c r="S612" s="161"/>
      <c r="T612" s="161"/>
      <c r="U612" s="161"/>
      <c r="V612" s="161"/>
      <c r="W612" s="161"/>
      <c r="X612" s="161"/>
      <c r="Y612" s="161"/>
      <c r="Z612" s="161"/>
    </row>
    <row r="613">
      <c r="A613" s="161"/>
      <c r="B613" s="161"/>
      <c r="C613" s="161"/>
      <c r="D613" s="161"/>
      <c r="E613" s="161"/>
      <c r="F613" s="161"/>
      <c r="G613" s="161"/>
      <c r="H613" s="161"/>
      <c r="I613" s="161"/>
      <c r="J613" s="161"/>
      <c r="K613" s="161"/>
      <c r="L613" s="161"/>
      <c r="M613" s="161"/>
      <c r="N613" s="161"/>
      <c r="O613" s="161"/>
      <c r="P613" s="161"/>
      <c r="Q613" s="161"/>
      <c r="R613" s="161"/>
      <c r="S613" s="161"/>
      <c r="T613" s="161"/>
      <c r="U613" s="161"/>
      <c r="V613" s="161"/>
      <c r="W613" s="161"/>
      <c r="X613" s="161"/>
      <c r="Y613" s="161"/>
      <c r="Z613" s="161"/>
    </row>
    <row r="614">
      <c r="A614" s="161"/>
      <c r="B614" s="161"/>
      <c r="C614" s="161"/>
      <c r="D614" s="161"/>
      <c r="E614" s="161"/>
      <c r="F614" s="161"/>
      <c r="G614" s="161"/>
      <c r="H614" s="161"/>
      <c r="I614" s="161"/>
      <c r="J614" s="161"/>
      <c r="K614" s="161"/>
      <c r="L614" s="161"/>
      <c r="M614" s="161"/>
      <c r="N614" s="161"/>
      <c r="O614" s="161"/>
      <c r="P614" s="161"/>
      <c r="Q614" s="161"/>
      <c r="R614" s="161"/>
      <c r="S614" s="161"/>
      <c r="T614" s="161"/>
      <c r="U614" s="161"/>
      <c r="V614" s="161"/>
      <c r="W614" s="161"/>
      <c r="X614" s="161"/>
      <c r="Y614" s="161"/>
      <c r="Z614" s="161"/>
    </row>
    <row r="615">
      <c r="A615" s="161"/>
      <c r="B615" s="161"/>
      <c r="C615" s="161"/>
      <c r="D615" s="161"/>
      <c r="E615" s="161"/>
      <c r="F615" s="161"/>
      <c r="G615" s="161"/>
      <c r="H615" s="161"/>
      <c r="I615" s="161"/>
      <c r="J615" s="161"/>
      <c r="K615" s="161"/>
      <c r="L615" s="161"/>
      <c r="M615" s="161"/>
      <c r="N615" s="161"/>
      <c r="O615" s="161"/>
      <c r="P615" s="161"/>
      <c r="Q615" s="161"/>
      <c r="R615" s="161"/>
      <c r="S615" s="161"/>
      <c r="T615" s="161"/>
      <c r="U615" s="161"/>
      <c r="V615" s="161"/>
      <c r="W615" s="161"/>
      <c r="X615" s="161"/>
      <c r="Y615" s="161"/>
      <c r="Z615" s="161"/>
    </row>
    <row r="616">
      <c r="A616" s="161"/>
      <c r="B616" s="161"/>
      <c r="C616" s="161"/>
      <c r="D616" s="161"/>
      <c r="E616" s="161"/>
      <c r="F616" s="161"/>
      <c r="G616" s="161"/>
      <c r="H616" s="161"/>
      <c r="I616" s="161"/>
      <c r="J616" s="161"/>
      <c r="K616" s="161"/>
      <c r="L616" s="161"/>
      <c r="M616" s="161"/>
      <c r="N616" s="161"/>
      <c r="O616" s="161"/>
      <c r="P616" s="161"/>
      <c r="Q616" s="161"/>
      <c r="R616" s="161"/>
      <c r="S616" s="161"/>
      <c r="T616" s="161"/>
      <c r="U616" s="161"/>
      <c r="V616" s="161"/>
      <c r="W616" s="161"/>
      <c r="X616" s="161"/>
      <c r="Y616" s="161"/>
      <c r="Z616" s="161"/>
    </row>
    <row r="617">
      <c r="A617" s="161"/>
      <c r="B617" s="161"/>
      <c r="C617" s="161"/>
      <c r="D617" s="161"/>
      <c r="E617" s="161"/>
      <c r="F617" s="161"/>
      <c r="G617" s="161"/>
      <c r="H617" s="161"/>
      <c r="I617" s="161"/>
      <c r="J617" s="161"/>
      <c r="K617" s="161"/>
      <c r="L617" s="161"/>
      <c r="M617" s="161"/>
      <c r="N617" s="161"/>
      <c r="O617" s="161"/>
      <c r="P617" s="161"/>
      <c r="Q617" s="161"/>
      <c r="R617" s="161"/>
      <c r="S617" s="161"/>
      <c r="T617" s="161"/>
      <c r="U617" s="161"/>
      <c r="V617" s="161"/>
      <c r="W617" s="161"/>
      <c r="X617" s="161"/>
      <c r="Y617" s="161"/>
      <c r="Z617" s="161"/>
    </row>
    <row r="618">
      <c r="A618" s="161"/>
      <c r="B618" s="161"/>
      <c r="C618" s="161"/>
      <c r="D618" s="161"/>
      <c r="E618" s="161"/>
      <c r="F618" s="161"/>
      <c r="G618" s="161"/>
      <c r="H618" s="161"/>
      <c r="I618" s="161"/>
      <c r="J618" s="161"/>
      <c r="K618" s="161"/>
      <c r="L618" s="161"/>
      <c r="M618" s="161"/>
      <c r="N618" s="161"/>
      <c r="O618" s="161"/>
      <c r="P618" s="161"/>
      <c r="Q618" s="161"/>
      <c r="R618" s="161"/>
      <c r="S618" s="161"/>
      <c r="T618" s="161"/>
      <c r="U618" s="161"/>
      <c r="V618" s="161"/>
      <c r="W618" s="161"/>
      <c r="X618" s="161"/>
      <c r="Y618" s="161"/>
      <c r="Z618" s="161"/>
    </row>
    <row r="619">
      <c r="A619" s="161"/>
      <c r="B619" s="161"/>
      <c r="C619" s="161"/>
      <c r="D619" s="161"/>
      <c r="E619" s="161"/>
      <c r="F619" s="161"/>
      <c r="G619" s="161"/>
      <c r="H619" s="161"/>
      <c r="I619" s="161"/>
      <c r="J619" s="161"/>
      <c r="K619" s="161"/>
      <c r="L619" s="161"/>
      <c r="M619" s="161"/>
      <c r="N619" s="161"/>
      <c r="O619" s="161"/>
      <c r="P619" s="161"/>
      <c r="Q619" s="161"/>
      <c r="R619" s="161"/>
      <c r="S619" s="161"/>
      <c r="T619" s="161"/>
      <c r="U619" s="161"/>
      <c r="V619" s="161"/>
      <c r="W619" s="161"/>
      <c r="X619" s="161"/>
      <c r="Y619" s="161"/>
      <c r="Z619" s="161"/>
    </row>
    <row r="620">
      <c r="A620" s="161"/>
      <c r="B620" s="161"/>
      <c r="C620" s="161"/>
      <c r="D620" s="161"/>
      <c r="E620" s="161"/>
      <c r="F620" s="161"/>
      <c r="G620" s="161"/>
      <c r="H620" s="161"/>
      <c r="I620" s="161"/>
      <c r="J620" s="161"/>
      <c r="K620" s="161"/>
      <c r="L620" s="161"/>
      <c r="M620" s="161"/>
      <c r="N620" s="161"/>
      <c r="O620" s="161"/>
      <c r="P620" s="161"/>
      <c r="Q620" s="161"/>
      <c r="R620" s="161"/>
      <c r="S620" s="161"/>
      <c r="T620" s="161"/>
      <c r="U620" s="161"/>
      <c r="V620" s="161"/>
      <c r="W620" s="161"/>
      <c r="X620" s="161"/>
      <c r="Y620" s="161"/>
      <c r="Z620" s="161"/>
    </row>
    <row r="621">
      <c r="A621" s="161"/>
      <c r="B621" s="161"/>
      <c r="C621" s="161"/>
      <c r="D621" s="161"/>
      <c r="E621" s="161"/>
      <c r="F621" s="161"/>
      <c r="G621" s="161"/>
      <c r="H621" s="161"/>
      <c r="I621" s="161"/>
      <c r="J621" s="161"/>
      <c r="K621" s="161"/>
      <c r="L621" s="161"/>
      <c r="M621" s="161"/>
      <c r="N621" s="161"/>
      <c r="O621" s="161"/>
      <c r="P621" s="161"/>
      <c r="Q621" s="161"/>
      <c r="R621" s="161"/>
      <c r="S621" s="161"/>
      <c r="T621" s="161"/>
      <c r="U621" s="161"/>
      <c r="V621" s="161"/>
      <c r="W621" s="161"/>
      <c r="X621" s="161"/>
      <c r="Y621" s="161"/>
      <c r="Z621" s="161"/>
    </row>
    <row r="622">
      <c r="A622" s="161"/>
      <c r="B622" s="161"/>
      <c r="C622" s="161"/>
      <c r="D622" s="161"/>
      <c r="E622" s="161"/>
      <c r="F622" s="161"/>
      <c r="G622" s="161"/>
      <c r="H622" s="161"/>
      <c r="I622" s="161"/>
      <c r="J622" s="161"/>
      <c r="K622" s="161"/>
      <c r="L622" s="161"/>
      <c r="M622" s="161"/>
      <c r="N622" s="161"/>
      <c r="O622" s="161"/>
      <c r="P622" s="161"/>
      <c r="Q622" s="161"/>
      <c r="R622" s="161"/>
      <c r="S622" s="161"/>
      <c r="T622" s="161"/>
      <c r="U622" s="161"/>
      <c r="V622" s="161"/>
      <c r="W622" s="161"/>
      <c r="X622" s="161"/>
      <c r="Y622" s="161"/>
      <c r="Z622" s="161"/>
    </row>
    <row r="623">
      <c r="A623" s="161"/>
      <c r="B623" s="161"/>
      <c r="C623" s="161"/>
      <c r="D623" s="161"/>
      <c r="E623" s="161"/>
      <c r="F623" s="161"/>
      <c r="G623" s="161"/>
      <c r="H623" s="161"/>
      <c r="I623" s="161"/>
      <c r="J623" s="161"/>
      <c r="K623" s="161"/>
      <c r="L623" s="161"/>
      <c r="M623" s="161"/>
      <c r="N623" s="161"/>
      <c r="O623" s="161"/>
      <c r="P623" s="161"/>
      <c r="Q623" s="161"/>
      <c r="R623" s="161"/>
      <c r="S623" s="161"/>
      <c r="T623" s="161"/>
      <c r="U623" s="161"/>
      <c r="V623" s="161"/>
      <c r="W623" s="161"/>
      <c r="X623" s="161"/>
      <c r="Y623" s="161"/>
      <c r="Z623" s="161"/>
    </row>
    <row r="624">
      <c r="A624" s="161"/>
      <c r="B624" s="161"/>
      <c r="C624" s="161"/>
      <c r="D624" s="161"/>
      <c r="E624" s="161"/>
      <c r="F624" s="161"/>
      <c r="G624" s="161"/>
      <c r="H624" s="161"/>
      <c r="I624" s="161"/>
      <c r="J624" s="161"/>
      <c r="K624" s="161"/>
      <c r="L624" s="161"/>
      <c r="M624" s="161"/>
      <c r="N624" s="161"/>
      <c r="O624" s="161"/>
      <c r="P624" s="161"/>
      <c r="Q624" s="161"/>
      <c r="R624" s="161"/>
      <c r="S624" s="161"/>
      <c r="T624" s="161"/>
      <c r="U624" s="161"/>
      <c r="V624" s="161"/>
      <c r="W624" s="161"/>
      <c r="X624" s="161"/>
      <c r="Y624" s="161"/>
      <c r="Z624" s="161"/>
    </row>
    <row r="625">
      <c r="A625" s="161"/>
      <c r="B625" s="161"/>
      <c r="C625" s="161"/>
      <c r="D625" s="161"/>
      <c r="E625" s="161"/>
      <c r="F625" s="161"/>
      <c r="G625" s="161"/>
      <c r="H625" s="161"/>
      <c r="I625" s="161"/>
      <c r="J625" s="161"/>
      <c r="K625" s="161"/>
      <c r="L625" s="161"/>
      <c r="M625" s="161"/>
      <c r="N625" s="161"/>
      <c r="O625" s="161"/>
      <c r="P625" s="161"/>
      <c r="Q625" s="161"/>
      <c r="R625" s="161"/>
      <c r="S625" s="161"/>
      <c r="T625" s="161"/>
      <c r="U625" s="161"/>
      <c r="V625" s="161"/>
      <c r="W625" s="161"/>
      <c r="X625" s="161"/>
      <c r="Y625" s="161"/>
      <c r="Z625" s="161"/>
    </row>
    <row r="626">
      <c r="A626" s="161"/>
      <c r="B626" s="161"/>
      <c r="C626" s="161"/>
      <c r="D626" s="161"/>
      <c r="E626" s="161"/>
      <c r="F626" s="161"/>
      <c r="G626" s="161"/>
      <c r="H626" s="161"/>
      <c r="I626" s="161"/>
      <c r="J626" s="161"/>
      <c r="K626" s="161"/>
      <c r="L626" s="161"/>
      <c r="M626" s="161"/>
      <c r="N626" s="161"/>
      <c r="O626" s="161"/>
      <c r="P626" s="161"/>
      <c r="Q626" s="161"/>
      <c r="R626" s="161"/>
      <c r="S626" s="161"/>
      <c r="T626" s="161"/>
      <c r="U626" s="161"/>
      <c r="V626" s="161"/>
      <c r="W626" s="161"/>
      <c r="X626" s="161"/>
      <c r="Y626" s="161"/>
      <c r="Z626" s="161"/>
    </row>
    <row r="627">
      <c r="A627" s="161"/>
      <c r="B627" s="161"/>
      <c r="C627" s="161"/>
      <c r="D627" s="161"/>
      <c r="E627" s="161"/>
      <c r="F627" s="161"/>
      <c r="G627" s="161"/>
      <c r="H627" s="161"/>
      <c r="I627" s="161"/>
      <c r="J627" s="161"/>
      <c r="K627" s="161"/>
      <c r="L627" s="161"/>
      <c r="M627" s="161"/>
      <c r="N627" s="161"/>
      <c r="O627" s="161"/>
      <c r="P627" s="161"/>
      <c r="Q627" s="161"/>
      <c r="R627" s="161"/>
      <c r="S627" s="161"/>
      <c r="T627" s="161"/>
      <c r="U627" s="161"/>
      <c r="V627" s="161"/>
      <c r="W627" s="161"/>
      <c r="X627" s="161"/>
      <c r="Y627" s="161"/>
      <c r="Z627" s="161"/>
    </row>
    <row r="628">
      <c r="A628" s="161"/>
      <c r="B628" s="161"/>
      <c r="C628" s="161"/>
      <c r="D628" s="161"/>
      <c r="E628" s="161"/>
      <c r="F628" s="161"/>
      <c r="G628" s="161"/>
      <c r="H628" s="161"/>
      <c r="I628" s="161"/>
      <c r="J628" s="161"/>
      <c r="K628" s="161"/>
      <c r="L628" s="161"/>
      <c r="M628" s="161"/>
      <c r="N628" s="161"/>
      <c r="O628" s="161"/>
      <c r="P628" s="161"/>
      <c r="Q628" s="161"/>
      <c r="R628" s="161"/>
      <c r="S628" s="161"/>
      <c r="T628" s="161"/>
      <c r="U628" s="161"/>
      <c r="V628" s="161"/>
      <c r="W628" s="161"/>
      <c r="X628" s="161"/>
      <c r="Y628" s="161"/>
      <c r="Z628" s="161"/>
    </row>
    <row r="629">
      <c r="A629" s="161"/>
      <c r="B629" s="161"/>
      <c r="C629" s="161"/>
      <c r="D629" s="161"/>
      <c r="E629" s="161"/>
      <c r="F629" s="161"/>
      <c r="G629" s="161"/>
      <c r="H629" s="161"/>
      <c r="I629" s="161"/>
      <c r="J629" s="161"/>
      <c r="K629" s="161"/>
      <c r="L629" s="161"/>
      <c r="M629" s="161"/>
      <c r="N629" s="161"/>
      <c r="O629" s="161"/>
      <c r="P629" s="161"/>
      <c r="Q629" s="161"/>
      <c r="R629" s="161"/>
      <c r="S629" s="161"/>
      <c r="T629" s="161"/>
      <c r="U629" s="161"/>
      <c r="V629" s="161"/>
      <c r="W629" s="161"/>
      <c r="X629" s="161"/>
      <c r="Y629" s="161"/>
      <c r="Z629" s="161"/>
    </row>
    <row r="630">
      <c r="A630" s="161"/>
      <c r="B630" s="161"/>
      <c r="C630" s="161"/>
      <c r="D630" s="161"/>
      <c r="E630" s="161"/>
      <c r="F630" s="161"/>
      <c r="G630" s="161"/>
      <c r="H630" s="161"/>
      <c r="I630" s="161"/>
      <c r="J630" s="161"/>
      <c r="K630" s="161"/>
      <c r="L630" s="161"/>
      <c r="M630" s="161"/>
      <c r="N630" s="161"/>
      <c r="O630" s="161"/>
      <c r="P630" s="161"/>
      <c r="Q630" s="161"/>
      <c r="R630" s="161"/>
      <c r="S630" s="161"/>
      <c r="T630" s="161"/>
      <c r="U630" s="161"/>
      <c r="V630" s="161"/>
      <c r="W630" s="161"/>
      <c r="X630" s="161"/>
      <c r="Y630" s="161"/>
      <c r="Z630" s="161"/>
    </row>
    <row r="631">
      <c r="A631" s="161"/>
      <c r="B631" s="161"/>
      <c r="C631" s="161"/>
      <c r="D631" s="161"/>
      <c r="E631" s="161"/>
      <c r="F631" s="161"/>
      <c r="G631" s="161"/>
      <c r="H631" s="161"/>
      <c r="I631" s="161"/>
      <c r="J631" s="161"/>
      <c r="K631" s="161"/>
      <c r="L631" s="161"/>
      <c r="M631" s="161"/>
      <c r="N631" s="161"/>
      <c r="O631" s="161"/>
      <c r="P631" s="161"/>
      <c r="Q631" s="161"/>
      <c r="R631" s="161"/>
      <c r="S631" s="161"/>
      <c r="T631" s="161"/>
      <c r="U631" s="161"/>
      <c r="V631" s="161"/>
      <c r="W631" s="161"/>
      <c r="X631" s="161"/>
      <c r="Y631" s="161"/>
      <c r="Z631" s="161"/>
    </row>
    <row r="632">
      <c r="A632" s="161"/>
      <c r="B632" s="161"/>
      <c r="C632" s="161"/>
      <c r="D632" s="161"/>
      <c r="E632" s="161"/>
      <c r="F632" s="161"/>
      <c r="G632" s="161"/>
      <c r="H632" s="161"/>
      <c r="I632" s="161"/>
      <c r="J632" s="161"/>
      <c r="K632" s="161"/>
      <c r="L632" s="161"/>
      <c r="M632" s="161"/>
      <c r="N632" s="161"/>
      <c r="O632" s="161"/>
      <c r="P632" s="161"/>
      <c r="Q632" s="161"/>
      <c r="R632" s="161"/>
      <c r="S632" s="161"/>
      <c r="T632" s="161"/>
      <c r="U632" s="161"/>
      <c r="V632" s="161"/>
      <c r="W632" s="161"/>
      <c r="X632" s="161"/>
      <c r="Y632" s="161"/>
      <c r="Z632" s="161"/>
    </row>
    <row r="633">
      <c r="A633" s="161"/>
      <c r="B633" s="161"/>
      <c r="C633" s="161"/>
      <c r="D633" s="161"/>
      <c r="E633" s="161"/>
      <c r="F633" s="161"/>
      <c r="G633" s="161"/>
      <c r="H633" s="161"/>
      <c r="I633" s="161"/>
      <c r="J633" s="161"/>
      <c r="K633" s="161"/>
      <c r="L633" s="161"/>
      <c r="M633" s="161"/>
      <c r="N633" s="161"/>
      <c r="O633" s="161"/>
      <c r="P633" s="161"/>
      <c r="Q633" s="161"/>
      <c r="R633" s="161"/>
      <c r="S633" s="161"/>
      <c r="T633" s="161"/>
      <c r="U633" s="161"/>
      <c r="V633" s="161"/>
      <c r="W633" s="161"/>
      <c r="X633" s="161"/>
      <c r="Y633" s="161"/>
      <c r="Z633" s="161"/>
    </row>
    <row r="634">
      <c r="A634" s="161"/>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row>
    <row r="635">
      <c r="A635" s="161"/>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row>
    <row r="636">
      <c r="A636" s="161"/>
      <c r="B636" s="161"/>
      <c r="C636" s="161"/>
      <c r="D636" s="161"/>
      <c r="E636" s="161"/>
      <c r="F636" s="161"/>
      <c r="G636" s="161"/>
      <c r="H636" s="161"/>
      <c r="I636" s="161"/>
      <c r="J636" s="161"/>
      <c r="K636" s="161"/>
      <c r="L636" s="161"/>
      <c r="M636" s="161"/>
      <c r="N636" s="161"/>
      <c r="O636" s="161"/>
      <c r="P636" s="161"/>
      <c r="Q636" s="161"/>
      <c r="R636" s="161"/>
      <c r="S636" s="161"/>
      <c r="T636" s="161"/>
      <c r="U636" s="161"/>
      <c r="V636" s="161"/>
      <c r="W636" s="161"/>
      <c r="X636" s="161"/>
      <c r="Y636" s="161"/>
      <c r="Z636" s="161"/>
    </row>
    <row r="637">
      <c r="A637" s="161"/>
      <c r="B637" s="161"/>
      <c r="C637" s="161"/>
      <c r="D637" s="161"/>
      <c r="E637" s="161"/>
      <c r="F637" s="161"/>
      <c r="G637" s="161"/>
      <c r="H637" s="161"/>
      <c r="I637" s="161"/>
      <c r="J637" s="161"/>
      <c r="K637" s="161"/>
      <c r="L637" s="161"/>
      <c r="M637" s="161"/>
      <c r="N637" s="161"/>
      <c r="O637" s="161"/>
      <c r="P637" s="161"/>
      <c r="Q637" s="161"/>
      <c r="R637" s="161"/>
      <c r="S637" s="161"/>
      <c r="T637" s="161"/>
      <c r="U637" s="161"/>
      <c r="V637" s="161"/>
      <c r="W637" s="161"/>
      <c r="X637" s="161"/>
      <c r="Y637" s="161"/>
      <c r="Z637" s="161"/>
    </row>
    <row r="638">
      <c r="A638" s="161"/>
      <c r="B638" s="161"/>
      <c r="C638" s="161"/>
      <c r="D638" s="161"/>
      <c r="E638" s="161"/>
      <c r="F638" s="161"/>
      <c r="G638" s="161"/>
      <c r="H638" s="161"/>
      <c r="I638" s="161"/>
      <c r="J638" s="161"/>
      <c r="K638" s="161"/>
      <c r="L638" s="161"/>
      <c r="M638" s="161"/>
      <c r="N638" s="161"/>
      <c r="O638" s="161"/>
      <c r="P638" s="161"/>
      <c r="Q638" s="161"/>
      <c r="R638" s="161"/>
      <c r="S638" s="161"/>
      <c r="T638" s="161"/>
      <c r="U638" s="161"/>
      <c r="V638" s="161"/>
      <c r="W638" s="161"/>
      <c r="X638" s="161"/>
      <c r="Y638" s="161"/>
      <c r="Z638" s="161"/>
    </row>
    <row r="639">
      <c r="A639" s="161"/>
      <c r="B639" s="161"/>
      <c r="C639" s="161"/>
      <c r="D639" s="161"/>
      <c r="E639" s="161"/>
      <c r="F639" s="161"/>
      <c r="G639" s="161"/>
      <c r="H639" s="161"/>
      <c r="I639" s="161"/>
      <c r="J639" s="161"/>
      <c r="K639" s="161"/>
      <c r="L639" s="161"/>
      <c r="M639" s="161"/>
      <c r="N639" s="161"/>
      <c r="O639" s="161"/>
      <c r="P639" s="161"/>
      <c r="Q639" s="161"/>
      <c r="R639" s="161"/>
      <c r="S639" s="161"/>
      <c r="T639" s="161"/>
      <c r="U639" s="161"/>
      <c r="V639" s="161"/>
      <c r="W639" s="161"/>
      <c r="X639" s="161"/>
      <c r="Y639" s="161"/>
      <c r="Z639" s="161"/>
    </row>
    <row r="640">
      <c r="A640" s="161"/>
      <c r="B640" s="161"/>
      <c r="C640" s="161"/>
      <c r="D640" s="161"/>
      <c r="E640" s="161"/>
      <c r="F640" s="161"/>
      <c r="G640" s="161"/>
      <c r="H640" s="161"/>
      <c r="I640" s="161"/>
      <c r="J640" s="161"/>
      <c r="K640" s="161"/>
      <c r="L640" s="161"/>
      <c r="M640" s="161"/>
      <c r="N640" s="161"/>
      <c r="O640" s="161"/>
      <c r="P640" s="161"/>
      <c r="Q640" s="161"/>
      <c r="R640" s="161"/>
      <c r="S640" s="161"/>
      <c r="T640" s="161"/>
      <c r="U640" s="161"/>
      <c r="V640" s="161"/>
      <c r="W640" s="161"/>
      <c r="X640" s="161"/>
      <c r="Y640" s="161"/>
      <c r="Z640" s="161"/>
    </row>
    <row r="641">
      <c r="A641" s="161"/>
      <c r="B641" s="161"/>
      <c r="C641" s="161"/>
      <c r="D641" s="161"/>
      <c r="E641" s="161"/>
      <c r="F641" s="161"/>
      <c r="G641" s="161"/>
      <c r="H641" s="161"/>
      <c r="I641" s="161"/>
      <c r="J641" s="161"/>
      <c r="K641" s="161"/>
      <c r="L641" s="161"/>
      <c r="M641" s="161"/>
      <c r="N641" s="161"/>
      <c r="O641" s="161"/>
      <c r="P641" s="161"/>
      <c r="Q641" s="161"/>
      <c r="R641" s="161"/>
      <c r="S641" s="161"/>
      <c r="T641" s="161"/>
      <c r="U641" s="161"/>
      <c r="V641" s="161"/>
      <c r="W641" s="161"/>
      <c r="X641" s="161"/>
      <c r="Y641" s="161"/>
      <c r="Z641" s="161"/>
    </row>
    <row r="642">
      <c r="A642" s="161"/>
      <c r="B642" s="161"/>
      <c r="C642" s="161"/>
      <c r="D642" s="161"/>
      <c r="E642" s="161"/>
      <c r="F642" s="161"/>
      <c r="G642" s="161"/>
      <c r="H642" s="161"/>
      <c r="I642" s="161"/>
      <c r="J642" s="161"/>
      <c r="K642" s="161"/>
      <c r="L642" s="161"/>
      <c r="M642" s="161"/>
      <c r="N642" s="161"/>
      <c r="O642" s="161"/>
      <c r="P642" s="161"/>
      <c r="Q642" s="161"/>
      <c r="R642" s="161"/>
      <c r="S642" s="161"/>
      <c r="T642" s="161"/>
      <c r="U642" s="161"/>
      <c r="V642" s="161"/>
      <c r="W642" s="161"/>
      <c r="X642" s="161"/>
      <c r="Y642" s="161"/>
      <c r="Z642" s="161"/>
    </row>
    <row r="643">
      <c r="A643" s="161"/>
      <c r="B643" s="161"/>
      <c r="C643" s="161"/>
      <c r="D643" s="161"/>
      <c r="E643" s="161"/>
      <c r="F643" s="161"/>
      <c r="G643" s="161"/>
      <c r="H643" s="161"/>
      <c r="I643" s="161"/>
      <c r="J643" s="161"/>
      <c r="K643" s="161"/>
      <c r="L643" s="161"/>
      <c r="M643" s="161"/>
      <c r="N643" s="161"/>
      <c r="O643" s="161"/>
      <c r="P643" s="161"/>
      <c r="Q643" s="161"/>
      <c r="R643" s="161"/>
      <c r="S643" s="161"/>
      <c r="T643" s="161"/>
      <c r="U643" s="161"/>
      <c r="V643" s="161"/>
      <c r="W643" s="161"/>
      <c r="X643" s="161"/>
      <c r="Y643" s="161"/>
      <c r="Z643" s="161"/>
    </row>
    <row r="644">
      <c r="A644" s="161"/>
      <c r="B644" s="161"/>
      <c r="C644" s="161"/>
      <c r="D644" s="161"/>
      <c r="E644" s="161"/>
      <c r="F644" s="161"/>
      <c r="G644" s="161"/>
      <c r="H644" s="161"/>
      <c r="I644" s="161"/>
      <c r="J644" s="161"/>
      <c r="K644" s="161"/>
      <c r="L644" s="161"/>
      <c r="M644" s="161"/>
      <c r="N644" s="161"/>
      <c r="O644" s="161"/>
      <c r="P644" s="161"/>
      <c r="Q644" s="161"/>
      <c r="R644" s="161"/>
      <c r="S644" s="161"/>
      <c r="T644" s="161"/>
      <c r="U644" s="161"/>
      <c r="V644" s="161"/>
      <c r="W644" s="161"/>
      <c r="X644" s="161"/>
      <c r="Y644" s="161"/>
      <c r="Z644" s="161"/>
    </row>
    <row r="645">
      <c r="A645" s="161"/>
      <c r="B645" s="161"/>
      <c r="C645" s="161"/>
      <c r="D645" s="161"/>
      <c r="E645" s="161"/>
      <c r="F645" s="161"/>
      <c r="G645" s="161"/>
      <c r="H645" s="161"/>
      <c r="I645" s="161"/>
      <c r="J645" s="161"/>
      <c r="K645" s="161"/>
      <c r="L645" s="161"/>
      <c r="M645" s="161"/>
      <c r="N645" s="161"/>
      <c r="O645" s="161"/>
      <c r="P645" s="161"/>
      <c r="Q645" s="161"/>
      <c r="R645" s="161"/>
      <c r="S645" s="161"/>
      <c r="T645" s="161"/>
      <c r="U645" s="161"/>
      <c r="V645" s="161"/>
      <c r="W645" s="161"/>
      <c r="X645" s="161"/>
      <c r="Y645" s="161"/>
      <c r="Z645" s="161"/>
    </row>
    <row r="646">
      <c r="A646" s="161"/>
      <c r="B646" s="161"/>
      <c r="C646" s="161"/>
      <c r="D646" s="161"/>
      <c r="E646" s="161"/>
      <c r="F646" s="161"/>
      <c r="G646" s="161"/>
      <c r="H646" s="161"/>
      <c r="I646" s="161"/>
      <c r="J646" s="161"/>
      <c r="K646" s="161"/>
      <c r="L646" s="161"/>
      <c r="M646" s="161"/>
      <c r="N646" s="161"/>
      <c r="O646" s="161"/>
      <c r="P646" s="161"/>
      <c r="Q646" s="161"/>
      <c r="R646" s="161"/>
      <c r="S646" s="161"/>
      <c r="T646" s="161"/>
      <c r="U646" s="161"/>
      <c r="V646" s="161"/>
      <c r="W646" s="161"/>
      <c r="X646" s="161"/>
      <c r="Y646" s="161"/>
      <c r="Z646" s="161"/>
    </row>
    <row r="647">
      <c r="A647" s="161"/>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row>
    <row r="648">
      <c r="A648" s="161"/>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row>
    <row r="649">
      <c r="A649" s="161"/>
      <c r="B649" s="161"/>
      <c r="C649" s="161"/>
      <c r="D649" s="161"/>
      <c r="E649" s="161"/>
      <c r="F649" s="161"/>
      <c r="G649" s="161"/>
      <c r="H649" s="161"/>
      <c r="I649" s="161"/>
      <c r="J649" s="161"/>
      <c r="K649" s="161"/>
      <c r="L649" s="161"/>
      <c r="M649" s="161"/>
      <c r="N649" s="161"/>
      <c r="O649" s="161"/>
      <c r="P649" s="161"/>
      <c r="Q649" s="161"/>
      <c r="R649" s="161"/>
      <c r="S649" s="161"/>
      <c r="T649" s="161"/>
      <c r="U649" s="161"/>
      <c r="V649" s="161"/>
      <c r="W649" s="161"/>
      <c r="X649" s="161"/>
      <c r="Y649" s="161"/>
      <c r="Z649" s="161"/>
    </row>
    <row r="650">
      <c r="A650" s="161"/>
      <c r="B650" s="161"/>
      <c r="C650" s="161"/>
      <c r="D650" s="161"/>
      <c r="E650" s="161"/>
      <c r="F650" s="161"/>
      <c r="G650" s="161"/>
      <c r="H650" s="161"/>
      <c r="I650" s="161"/>
      <c r="J650" s="161"/>
      <c r="K650" s="161"/>
      <c r="L650" s="161"/>
      <c r="M650" s="161"/>
      <c r="N650" s="161"/>
      <c r="O650" s="161"/>
      <c r="P650" s="161"/>
      <c r="Q650" s="161"/>
      <c r="R650" s="161"/>
      <c r="S650" s="161"/>
      <c r="T650" s="161"/>
      <c r="U650" s="161"/>
      <c r="V650" s="161"/>
      <c r="W650" s="161"/>
      <c r="X650" s="161"/>
      <c r="Y650" s="161"/>
      <c r="Z650" s="161"/>
    </row>
    <row r="651">
      <c r="A651" s="161"/>
      <c r="B651" s="161"/>
      <c r="C651" s="161"/>
      <c r="D651" s="161"/>
      <c r="E651" s="161"/>
      <c r="F651" s="161"/>
      <c r="G651" s="161"/>
      <c r="H651" s="161"/>
      <c r="I651" s="161"/>
      <c r="J651" s="161"/>
      <c r="K651" s="161"/>
      <c r="L651" s="161"/>
      <c r="M651" s="161"/>
      <c r="N651" s="161"/>
      <c r="O651" s="161"/>
      <c r="P651" s="161"/>
      <c r="Q651" s="161"/>
      <c r="R651" s="161"/>
      <c r="S651" s="161"/>
      <c r="T651" s="161"/>
      <c r="U651" s="161"/>
      <c r="V651" s="161"/>
      <c r="W651" s="161"/>
      <c r="X651" s="161"/>
      <c r="Y651" s="161"/>
      <c r="Z651" s="161"/>
    </row>
    <row r="652">
      <c r="A652" s="161"/>
      <c r="B652" s="161"/>
      <c r="C652" s="161"/>
      <c r="D652" s="161"/>
      <c r="E652" s="161"/>
      <c r="F652" s="161"/>
      <c r="G652" s="161"/>
      <c r="H652" s="161"/>
      <c r="I652" s="161"/>
      <c r="J652" s="161"/>
      <c r="K652" s="161"/>
      <c r="L652" s="161"/>
      <c r="M652" s="161"/>
      <c r="N652" s="161"/>
      <c r="O652" s="161"/>
      <c r="P652" s="161"/>
      <c r="Q652" s="161"/>
      <c r="R652" s="161"/>
      <c r="S652" s="161"/>
      <c r="T652" s="161"/>
      <c r="U652" s="161"/>
      <c r="V652" s="161"/>
      <c r="W652" s="161"/>
      <c r="X652" s="161"/>
      <c r="Y652" s="161"/>
      <c r="Z652" s="161"/>
    </row>
    <row r="653">
      <c r="A653" s="161"/>
      <c r="B653" s="161"/>
      <c r="C653" s="161"/>
      <c r="D653" s="161"/>
      <c r="E653" s="161"/>
      <c r="F653" s="161"/>
      <c r="G653" s="161"/>
      <c r="H653" s="161"/>
      <c r="I653" s="161"/>
      <c r="J653" s="161"/>
      <c r="K653" s="161"/>
      <c r="L653" s="161"/>
      <c r="M653" s="161"/>
      <c r="N653" s="161"/>
      <c r="O653" s="161"/>
      <c r="P653" s="161"/>
      <c r="Q653" s="161"/>
      <c r="R653" s="161"/>
      <c r="S653" s="161"/>
      <c r="T653" s="161"/>
      <c r="U653" s="161"/>
      <c r="V653" s="161"/>
      <c r="W653" s="161"/>
      <c r="X653" s="161"/>
      <c r="Y653" s="161"/>
      <c r="Z653" s="161"/>
    </row>
    <row r="654">
      <c r="A654" s="161"/>
      <c r="B654" s="161"/>
      <c r="C654" s="161"/>
      <c r="D654" s="161"/>
      <c r="E654" s="161"/>
      <c r="F654" s="161"/>
      <c r="G654" s="161"/>
      <c r="H654" s="161"/>
      <c r="I654" s="161"/>
      <c r="J654" s="161"/>
      <c r="K654" s="161"/>
      <c r="L654" s="161"/>
      <c r="M654" s="161"/>
      <c r="N654" s="161"/>
      <c r="O654" s="161"/>
      <c r="P654" s="161"/>
      <c r="Q654" s="161"/>
      <c r="R654" s="161"/>
      <c r="S654" s="161"/>
      <c r="T654" s="161"/>
      <c r="U654" s="161"/>
      <c r="V654" s="161"/>
      <c r="W654" s="161"/>
      <c r="X654" s="161"/>
      <c r="Y654" s="161"/>
      <c r="Z654" s="161"/>
    </row>
    <row r="655">
      <c r="A655" s="161"/>
      <c r="B655" s="161"/>
      <c r="C655" s="161"/>
      <c r="D655" s="161"/>
      <c r="E655" s="161"/>
      <c r="F655" s="161"/>
      <c r="G655" s="161"/>
      <c r="H655" s="161"/>
      <c r="I655" s="161"/>
      <c r="J655" s="161"/>
      <c r="K655" s="161"/>
      <c r="L655" s="161"/>
      <c r="M655" s="161"/>
      <c r="N655" s="161"/>
      <c r="O655" s="161"/>
      <c r="P655" s="161"/>
      <c r="Q655" s="161"/>
      <c r="R655" s="161"/>
      <c r="S655" s="161"/>
      <c r="T655" s="161"/>
      <c r="U655" s="161"/>
      <c r="V655" s="161"/>
      <c r="W655" s="161"/>
      <c r="X655" s="161"/>
      <c r="Y655" s="161"/>
      <c r="Z655" s="161"/>
    </row>
    <row r="656">
      <c r="A656" s="161"/>
      <c r="B656" s="161"/>
      <c r="C656" s="161"/>
      <c r="D656" s="161"/>
      <c r="E656" s="161"/>
      <c r="F656" s="161"/>
      <c r="G656" s="161"/>
      <c r="H656" s="161"/>
      <c r="I656" s="161"/>
      <c r="J656" s="161"/>
      <c r="K656" s="161"/>
      <c r="L656" s="161"/>
      <c r="M656" s="161"/>
      <c r="N656" s="161"/>
      <c r="O656" s="161"/>
      <c r="P656" s="161"/>
      <c r="Q656" s="161"/>
      <c r="R656" s="161"/>
      <c r="S656" s="161"/>
      <c r="T656" s="161"/>
      <c r="U656" s="161"/>
      <c r="V656" s="161"/>
      <c r="W656" s="161"/>
      <c r="X656" s="161"/>
      <c r="Y656" s="161"/>
      <c r="Z656" s="161"/>
    </row>
    <row r="657">
      <c r="A657" s="161"/>
      <c r="B657" s="161"/>
      <c r="C657" s="161"/>
      <c r="D657" s="161"/>
      <c r="E657" s="161"/>
      <c r="F657" s="161"/>
      <c r="G657" s="161"/>
      <c r="H657" s="161"/>
      <c r="I657" s="161"/>
      <c r="J657" s="161"/>
      <c r="K657" s="161"/>
      <c r="L657" s="161"/>
      <c r="M657" s="161"/>
      <c r="N657" s="161"/>
      <c r="O657" s="161"/>
      <c r="P657" s="161"/>
      <c r="Q657" s="161"/>
      <c r="R657" s="161"/>
      <c r="S657" s="161"/>
      <c r="T657" s="161"/>
      <c r="U657" s="161"/>
      <c r="V657" s="161"/>
      <c r="W657" s="161"/>
      <c r="X657" s="161"/>
      <c r="Y657" s="161"/>
      <c r="Z657" s="161"/>
    </row>
    <row r="658">
      <c r="A658" s="161"/>
      <c r="B658" s="161"/>
      <c r="C658" s="161"/>
      <c r="D658" s="161"/>
      <c r="E658" s="161"/>
      <c r="F658" s="161"/>
      <c r="G658" s="161"/>
      <c r="H658" s="161"/>
      <c r="I658" s="161"/>
      <c r="J658" s="161"/>
      <c r="K658" s="161"/>
      <c r="L658" s="161"/>
      <c r="M658" s="161"/>
      <c r="N658" s="161"/>
      <c r="O658" s="161"/>
      <c r="P658" s="161"/>
      <c r="Q658" s="161"/>
      <c r="R658" s="161"/>
      <c r="S658" s="161"/>
      <c r="T658" s="161"/>
      <c r="U658" s="161"/>
      <c r="V658" s="161"/>
      <c r="W658" s="161"/>
      <c r="X658" s="161"/>
      <c r="Y658" s="161"/>
      <c r="Z658" s="161"/>
    </row>
    <row r="659">
      <c r="A659" s="161"/>
      <c r="B659" s="161"/>
      <c r="C659" s="161"/>
      <c r="D659" s="161"/>
      <c r="E659" s="161"/>
      <c r="F659" s="161"/>
      <c r="G659" s="161"/>
      <c r="H659" s="161"/>
      <c r="I659" s="161"/>
      <c r="J659" s="161"/>
      <c r="K659" s="161"/>
      <c r="L659" s="161"/>
      <c r="M659" s="161"/>
      <c r="N659" s="161"/>
      <c r="O659" s="161"/>
      <c r="P659" s="161"/>
      <c r="Q659" s="161"/>
      <c r="R659" s="161"/>
      <c r="S659" s="161"/>
      <c r="T659" s="161"/>
      <c r="U659" s="161"/>
      <c r="V659" s="161"/>
      <c r="W659" s="161"/>
      <c r="X659" s="161"/>
      <c r="Y659" s="161"/>
      <c r="Z659" s="161"/>
    </row>
    <row r="660">
      <c r="A660" s="161"/>
      <c r="B660" s="161"/>
      <c r="C660" s="161"/>
      <c r="D660" s="161"/>
      <c r="E660" s="161"/>
      <c r="F660" s="161"/>
      <c r="G660" s="161"/>
      <c r="H660" s="161"/>
      <c r="I660" s="161"/>
      <c r="J660" s="161"/>
      <c r="K660" s="161"/>
      <c r="L660" s="161"/>
      <c r="M660" s="161"/>
      <c r="N660" s="161"/>
      <c r="O660" s="161"/>
      <c r="P660" s="161"/>
      <c r="Q660" s="161"/>
      <c r="R660" s="161"/>
      <c r="S660" s="161"/>
      <c r="T660" s="161"/>
      <c r="U660" s="161"/>
      <c r="V660" s="161"/>
      <c r="W660" s="161"/>
      <c r="X660" s="161"/>
      <c r="Y660" s="161"/>
      <c r="Z660" s="161"/>
    </row>
    <row r="661">
      <c r="A661" s="161"/>
      <c r="B661" s="161"/>
      <c r="C661" s="161"/>
      <c r="D661" s="161"/>
      <c r="E661" s="161"/>
      <c r="F661" s="161"/>
      <c r="G661" s="161"/>
      <c r="H661" s="161"/>
      <c r="I661" s="161"/>
      <c r="J661" s="161"/>
      <c r="K661" s="161"/>
      <c r="L661" s="161"/>
      <c r="M661" s="161"/>
      <c r="N661" s="161"/>
      <c r="O661" s="161"/>
      <c r="P661" s="161"/>
      <c r="Q661" s="161"/>
      <c r="R661" s="161"/>
      <c r="S661" s="161"/>
      <c r="T661" s="161"/>
      <c r="U661" s="161"/>
      <c r="V661" s="161"/>
      <c r="W661" s="161"/>
      <c r="X661" s="161"/>
      <c r="Y661" s="161"/>
      <c r="Z661" s="161"/>
    </row>
    <row r="662">
      <c r="A662" s="161"/>
      <c r="B662" s="161"/>
      <c r="C662" s="161"/>
      <c r="D662" s="161"/>
      <c r="E662" s="161"/>
      <c r="F662" s="161"/>
      <c r="G662" s="161"/>
      <c r="H662" s="161"/>
      <c r="I662" s="161"/>
      <c r="J662" s="161"/>
      <c r="K662" s="161"/>
      <c r="L662" s="161"/>
      <c r="M662" s="161"/>
      <c r="N662" s="161"/>
      <c r="O662" s="161"/>
      <c r="P662" s="161"/>
      <c r="Q662" s="161"/>
      <c r="R662" s="161"/>
      <c r="S662" s="161"/>
      <c r="T662" s="161"/>
      <c r="U662" s="161"/>
      <c r="V662" s="161"/>
      <c r="W662" s="161"/>
      <c r="X662" s="161"/>
      <c r="Y662" s="161"/>
      <c r="Z662" s="161"/>
    </row>
    <row r="663">
      <c r="A663" s="161"/>
      <c r="B663" s="161"/>
      <c r="C663" s="161"/>
      <c r="D663" s="161"/>
      <c r="E663" s="161"/>
      <c r="F663" s="161"/>
      <c r="G663" s="161"/>
      <c r="H663" s="161"/>
      <c r="I663" s="161"/>
      <c r="J663" s="161"/>
      <c r="K663" s="161"/>
      <c r="L663" s="161"/>
      <c r="M663" s="161"/>
      <c r="N663" s="161"/>
      <c r="O663" s="161"/>
      <c r="P663" s="161"/>
      <c r="Q663" s="161"/>
      <c r="R663" s="161"/>
      <c r="S663" s="161"/>
      <c r="T663" s="161"/>
      <c r="U663" s="161"/>
      <c r="V663" s="161"/>
      <c r="W663" s="161"/>
      <c r="X663" s="161"/>
      <c r="Y663" s="161"/>
      <c r="Z663" s="161"/>
    </row>
    <row r="664">
      <c r="A664" s="161"/>
      <c r="B664" s="161"/>
      <c r="C664" s="161"/>
      <c r="D664" s="161"/>
      <c r="E664" s="161"/>
      <c r="F664" s="161"/>
      <c r="G664" s="161"/>
      <c r="H664" s="161"/>
      <c r="I664" s="161"/>
      <c r="J664" s="161"/>
      <c r="K664" s="161"/>
      <c r="L664" s="161"/>
      <c r="M664" s="161"/>
      <c r="N664" s="161"/>
      <c r="O664" s="161"/>
      <c r="P664" s="161"/>
      <c r="Q664" s="161"/>
      <c r="R664" s="161"/>
      <c r="S664" s="161"/>
      <c r="T664" s="161"/>
      <c r="U664" s="161"/>
      <c r="V664" s="161"/>
      <c r="W664" s="161"/>
      <c r="X664" s="161"/>
      <c r="Y664" s="161"/>
      <c r="Z664" s="161"/>
    </row>
    <row r="665">
      <c r="A665" s="161"/>
      <c r="B665" s="161"/>
      <c r="C665" s="161"/>
      <c r="D665" s="161"/>
      <c r="E665" s="161"/>
      <c r="F665" s="161"/>
      <c r="G665" s="161"/>
      <c r="H665" s="161"/>
      <c r="I665" s="161"/>
      <c r="J665" s="161"/>
      <c r="K665" s="161"/>
      <c r="L665" s="161"/>
      <c r="M665" s="161"/>
      <c r="N665" s="161"/>
      <c r="O665" s="161"/>
      <c r="P665" s="161"/>
      <c r="Q665" s="161"/>
      <c r="R665" s="161"/>
      <c r="S665" s="161"/>
      <c r="T665" s="161"/>
      <c r="U665" s="161"/>
      <c r="V665" s="161"/>
      <c r="W665" s="161"/>
      <c r="X665" s="161"/>
      <c r="Y665" s="161"/>
      <c r="Z665" s="161"/>
    </row>
    <row r="666">
      <c r="A666" s="161"/>
      <c r="B666" s="161"/>
      <c r="C666" s="161"/>
      <c r="D666" s="161"/>
      <c r="E666" s="161"/>
      <c r="F666" s="161"/>
      <c r="G666" s="161"/>
      <c r="H666" s="161"/>
      <c r="I666" s="161"/>
      <c r="J666" s="161"/>
      <c r="K666" s="161"/>
      <c r="L666" s="161"/>
      <c r="M666" s="161"/>
      <c r="N666" s="161"/>
      <c r="O666" s="161"/>
      <c r="P666" s="161"/>
      <c r="Q666" s="161"/>
      <c r="R666" s="161"/>
      <c r="S666" s="161"/>
      <c r="T666" s="161"/>
      <c r="U666" s="161"/>
      <c r="V666" s="161"/>
      <c r="W666" s="161"/>
      <c r="X666" s="161"/>
      <c r="Y666" s="161"/>
      <c r="Z666" s="161"/>
    </row>
    <row r="667">
      <c r="A667" s="161"/>
      <c r="B667" s="161"/>
      <c r="C667" s="161"/>
      <c r="D667" s="161"/>
      <c r="E667" s="161"/>
      <c r="F667" s="161"/>
      <c r="G667" s="161"/>
      <c r="H667" s="161"/>
      <c r="I667" s="161"/>
      <c r="J667" s="161"/>
      <c r="K667" s="161"/>
      <c r="L667" s="161"/>
      <c r="M667" s="161"/>
      <c r="N667" s="161"/>
      <c r="O667" s="161"/>
      <c r="P667" s="161"/>
      <c r="Q667" s="161"/>
      <c r="R667" s="161"/>
      <c r="S667" s="161"/>
      <c r="T667" s="161"/>
      <c r="U667" s="161"/>
      <c r="V667" s="161"/>
      <c r="W667" s="161"/>
      <c r="X667" s="161"/>
      <c r="Y667" s="161"/>
      <c r="Z667" s="161"/>
    </row>
    <row r="668">
      <c r="A668" s="161"/>
      <c r="B668" s="161"/>
      <c r="C668" s="161"/>
      <c r="D668" s="161"/>
      <c r="E668" s="161"/>
      <c r="F668" s="161"/>
      <c r="G668" s="161"/>
      <c r="H668" s="161"/>
      <c r="I668" s="161"/>
      <c r="J668" s="161"/>
      <c r="K668" s="161"/>
      <c r="L668" s="161"/>
      <c r="M668" s="161"/>
      <c r="N668" s="161"/>
      <c r="O668" s="161"/>
      <c r="P668" s="161"/>
      <c r="Q668" s="161"/>
      <c r="R668" s="161"/>
      <c r="S668" s="161"/>
      <c r="T668" s="161"/>
      <c r="U668" s="161"/>
      <c r="V668" s="161"/>
      <c r="W668" s="161"/>
      <c r="X668" s="161"/>
      <c r="Y668" s="161"/>
      <c r="Z668" s="161"/>
    </row>
    <row r="669">
      <c r="A669" s="161"/>
      <c r="B669" s="161"/>
      <c r="C669" s="161"/>
      <c r="D669" s="161"/>
      <c r="E669" s="161"/>
      <c r="F669" s="161"/>
      <c r="G669" s="161"/>
      <c r="H669" s="161"/>
      <c r="I669" s="161"/>
      <c r="J669" s="161"/>
      <c r="K669" s="161"/>
      <c r="L669" s="161"/>
      <c r="M669" s="161"/>
      <c r="N669" s="161"/>
      <c r="O669" s="161"/>
      <c r="P669" s="161"/>
      <c r="Q669" s="161"/>
      <c r="R669" s="161"/>
      <c r="S669" s="161"/>
      <c r="T669" s="161"/>
      <c r="U669" s="161"/>
      <c r="V669" s="161"/>
      <c r="W669" s="161"/>
      <c r="X669" s="161"/>
      <c r="Y669" s="161"/>
      <c r="Z669" s="161"/>
    </row>
    <row r="670">
      <c r="A670" s="161"/>
      <c r="B670" s="161"/>
      <c r="C670" s="161"/>
      <c r="D670" s="161"/>
      <c r="E670" s="161"/>
      <c r="F670" s="161"/>
      <c r="G670" s="161"/>
      <c r="H670" s="161"/>
      <c r="I670" s="161"/>
      <c r="J670" s="161"/>
      <c r="K670" s="161"/>
      <c r="L670" s="161"/>
      <c r="M670" s="161"/>
      <c r="N670" s="161"/>
      <c r="O670" s="161"/>
      <c r="P670" s="161"/>
      <c r="Q670" s="161"/>
      <c r="R670" s="161"/>
      <c r="S670" s="161"/>
      <c r="T670" s="161"/>
      <c r="U670" s="161"/>
      <c r="V670" s="161"/>
      <c r="W670" s="161"/>
      <c r="X670" s="161"/>
      <c r="Y670" s="161"/>
      <c r="Z670" s="161"/>
    </row>
    <row r="671">
      <c r="A671" s="161"/>
      <c r="B671" s="161"/>
      <c r="C671" s="161"/>
      <c r="D671" s="161"/>
      <c r="E671" s="161"/>
      <c r="F671" s="161"/>
      <c r="G671" s="161"/>
      <c r="H671" s="161"/>
      <c r="I671" s="161"/>
      <c r="J671" s="161"/>
      <c r="K671" s="161"/>
      <c r="L671" s="161"/>
      <c r="M671" s="161"/>
      <c r="N671" s="161"/>
      <c r="O671" s="161"/>
      <c r="P671" s="161"/>
      <c r="Q671" s="161"/>
      <c r="R671" s="161"/>
      <c r="S671" s="161"/>
      <c r="T671" s="161"/>
      <c r="U671" s="161"/>
      <c r="V671" s="161"/>
      <c r="W671" s="161"/>
      <c r="X671" s="161"/>
      <c r="Y671" s="161"/>
      <c r="Z671" s="161"/>
    </row>
    <row r="672">
      <c r="A672" s="161"/>
      <c r="B672" s="161"/>
      <c r="C672" s="161"/>
      <c r="D672" s="161"/>
      <c r="E672" s="161"/>
      <c r="F672" s="161"/>
      <c r="G672" s="161"/>
      <c r="H672" s="161"/>
      <c r="I672" s="161"/>
      <c r="J672" s="161"/>
      <c r="K672" s="161"/>
      <c r="L672" s="161"/>
      <c r="M672" s="161"/>
      <c r="N672" s="161"/>
      <c r="O672" s="161"/>
      <c r="P672" s="161"/>
      <c r="Q672" s="161"/>
      <c r="R672" s="161"/>
      <c r="S672" s="161"/>
      <c r="T672" s="161"/>
      <c r="U672" s="161"/>
      <c r="V672" s="161"/>
      <c r="W672" s="161"/>
      <c r="X672" s="161"/>
      <c r="Y672" s="161"/>
      <c r="Z672" s="161"/>
    </row>
    <row r="673">
      <c r="A673" s="161"/>
      <c r="B673" s="161"/>
      <c r="C673" s="161"/>
      <c r="D673" s="161"/>
      <c r="E673" s="161"/>
      <c r="F673" s="161"/>
      <c r="G673" s="161"/>
      <c r="H673" s="161"/>
      <c r="I673" s="161"/>
      <c r="J673" s="161"/>
      <c r="K673" s="161"/>
      <c r="L673" s="161"/>
      <c r="M673" s="161"/>
      <c r="N673" s="161"/>
      <c r="O673" s="161"/>
      <c r="P673" s="161"/>
      <c r="Q673" s="161"/>
      <c r="R673" s="161"/>
      <c r="S673" s="161"/>
      <c r="T673" s="161"/>
      <c r="U673" s="161"/>
      <c r="V673" s="161"/>
      <c r="W673" s="161"/>
      <c r="X673" s="161"/>
      <c r="Y673" s="161"/>
      <c r="Z673" s="161"/>
    </row>
    <row r="674">
      <c r="A674" s="161"/>
      <c r="B674" s="161"/>
      <c r="C674" s="161"/>
      <c r="D674" s="161"/>
      <c r="E674" s="161"/>
      <c r="F674" s="161"/>
      <c r="G674" s="161"/>
      <c r="H674" s="161"/>
      <c r="I674" s="161"/>
      <c r="J674" s="161"/>
      <c r="K674" s="161"/>
      <c r="L674" s="161"/>
      <c r="M674" s="161"/>
      <c r="N674" s="161"/>
      <c r="O674" s="161"/>
      <c r="P674" s="161"/>
      <c r="Q674" s="161"/>
      <c r="R674" s="161"/>
      <c r="S674" s="161"/>
      <c r="T674" s="161"/>
      <c r="U674" s="161"/>
      <c r="V674" s="161"/>
      <c r="W674" s="161"/>
      <c r="X674" s="161"/>
      <c r="Y674" s="161"/>
      <c r="Z674" s="161"/>
    </row>
    <row r="675">
      <c r="A675" s="161"/>
      <c r="B675" s="161"/>
      <c r="C675" s="161"/>
      <c r="D675" s="161"/>
      <c r="E675" s="161"/>
      <c r="F675" s="161"/>
      <c r="G675" s="161"/>
      <c r="H675" s="161"/>
      <c r="I675" s="161"/>
      <c r="J675" s="161"/>
      <c r="K675" s="161"/>
      <c r="L675" s="161"/>
      <c r="M675" s="161"/>
      <c r="N675" s="161"/>
      <c r="O675" s="161"/>
      <c r="P675" s="161"/>
      <c r="Q675" s="161"/>
      <c r="R675" s="161"/>
      <c r="S675" s="161"/>
      <c r="T675" s="161"/>
      <c r="U675" s="161"/>
      <c r="V675" s="161"/>
      <c r="W675" s="161"/>
      <c r="X675" s="161"/>
      <c r="Y675" s="161"/>
      <c r="Z675" s="161"/>
    </row>
    <row r="676">
      <c r="A676" s="161"/>
      <c r="B676" s="161"/>
      <c r="C676" s="161"/>
      <c r="D676" s="161"/>
      <c r="E676" s="161"/>
      <c r="F676" s="161"/>
      <c r="G676" s="161"/>
      <c r="H676" s="161"/>
      <c r="I676" s="161"/>
      <c r="J676" s="161"/>
      <c r="K676" s="161"/>
      <c r="L676" s="161"/>
      <c r="M676" s="161"/>
      <c r="N676" s="161"/>
      <c r="O676" s="161"/>
      <c r="P676" s="161"/>
      <c r="Q676" s="161"/>
      <c r="R676" s="161"/>
      <c r="S676" s="161"/>
      <c r="T676" s="161"/>
      <c r="U676" s="161"/>
      <c r="V676" s="161"/>
      <c r="W676" s="161"/>
      <c r="X676" s="161"/>
      <c r="Y676" s="161"/>
      <c r="Z676" s="161"/>
    </row>
    <row r="677">
      <c r="A677" s="161"/>
      <c r="B677" s="161"/>
      <c r="C677" s="161"/>
      <c r="D677" s="161"/>
      <c r="E677" s="161"/>
      <c r="F677" s="161"/>
      <c r="G677" s="161"/>
      <c r="H677" s="161"/>
      <c r="I677" s="161"/>
      <c r="J677" s="161"/>
      <c r="K677" s="161"/>
      <c r="L677" s="161"/>
      <c r="M677" s="161"/>
      <c r="N677" s="161"/>
      <c r="O677" s="161"/>
      <c r="P677" s="161"/>
      <c r="Q677" s="161"/>
      <c r="R677" s="161"/>
      <c r="S677" s="161"/>
      <c r="T677" s="161"/>
      <c r="U677" s="161"/>
      <c r="V677" s="161"/>
      <c r="W677" s="161"/>
      <c r="X677" s="161"/>
      <c r="Y677" s="161"/>
      <c r="Z677" s="161"/>
    </row>
    <row r="678">
      <c r="A678" s="161"/>
      <c r="B678" s="161"/>
      <c r="C678" s="161"/>
      <c r="D678" s="161"/>
      <c r="E678" s="161"/>
      <c r="F678" s="161"/>
      <c r="G678" s="161"/>
      <c r="H678" s="161"/>
      <c r="I678" s="161"/>
      <c r="J678" s="161"/>
      <c r="K678" s="161"/>
      <c r="L678" s="161"/>
      <c r="M678" s="161"/>
      <c r="N678" s="161"/>
      <c r="O678" s="161"/>
      <c r="P678" s="161"/>
      <c r="Q678" s="161"/>
      <c r="R678" s="161"/>
      <c r="S678" s="161"/>
      <c r="T678" s="161"/>
      <c r="U678" s="161"/>
      <c r="V678" s="161"/>
      <c r="W678" s="161"/>
      <c r="X678" s="161"/>
      <c r="Y678" s="161"/>
      <c r="Z678" s="161"/>
    </row>
    <row r="679">
      <c r="A679" s="161"/>
      <c r="B679" s="161"/>
      <c r="C679" s="161"/>
      <c r="D679" s="161"/>
      <c r="E679" s="161"/>
      <c r="F679" s="161"/>
      <c r="G679" s="161"/>
      <c r="H679" s="161"/>
      <c r="I679" s="161"/>
      <c r="J679" s="161"/>
      <c r="K679" s="161"/>
      <c r="L679" s="161"/>
      <c r="M679" s="161"/>
      <c r="N679" s="161"/>
      <c r="O679" s="161"/>
      <c r="P679" s="161"/>
      <c r="Q679" s="161"/>
      <c r="R679" s="161"/>
      <c r="S679" s="161"/>
      <c r="T679" s="161"/>
      <c r="U679" s="161"/>
      <c r="V679" s="161"/>
      <c r="W679" s="161"/>
      <c r="X679" s="161"/>
      <c r="Y679" s="161"/>
      <c r="Z679" s="161"/>
    </row>
    <row r="680">
      <c r="A680" s="161"/>
      <c r="B680" s="161"/>
      <c r="C680" s="161"/>
      <c r="D680" s="161"/>
      <c r="E680" s="161"/>
      <c r="F680" s="161"/>
      <c r="G680" s="161"/>
      <c r="H680" s="161"/>
      <c r="I680" s="161"/>
      <c r="J680" s="161"/>
      <c r="K680" s="161"/>
      <c r="L680" s="161"/>
      <c r="M680" s="161"/>
      <c r="N680" s="161"/>
      <c r="O680" s="161"/>
      <c r="P680" s="161"/>
      <c r="Q680" s="161"/>
      <c r="R680" s="161"/>
      <c r="S680" s="161"/>
      <c r="T680" s="161"/>
      <c r="U680" s="161"/>
      <c r="V680" s="161"/>
      <c r="W680" s="161"/>
      <c r="X680" s="161"/>
      <c r="Y680" s="161"/>
      <c r="Z680" s="161"/>
    </row>
    <row r="681">
      <c r="A681" s="161"/>
      <c r="B681" s="161"/>
      <c r="C681" s="161"/>
      <c r="D681" s="161"/>
      <c r="E681" s="161"/>
      <c r="F681" s="161"/>
      <c r="G681" s="161"/>
      <c r="H681" s="161"/>
      <c r="I681" s="161"/>
      <c r="J681" s="161"/>
      <c r="K681" s="161"/>
      <c r="L681" s="161"/>
      <c r="M681" s="161"/>
      <c r="N681" s="161"/>
      <c r="O681" s="161"/>
      <c r="P681" s="161"/>
      <c r="Q681" s="161"/>
      <c r="R681" s="161"/>
      <c r="S681" s="161"/>
      <c r="T681" s="161"/>
      <c r="U681" s="161"/>
      <c r="V681" s="161"/>
      <c r="W681" s="161"/>
      <c r="X681" s="161"/>
      <c r="Y681" s="161"/>
      <c r="Z681" s="161"/>
    </row>
    <row r="682">
      <c r="A682" s="161"/>
      <c r="B682" s="161"/>
      <c r="C682" s="161"/>
      <c r="D682" s="161"/>
      <c r="E682" s="161"/>
      <c r="F682" s="161"/>
      <c r="G682" s="161"/>
      <c r="H682" s="161"/>
      <c r="I682" s="161"/>
      <c r="J682" s="161"/>
      <c r="K682" s="161"/>
      <c r="L682" s="161"/>
      <c r="M682" s="161"/>
      <c r="N682" s="161"/>
      <c r="O682" s="161"/>
      <c r="P682" s="161"/>
      <c r="Q682" s="161"/>
      <c r="R682" s="161"/>
      <c r="S682" s="161"/>
      <c r="T682" s="161"/>
      <c r="U682" s="161"/>
      <c r="V682" s="161"/>
      <c r="W682" s="161"/>
      <c r="X682" s="161"/>
      <c r="Y682" s="161"/>
      <c r="Z682" s="161"/>
    </row>
    <row r="683">
      <c r="A683" s="161"/>
      <c r="B683" s="161"/>
      <c r="C683" s="161"/>
      <c r="D683" s="161"/>
      <c r="E683" s="161"/>
      <c r="F683" s="161"/>
      <c r="G683" s="161"/>
      <c r="H683" s="161"/>
      <c r="I683" s="161"/>
      <c r="J683" s="161"/>
      <c r="K683" s="161"/>
      <c r="L683" s="161"/>
      <c r="M683" s="161"/>
      <c r="N683" s="161"/>
      <c r="O683" s="161"/>
      <c r="P683" s="161"/>
      <c r="Q683" s="161"/>
      <c r="R683" s="161"/>
      <c r="S683" s="161"/>
      <c r="T683" s="161"/>
      <c r="U683" s="161"/>
      <c r="V683" s="161"/>
      <c r="W683" s="161"/>
      <c r="X683" s="161"/>
      <c r="Y683" s="161"/>
      <c r="Z683" s="161"/>
    </row>
    <row r="684">
      <c r="A684" s="161"/>
      <c r="B684" s="161"/>
      <c r="C684" s="161"/>
      <c r="D684" s="161"/>
      <c r="E684" s="161"/>
      <c r="F684" s="161"/>
      <c r="G684" s="161"/>
      <c r="H684" s="161"/>
      <c r="I684" s="161"/>
      <c r="J684" s="161"/>
      <c r="K684" s="161"/>
      <c r="L684" s="161"/>
      <c r="M684" s="161"/>
      <c r="N684" s="161"/>
      <c r="O684" s="161"/>
      <c r="P684" s="161"/>
      <c r="Q684" s="161"/>
      <c r="R684" s="161"/>
      <c r="S684" s="161"/>
      <c r="T684" s="161"/>
      <c r="U684" s="161"/>
      <c r="V684" s="161"/>
      <c r="W684" s="161"/>
      <c r="X684" s="161"/>
      <c r="Y684" s="161"/>
      <c r="Z684" s="161"/>
    </row>
    <row r="685">
      <c r="A685" s="161"/>
      <c r="B685" s="161"/>
      <c r="C685" s="161"/>
      <c r="D685" s="161"/>
      <c r="E685" s="161"/>
      <c r="F685" s="161"/>
      <c r="G685" s="161"/>
      <c r="H685" s="161"/>
      <c r="I685" s="161"/>
      <c r="J685" s="161"/>
      <c r="K685" s="161"/>
      <c r="L685" s="161"/>
      <c r="M685" s="161"/>
      <c r="N685" s="161"/>
      <c r="O685" s="161"/>
      <c r="P685" s="161"/>
      <c r="Q685" s="161"/>
      <c r="R685" s="161"/>
      <c r="S685" s="161"/>
      <c r="T685" s="161"/>
      <c r="U685" s="161"/>
      <c r="V685" s="161"/>
      <c r="W685" s="161"/>
      <c r="X685" s="161"/>
      <c r="Y685" s="161"/>
      <c r="Z685" s="161"/>
    </row>
    <row r="686">
      <c r="A686" s="161"/>
      <c r="B686" s="161"/>
      <c r="C686" s="161"/>
      <c r="D686" s="161"/>
      <c r="E686" s="161"/>
      <c r="F686" s="161"/>
      <c r="G686" s="161"/>
      <c r="H686" s="161"/>
      <c r="I686" s="161"/>
      <c r="J686" s="161"/>
      <c r="K686" s="161"/>
      <c r="L686" s="161"/>
      <c r="M686" s="161"/>
      <c r="N686" s="161"/>
      <c r="O686" s="161"/>
      <c r="P686" s="161"/>
      <c r="Q686" s="161"/>
      <c r="R686" s="161"/>
      <c r="S686" s="161"/>
      <c r="T686" s="161"/>
      <c r="U686" s="161"/>
      <c r="V686" s="161"/>
      <c r="W686" s="161"/>
      <c r="X686" s="161"/>
      <c r="Y686" s="161"/>
      <c r="Z686" s="161"/>
    </row>
    <row r="687">
      <c r="A687" s="161"/>
      <c r="B687" s="161"/>
      <c r="C687" s="161"/>
      <c r="D687" s="161"/>
      <c r="E687" s="161"/>
      <c r="F687" s="161"/>
      <c r="G687" s="161"/>
      <c r="H687" s="161"/>
      <c r="I687" s="161"/>
      <c r="J687" s="161"/>
      <c r="K687" s="161"/>
      <c r="L687" s="161"/>
      <c r="M687" s="161"/>
      <c r="N687" s="161"/>
      <c r="O687" s="161"/>
      <c r="P687" s="161"/>
      <c r="Q687" s="161"/>
      <c r="R687" s="161"/>
      <c r="S687" s="161"/>
      <c r="T687" s="161"/>
      <c r="U687" s="161"/>
      <c r="V687" s="161"/>
      <c r="W687" s="161"/>
      <c r="X687" s="161"/>
      <c r="Y687" s="161"/>
      <c r="Z687" s="161"/>
    </row>
    <row r="688">
      <c r="A688" s="161"/>
      <c r="B688" s="161"/>
      <c r="C688" s="161"/>
      <c r="D688" s="161"/>
      <c r="E688" s="161"/>
      <c r="F688" s="161"/>
      <c r="G688" s="161"/>
      <c r="H688" s="161"/>
      <c r="I688" s="161"/>
      <c r="J688" s="161"/>
      <c r="K688" s="161"/>
      <c r="L688" s="161"/>
      <c r="M688" s="161"/>
      <c r="N688" s="161"/>
      <c r="O688" s="161"/>
      <c r="P688" s="161"/>
      <c r="Q688" s="161"/>
      <c r="R688" s="161"/>
      <c r="S688" s="161"/>
      <c r="T688" s="161"/>
      <c r="U688" s="161"/>
      <c r="V688" s="161"/>
      <c r="W688" s="161"/>
      <c r="X688" s="161"/>
      <c r="Y688" s="161"/>
      <c r="Z688" s="161"/>
    </row>
    <row r="689">
      <c r="A689" s="161"/>
      <c r="B689" s="161"/>
      <c r="C689" s="161"/>
      <c r="D689" s="161"/>
      <c r="E689" s="161"/>
      <c r="F689" s="161"/>
      <c r="G689" s="161"/>
      <c r="H689" s="161"/>
      <c r="I689" s="161"/>
      <c r="J689" s="161"/>
      <c r="K689" s="161"/>
      <c r="L689" s="161"/>
      <c r="M689" s="161"/>
      <c r="N689" s="161"/>
      <c r="O689" s="161"/>
      <c r="P689" s="161"/>
      <c r="Q689" s="161"/>
      <c r="R689" s="161"/>
      <c r="S689" s="161"/>
      <c r="T689" s="161"/>
      <c r="U689" s="161"/>
      <c r="V689" s="161"/>
      <c r="W689" s="161"/>
      <c r="X689" s="161"/>
      <c r="Y689" s="161"/>
      <c r="Z689" s="161"/>
    </row>
    <row r="690">
      <c r="A690" s="161"/>
      <c r="B690" s="161"/>
      <c r="C690" s="161"/>
      <c r="D690" s="161"/>
      <c r="E690" s="161"/>
      <c r="F690" s="161"/>
      <c r="G690" s="161"/>
      <c r="H690" s="161"/>
      <c r="I690" s="161"/>
      <c r="J690" s="161"/>
      <c r="K690" s="161"/>
      <c r="L690" s="161"/>
      <c r="M690" s="161"/>
      <c r="N690" s="161"/>
      <c r="O690" s="161"/>
      <c r="P690" s="161"/>
      <c r="Q690" s="161"/>
      <c r="R690" s="161"/>
      <c r="S690" s="161"/>
      <c r="T690" s="161"/>
      <c r="U690" s="161"/>
      <c r="V690" s="161"/>
      <c r="W690" s="161"/>
      <c r="X690" s="161"/>
      <c r="Y690" s="161"/>
      <c r="Z690" s="161"/>
    </row>
    <row r="691">
      <c r="A691" s="161"/>
      <c r="B691" s="161"/>
      <c r="C691" s="161"/>
      <c r="D691" s="161"/>
      <c r="E691" s="161"/>
      <c r="F691" s="161"/>
      <c r="G691" s="161"/>
      <c r="H691" s="161"/>
      <c r="I691" s="161"/>
      <c r="J691" s="161"/>
      <c r="K691" s="161"/>
      <c r="L691" s="161"/>
      <c r="M691" s="161"/>
      <c r="N691" s="161"/>
      <c r="O691" s="161"/>
      <c r="P691" s="161"/>
      <c r="Q691" s="161"/>
      <c r="R691" s="161"/>
      <c r="S691" s="161"/>
      <c r="T691" s="161"/>
      <c r="U691" s="161"/>
      <c r="V691" s="161"/>
      <c r="W691" s="161"/>
      <c r="X691" s="161"/>
      <c r="Y691" s="161"/>
      <c r="Z691" s="161"/>
    </row>
    <row r="692">
      <c r="A692" s="161"/>
      <c r="B692" s="161"/>
      <c r="C692" s="161"/>
      <c r="D692" s="161"/>
      <c r="E692" s="161"/>
      <c r="F692" s="161"/>
      <c r="G692" s="161"/>
      <c r="H692" s="161"/>
      <c r="I692" s="161"/>
      <c r="J692" s="161"/>
      <c r="K692" s="161"/>
      <c r="L692" s="161"/>
      <c r="M692" s="161"/>
      <c r="N692" s="161"/>
      <c r="O692" s="161"/>
      <c r="P692" s="161"/>
      <c r="Q692" s="161"/>
      <c r="R692" s="161"/>
      <c r="S692" s="161"/>
      <c r="T692" s="161"/>
      <c r="U692" s="161"/>
      <c r="V692" s="161"/>
      <c r="W692" s="161"/>
      <c r="X692" s="161"/>
      <c r="Y692" s="161"/>
      <c r="Z692" s="161"/>
    </row>
    <row r="693">
      <c r="A693" s="161"/>
      <c r="B693" s="161"/>
      <c r="C693" s="161"/>
      <c r="D693" s="161"/>
      <c r="E693" s="161"/>
      <c r="F693" s="161"/>
      <c r="G693" s="161"/>
      <c r="H693" s="161"/>
      <c r="I693" s="161"/>
      <c r="J693" s="161"/>
      <c r="K693" s="161"/>
      <c r="L693" s="161"/>
      <c r="M693" s="161"/>
      <c r="N693" s="161"/>
      <c r="O693" s="161"/>
      <c r="P693" s="161"/>
      <c r="Q693" s="161"/>
      <c r="R693" s="161"/>
      <c r="S693" s="161"/>
      <c r="T693" s="161"/>
      <c r="U693" s="161"/>
      <c r="V693" s="161"/>
      <c r="W693" s="161"/>
      <c r="X693" s="161"/>
      <c r="Y693" s="161"/>
      <c r="Z693" s="161"/>
    </row>
    <row r="694">
      <c r="A694" s="161"/>
      <c r="B694" s="161"/>
      <c r="C694" s="161"/>
      <c r="D694" s="161"/>
      <c r="E694" s="161"/>
      <c r="F694" s="161"/>
      <c r="G694" s="161"/>
      <c r="H694" s="161"/>
      <c r="I694" s="161"/>
      <c r="J694" s="161"/>
      <c r="K694" s="161"/>
      <c r="L694" s="161"/>
      <c r="M694" s="161"/>
      <c r="N694" s="161"/>
      <c r="O694" s="161"/>
      <c r="P694" s="161"/>
      <c r="Q694" s="161"/>
      <c r="R694" s="161"/>
      <c r="S694" s="161"/>
      <c r="T694" s="161"/>
      <c r="U694" s="161"/>
      <c r="V694" s="161"/>
      <c r="W694" s="161"/>
      <c r="X694" s="161"/>
      <c r="Y694" s="161"/>
      <c r="Z694" s="161"/>
    </row>
    <row r="695">
      <c r="A695" s="161"/>
      <c r="B695" s="161"/>
      <c r="C695" s="161"/>
      <c r="D695" s="161"/>
      <c r="E695" s="161"/>
      <c r="F695" s="161"/>
      <c r="G695" s="161"/>
      <c r="H695" s="161"/>
      <c r="I695" s="161"/>
      <c r="J695" s="161"/>
      <c r="K695" s="161"/>
      <c r="L695" s="161"/>
      <c r="M695" s="161"/>
      <c r="N695" s="161"/>
      <c r="O695" s="161"/>
      <c r="P695" s="161"/>
      <c r="Q695" s="161"/>
      <c r="R695" s="161"/>
      <c r="S695" s="161"/>
      <c r="T695" s="161"/>
      <c r="U695" s="161"/>
      <c r="V695" s="161"/>
      <c r="W695" s="161"/>
      <c r="X695" s="161"/>
      <c r="Y695" s="161"/>
      <c r="Z695" s="161"/>
    </row>
    <row r="696">
      <c r="A696" s="161"/>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row>
    <row r="697">
      <c r="A697" s="161"/>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row>
    <row r="698">
      <c r="A698" s="161"/>
      <c r="B698" s="161"/>
      <c r="C698" s="161"/>
      <c r="D698" s="161"/>
      <c r="E698" s="161"/>
      <c r="F698" s="161"/>
      <c r="G698" s="161"/>
      <c r="H698" s="161"/>
      <c r="I698" s="161"/>
      <c r="J698" s="161"/>
      <c r="K698" s="161"/>
      <c r="L698" s="161"/>
      <c r="M698" s="161"/>
      <c r="N698" s="161"/>
      <c r="O698" s="161"/>
      <c r="P698" s="161"/>
      <c r="Q698" s="161"/>
      <c r="R698" s="161"/>
      <c r="S698" s="161"/>
      <c r="T698" s="161"/>
      <c r="U698" s="161"/>
      <c r="V698" s="161"/>
      <c r="W698" s="161"/>
      <c r="X698" s="161"/>
      <c r="Y698" s="161"/>
      <c r="Z698" s="161"/>
    </row>
    <row r="699">
      <c r="A699" s="161"/>
      <c r="B699" s="161"/>
      <c r="C699" s="161"/>
      <c r="D699" s="161"/>
      <c r="E699" s="161"/>
      <c r="F699" s="161"/>
      <c r="G699" s="161"/>
      <c r="H699" s="161"/>
      <c r="I699" s="161"/>
      <c r="J699" s="161"/>
      <c r="K699" s="161"/>
      <c r="L699" s="161"/>
      <c r="M699" s="161"/>
      <c r="N699" s="161"/>
      <c r="O699" s="161"/>
      <c r="P699" s="161"/>
      <c r="Q699" s="161"/>
      <c r="R699" s="161"/>
      <c r="S699" s="161"/>
      <c r="T699" s="161"/>
      <c r="U699" s="161"/>
      <c r="V699" s="161"/>
      <c r="W699" s="161"/>
      <c r="X699" s="161"/>
      <c r="Y699" s="161"/>
      <c r="Z699" s="161"/>
    </row>
    <row r="700">
      <c r="A700" s="161"/>
      <c r="B700" s="161"/>
      <c r="C700" s="161"/>
      <c r="D700" s="161"/>
      <c r="E700" s="161"/>
      <c r="F700" s="161"/>
      <c r="G700" s="161"/>
      <c r="H700" s="161"/>
      <c r="I700" s="161"/>
      <c r="J700" s="161"/>
      <c r="K700" s="161"/>
      <c r="L700" s="161"/>
      <c r="M700" s="161"/>
      <c r="N700" s="161"/>
      <c r="O700" s="161"/>
      <c r="P700" s="161"/>
      <c r="Q700" s="161"/>
      <c r="R700" s="161"/>
      <c r="S700" s="161"/>
      <c r="T700" s="161"/>
      <c r="U700" s="161"/>
      <c r="V700" s="161"/>
      <c r="W700" s="161"/>
      <c r="X700" s="161"/>
      <c r="Y700" s="161"/>
      <c r="Z700" s="161"/>
    </row>
    <row r="701">
      <c r="A701" s="161"/>
      <c r="B701" s="161"/>
      <c r="C701" s="161"/>
      <c r="D701" s="161"/>
      <c r="E701" s="161"/>
      <c r="F701" s="161"/>
      <c r="G701" s="161"/>
      <c r="H701" s="161"/>
      <c r="I701" s="161"/>
      <c r="J701" s="161"/>
      <c r="K701" s="161"/>
      <c r="L701" s="161"/>
      <c r="M701" s="161"/>
      <c r="N701" s="161"/>
      <c r="O701" s="161"/>
      <c r="P701" s="161"/>
      <c r="Q701" s="161"/>
      <c r="R701" s="161"/>
      <c r="S701" s="161"/>
      <c r="T701" s="161"/>
      <c r="U701" s="161"/>
      <c r="V701" s="161"/>
      <c r="W701" s="161"/>
      <c r="X701" s="161"/>
      <c r="Y701" s="161"/>
      <c r="Z701" s="161"/>
    </row>
    <row r="702">
      <c r="A702" s="161"/>
      <c r="B702" s="161"/>
      <c r="C702" s="161"/>
      <c r="D702" s="161"/>
      <c r="E702" s="161"/>
      <c r="F702" s="161"/>
      <c r="G702" s="161"/>
      <c r="H702" s="161"/>
      <c r="I702" s="161"/>
      <c r="J702" s="161"/>
      <c r="K702" s="161"/>
      <c r="L702" s="161"/>
      <c r="M702" s="161"/>
      <c r="N702" s="161"/>
      <c r="O702" s="161"/>
      <c r="P702" s="161"/>
      <c r="Q702" s="161"/>
      <c r="R702" s="161"/>
      <c r="S702" s="161"/>
      <c r="T702" s="161"/>
      <c r="U702" s="161"/>
      <c r="V702" s="161"/>
      <c r="W702" s="161"/>
      <c r="X702" s="161"/>
      <c r="Y702" s="161"/>
      <c r="Z702" s="161"/>
    </row>
    <row r="703">
      <c r="A703" s="161"/>
      <c r="B703" s="161"/>
      <c r="C703" s="161"/>
      <c r="D703" s="161"/>
      <c r="E703" s="161"/>
      <c r="F703" s="161"/>
      <c r="G703" s="161"/>
      <c r="H703" s="161"/>
      <c r="I703" s="161"/>
      <c r="J703" s="161"/>
      <c r="K703" s="161"/>
      <c r="L703" s="161"/>
      <c r="M703" s="161"/>
      <c r="N703" s="161"/>
      <c r="O703" s="161"/>
      <c r="P703" s="161"/>
      <c r="Q703" s="161"/>
      <c r="R703" s="161"/>
      <c r="S703" s="161"/>
      <c r="T703" s="161"/>
      <c r="U703" s="161"/>
      <c r="V703" s="161"/>
      <c r="W703" s="161"/>
      <c r="X703" s="161"/>
      <c r="Y703" s="161"/>
      <c r="Z703" s="161"/>
    </row>
    <row r="704">
      <c r="A704" s="161"/>
      <c r="B704" s="161"/>
      <c r="C704" s="161"/>
      <c r="D704" s="161"/>
      <c r="E704" s="161"/>
      <c r="F704" s="161"/>
      <c r="G704" s="161"/>
      <c r="H704" s="161"/>
      <c r="I704" s="161"/>
      <c r="J704" s="161"/>
      <c r="K704" s="161"/>
      <c r="L704" s="161"/>
      <c r="M704" s="161"/>
      <c r="N704" s="161"/>
      <c r="O704" s="161"/>
      <c r="P704" s="161"/>
      <c r="Q704" s="161"/>
      <c r="R704" s="161"/>
      <c r="S704" s="161"/>
      <c r="T704" s="161"/>
      <c r="U704" s="161"/>
      <c r="V704" s="161"/>
      <c r="W704" s="161"/>
      <c r="X704" s="161"/>
      <c r="Y704" s="161"/>
      <c r="Z704" s="161"/>
    </row>
    <row r="705">
      <c r="A705" s="161"/>
      <c r="B705" s="161"/>
      <c r="C705" s="161"/>
      <c r="D705" s="161"/>
      <c r="E705" s="161"/>
      <c r="F705" s="161"/>
      <c r="G705" s="161"/>
      <c r="H705" s="161"/>
      <c r="I705" s="161"/>
      <c r="J705" s="161"/>
      <c r="K705" s="161"/>
      <c r="L705" s="161"/>
      <c r="M705" s="161"/>
      <c r="N705" s="161"/>
      <c r="O705" s="161"/>
      <c r="P705" s="161"/>
      <c r="Q705" s="161"/>
      <c r="R705" s="161"/>
      <c r="S705" s="161"/>
      <c r="T705" s="161"/>
      <c r="U705" s="161"/>
      <c r="V705" s="161"/>
      <c r="W705" s="161"/>
      <c r="X705" s="161"/>
      <c r="Y705" s="161"/>
      <c r="Z705" s="161"/>
    </row>
    <row r="706">
      <c r="A706" s="161"/>
      <c r="B706" s="161"/>
      <c r="C706" s="161"/>
      <c r="D706" s="161"/>
      <c r="E706" s="161"/>
      <c r="F706" s="161"/>
      <c r="G706" s="161"/>
      <c r="H706" s="161"/>
      <c r="I706" s="161"/>
      <c r="J706" s="161"/>
      <c r="K706" s="161"/>
      <c r="L706" s="161"/>
      <c r="M706" s="161"/>
      <c r="N706" s="161"/>
      <c r="O706" s="161"/>
      <c r="P706" s="161"/>
      <c r="Q706" s="161"/>
      <c r="R706" s="161"/>
      <c r="S706" s="161"/>
      <c r="T706" s="161"/>
      <c r="U706" s="161"/>
      <c r="V706" s="161"/>
      <c r="W706" s="161"/>
      <c r="X706" s="161"/>
      <c r="Y706" s="161"/>
      <c r="Z706" s="161"/>
    </row>
    <row r="707">
      <c r="A707" s="161"/>
      <c r="B707" s="161"/>
      <c r="C707" s="161"/>
      <c r="D707" s="161"/>
      <c r="E707" s="161"/>
      <c r="F707" s="161"/>
      <c r="G707" s="161"/>
      <c r="H707" s="161"/>
      <c r="I707" s="161"/>
      <c r="J707" s="161"/>
      <c r="K707" s="161"/>
      <c r="L707" s="161"/>
      <c r="M707" s="161"/>
      <c r="N707" s="161"/>
      <c r="O707" s="161"/>
      <c r="P707" s="161"/>
      <c r="Q707" s="161"/>
      <c r="R707" s="161"/>
      <c r="S707" s="161"/>
      <c r="T707" s="161"/>
      <c r="U707" s="161"/>
      <c r="V707" s="161"/>
      <c r="W707" s="161"/>
      <c r="X707" s="161"/>
      <c r="Y707" s="161"/>
      <c r="Z707" s="161"/>
    </row>
    <row r="708">
      <c r="A708" s="161"/>
      <c r="B708" s="161"/>
      <c r="C708" s="161"/>
      <c r="D708" s="161"/>
      <c r="E708" s="161"/>
      <c r="F708" s="161"/>
      <c r="G708" s="161"/>
      <c r="H708" s="161"/>
      <c r="I708" s="161"/>
      <c r="J708" s="161"/>
      <c r="K708" s="161"/>
      <c r="L708" s="161"/>
      <c r="M708" s="161"/>
      <c r="N708" s="161"/>
      <c r="O708" s="161"/>
      <c r="P708" s="161"/>
      <c r="Q708" s="161"/>
      <c r="R708" s="161"/>
      <c r="S708" s="161"/>
      <c r="T708" s="161"/>
      <c r="U708" s="161"/>
      <c r="V708" s="161"/>
      <c r="W708" s="161"/>
      <c r="X708" s="161"/>
      <c r="Y708" s="161"/>
      <c r="Z708" s="161"/>
    </row>
    <row r="709">
      <c r="A709" s="161"/>
      <c r="B709" s="161"/>
      <c r="C709" s="161"/>
      <c r="D709" s="161"/>
      <c r="E709" s="161"/>
      <c r="F709" s="161"/>
      <c r="G709" s="161"/>
      <c r="H709" s="161"/>
      <c r="I709" s="161"/>
      <c r="J709" s="161"/>
      <c r="K709" s="161"/>
      <c r="L709" s="161"/>
      <c r="M709" s="161"/>
      <c r="N709" s="161"/>
      <c r="O709" s="161"/>
      <c r="P709" s="161"/>
      <c r="Q709" s="161"/>
      <c r="R709" s="161"/>
      <c r="S709" s="161"/>
      <c r="T709" s="161"/>
      <c r="U709" s="161"/>
      <c r="V709" s="161"/>
      <c r="W709" s="161"/>
      <c r="X709" s="161"/>
      <c r="Y709" s="161"/>
      <c r="Z709" s="161"/>
    </row>
    <row r="710">
      <c r="A710" s="161"/>
      <c r="B710" s="161"/>
      <c r="C710" s="161"/>
      <c r="D710" s="161"/>
      <c r="E710" s="161"/>
      <c r="F710" s="161"/>
      <c r="G710" s="161"/>
      <c r="H710" s="161"/>
      <c r="I710" s="161"/>
      <c r="J710" s="161"/>
      <c r="K710" s="161"/>
      <c r="L710" s="161"/>
      <c r="M710" s="161"/>
      <c r="N710" s="161"/>
      <c r="O710" s="161"/>
      <c r="P710" s="161"/>
      <c r="Q710" s="161"/>
      <c r="R710" s="161"/>
      <c r="S710" s="161"/>
      <c r="T710" s="161"/>
      <c r="U710" s="161"/>
      <c r="V710" s="161"/>
      <c r="W710" s="161"/>
      <c r="X710" s="161"/>
      <c r="Y710" s="161"/>
      <c r="Z710" s="161"/>
    </row>
    <row r="711">
      <c r="A711" s="161"/>
      <c r="B711" s="161"/>
      <c r="C711" s="161"/>
      <c r="D711" s="161"/>
      <c r="E711" s="161"/>
      <c r="F711" s="161"/>
      <c r="G711" s="161"/>
      <c r="H711" s="161"/>
      <c r="I711" s="161"/>
      <c r="J711" s="161"/>
      <c r="K711" s="161"/>
      <c r="L711" s="161"/>
      <c r="M711" s="161"/>
      <c r="N711" s="161"/>
      <c r="O711" s="161"/>
      <c r="P711" s="161"/>
      <c r="Q711" s="161"/>
      <c r="R711" s="161"/>
      <c r="S711" s="161"/>
      <c r="T711" s="161"/>
      <c r="U711" s="161"/>
      <c r="V711" s="161"/>
      <c r="W711" s="161"/>
      <c r="X711" s="161"/>
      <c r="Y711" s="161"/>
      <c r="Z711" s="161"/>
    </row>
    <row r="712">
      <c r="A712" s="161"/>
      <c r="B712" s="161"/>
      <c r="C712" s="161"/>
      <c r="D712" s="161"/>
      <c r="E712" s="161"/>
      <c r="F712" s="161"/>
      <c r="G712" s="161"/>
      <c r="H712" s="161"/>
      <c r="I712" s="161"/>
      <c r="J712" s="161"/>
      <c r="K712" s="161"/>
      <c r="L712" s="161"/>
      <c r="M712" s="161"/>
      <c r="N712" s="161"/>
      <c r="O712" s="161"/>
      <c r="P712" s="161"/>
      <c r="Q712" s="161"/>
      <c r="R712" s="161"/>
      <c r="S712" s="161"/>
      <c r="T712" s="161"/>
      <c r="U712" s="161"/>
      <c r="V712" s="161"/>
      <c r="W712" s="161"/>
      <c r="X712" s="161"/>
      <c r="Y712" s="161"/>
      <c r="Z712" s="161"/>
    </row>
    <row r="713">
      <c r="A713" s="161"/>
      <c r="B713" s="161"/>
      <c r="C713" s="161"/>
      <c r="D713" s="161"/>
      <c r="E713" s="161"/>
      <c r="F713" s="161"/>
      <c r="G713" s="161"/>
      <c r="H713" s="161"/>
      <c r="I713" s="161"/>
      <c r="J713" s="161"/>
      <c r="K713" s="161"/>
      <c r="L713" s="161"/>
      <c r="M713" s="161"/>
      <c r="N713" s="161"/>
      <c r="O713" s="161"/>
      <c r="P713" s="161"/>
      <c r="Q713" s="161"/>
      <c r="R713" s="161"/>
      <c r="S713" s="161"/>
      <c r="T713" s="161"/>
      <c r="U713" s="161"/>
      <c r="V713" s="161"/>
      <c r="W713" s="161"/>
      <c r="X713" s="161"/>
      <c r="Y713" s="161"/>
      <c r="Z713" s="161"/>
    </row>
    <row r="714">
      <c r="A714" s="161"/>
      <c r="B714" s="161"/>
      <c r="C714" s="161"/>
      <c r="D714" s="161"/>
      <c r="E714" s="161"/>
      <c r="F714" s="161"/>
      <c r="G714" s="161"/>
      <c r="H714" s="161"/>
      <c r="I714" s="161"/>
      <c r="J714" s="161"/>
      <c r="K714" s="161"/>
      <c r="L714" s="161"/>
      <c r="M714" s="161"/>
      <c r="N714" s="161"/>
      <c r="O714" s="161"/>
      <c r="P714" s="161"/>
      <c r="Q714" s="161"/>
      <c r="R714" s="161"/>
      <c r="S714" s="161"/>
      <c r="T714" s="161"/>
      <c r="U714" s="161"/>
      <c r="V714" s="161"/>
      <c r="W714" s="161"/>
      <c r="X714" s="161"/>
      <c r="Y714" s="161"/>
      <c r="Z714" s="161"/>
    </row>
    <row r="715">
      <c r="A715" s="161"/>
      <c r="B715" s="161"/>
      <c r="C715" s="161"/>
      <c r="D715" s="161"/>
      <c r="E715" s="161"/>
      <c r="F715" s="161"/>
      <c r="G715" s="161"/>
      <c r="H715" s="161"/>
      <c r="I715" s="161"/>
      <c r="J715" s="161"/>
      <c r="K715" s="161"/>
      <c r="L715" s="161"/>
      <c r="M715" s="161"/>
      <c r="N715" s="161"/>
      <c r="O715" s="161"/>
      <c r="P715" s="161"/>
      <c r="Q715" s="161"/>
      <c r="R715" s="161"/>
      <c r="S715" s="161"/>
      <c r="T715" s="161"/>
      <c r="U715" s="161"/>
      <c r="V715" s="161"/>
      <c r="W715" s="161"/>
      <c r="X715" s="161"/>
      <c r="Y715" s="161"/>
      <c r="Z715" s="161"/>
    </row>
    <row r="716">
      <c r="A716" s="161"/>
      <c r="B716" s="161"/>
      <c r="C716" s="161"/>
      <c r="D716" s="161"/>
      <c r="E716" s="161"/>
      <c r="F716" s="161"/>
      <c r="G716" s="161"/>
      <c r="H716" s="161"/>
      <c r="I716" s="161"/>
      <c r="J716" s="161"/>
      <c r="K716" s="161"/>
      <c r="L716" s="161"/>
      <c r="M716" s="161"/>
      <c r="N716" s="161"/>
      <c r="O716" s="161"/>
      <c r="P716" s="161"/>
      <c r="Q716" s="161"/>
      <c r="R716" s="161"/>
      <c r="S716" s="161"/>
      <c r="T716" s="161"/>
      <c r="U716" s="161"/>
      <c r="V716" s="161"/>
      <c r="W716" s="161"/>
      <c r="X716" s="161"/>
      <c r="Y716" s="161"/>
      <c r="Z716" s="161"/>
    </row>
    <row r="717">
      <c r="A717" s="161"/>
      <c r="B717" s="161"/>
      <c r="C717" s="161"/>
      <c r="D717" s="161"/>
      <c r="E717" s="161"/>
      <c r="F717" s="161"/>
      <c r="G717" s="161"/>
      <c r="H717" s="161"/>
      <c r="I717" s="161"/>
      <c r="J717" s="161"/>
      <c r="K717" s="161"/>
      <c r="L717" s="161"/>
      <c r="M717" s="161"/>
      <c r="N717" s="161"/>
      <c r="O717" s="161"/>
      <c r="P717" s="161"/>
      <c r="Q717" s="161"/>
      <c r="R717" s="161"/>
      <c r="S717" s="161"/>
      <c r="T717" s="161"/>
      <c r="U717" s="161"/>
      <c r="V717" s="161"/>
      <c r="W717" s="161"/>
      <c r="X717" s="161"/>
      <c r="Y717" s="161"/>
      <c r="Z717" s="161"/>
    </row>
    <row r="718">
      <c r="A718" s="161"/>
      <c r="B718" s="161"/>
      <c r="C718" s="161"/>
      <c r="D718" s="161"/>
      <c r="E718" s="161"/>
      <c r="F718" s="161"/>
      <c r="G718" s="161"/>
      <c r="H718" s="161"/>
      <c r="I718" s="161"/>
      <c r="J718" s="161"/>
      <c r="K718" s="161"/>
      <c r="L718" s="161"/>
      <c r="M718" s="161"/>
      <c r="N718" s="161"/>
      <c r="O718" s="161"/>
      <c r="P718" s="161"/>
      <c r="Q718" s="161"/>
      <c r="R718" s="161"/>
      <c r="S718" s="161"/>
      <c r="T718" s="161"/>
      <c r="U718" s="161"/>
      <c r="V718" s="161"/>
      <c r="W718" s="161"/>
      <c r="X718" s="161"/>
      <c r="Y718" s="161"/>
      <c r="Z718" s="161"/>
    </row>
    <row r="719">
      <c r="A719" s="161"/>
      <c r="B719" s="161"/>
      <c r="C719" s="161"/>
      <c r="D719" s="161"/>
      <c r="E719" s="161"/>
      <c r="F719" s="161"/>
      <c r="G719" s="161"/>
      <c r="H719" s="161"/>
      <c r="I719" s="161"/>
      <c r="J719" s="161"/>
      <c r="K719" s="161"/>
      <c r="L719" s="161"/>
      <c r="M719" s="161"/>
      <c r="N719" s="161"/>
      <c r="O719" s="161"/>
      <c r="P719" s="161"/>
      <c r="Q719" s="161"/>
      <c r="R719" s="161"/>
      <c r="S719" s="161"/>
      <c r="T719" s="161"/>
      <c r="U719" s="161"/>
      <c r="V719" s="161"/>
      <c r="W719" s="161"/>
      <c r="X719" s="161"/>
      <c r="Y719" s="161"/>
      <c r="Z719" s="161"/>
    </row>
    <row r="720">
      <c r="A720" s="161"/>
      <c r="B720" s="161"/>
      <c r="C720" s="161"/>
      <c r="D720" s="161"/>
      <c r="E720" s="161"/>
      <c r="F720" s="161"/>
      <c r="G720" s="161"/>
      <c r="H720" s="161"/>
      <c r="I720" s="161"/>
      <c r="J720" s="161"/>
      <c r="K720" s="161"/>
      <c r="L720" s="161"/>
      <c r="M720" s="161"/>
      <c r="N720" s="161"/>
      <c r="O720" s="161"/>
      <c r="P720" s="161"/>
      <c r="Q720" s="161"/>
      <c r="R720" s="161"/>
      <c r="S720" s="161"/>
      <c r="T720" s="161"/>
      <c r="U720" s="161"/>
      <c r="V720" s="161"/>
      <c r="W720" s="161"/>
      <c r="X720" s="161"/>
      <c r="Y720" s="161"/>
      <c r="Z720" s="161"/>
    </row>
    <row r="721">
      <c r="A721" s="161"/>
      <c r="B721" s="161"/>
      <c r="C721" s="161"/>
      <c r="D721" s="161"/>
      <c r="E721" s="161"/>
      <c r="F721" s="161"/>
      <c r="G721" s="161"/>
      <c r="H721" s="161"/>
      <c r="I721" s="161"/>
      <c r="J721" s="161"/>
      <c r="K721" s="161"/>
      <c r="L721" s="161"/>
      <c r="M721" s="161"/>
      <c r="N721" s="161"/>
      <c r="O721" s="161"/>
      <c r="P721" s="161"/>
      <c r="Q721" s="161"/>
      <c r="R721" s="161"/>
      <c r="S721" s="161"/>
      <c r="T721" s="161"/>
      <c r="U721" s="161"/>
      <c r="V721" s="161"/>
      <c r="W721" s="161"/>
      <c r="X721" s="161"/>
      <c r="Y721" s="161"/>
      <c r="Z721" s="161"/>
    </row>
    <row r="722">
      <c r="A722" s="161"/>
      <c r="B722" s="161"/>
      <c r="C722" s="161"/>
      <c r="D722" s="161"/>
      <c r="E722" s="161"/>
      <c r="F722" s="161"/>
      <c r="G722" s="161"/>
      <c r="H722" s="161"/>
      <c r="I722" s="161"/>
      <c r="J722" s="161"/>
      <c r="K722" s="161"/>
      <c r="L722" s="161"/>
      <c r="M722" s="161"/>
      <c r="N722" s="161"/>
      <c r="O722" s="161"/>
      <c r="P722" s="161"/>
      <c r="Q722" s="161"/>
      <c r="R722" s="161"/>
      <c r="S722" s="161"/>
      <c r="T722" s="161"/>
      <c r="U722" s="161"/>
      <c r="V722" s="161"/>
      <c r="W722" s="161"/>
      <c r="X722" s="161"/>
      <c r="Y722" s="161"/>
      <c r="Z722" s="161"/>
    </row>
    <row r="723">
      <c r="A723" s="161"/>
      <c r="B723" s="161"/>
      <c r="C723" s="161"/>
      <c r="D723" s="161"/>
      <c r="E723" s="161"/>
      <c r="F723" s="161"/>
      <c r="G723" s="161"/>
      <c r="H723" s="161"/>
      <c r="I723" s="161"/>
      <c r="J723" s="161"/>
      <c r="K723" s="161"/>
      <c r="L723" s="161"/>
      <c r="M723" s="161"/>
      <c r="N723" s="161"/>
      <c r="O723" s="161"/>
      <c r="P723" s="161"/>
      <c r="Q723" s="161"/>
      <c r="R723" s="161"/>
      <c r="S723" s="161"/>
      <c r="T723" s="161"/>
      <c r="U723" s="161"/>
      <c r="V723" s="161"/>
      <c r="W723" s="161"/>
      <c r="X723" s="161"/>
      <c r="Y723" s="161"/>
      <c r="Z723" s="161"/>
    </row>
    <row r="724">
      <c r="A724" s="161"/>
      <c r="B724" s="161"/>
      <c r="C724" s="161"/>
      <c r="D724" s="161"/>
      <c r="E724" s="161"/>
      <c r="F724" s="161"/>
      <c r="G724" s="161"/>
      <c r="H724" s="161"/>
      <c r="I724" s="161"/>
      <c r="J724" s="161"/>
      <c r="K724" s="161"/>
      <c r="L724" s="161"/>
      <c r="M724" s="161"/>
      <c r="N724" s="161"/>
      <c r="O724" s="161"/>
      <c r="P724" s="161"/>
      <c r="Q724" s="161"/>
      <c r="R724" s="161"/>
      <c r="S724" s="161"/>
      <c r="T724" s="161"/>
      <c r="U724" s="161"/>
      <c r="V724" s="161"/>
      <c r="W724" s="161"/>
      <c r="X724" s="161"/>
      <c r="Y724" s="161"/>
      <c r="Z724" s="161"/>
    </row>
    <row r="725">
      <c r="A725" s="161"/>
      <c r="B725" s="161"/>
      <c r="C725" s="161"/>
      <c r="D725" s="161"/>
      <c r="E725" s="161"/>
      <c r="F725" s="161"/>
      <c r="G725" s="161"/>
      <c r="H725" s="161"/>
      <c r="I725" s="161"/>
      <c r="J725" s="161"/>
      <c r="K725" s="161"/>
      <c r="L725" s="161"/>
      <c r="M725" s="161"/>
      <c r="N725" s="161"/>
      <c r="O725" s="161"/>
      <c r="P725" s="161"/>
      <c r="Q725" s="161"/>
      <c r="R725" s="161"/>
      <c r="S725" s="161"/>
      <c r="T725" s="161"/>
      <c r="U725" s="161"/>
      <c r="V725" s="161"/>
      <c r="W725" s="161"/>
      <c r="X725" s="161"/>
      <c r="Y725" s="161"/>
      <c r="Z725" s="161"/>
    </row>
    <row r="726">
      <c r="A726" s="161"/>
      <c r="B726" s="161"/>
      <c r="C726" s="161"/>
      <c r="D726" s="161"/>
      <c r="E726" s="161"/>
      <c r="F726" s="161"/>
      <c r="G726" s="161"/>
      <c r="H726" s="161"/>
      <c r="I726" s="161"/>
      <c r="J726" s="161"/>
      <c r="K726" s="161"/>
      <c r="L726" s="161"/>
      <c r="M726" s="161"/>
      <c r="N726" s="161"/>
      <c r="O726" s="161"/>
      <c r="P726" s="161"/>
      <c r="Q726" s="161"/>
      <c r="R726" s="161"/>
      <c r="S726" s="161"/>
      <c r="T726" s="161"/>
      <c r="U726" s="161"/>
      <c r="V726" s="161"/>
      <c r="W726" s="161"/>
      <c r="X726" s="161"/>
      <c r="Y726" s="161"/>
      <c r="Z726" s="161"/>
    </row>
    <row r="727">
      <c r="A727" s="161"/>
      <c r="B727" s="161"/>
      <c r="C727" s="161"/>
      <c r="D727" s="161"/>
      <c r="E727" s="161"/>
      <c r="F727" s="161"/>
      <c r="G727" s="161"/>
      <c r="H727" s="161"/>
      <c r="I727" s="161"/>
      <c r="J727" s="161"/>
      <c r="K727" s="161"/>
      <c r="L727" s="161"/>
      <c r="M727" s="161"/>
      <c r="N727" s="161"/>
      <c r="O727" s="161"/>
      <c r="P727" s="161"/>
      <c r="Q727" s="161"/>
      <c r="R727" s="161"/>
      <c r="S727" s="161"/>
      <c r="T727" s="161"/>
      <c r="U727" s="161"/>
      <c r="V727" s="161"/>
      <c r="W727" s="161"/>
      <c r="X727" s="161"/>
      <c r="Y727" s="161"/>
      <c r="Z727" s="161"/>
    </row>
    <row r="728">
      <c r="A728" s="161"/>
      <c r="B728" s="161"/>
      <c r="C728" s="161"/>
      <c r="D728" s="161"/>
      <c r="E728" s="161"/>
      <c r="F728" s="161"/>
      <c r="G728" s="161"/>
      <c r="H728" s="161"/>
      <c r="I728" s="161"/>
      <c r="J728" s="161"/>
      <c r="K728" s="161"/>
      <c r="L728" s="161"/>
      <c r="M728" s="161"/>
      <c r="N728" s="161"/>
      <c r="O728" s="161"/>
      <c r="P728" s="161"/>
      <c r="Q728" s="161"/>
      <c r="R728" s="161"/>
      <c r="S728" s="161"/>
      <c r="T728" s="161"/>
      <c r="U728" s="161"/>
      <c r="V728" s="161"/>
      <c r="W728" s="161"/>
      <c r="X728" s="161"/>
      <c r="Y728" s="161"/>
      <c r="Z728" s="161"/>
    </row>
    <row r="729">
      <c r="A729" s="161"/>
      <c r="B729" s="161"/>
      <c r="C729" s="161"/>
      <c r="D729" s="161"/>
      <c r="E729" s="161"/>
      <c r="F729" s="161"/>
      <c r="G729" s="161"/>
      <c r="H729" s="161"/>
      <c r="I729" s="161"/>
      <c r="J729" s="161"/>
      <c r="K729" s="161"/>
      <c r="L729" s="161"/>
      <c r="M729" s="161"/>
      <c r="N729" s="161"/>
      <c r="O729" s="161"/>
      <c r="P729" s="161"/>
      <c r="Q729" s="161"/>
      <c r="R729" s="161"/>
      <c r="S729" s="161"/>
      <c r="T729" s="161"/>
      <c r="U729" s="161"/>
      <c r="V729" s="161"/>
      <c r="W729" s="161"/>
      <c r="X729" s="161"/>
      <c r="Y729" s="161"/>
      <c r="Z729" s="161"/>
    </row>
    <row r="730">
      <c r="A730" s="161"/>
      <c r="B730" s="161"/>
      <c r="C730" s="161"/>
      <c r="D730" s="161"/>
      <c r="E730" s="161"/>
      <c r="F730" s="161"/>
      <c r="G730" s="161"/>
      <c r="H730" s="161"/>
      <c r="I730" s="161"/>
      <c r="J730" s="161"/>
      <c r="K730" s="161"/>
      <c r="L730" s="161"/>
      <c r="M730" s="161"/>
      <c r="N730" s="161"/>
      <c r="O730" s="161"/>
      <c r="P730" s="161"/>
      <c r="Q730" s="161"/>
      <c r="R730" s="161"/>
      <c r="S730" s="161"/>
      <c r="T730" s="161"/>
      <c r="U730" s="161"/>
      <c r="V730" s="161"/>
      <c r="W730" s="161"/>
      <c r="X730" s="161"/>
      <c r="Y730" s="161"/>
      <c r="Z730" s="161"/>
    </row>
    <row r="731">
      <c r="A731" s="161"/>
      <c r="B731" s="161"/>
      <c r="C731" s="161"/>
      <c r="D731" s="161"/>
      <c r="E731" s="161"/>
      <c r="F731" s="161"/>
      <c r="G731" s="161"/>
      <c r="H731" s="161"/>
      <c r="I731" s="161"/>
      <c r="J731" s="161"/>
      <c r="K731" s="161"/>
      <c r="L731" s="161"/>
      <c r="M731" s="161"/>
      <c r="N731" s="161"/>
      <c r="O731" s="161"/>
      <c r="P731" s="161"/>
      <c r="Q731" s="161"/>
      <c r="R731" s="161"/>
      <c r="S731" s="161"/>
      <c r="T731" s="161"/>
      <c r="U731" s="161"/>
      <c r="V731" s="161"/>
      <c r="W731" s="161"/>
      <c r="X731" s="161"/>
      <c r="Y731" s="161"/>
      <c r="Z731" s="161"/>
    </row>
    <row r="732">
      <c r="A732" s="161"/>
      <c r="B732" s="161"/>
      <c r="C732" s="161"/>
      <c r="D732" s="161"/>
      <c r="E732" s="161"/>
      <c r="F732" s="161"/>
      <c r="G732" s="161"/>
      <c r="H732" s="161"/>
      <c r="I732" s="161"/>
      <c r="J732" s="161"/>
      <c r="K732" s="161"/>
      <c r="L732" s="161"/>
      <c r="M732" s="161"/>
      <c r="N732" s="161"/>
      <c r="O732" s="161"/>
      <c r="P732" s="161"/>
      <c r="Q732" s="161"/>
      <c r="R732" s="161"/>
      <c r="S732" s="161"/>
      <c r="T732" s="161"/>
      <c r="U732" s="161"/>
      <c r="V732" s="161"/>
      <c r="W732" s="161"/>
      <c r="X732" s="161"/>
      <c r="Y732" s="161"/>
      <c r="Z732" s="161"/>
    </row>
    <row r="733">
      <c r="A733" s="161"/>
      <c r="B733" s="161"/>
      <c r="C733" s="161"/>
      <c r="D733" s="161"/>
      <c r="E733" s="161"/>
      <c r="F733" s="161"/>
      <c r="G733" s="161"/>
      <c r="H733" s="161"/>
      <c r="I733" s="161"/>
      <c r="J733" s="161"/>
      <c r="K733" s="161"/>
      <c r="L733" s="161"/>
      <c r="M733" s="161"/>
      <c r="N733" s="161"/>
      <c r="O733" s="161"/>
      <c r="P733" s="161"/>
      <c r="Q733" s="161"/>
      <c r="R733" s="161"/>
      <c r="S733" s="161"/>
      <c r="T733" s="161"/>
      <c r="U733" s="161"/>
      <c r="V733" s="161"/>
      <c r="W733" s="161"/>
      <c r="X733" s="161"/>
      <c r="Y733" s="161"/>
      <c r="Z733" s="161"/>
    </row>
    <row r="734">
      <c r="A734" s="161"/>
      <c r="B734" s="161"/>
      <c r="C734" s="161"/>
      <c r="D734" s="161"/>
      <c r="E734" s="161"/>
      <c r="F734" s="161"/>
      <c r="G734" s="161"/>
      <c r="H734" s="161"/>
      <c r="I734" s="161"/>
      <c r="J734" s="161"/>
      <c r="K734" s="161"/>
      <c r="L734" s="161"/>
      <c r="M734" s="161"/>
      <c r="N734" s="161"/>
      <c r="O734" s="161"/>
      <c r="P734" s="161"/>
      <c r="Q734" s="161"/>
      <c r="R734" s="161"/>
      <c r="S734" s="161"/>
      <c r="T734" s="161"/>
      <c r="U734" s="161"/>
      <c r="V734" s="161"/>
      <c r="W734" s="161"/>
      <c r="X734" s="161"/>
      <c r="Y734" s="161"/>
      <c r="Z734" s="161"/>
    </row>
    <row r="735">
      <c r="A735" s="161"/>
      <c r="B735" s="161"/>
      <c r="C735" s="161"/>
      <c r="D735" s="161"/>
      <c r="E735" s="161"/>
      <c r="F735" s="161"/>
      <c r="G735" s="161"/>
      <c r="H735" s="161"/>
      <c r="I735" s="161"/>
      <c r="J735" s="161"/>
      <c r="K735" s="161"/>
      <c r="L735" s="161"/>
      <c r="M735" s="161"/>
      <c r="N735" s="161"/>
      <c r="O735" s="161"/>
      <c r="P735" s="161"/>
      <c r="Q735" s="161"/>
      <c r="R735" s="161"/>
      <c r="S735" s="161"/>
      <c r="T735" s="161"/>
      <c r="U735" s="161"/>
      <c r="V735" s="161"/>
      <c r="W735" s="161"/>
      <c r="X735" s="161"/>
      <c r="Y735" s="161"/>
      <c r="Z735" s="161"/>
    </row>
    <row r="736">
      <c r="A736" s="161"/>
      <c r="B736" s="161"/>
      <c r="C736" s="161"/>
      <c r="D736" s="161"/>
      <c r="E736" s="161"/>
      <c r="F736" s="161"/>
      <c r="G736" s="161"/>
      <c r="H736" s="161"/>
      <c r="I736" s="161"/>
      <c r="J736" s="161"/>
      <c r="K736" s="161"/>
      <c r="L736" s="161"/>
      <c r="M736" s="161"/>
      <c r="N736" s="161"/>
      <c r="O736" s="161"/>
      <c r="P736" s="161"/>
      <c r="Q736" s="161"/>
      <c r="R736" s="161"/>
      <c r="S736" s="161"/>
      <c r="T736" s="161"/>
      <c r="U736" s="161"/>
      <c r="V736" s="161"/>
      <c r="W736" s="161"/>
      <c r="X736" s="161"/>
      <c r="Y736" s="161"/>
      <c r="Z736" s="161"/>
    </row>
    <row r="737">
      <c r="A737" s="161"/>
      <c r="B737" s="161"/>
      <c r="C737" s="161"/>
      <c r="D737" s="161"/>
      <c r="E737" s="161"/>
      <c r="F737" s="161"/>
      <c r="G737" s="161"/>
      <c r="H737" s="161"/>
      <c r="I737" s="161"/>
      <c r="J737" s="161"/>
      <c r="K737" s="161"/>
      <c r="L737" s="161"/>
      <c r="M737" s="161"/>
      <c r="N737" s="161"/>
      <c r="O737" s="161"/>
      <c r="P737" s="161"/>
      <c r="Q737" s="161"/>
      <c r="R737" s="161"/>
      <c r="S737" s="161"/>
      <c r="T737" s="161"/>
      <c r="U737" s="161"/>
      <c r="V737" s="161"/>
      <c r="W737" s="161"/>
      <c r="X737" s="161"/>
      <c r="Y737" s="161"/>
      <c r="Z737" s="161"/>
    </row>
    <row r="738">
      <c r="A738" s="161"/>
      <c r="B738" s="161"/>
      <c r="C738" s="161"/>
      <c r="D738" s="161"/>
      <c r="E738" s="161"/>
      <c r="F738" s="161"/>
      <c r="G738" s="161"/>
      <c r="H738" s="161"/>
      <c r="I738" s="161"/>
      <c r="J738" s="161"/>
      <c r="K738" s="161"/>
      <c r="L738" s="161"/>
      <c r="M738" s="161"/>
      <c r="N738" s="161"/>
      <c r="O738" s="161"/>
      <c r="P738" s="161"/>
      <c r="Q738" s="161"/>
      <c r="R738" s="161"/>
      <c r="S738" s="161"/>
      <c r="T738" s="161"/>
      <c r="U738" s="161"/>
      <c r="V738" s="161"/>
      <c r="W738" s="161"/>
      <c r="X738" s="161"/>
      <c r="Y738" s="161"/>
      <c r="Z738" s="161"/>
    </row>
    <row r="739">
      <c r="A739" s="161"/>
      <c r="B739" s="161"/>
      <c r="C739" s="161"/>
      <c r="D739" s="161"/>
      <c r="E739" s="161"/>
      <c r="F739" s="161"/>
      <c r="G739" s="161"/>
      <c r="H739" s="161"/>
      <c r="I739" s="161"/>
      <c r="J739" s="161"/>
      <c r="K739" s="161"/>
      <c r="L739" s="161"/>
      <c r="M739" s="161"/>
      <c r="N739" s="161"/>
      <c r="O739" s="161"/>
      <c r="P739" s="161"/>
      <c r="Q739" s="161"/>
      <c r="R739" s="161"/>
      <c r="S739" s="161"/>
      <c r="T739" s="161"/>
      <c r="U739" s="161"/>
      <c r="V739" s="161"/>
      <c r="W739" s="161"/>
      <c r="X739" s="161"/>
      <c r="Y739" s="161"/>
      <c r="Z739" s="161"/>
    </row>
    <row r="740">
      <c r="A740" s="161"/>
      <c r="B740" s="161"/>
      <c r="C740" s="161"/>
      <c r="D740" s="161"/>
      <c r="E740" s="161"/>
      <c r="F740" s="161"/>
      <c r="G740" s="161"/>
      <c r="H740" s="161"/>
      <c r="I740" s="161"/>
      <c r="J740" s="161"/>
      <c r="K740" s="161"/>
      <c r="L740" s="161"/>
      <c r="M740" s="161"/>
      <c r="N740" s="161"/>
      <c r="O740" s="161"/>
      <c r="P740" s="161"/>
      <c r="Q740" s="161"/>
      <c r="R740" s="161"/>
      <c r="S740" s="161"/>
      <c r="T740" s="161"/>
      <c r="U740" s="161"/>
      <c r="V740" s="161"/>
      <c r="W740" s="161"/>
      <c r="X740" s="161"/>
      <c r="Y740" s="161"/>
      <c r="Z740" s="161"/>
    </row>
    <row r="741">
      <c r="A741" s="161"/>
      <c r="B741" s="161"/>
      <c r="C741" s="161"/>
      <c r="D741" s="161"/>
      <c r="E741" s="161"/>
      <c r="F741" s="161"/>
      <c r="G741" s="161"/>
      <c r="H741" s="161"/>
      <c r="I741" s="161"/>
      <c r="J741" s="161"/>
      <c r="K741" s="161"/>
      <c r="L741" s="161"/>
      <c r="M741" s="161"/>
      <c r="N741" s="161"/>
      <c r="O741" s="161"/>
      <c r="P741" s="161"/>
      <c r="Q741" s="161"/>
      <c r="R741" s="161"/>
      <c r="S741" s="161"/>
      <c r="T741" s="161"/>
      <c r="U741" s="161"/>
      <c r="V741" s="161"/>
      <c r="W741" s="161"/>
      <c r="X741" s="161"/>
      <c r="Y741" s="161"/>
      <c r="Z741" s="161"/>
    </row>
    <row r="742">
      <c r="A742" s="161"/>
      <c r="B742" s="161"/>
      <c r="C742" s="161"/>
      <c r="D742" s="161"/>
      <c r="E742" s="161"/>
      <c r="F742" s="161"/>
      <c r="G742" s="161"/>
      <c r="H742" s="161"/>
      <c r="I742" s="161"/>
      <c r="J742" s="161"/>
      <c r="K742" s="161"/>
      <c r="L742" s="161"/>
      <c r="M742" s="161"/>
      <c r="N742" s="161"/>
      <c r="O742" s="161"/>
      <c r="P742" s="161"/>
      <c r="Q742" s="161"/>
      <c r="R742" s="161"/>
      <c r="S742" s="161"/>
      <c r="T742" s="161"/>
      <c r="U742" s="161"/>
      <c r="V742" s="161"/>
      <c r="W742" s="161"/>
      <c r="X742" s="161"/>
      <c r="Y742" s="161"/>
      <c r="Z742" s="161"/>
    </row>
    <row r="743">
      <c r="A743" s="161"/>
      <c r="B743" s="161"/>
      <c r="C743" s="161"/>
      <c r="D743" s="161"/>
      <c r="E743" s="161"/>
      <c r="F743" s="161"/>
      <c r="G743" s="161"/>
      <c r="H743" s="161"/>
      <c r="I743" s="161"/>
      <c r="J743" s="161"/>
      <c r="K743" s="161"/>
      <c r="L743" s="161"/>
      <c r="M743" s="161"/>
      <c r="N743" s="161"/>
      <c r="O743" s="161"/>
      <c r="P743" s="161"/>
      <c r="Q743" s="161"/>
      <c r="R743" s="161"/>
      <c r="S743" s="161"/>
      <c r="T743" s="161"/>
      <c r="U743" s="161"/>
      <c r="V743" s="161"/>
      <c r="W743" s="161"/>
      <c r="X743" s="161"/>
      <c r="Y743" s="161"/>
      <c r="Z743" s="161"/>
    </row>
    <row r="744">
      <c r="A744" s="161"/>
      <c r="B744" s="161"/>
      <c r="C744" s="161"/>
      <c r="D744" s="161"/>
      <c r="E744" s="161"/>
      <c r="F744" s="161"/>
      <c r="G744" s="161"/>
      <c r="H744" s="161"/>
      <c r="I744" s="161"/>
      <c r="J744" s="161"/>
      <c r="K744" s="161"/>
      <c r="L744" s="161"/>
      <c r="M744" s="161"/>
      <c r="N744" s="161"/>
      <c r="O744" s="161"/>
      <c r="P744" s="161"/>
      <c r="Q744" s="161"/>
      <c r="R744" s="161"/>
      <c r="S744" s="161"/>
      <c r="T744" s="161"/>
      <c r="U744" s="161"/>
      <c r="V744" s="161"/>
      <c r="W744" s="161"/>
      <c r="X744" s="161"/>
      <c r="Y744" s="161"/>
      <c r="Z744" s="161"/>
    </row>
    <row r="745">
      <c r="A745" s="161"/>
      <c r="B745" s="161"/>
      <c r="C745" s="161"/>
      <c r="D745" s="161"/>
      <c r="E745" s="161"/>
      <c r="F745" s="161"/>
      <c r="G745" s="161"/>
      <c r="H745" s="161"/>
      <c r="I745" s="161"/>
      <c r="J745" s="161"/>
      <c r="K745" s="161"/>
      <c r="L745" s="161"/>
      <c r="M745" s="161"/>
      <c r="N745" s="161"/>
      <c r="O745" s="161"/>
      <c r="P745" s="161"/>
      <c r="Q745" s="161"/>
      <c r="R745" s="161"/>
      <c r="S745" s="161"/>
      <c r="T745" s="161"/>
      <c r="U745" s="161"/>
      <c r="V745" s="161"/>
      <c r="W745" s="161"/>
      <c r="X745" s="161"/>
      <c r="Y745" s="161"/>
      <c r="Z745" s="161"/>
    </row>
    <row r="746">
      <c r="A746" s="161"/>
      <c r="B746" s="161"/>
      <c r="C746" s="161"/>
      <c r="D746" s="161"/>
      <c r="E746" s="161"/>
      <c r="F746" s="161"/>
      <c r="G746" s="161"/>
      <c r="H746" s="161"/>
      <c r="I746" s="161"/>
      <c r="J746" s="161"/>
      <c r="K746" s="161"/>
      <c r="L746" s="161"/>
      <c r="M746" s="161"/>
      <c r="N746" s="161"/>
      <c r="O746" s="161"/>
      <c r="P746" s="161"/>
      <c r="Q746" s="161"/>
      <c r="R746" s="161"/>
      <c r="S746" s="161"/>
      <c r="T746" s="161"/>
      <c r="U746" s="161"/>
      <c r="V746" s="161"/>
      <c r="W746" s="161"/>
      <c r="X746" s="161"/>
      <c r="Y746" s="161"/>
      <c r="Z746" s="161"/>
    </row>
    <row r="747">
      <c r="A747" s="161"/>
      <c r="B747" s="161"/>
      <c r="C747" s="161"/>
      <c r="D747" s="161"/>
      <c r="E747" s="161"/>
      <c r="F747" s="161"/>
      <c r="G747" s="161"/>
      <c r="H747" s="161"/>
      <c r="I747" s="161"/>
      <c r="J747" s="161"/>
      <c r="K747" s="161"/>
      <c r="L747" s="161"/>
      <c r="M747" s="161"/>
      <c r="N747" s="161"/>
      <c r="O747" s="161"/>
      <c r="P747" s="161"/>
      <c r="Q747" s="161"/>
      <c r="R747" s="161"/>
      <c r="S747" s="161"/>
      <c r="T747" s="161"/>
      <c r="U747" s="161"/>
      <c r="V747" s="161"/>
      <c r="W747" s="161"/>
      <c r="X747" s="161"/>
      <c r="Y747" s="161"/>
      <c r="Z747" s="161"/>
    </row>
    <row r="748">
      <c r="A748" s="161"/>
      <c r="B748" s="161"/>
      <c r="C748" s="161"/>
      <c r="D748" s="161"/>
      <c r="E748" s="161"/>
      <c r="F748" s="161"/>
      <c r="G748" s="161"/>
      <c r="H748" s="161"/>
      <c r="I748" s="161"/>
      <c r="J748" s="161"/>
      <c r="K748" s="161"/>
      <c r="L748" s="161"/>
      <c r="M748" s="161"/>
      <c r="N748" s="161"/>
      <c r="O748" s="161"/>
      <c r="P748" s="161"/>
      <c r="Q748" s="161"/>
      <c r="R748" s="161"/>
      <c r="S748" s="161"/>
      <c r="T748" s="161"/>
      <c r="U748" s="161"/>
      <c r="V748" s="161"/>
      <c r="W748" s="161"/>
      <c r="X748" s="161"/>
      <c r="Y748" s="161"/>
      <c r="Z748" s="161"/>
    </row>
    <row r="749">
      <c r="A749" s="161"/>
      <c r="B749" s="161"/>
      <c r="C749" s="161"/>
      <c r="D749" s="161"/>
      <c r="E749" s="161"/>
      <c r="F749" s="161"/>
      <c r="G749" s="161"/>
      <c r="H749" s="161"/>
      <c r="I749" s="161"/>
      <c r="J749" s="161"/>
      <c r="K749" s="161"/>
      <c r="L749" s="161"/>
      <c r="M749" s="161"/>
      <c r="N749" s="161"/>
      <c r="O749" s="161"/>
      <c r="P749" s="161"/>
      <c r="Q749" s="161"/>
      <c r="R749" s="161"/>
      <c r="S749" s="161"/>
      <c r="T749" s="161"/>
      <c r="U749" s="161"/>
      <c r="V749" s="161"/>
      <c r="W749" s="161"/>
      <c r="X749" s="161"/>
      <c r="Y749" s="161"/>
      <c r="Z749" s="161"/>
    </row>
    <row r="750">
      <c r="A750" s="161"/>
      <c r="B750" s="161"/>
      <c r="C750" s="161"/>
      <c r="D750" s="161"/>
      <c r="E750" s="161"/>
      <c r="F750" s="161"/>
      <c r="G750" s="161"/>
      <c r="H750" s="161"/>
      <c r="I750" s="161"/>
      <c r="J750" s="161"/>
      <c r="K750" s="161"/>
      <c r="L750" s="161"/>
      <c r="M750" s="161"/>
      <c r="N750" s="161"/>
      <c r="O750" s="161"/>
      <c r="P750" s="161"/>
      <c r="Q750" s="161"/>
      <c r="R750" s="161"/>
      <c r="S750" s="161"/>
      <c r="T750" s="161"/>
      <c r="U750" s="161"/>
      <c r="V750" s="161"/>
      <c r="W750" s="161"/>
      <c r="X750" s="161"/>
      <c r="Y750" s="161"/>
      <c r="Z750" s="161"/>
    </row>
    <row r="751">
      <c r="A751" s="161"/>
      <c r="B751" s="161"/>
      <c r="C751" s="161"/>
      <c r="D751" s="161"/>
      <c r="E751" s="161"/>
      <c r="F751" s="161"/>
      <c r="G751" s="161"/>
      <c r="H751" s="161"/>
      <c r="I751" s="161"/>
      <c r="J751" s="161"/>
      <c r="K751" s="161"/>
      <c r="L751" s="161"/>
      <c r="M751" s="161"/>
      <c r="N751" s="161"/>
      <c r="O751" s="161"/>
      <c r="P751" s="161"/>
      <c r="Q751" s="161"/>
      <c r="R751" s="161"/>
      <c r="S751" s="161"/>
      <c r="T751" s="161"/>
      <c r="U751" s="161"/>
      <c r="V751" s="161"/>
      <c r="W751" s="161"/>
      <c r="X751" s="161"/>
      <c r="Y751" s="161"/>
      <c r="Z751" s="161"/>
    </row>
    <row r="752">
      <c r="A752" s="161"/>
      <c r="B752" s="161"/>
      <c r="C752" s="161"/>
      <c r="D752" s="161"/>
      <c r="E752" s="161"/>
      <c r="F752" s="161"/>
      <c r="G752" s="161"/>
      <c r="H752" s="161"/>
      <c r="I752" s="161"/>
      <c r="J752" s="161"/>
      <c r="K752" s="161"/>
      <c r="L752" s="161"/>
      <c r="M752" s="161"/>
      <c r="N752" s="161"/>
      <c r="O752" s="161"/>
      <c r="P752" s="161"/>
      <c r="Q752" s="161"/>
      <c r="R752" s="161"/>
      <c r="S752" s="161"/>
      <c r="T752" s="161"/>
      <c r="U752" s="161"/>
      <c r="V752" s="161"/>
      <c r="W752" s="161"/>
      <c r="X752" s="161"/>
      <c r="Y752" s="161"/>
      <c r="Z752" s="161"/>
    </row>
    <row r="753">
      <c r="A753" s="161"/>
      <c r="B753" s="161"/>
      <c r="C753" s="161"/>
      <c r="D753" s="161"/>
      <c r="E753" s="161"/>
      <c r="F753" s="161"/>
      <c r="G753" s="161"/>
      <c r="H753" s="161"/>
      <c r="I753" s="161"/>
      <c r="J753" s="161"/>
      <c r="K753" s="161"/>
      <c r="L753" s="161"/>
      <c r="M753" s="161"/>
      <c r="N753" s="161"/>
      <c r="O753" s="161"/>
      <c r="P753" s="161"/>
      <c r="Q753" s="161"/>
      <c r="R753" s="161"/>
      <c r="S753" s="161"/>
      <c r="T753" s="161"/>
      <c r="U753" s="161"/>
      <c r="V753" s="161"/>
      <c r="W753" s="161"/>
      <c r="X753" s="161"/>
      <c r="Y753" s="161"/>
      <c r="Z753" s="161"/>
    </row>
    <row r="754">
      <c r="A754" s="161"/>
      <c r="B754" s="161"/>
      <c r="C754" s="161"/>
      <c r="D754" s="161"/>
      <c r="E754" s="161"/>
      <c r="F754" s="161"/>
      <c r="G754" s="161"/>
      <c r="H754" s="161"/>
      <c r="I754" s="161"/>
      <c r="J754" s="161"/>
      <c r="K754" s="161"/>
      <c r="L754" s="161"/>
      <c r="M754" s="161"/>
      <c r="N754" s="161"/>
      <c r="O754" s="161"/>
      <c r="P754" s="161"/>
      <c r="Q754" s="161"/>
      <c r="R754" s="161"/>
      <c r="S754" s="161"/>
      <c r="T754" s="161"/>
      <c r="U754" s="161"/>
      <c r="V754" s="161"/>
      <c r="W754" s="161"/>
      <c r="X754" s="161"/>
      <c r="Y754" s="161"/>
      <c r="Z754" s="161"/>
    </row>
    <row r="755">
      <c r="A755" s="161"/>
      <c r="B755" s="161"/>
      <c r="C755" s="161"/>
      <c r="D755" s="161"/>
      <c r="E755" s="161"/>
      <c r="F755" s="161"/>
      <c r="G755" s="161"/>
      <c r="H755" s="161"/>
      <c r="I755" s="161"/>
      <c r="J755" s="161"/>
      <c r="K755" s="161"/>
      <c r="L755" s="161"/>
      <c r="M755" s="161"/>
      <c r="N755" s="161"/>
      <c r="O755" s="161"/>
      <c r="P755" s="161"/>
      <c r="Q755" s="161"/>
      <c r="R755" s="161"/>
      <c r="S755" s="161"/>
      <c r="T755" s="161"/>
      <c r="U755" s="161"/>
      <c r="V755" s="161"/>
      <c r="W755" s="161"/>
      <c r="X755" s="161"/>
      <c r="Y755" s="161"/>
      <c r="Z755" s="161"/>
    </row>
    <row r="756">
      <c r="A756" s="161"/>
      <c r="B756" s="161"/>
      <c r="C756" s="161"/>
      <c r="D756" s="161"/>
      <c r="E756" s="161"/>
      <c r="F756" s="161"/>
      <c r="G756" s="161"/>
      <c r="H756" s="161"/>
      <c r="I756" s="161"/>
      <c r="J756" s="161"/>
      <c r="K756" s="161"/>
      <c r="L756" s="161"/>
      <c r="M756" s="161"/>
      <c r="N756" s="161"/>
      <c r="O756" s="161"/>
      <c r="P756" s="161"/>
      <c r="Q756" s="161"/>
      <c r="R756" s="161"/>
      <c r="S756" s="161"/>
      <c r="T756" s="161"/>
      <c r="U756" s="161"/>
      <c r="V756" s="161"/>
      <c r="W756" s="161"/>
      <c r="X756" s="161"/>
      <c r="Y756" s="161"/>
      <c r="Z756" s="161"/>
    </row>
    <row r="757">
      <c r="A757" s="161"/>
      <c r="B757" s="161"/>
      <c r="C757" s="161"/>
      <c r="D757" s="161"/>
      <c r="E757" s="161"/>
      <c r="F757" s="161"/>
      <c r="G757" s="161"/>
      <c r="H757" s="161"/>
      <c r="I757" s="161"/>
      <c r="J757" s="161"/>
      <c r="K757" s="161"/>
      <c r="L757" s="161"/>
      <c r="M757" s="161"/>
      <c r="N757" s="161"/>
      <c r="O757" s="161"/>
      <c r="P757" s="161"/>
      <c r="Q757" s="161"/>
      <c r="R757" s="161"/>
      <c r="S757" s="161"/>
      <c r="T757" s="161"/>
      <c r="U757" s="161"/>
      <c r="V757" s="161"/>
      <c r="W757" s="161"/>
      <c r="X757" s="161"/>
      <c r="Y757" s="161"/>
      <c r="Z757" s="161"/>
    </row>
    <row r="758">
      <c r="A758" s="161"/>
      <c r="B758" s="161"/>
      <c r="C758" s="161"/>
      <c r="D758" s="161"/>
      <c r="E758" s="161"/>
      <c r="F758" s="161"/>
      <c r="G758" s="161"/>
      <c r="H758" s="161"/>
      <c r="I758" s="161"/>
      <c r="J758" s="161"/>
      <c r="K758" s="161"/>
      <c r="L758" s="161"/>
      <c r="M758" s="161"/>
      <c r="N758" s="161"/>
      <c r="O758" s="161"/>
      <c r="P758" s="161"/>
      <c r="Q758" s="161"/>
      <c r="R758" s="161"/>
      <c r="S758" s="161"/>
      <c r="T758" s="161"/>
      <c r="U758" s="161"/>
      <c r="V758" s="161"/>
      <c r="W758" s="161"/>
      <c r="X758" s="161"/>
      <c r="Y758" s="161"/>
      <c r="Z758" s="161"/>
    </row>
    <row r="759">
      <c r="A759" s="161"/>
      <c r="B759" s="161"/>
      <c r="C759" s="161"/>
      <c r="D759" s="161"/>
      <c r="E759" s="161"/>
      <c r="F759" s="161"/>
      <c r="G759" s="161"/>
      <c r="H759" s="161"/>
      <c r="I759" s="161"/>
      <c r="J759" s="161"/>
      <c r="K759" s="161"/>
      <c r="L759" s="161"/>
      <c r="M759" s="161"/>
      <c r="N759" s="161"/>
      <c r="O759" s="161"/>
      <c r="P759" s="161"/>
      <c r="Q759" s="161"/>
      <c r="R759" s="161"/>
      <c r="S759" s="161"/>
      <c r="T759" s="161"/>
      <c r="U759" s="161"/>
      <c r="V759" s="161"/>
      <c r="W759" s="161"/>
      <c r="X759" s="161"/>
      <c r="Y759" s="161"/>
      <c r="Z759" s="161"/>
    </row>
    <row r="760">
      <c r="A760" s="161"/>
      <c r="B760" s="161"/>
      <c r="C760" s="161"/>
      <c r="D760" s="161"/>
      <c r="E760" s="161"/>
      <c r="F760" s="161"/>
      <c r="G760" s="161"/>
      <c r="H760" s="161"/>
      <c r="I760" s="161"/>
      <c r="J760" s="161"/>
      <c r="K760" s="161"/>
      <c r="L760" s="161"/>
      <c r="M760" s="161"/>
      <c r="N760" s="161"/>
      <c r="O760" s="161"/>
      <c r="P760" s="161"/>
      <c r="Q760" s="161"/>
      <c r="R760" s="161"/>
      <c r="S760" s="161"/>
      <c r="T760" s="161"/>
      <c r="U760" s="161"/>
      <c r="V760" s="161"/>
      <c r="W760" s="161"/>
      <c r="X760" s="161"/>
      <c r="Y760" s="161"/>
      <c r="Z760" s="161"/>
    </row>
    <row r="761">
      <c r="A761" s="161"/>
      <c r="B761" s="161"/>
      <c r="C761" s="161"/>
      <c r="D761" s="161"/>
      <c r="E761" s="161"/>
      <c r="F761" s="161"/>
      <c r="G761" s="161"/>
      <c r="H761" s="161"/>
      <c r="I761" s="161"/>
      <c r="J761" s="161"/>
      <c r="K761" s="161"/>
      <c r="L761" s="161"/>
      <c r="M761" s="161"/>
      <c r="N761" s="161"/>
      <c r="O761" s="161"/>
      <c r="P761" s="161"/>
      <c r="Q761" s="161"/>
      <c r="R761" s="161"/>
      <c r="S761" s="161"/>
      <c r="T761" s="161"/>
      <c r="U761" s="161"/>
      <c r="V761" s="161"/>
      <c r="W761" s="161"/>
      <c r="X761" s="161"/>
      <c r="Y761" s="161"/>
      <c r="Z761" s="161"/>
    </row>
    <row r="762">
      <c r="A762" s="161"/>
      <c r="B762" s="161"/>
      <c r="C762" s="161"/>
      <c r="D762" s="161"/>
      <c r="E762" s="161"/>
      <c r="F762" s="161"/>
      <c r="G762" s="161"/>
      <c r="H762" s="161"/>
      <c r="I762" s="161"/>
      <c r="J762" s="161"/>
      <c r="K762" s="161"/>
      <c r="L762" s="161"/>
      <c r="M762" s="161"/>
      <c r="N762" s="161"/>
      <c r="O762" s="161"/>
      <c r="P762" s="161"/>
      <c r="Q762" s="161"/>
      <c r="R762" s="161"/>
      <c r="S762" s="161"/>
      <c r="T762" s="161"/>
      <c r="U762" s="161"/>
      <c r="V762" s="161"/>
      <c r="W762" s="161"/>
      <c r="X762" s="161"/>
      <c r="Y762" s="161"/>
      <c r="Z762" s="161"/>
    </row>
    <row r="763">
      <c r="A763" s="161"/>
      <c r="B763" s="161"/>
      <c r="C763" s="161"/>
      <c r="D763" s="161"/>
      <c r="E763" s="161"/>
      <c r="F763" s="161"/>
      <c r="G763" s="161"/>
      <c r="H763" s="161"/>
      <c r="I763" s="161"/>
      <c r="J763" s="161"/>
      <c r="K763" s="161"/>
      <c r="L763" s="161"/>
      <c r="M763" s="161"/>
      <c r="N763" s="161"/>
      <c r="O763" s="161"/>
      <c r="P763" s="161"/>
      <c r="Q763" s="161"/>
      <c r="R763" s="161"/>
      <c r="S763" s="161"/>
      <c r="T763" s="161"/>
      <c r="U763" s="161"/>
      <c r="V763" s="161"/>
      <c r="W763" s="161"/>
      <c r="X763" s="161"/>
      <c r="Y763" s="161"/>
      <c r="Z763" s="161"/>
    </row>
    <row r="764">
      <c r="A764" s="161"/>
      <c r="B764" s="161"/>
      <c r="C764" s="161"/>
      <c r="D764" s="161"/>
      <c r="E764" s="161"/>
      <c r="F764" s="161"/>
      <c r="G764" s="161"/>
      <c r="H764" s="161"/>
      <c r="I764" s="161"/>
      <c r="J764" s="161"/>
      <c r="K764" s="161"/>
      <c r="L764" s="161"/>
      <c r="M764" s="161"/>
      <c r="N764" s="161"/>
      <c r="O764" s="161"/>
      <c r="P764" s="161"/>
      <c r="Q764" s="161"/>
      <c r="R764" s="161"/>
      <c r="S764" s="161"/>
      <c r="T764" s="161"/>
      <c r="U764" s="161"/>
      <c r="V764" s="161"/>
      <c r="W764" s="161"/>
      <c r="X764" s="161"/>
      <c r="Y764" s="161"/>
      <c r="Z764" s="161"/>
    </row>
    <row r="765">
      <c r="A765" s="161"/>
      <c r="B765" s="161"/>
      <c r="C765" s="161"/>
      <c r="D765" s="161"/>
      <c r="E765" s="161"/>
      <c r="F765" s="161"/>
      <c r="G765" s="161"/>
      <c r="H765" s="161"/>
      <c r="I765" s="161"/>
      <c r="J765" s="161"/>
      <c r="K765" s="161"/>
      <c r="L765" s="161"/>
      <c r="M765" s="161"/>
      <c r="N765" s="161"/>
      <c r="O765" s="161"/>
      <c r="P765" s="161"/>
      <c r="Q765" s="161"/>
      <c r="R765" s="161"/>
      <c r="S765" s="161"/>
      <c r="T765" s="161"/>
      <c r="U765" s="161"/>
      <c r="V765" s="161"/>
      <c r="W765" s="161"/>
      <c r="X765" s="161"/>
      <c r="Y765" s="161"/>
      <c r="Z765" s="161"/>
    </row>
    <row r="766">
      <c r="A766" s="161"/>
      <c r="B766" s="161"/>
      <c r="C766" s="161"/>
      <c r="D766" s="161"/>
      <c r="E766" s="161"/>
      <c r="F766" s="161"/>
      <c r="G766" s="161"/>
      <c r="H766" s="161"/>
      <c r="I766" s="161"/>
      <c r="J766" s="161"/>
      <c r="K766" s="161"/>
      <c r="L766" s="161"/>
      <c r="M766" s="161"/>
      <c r="N766" s="161"/>
      <c r="O766" s="161"/>
      <c r="P766" s="161"/>
      <c r="Q766" s="161"/>
      <c r="R766" s="161"/>
      <c r="S766" s="161"/>
      <c r="T766" s="161"/>
      <c r="U766" s="161"/>
      <c r="V766" s="161"/>
      <c r="W766" s="161"/>
      <c r="X766" s="161"/>
      <c r="Y766" s="161"/>
      <c r="Z766" s="161"/>
    </row>
    <row r="767">
      <c r="A767" s="161"/>
      <c r="B767" s="161"/>
      <c r="C767" s="161"/>
      <c r="D767" s="161"/>
      <c r="E767" s="161"/>
      <c r="F767" s="161"/>
      <c r="G767" s="161"/>
      <c r="H767" s="161"/>
      <c r="I767" s="161"/>
      <c r="J767" s="161"/>
      <c r="K767" s="161"/>
      <c r="L767" s="161"/>
      <c r="M767" s="161"/>
      <c r="N767" s="161"/>
      <c r="O767" s="161"/>
      <c r="P767" s="161"/>
      <c r="Q767" s="161"/>
      <c r="R767" s="161"/>
      <c r="S767" s="161"/>
      <c r="T767" s="161"/>
      <c r="U767" s="161"/>
      <c r="V767" s="161"/>
      <c r="W767" s="161"/>
      <c r="X767" s="161"/>
      <c r="Y767" s="161"/>
      <c r="Z767" s="161"/>
    </row>
    <row r="768">
      <c r="A768" s="161"/>
      <c r="B768" s="161"/>
      <c r="C768" s="161"/>
      <c r="D768" s="161"/>
      <c r="E768" s="161"/>
      <c r="F768" s="161"/>
      <c r="G768" s="161"/>
      <c r="H768" s="161"/>
      <c r="I768" s="161"/>
      <c r="J768" s="161"/>
      <c r="K768" s="161"/>
      <c r="L768" s="161"/>
      <c r="M768" s="161"/>
      <c r="N768" s="161"/>
      <c r="O768" s="161"/>
      <c r="P768" s="161"/>
      <c r="Q768" s="161"/>
      <c r="R768" s="161"/>
      <c r="S768" s="161"/>
      <c r="T768" s="161"/>
      <c r="U768" s="161"/>
      <c r="V768" s="161"/>
      <c r="W768" s="161"/>
      <c r="X768" s="161"/>
      <c r="Y768" s="161"/>
      <c r="Z768" s="161"/>
    </row>
    <row r="769">
      <c r="A769" s="161"/>
      <c r="B769" s="161"/>
      <c r="C769" s="161"/>
      <c r="D769" s="161"/>
      <c r="E769" s="161"/>
      <c r="F769" s="161"/>
      <c r="G769" s="161"/>
      <c r="H769" s="161"/>
      <c r="I769" s="161"/>
      <c r="J769" s="161"/>
      <c r="K769" s="161"/>
      <c r="L769" s="161"/>
      <c r="M769" s="161"/>
      <c r="N769" s="161"/>
      <c r="O769" s="161"/>
      <c r="P769" s="161"/>
      <c r="Q769" s="161"/>
      <c r="R769" s="161"/>
      <c r="S769" s="161"/>
      <c r="T769" s="161"/>
      <c r="U769" s="161"/>
      <c r="V769" s="161"/>
      <c r="W769" s="161"/>
      <c r="X769" s="161"/>
      <c r="Y769" s="161"/>
      <c r="Z769" s="161"/>
    </row>
    <row r="770">
      <c r="A770" s="161"/>
      <c r="B770" s="161"/>
      <c r="C770" s="161"/>
      <c r="D770" s="161"/>
      <c r="E770" s="161"/>
      <c r="F770" s="161"/>
      <c r="G770" s="161"/>
      <c r="H770" s="161"/>
      <c r="I770" s="161"/>
      <c r="J770" s="161"/>
      <c r="K770" s="161"/>
      <c r="L770" s="161"/>
      <c r="M770" s="161"/>
      <c r="N770" s="161"/>
      <c r="O770" s="161"/>
      <c r="P770" s="161"/>
      <c r="Q770" s="161"/>
      <c r="R770" s="161"/>
      <c r="S770" s="161"/>
      <c r="T770" s="161"/>
      <c r="U770" s="161"/>
      <c r="V770" s="161"/>
      <c r="W770" s="161"/>
      <c r="X770" s="161"/>
      <c r="Y770" s="161"/>
      <c r="Z770" s="161"/>
    </row>
    <row r="771">
      <c r="A771" s="161"/>
      <c r="B771" s="161"/>
      <c r="C771" s="161"/>
      <c r="D771" s="161"/>
      <c r="E771" s="161"/>
      <c r="F771" s="161"/>
      <c r="G771" s="161"/>
      <c r="H771" s="161"/>
      <c r="I771" s="161"/>
      <c r="J771" s="161"/>
      <c r="K771" s="161"/>
      <c r="L771" s="161"/>
      <c r="M771" s="161"/>
      <c r="N771" s="161"/>
      <c r="O771" s="161"/>
      <c r="P771" s="161"/>
      <c r="Q771" s="161"/>
      <c r="R771" s="161"/>
      <c r="S771" s="161"/>
      <c r="T771" s="161"/>
      <c r="U771" s="161"/>
      <c r="V771" s="161"/>
      <c r="W771" s="161"/>
      <c r="X771" s="161"/>
      <c r="Y771" s="161"/>
      <c r="Z771" s="161"/>
    </row>
    <row r="772">
      <c r="A772" s="161"/>
      <c r="B772" s="161"/>
      <c r="C772" s="161"/>
      <c r="D772" s="161"/>
      <c r="E772" s="161"/>
      <c r="F772" s="161"/>
      <c r="G772" s="161"/>
      <c r="H772" s="161"/>
      <c r="I772" s="161"/>
      <c r="J772" s="161"/>
      <c r="K772" s="161"/>
      <c r="L772" s="161"/>
      <c r="M772" s="161"/>
      <c r="N772" s="161"/>
      <c r="O772" s="161"/>
      <c r="P772" s="161"/>
      <c r="Q772" s="161"/>
      <c r="R772" s="161"/>
      <c r="S772" s="161"/>
      <c r="T772" s="161"/>
      <c r="U772" s="161"/>
      <c r="V772" s="161"/>
      <c r="W772" s="161"/>
      <c r="X772" s="161"/>
      <c r="Y772" s="161"/>
      <c r="Z772" s="161"/>
    </row>
    <row r="773">
      <c r="A773" s="161"/>
      <c r="B773" s="161"/>
      <c r="C773" s="161"/>
      <c r="D773" s="161"/>
      <c r="E773" s="161"/>
      <c r="F773" s="161"/>
      <c r="G773" s="161"/>
      <c r="H773" s="161"/>
      <c r="I773" s="161"/>
      <c r="J773" s="161"/>
      <c r="K773" s="161"/>
      <c r="L773" s="161"/>
      <c r="M773" s="161"/>
      <c r="N773" s="161"/>
      <c r="O773" s="161"/>
      <c r="P773" s="161"/>
      <c r="Q773" s="161"/>
      <c r="R773" s="161"/>
      <c r="S773" s="161"/>
      <c r="T773" s="161"/>
      <c r="U773" s="161"/>
      <c r="V773" s="161"/>
      <c r="W773" s="161"/>
      <c r="X773" s="161"/>
      <c r="Y773" s="161"/>
      <c r="Z773" s="161"/>
    </row>
    <row r="774">
      <c r="A774" s="161"/>
      <c r="B774" s="161"/>
      <c r="C774" s="161"/>
      <c r="D774" s="161"/>
      <c r="E774" s="161"/>
      <c r="F774" s="161"/>
      <c r="G774" s="161"/>
      <c r="H774" s="161"/>
      <c r="I774" s="161"/>
      <c r="J774" s="161"/>
      <c r="K774" s="161"/>
      <c r="L774" s="161"/>
      <c r="M774" s="161"/>
      <c r="N774" s="161"/>
      <c r="O774" s="161"/>
      <c r="P774" s="161"/>
      <c r="Q774" s="161"/>
      <c r="R774" s="161"/>
      <c r="S774" s="161"/>
      <c r="T774" s="161"/>
      <c r="U774" s="161"/>
      <c r="V774" s="161"/>
      <c r="W774" s="161"/>
      <c r="X774" s="161"/>
      <c r="Y774" s="161"/>
      <c r="Z774" s="161"/>
    </row>
    <row r="775">
      <c r="A775" s="161"/>
      <c r="B775" s="161"/>
      <c r="C775" s="161"/>
      <c r="D775" s="161"/>
      <c r="E775" s="161"/>
      <c r="F775" s="161"/>
      <c r="G775" s="161"/>
      <c r="H775" s="161"/>
      <c r="I775" s="161"/>
      <c r="J775" s="161"/>
      <c r="K775" s="161"/>
      <c r="L775" s="161"/>
      <c r="M775" s="161"/>
      <c r="N775" s="161"/>
      <c r="O775" s="161"/>
      <c r="P775" s="161"/>
      <c r="Q775" s="161"/>
      <c r="R775" s="161"/>
      <c r="S775" s="161"/>
      <c r="T775" s="161"/>
      <c r="U775" s="161"/>
      <c r="V775" s="161"/>
      <c r="W775" s="161"/>
      <c r="X775" s="161"/>
      <c r="Y775" s="161"/>
      <c r="Z775" s="161"/>
    </row>
    <row r="776">
      <c r="A776" s="161"/>
      <c r="B776" s="161"/>
      <c r="C776" s="161"/>
      <c r="D776" s="161"/>
      <c r="E776" s="161"/>
      <c r="F776" s="161"/>
      <c r="G776" s="161"/>
      <c r="H776" s="161"/>
      <c r="I776" s="161"/>
      <c r="J776" s="161"/>
      <c r="K776" s="161"/>
      <c r="L776" s="161"/>
      <c r="M776" s="161"/>
      <c r="N776" s="161"/>
      <c r="O776" s="161"/>
      <c r="P776" s="161"/>
      <c r="Q776" s="161"/>
      <c r="R776" s="161"/>
      <c r="S776" s="161"/>
      <c r="T776" s="161"/>
      <c r="U776" s="161"/>
      <c r="V776" s="161"/>
      <c r="W776" s="161"/>
      <c r="X776" s="161"/>
      <c r="Y776" s="161"/>
      <c r="Z776" s="161"/>
    </row>
    <row r="777">
      <c r="A777" s="161"/>
      <c r="B777" s="161"/>
      <c r="C777" s="161"/>
      <c r="D777" s="161"/>
      <c r="E777" s="161"/>
      <c r="F777" s="161"/>
      <c r="G777" s="161"/>
      <c r="H777" s="161"/>
      <c r="I777" s="161"/>
      <c r="J777" s="161"/>
      <c r="K777" s="161"/>
      <c r="L777" s="161"/>
      <c r="M777" s="161"/>
      <c r="N777" s="161"/>
      <c r="O777" s="161"/>
      <c r="P777" s="161"/>
      <c r="Q777" s="161"/>
      <c r="R777" s="161"/>
      <c r="S777" s="161"/>
      <c r="T777" s="161"/>
      <c r="U777" s="161"/>
      <c r="V777" s="161"/>
      <c r="W777" s="161"/>
      <c r="X777" s="161"/>
      <c r="Y777" s="161"/>
      <c r="Z777" s="161"/>
    </row>
    <row r="778">
      <c r="A778" s="161"/>
      <c r="B778" s="161"/>
      <c r="C778" s="161"/>
      <c r="D778" s="161"/>
      <c r="E778" s="161"/>
      <c r="F778" s="161"/>
      <c r="G778" s="161"/>
      <c r="H778" s="161"/>
      <c r="I778" s="161"/>
      <c r="J778" s="161"/>
      <c r="K778" s="161"/>
      <c r="L778" s="161"/>
      <c r="M778" s="161"/>
      <c r="N778" s="161"/>
      <c r="O778" s="161"/>
      <c r="P778" s="161"/>
      <c r="Q778" s="161"/>
      <c r="R778" s="161"/>
      <c r="S778" s="161"/>
      <c r="T778" s="161"/>
      <c r="U778" s="161"/>
      <c r="V778" s="161"/>
      <c r="W778" s="161"/>
      <c r="X778" s="161"/>
      <c r="Y778" s="161"/>
      <c r="Z778" s="161"/>
    </row>
    <row r="779">
      <c r="A779" s="161"/>
      <c r="B779" s="161"/>
      <c r="C779" s="161"/>
      <c r="D779" s="161"/>
      <c r="E779" s="161"/>
      <c r="F779" s="161"/>
      <c r="G779" s="161"/>
      <c r="H779" s="161"/>
      <c r="I779" s="161"/>
      <c r="J779" s="161"/>
      <c r="K779" s="161"/>
      <c r="L779" s="161"/>
      <c r="M779" s="161"/>
      <c r="N779" s="161"/>
      <c r="O779" s="161"/>
      <c r="P779" s="161"/>
      <c r="Q779" s="161"/>
      <c r="R779" s="161"/>
      <c r="S779" s="161"/>
      <c r="T779" s="161"/>
      <c r="U779" s="161"/>
      <c r="V779" s="161"/>
      <c r="W779" s="161"/>
      <c r="X779" s="161"/>
      <c r="Y779" s="161"/>
      <c r="Z779" s="161"/>
    </row>
    <row r="780">
      <c r="A780" s="161"/>
      <c r="B780" s="161"/>
      <c r="C780" s="161"/>
      <c r="D780" s="161"/>
      <c r="E780" s="161"/>
      <c r="F780" s="161"/>
      <c r="G780" s="161"/>
      <c r="H780" s="161"/>
      <c r="I780" s="161"/>
      <c r="J780" s="161"/>
      <c r="K780" s="161"/>
      <c r="L780" s="161"/>
      <c r="M780" s="161"/>
      <c r="N780" s="161"/>
      <c r="O780" s="161"/>
      <c r="P780" s="161"/>
      <c r="Q780" s="161"/>
      <c r="R780" s="161"/>
      <c r="S780" s="161"/>
      <c r="T780" s="161"/>
      <c r="U780" s="161"/>
      <c r="V780" s="161"/>
      <c r="W780" s="161"/>
      <c r="X780" s="161"/>
      <c r="Y780" s="161"/>
      <c r="Z780" s="161"/>
    </row>
    <row r="781">
      <c r="A781" s="161"/>
      <c r="B781" s="161"/>
      <c r="C781" s="161"/>
      <c r="D781" s="161"/>
      <c r="E781" s="161"/>
      <c r="F781" s="161"/>
      <c r="G781" s="161"/>
      <c r="H781" s="161"/>
      <c r="I781" s="161"/>
      <c r="J781" s="161"/>
      <c r="K781" s="161"/>
      <c r="L781" s="161"/>
      <c r="M781" s="161"/>
      <c r="N781" s="161"/>
      <c r="O781" s="161"/>
      <c r="P781" s="161"/>
      <c r="Q781" s="161"/>
      <c r="R781" s="161"/>
      <c r="S781" s="161"/>
      <c r="T781" s="161"/>
      <c r="U781" s="161"/>
      <c r="V781" s="161"/>
      <c r="W781" s="161"/>
      <c r="X781" s="161"/>
      <c r="Y781" s="161"/>
      <c r="Z781" s="161"/>
    </row>
    <row r="782">
      <c r="A782" s="161"/>
      <c r="B782" s="161"/>
      <c r="C782" s="161"/>
      <c r="D782" s="161"/>
      <c r="E782" s="161"/>
      <c r="F782" s="161"/>
      <c r="G782" s="161"/>
      <c r="H782" s="161"/>
      <c r="I782" s="161"/>
      <c r="J782" s="161"/>
      <c r="K782" s="161"/>
      <c r="L782" s="161"/>
      <c r="M782" s="161"/>
      <c r="N782" s="161"/>
      <c r="O782" s="161"/>
      <c r="P782" s="161"/>
      <c r="Q782" s="161"/>
      <c r="R782" s="161"/>
      <c r="S782" s="161"/>
      <c r="T782" s="161"/>
      <c r="U782" s="161"/>
      <c r="V782" s="161"/>
      <c r="W782" s="161"/>
      <c r="X782" s="161"/>
      <c r="Y782" s="161"/>
      <c r="Z782" s="161"/>
    </row>
    <row r="783">
      <c r="A783" s="161"/>
      <c r="B783" s="161"/>
      <c r="C783" s="161"/>
      <c r="D783" s="161"/>
      <c r="E783" s="161"/>
      <c r="F783" s="161"/>
      <c r="G783" s="161"/>
      <c r="H783" s="161"/>
      <c r="I783" s="161"/>
      <c r="J783" s="161"/>
      <c r="K783" s="161"/>
      <c r="L783" s="161"/>
      <c r="M783" s="161"/>
      <c r="N783" s="161"/>
      <c r="O783" s="161"/>
      <c r="P783" s="161"/>
      <c r="Q783" s="161"/>
      <c r="R783" s="161"/>
      <c r="S783" s="161"/>
      <c r="T783" s="161"/>
      <c r="U783" s="161"/>
      <c r="V783" s="161"/>
      <c r="W783" s="161"/>
      <c r="X783" s="161"/>
      <c r="Y783" s="161"/>
      <c r="Z783" s="161"/>
    </row>
    <row r="784">
      <c r="A784" s="161"/>
      <c r="B784" s="161"/>
      <c r="C784" s="161"/>
      <c r="D784" s="161"/>
      <c r="E784" s="161"/>
      <c r="F784" s="161"/>
      <c r="G784" s="161"/>
      <c r="H784" s="161"/>
      <c r="I784" s="161"/>
      <c r="J784" s="161"/>
      <c r="K784" s="161"/>
      <c r="L784" s="161"/>
      <c r="M784" s="161"/>
      <c r="N784" s="161"/>
      <c r="O784" s="161"/>
      <c r="P784" s="161"/>
      <c r="Q784" s="161"/>
      <c r="R784" s="161"/>
      <c r="S784" s="161"/>
      <c r="T784" s="161"/>
      <c r="U784" s="161"/>
      <c r="V784" s="161"/>
      <c r="W784" s="161"/>
      <c r="X784" s="161"/>
      <c r="Y784" s="161"/>
      <c r="Z784" s="161"/>
    </row>
    <row r="785">
      <c r="A785" s="161"/>
      <c r="B785" s="161"/>
      <c r="C785" s="161"/>
      <c r="D785" s="161"/>
      <c r="E785" s="161"/>
      <c r="F785" s="161"/>
      <c r="G785" s="161"/>
      <c r="H785" s="161"/>
      <c r="I785" s="161"/>
      <c r="J785" s="161"/>
      <c r="K785" s="161"/>
      <c r="L785" s="161"/>
      <c r="M785" s="161"/>
      <c r="N785" s="161"/>
      <c r="O785" s="161"/>
      <c r="P785" s="161"/>
      <c r="Q785" s="161"/>
      <c r="R785" s="161"/>
      <c r="S785" s="161"/>
      <c r="T785" s="161"/>
      <c r="U785" s="161"/>
      <c r="V785" s="161"/>
      <c r="W785" s="161"/>
      <c r="X785" s="161"/>
      <c r="Y785" s="161"/>
      <c r="Z785" s="161"/>
    </row>
    <row r="786">
      <c r="A786" s="161"/>
      <c r="B786" s="161"/>
      <c r="C786" s="161"/>
      <c r="D786" s="161"/>
      <c r="E786" s="161"/>
      <c r="F786" s="161"/>
      <c r="G786" s="161"/>
      <c r="H786" s="161"/>
      <c r="I786" s="161"/>
      <c r="J786" s="161"/>
      <c r="K786" s="161"/>
      <c r="L786" s="161"/>
      <c r="M786" s="161"/>
      <c r="N786" s="161"/>
      <c r="O786" s="161"/>
      <c r="P786" s="161"/>
      <c r="Q786" s="161"/>
      <c r="R786" s="161"/>
      <c r="S786" s="161"/>
      <c r="T786" s="161"/>
      <c r="U786" s="161"/>
      <c r="V786" s="161"/>
      <c r="W786" s="161"/>
      <c r="X786" s="161"/>
      <c r="Y786" s="161"/>
      <c r="Z786" s="161"/>
    </row>
    <row r="787">
      <c r="A787" s="161"/>
      <c r="B787" s="161"/>
      <c r="C787" s="161"/>
      <c r="D787" s="161"/>
      <c r="E787" s="161"/>
      <c r="F787" s="161"/>
      <c r="G787" s="161"/>
      <c r="H787" s="161"/>
      <c r="I787" s="161"/>
      <c r="J787" s="161"/>
      <c r="K787" s="161"/>
      <c r="L787" s="161"/>
      <c r="M787" s="161"/>
      <c r="N787" s="161"/>
      <c r="O787" s="161"/>
      <c r="P787" s="161"/>
      <c r="Q787" s="161"/>
      <c r="R787" s="161"/>
      <c r="S787" s="161"/>
      <c r="T787" s="161"/>
      <c r="U787" s="161"/>
      <c r="V787" s="161"/>
      <c r="W787" s="161"/>
      <c r="X787" s="161"/>
      <c r="Y787" s="161"/>
      <c r="Z787" s="161"/>
    </row>
    <row r="788">
      <c r="A788" s="161"/>
      <c r="B788" s="161"/>
      <c r="C788" s="161"/>
      <c r="D788" s="161"/>
      <c r="E788" s="161"/>
      <c r="F788" s="161"/>
      <c r="G788" s="161"/>
      <c r="H788" s="161"/>
      <c r="I788" s="161"/>
      <c r="J788" s="161"/>
      <c r="K788" s="161"/>
      <c r="L788" s="161"/>
      <c r="M788" s="161"/>
      <c r="N788" s="161"/>
      <c r="O788" s="161"/>
      <c r="P788" s="161"/>
      <c r="Q788" s="161"/>
      <c r="R788" s="161"/>
      <c r="S788" s="161"/>
      <c r="T788" s="161"/>
      <c r="U788" s="161"/>
      <c r="V788" s="161"/>
      <c r="W788" s="161"/>
      <c r="X788" s="161"/>
      <c r="Y788" s="161"/>
      <c r="Z788" s="161"/>
    </row>
    <row r="789">
      <c r="A789" s="161"/>
      <c r="B789" s="161"/>
      <c r="C789" s="161"/>
      <c r="D789" s="161"/>
      <c r="E789" s="161"/>
      <c r="F789" s="161"/>
      <c r="G789" s="161"/>
      <c r="H789" s="161"/>
      <c r="I789" s="161"/>
      <c r="J789" s="161"/>
      <c r="K789" s="161"/>
      <c r="L789" s="161"/>
      <c r="M789" s="161"/>
      <c r="N789" s="161"/>
      <c r="O789" s="161"/>
      <c r="P789" s="161"/>
      <c r="Q789" s="161"/>
      <c r="R789" s="161"/>
      <c r="S789" s="161"/>
      <c r="T789" s="161"/>
      <c r="U789" s="161"/>
      <c r="V789" s="161"/>
      <c r="W789" s="161"/>
      <c r="X789" s="161"/>
      <c r="Y789" s="161"/>
      <c r="Z789" s="161"/>
    </row>
    <row r="790">
      <c r="A790" s="161"/>
      <c r="B790" s="161"/>
      <c r="C790" s="161"/>
      <c r="D790" s="161"/>
      <c r="E790" s="161"/>
      <c r="F790" s="161"/>
      <c r="G790" s="161"/>
      <c r="H790" s="161"/>
      <c r="I790" s="161"/>
      <c r="J790" s="161"/>
      <c r="K790" s="161"/>
      <c r="L790" s="161"/>
      <c r="M790" s="161"/>
      <c r="N790" s="161"/>
      <c r="O790" s="161"/>
      <c r="P790" s="161"/>
      <c r="Q790" s="161"/>
      <c r="R790" s="161"/>
      <c r="S790" s="161"/>
      <c r="T790" s="161"/>
      <c r="U790" s="161"/>
      <c r="V790" s="161"/>
      <c r="W790" s="161"/>
      <c r="X790" s="161"/>
      <c r="Y790" s="161"/>
      <c r="Z790" s="161"/>
    </row>
    <row r="791">
      <c r="A791" s="161"/>
      <c r="B791" s="161"/>
      <c r="C791" s="161"/>
      <c r="D791" s="161"/>
      <c r="E791" s="161"/>
      <c r="F791" s="161"/>
      <c r="G791" s="161"/>
      <c r="H791" s="161"/>
      <c r="I791" s="161"/>
      <c r="J791" s="161"/>
      <c r="K791" s="161"/>
      <c r="L791" s="161"/>
      <c r="M791" s="161"/>
      <c r="N791" s="161"/>
      <c r="O791" s="161"/>
      <c r="P791" s="161"/>
      <c r="Q791" s="161"/>
      <c r="R791" s="161"/>
      <c r="S791" s="161"/>
      <c r="T791" s="161"/>
      <c r="U791" s="161"/>
      <c r="V791" s="161"/>
      <c r="W791" s="161"/>
      <c r="X791" s="161"/>
      <c r="Y791" s="161"/>
      <c r="Z791" s="161"/>
    </row>
    <row r="792">
      <c r="A792" s="161"/>
      <c r="B792" s="161"/>
      <c r="C792" s="161"/>
      <c r="D792" s="161"/>
      <c r="E792" s="161"/>
      <c r="F792" s="161"/>
      <c r="G792" s="161"/>
      <c r="H792" s="161"/>
      <c r="I792" s="161"/>
      <c r="J792" s="161"/>
      <c r="K792" s="161"/>
      <c r="L792" s="161"/>
      <c r="M792" s="161"/>
      <c r="N792" s="161"/>
      <c r="O792" s="161"/>
      <c r="P792" s="161"/>
      <c r="Q792" s="161"/>
      <c r="R792" s="161"/>
      <c r="S792" s="161"/>
      <c r="T792" s="161"/>
      <c r="U792" s="161"/>
      <c r="V792" s="161"/>
      <c r="W792" s="161"/>
      <c r="X792" s="161"/>
      <c r="Y792" s="161"/>
      <c r="Z792" s="161"/>
    </row>
    <row r="793">
      <c r="A793" s="161"/>
      <c r="B793" s="161"/>
      <c r="C793" s="161"/>
      <c r="D793" s="161"/>
      <c r="E793" s="161"/>
      <c r="F793" s="161"/>
      <c r="G793" s="161"/>
      <c r="H793" s="161"/>
      <c r="I793" s="161"/>
      <c r="J793" s="161"/>
      <c r="K793" s="161"/>
      <c r="L793" s="161"/>
      <c r="M793" s="161"/>
      <c r="N793" s="161"/>
      <c r="O793" s="161"/>
      <c r="P793" s="161"/>
      <c r="Q793" s="161"/>
      <c r="R793" s="161"/>
      <c r="S793" s="161"/>
      <c r="T793" s="161"/>
      <c r="U793" s="161"/>
      <c r="V793" s="161"/>
      <c r="W793" s="161"/>
      <c r="X793" s="161"/>
      <c r="Y793" s="161"/>
      <c r="Z793" s="161"/>
    </row>
    <row r="794">
      <c r="A794" s="161"/>
      <c r="B794" s="161"/>
      <c r="C794" s="161"/>
      <c r="D794" s="161"/>
      <c r="E794" s="161"/>
      <c r="F794" s="161"/>
      <c r="G794" s="161"/>
      <c r="H794" s="161"/>
      <c r="I794" s="161"/>
      <c r="J794" s="161"/>
      <c r="K794" s="161"/>
      <c r="L794" s="161"/>
      <c r="M794" s="161"/>
      <c r="N794" s="161"/>
      <c r="O794" s="161"/>
      <c r="P794" s="161"/>
      <c r="Q794" s="161"/>
      <c r="R794" s="161"/>
      <c r="S794" s="161"/>
      <c r="T794" s="161"/>
      <c r="U794" s="161"/>
      <c r="V794" s="161"/>
      <c r="W794" s="161"/>
      <c r="X794" s="161"/>
      <c r="Y794" s="161"/>
      <c r="Z794" s="161"/>
    </row>
    <row r="795">
      <c r="A795" s="161"/>
      <c r="B795" s="161"/>
      <c r="C795" s="161"/>
      <c r="D795" s="161"/>
      <c r="E795" s="161"/>
      <c r="F795" s="161"/>
      <c r="G795" s="161"/>
      <c r="H795" s="161"/>
      <c r="I795" s="161"/>
      <c r="J795" s="161"/>
      <c r="K795" s="161"/>
      <c r="L795" s="161"/>
      <c r="M795" s="161"/>
      <c r="N795" s="161"/>
      <c r="O795" s="161"/>
      <c r="P795" s="161"/>
      <c r="Q795" s="161"/>
      <c r="R795" s="161"/>
      <c r="S795" s="161"/>
      <c r="T795" s="161"/>
      <c r="U795" s="161"/>
      <c r="V795" s="161"/>
      <c r="W795" s="161"/>
      <c r="X795" s="161"/>
      <c r="Y795" s="161"/>
      <c r="Z795" s="161"/>
    </row>
    <row r="796">
      <c r="A796" s="161"/>
      <c r="B796" s="161"/>
      <c r="C796" s="161"/>
      <c r="D796" s="161"/>
      <c r="E796" s="161"/>
      <c r="F796" s="161"/>
      <c r="G796" s="161"/>
      <c r="H796" s="161"/>
      <c r="I796" s="161"/>
      <c r="J796" s="161"/>
      <c r="K796" s="161"/>
      <c r="L796" s="161"/>
      <c r="M796" s="161"/>
      <c r="N796" s="161"/>
      <c r="O796" s="161"/>
      <c r="P796" s="161"/>
      <c r="Q796" s="161"/>
      <c r="R796" s="161"/>
      <c r="S796" s="161"/>
      <c r="T796" s="161"/>
      <c r="U796" s="161"/>
      <c r="V796" s="161"/>
      <c r="W796" s="161"/>
      <c r="X796" s="161"/>
      <c r="Y796" s="161"/>
      <c r="Z796" s="161"/>
    </row>
    <row r="797">
      <c r="A797" s="161"/>
      <c r="B797" s="161"/>
      <c r="C797" s="161"/>
      <c r="D797" s="161"/>
      <c r="E797" s="161"/>
      <c r="F797" s="161"/>
      <c r="G797" s="161"/>
      <c r="H797" s="161"/>
      <c r="I797" s="161"/>
      <c r="J797" s="161"/>
      <c r="K797" s="161"/>
      <c r="L797" s="161"/>
      <c r="M797" s="161"/>
      <c r="N797" s="161"/>
      <c r="O797" s="161"/>
      <c r="P797" s="161"/>
      <c r="Q797" s="161"/>
      <c r="R797" s="161"/>
      <c r="S797" s="161"/>
      <c r="T797" s="161"/>
      <c r="U797" s="161"/>
      <c r="V797" s="161"/>
      <c r="W797" s="161"/>
      <c r="X797" s="161"/>
      <c r="Y797" s="161"/>
      <c r="Z797" s="161"/>
    </row>
    <row r="798">
      <c r="A798" s="161"/>
      <c r="B798" s="161"/>
      <c r="C798" s="161"/>
      <c r="D798" s="161"/>
      <c r="E798" s="161"/>
      <c r="F798" s="161"/>
      <c r="G798" s="161"/>
      <c r="H798" s="161"/>
      <c r="I798" s="161"/>
      <c r="J798" s="161"/>
      <c r="K798" s="161"/>
      <c r="L798" s="161"/>
      <c r="M798" s="161"/>
      <c r="N798" s="161"/>
      <c r="O798" s="161"/>
      <c r="P798" s="161"/>
      <c r="Q798" s="161"/>
      <c r="R798" s="161"/>
      <c r="S798" s="161"/>
      <c r="T798" s="161"/>
      <c r="U798" s="161"/>
      <c r="V798" s="161"/>
      <c r="W798" s="161"/>
      <c r="X798" s="161"/>
      <c r="Y798" s="161"/>
      <c r="Z798" s="161"/>
    </row>
    <row r="799">
      <c r="A799" s="161"/>
      <c r="B799" s="161"/>
      <c r="C799" s="161"/>
      <c r="D799" s="161"/>
      <c r="E799" s="161"/>
      <c r="F799" s="161"/>
      <c r="G799" s="161"/>
      <c r="H799" s="161"/>
      <c r="I799" s="161"/>
      <c r="J799" s="161"/>
      <c r="K799" s="161"/>
      <c r="L799" s="161"/>
      <c r="M799" s="161"/>
      <c r="N799" s="161"/>
      <c r="O799" s="161"/>
      <c r="P799" s="161"/>
      <c r="Q799" s="161"/>
      <c r="R799" s="161"/>
      <c r="S799" s="161"/>
      <c r="T799" s="161"/>
      <c r="U799" s="161"/>
      <c r="V799" s="161"/>
      <c r="W799" s="161"/>
      <c r="X799" s="161"/>
      <c r="Y799" s="161"/>
      <c r="Z799" s="161"/>
    </row>
    <row r="800">
      <c r="A800" s="161"/>
      <c r="B800" s="161"/>
      <c r="C800" s="161"/>
      <c r="D800" s="161"/>
      <c r="E800" s="161"/>
      <c r="F800" s="161"/>
      <c r="G800" s="161"/>
      <c r="H800" s="161"/>
      <c r="I800" s="161"/>
      <c r="J800" s="161"/>
      <c r="K800" s="161"/>
      <c r="L800" s="161"/>
      <c r="M800" s="161"/>
      <c r="N800" s="161"/>
      <c r="O800" s="161"/>
      <c r="P800" s="161"/>
      <c r="Q800" s="161"/>
      <c r="R800" s="161"/>
      <c r="S800" s="161"/>
      <c r="T800" s="161"/>
      <c r="U800" s="161"/>
      <c r="V800" s="161"/>
      <c r="W800" s="161"/>
      <c r="X800" s="161"/>
      <c r="Y800" s="161"/>
      <c r="Z800" s="161"/>
    </row>
    <row r="801">
      <c r="A801" s="161"/>
      <c r="B801" s="161"/>
      <c r="C801" s="161"/>
      <c r="D801" s="161"/>
      <c r="E801" s="161"/>
      <c r="F801" s="161"/>
      <c r="G801" s="161"/>
      <c r="H801" s="161"/>
      <c r="I801" s="161"/>
      <c r="J801" s="161"/>
      <c r="K801" s="161"/>
      <c r="L801" s="161"/>
      <c r="M801" s="161"/>
      <c r="N801" s="161"/>
      <c r="O801" s="161"/>
      <c r="P801" s="161"/>
      <c r="Q801" s="161"/>
      <c r="R801" s="161"/>
      <c r="S801" s="161"/>
      <c r="T801" s="161"/>
      <c r="U801" s="161"/>
      <c r="V801" s="161"/>
      <c r="W801" s="161"/>
      <c r="X801" s="161"/>
      <c r="Y801" s="161"/>
      <c r="Z801" s="161"/>
    </row>
    <row r="802">
      <c r="A802" s="161"/>
      <c r="B802" s="161"/>
      <c r="C802" s="161"/>
      <c r="D802" s="161"/>
      <c r="E802" s="161"/>
      <c r="F802" s="161"/>
      <c r="G802" s="161"/>
      <c r="H802" s="161"/>
      <c r="I802" s="161"/>
      <c r="J802" s="161"/>
      <c r="K802" s="161"/>
      <c r="L802" s="161"/>
      <c r="M802" s="161"/>
      <c r="N802" s="161"/>
      <c r="O802" s="161"/>
      <c r="P802" s="161"/>
      <c r="Q802" s="161"/>
      <c r="R802" s="161"/>
      <c r="S802" s="161"/>
      <c r="T802" s="161"/>
      <c r="U802" s="161"/>
      <c r="V802" s="161"/>
      <c r="W802" s="161"/>
      <c r="X802" s="161"/>
      <c r="Y802" s="161"/>
      <c r="Z802" s="161"/>
    </row>
    <row r="803">
      <c r="A803" s="161"/>
      <c r="B803" s="161"/>
      <c r="C803" s="161"/>
      <c r="D803" s="161"/>
      <c r="E803" s="161"/>
      <c r="F803" s="161"/>
      <c r="G803" s="161"/>
      <c r="H803" s="161"/>
      <c r="I803" s="161"/>
      <c r="J803" s="161"/>
      <c r="K803" s="161"/>
      <c r="L803" s="161"/>
      <c r="M803" s="161"/>
      <c r="N803" s="161"/>
      <c r="O803" s="161"/>
      <c r="P803" s="161"/>
      <c r="Q803" s="161"/>
      <c r="R803" s="161"/>
      <c r="S803" s="161"/>
      <c r="T803" s="161"/>
      <c r="U803" s="161"/>
      <c r="V803" s="161"/>
      <c r="W803" s="161"/>
      <c r="X803" s="161"/>
      <c r="Y803" s="161"/>
      <c r="Z803" s="161"/>
    </row>
    <row r="804">
      <c r="A804" s="161"/>
      <c r="B804" s="161"/>
      <c r="C804" s="161"/>
      <c r="D804" s="161"/>
      <c r="E804" s="161"/>
      <c r="F804" s="161"/>
      <c r="G804" s="161"/>
      <c r="H804" s="161"/>
      <c r="I804" s="161"/>
      <c r="J804" s="161"/>
      <c r="K804" s="161"/>
      <c r="L804" s="161"/>
      <c r="M804" s="161"/>
      <c r="N804" s="161"/>
      <c r="O804" s="161"/>
      <c r="P804" s="161"/>
      <c r="Q804" s="161"/>
      <c r="R804" s="161"/>
      <c r="S804" s="161"/>
      <c r="T804" s="161"/>
      <c r="U804" s="161"/>
      <c r="V804" s="161"/>
      <c r="W804" s="161"/>
      <c r="X804" s="161"/>
      <c r="Y804" s="161"/>
      <c r="Z804" s="161"/>
    </row>
    <row r="805">
      <c r="A805" s="161"/>
      <c r="B805" s="161"/>
      <c r="C805" s="161"/>
      <c r="D805" s="161"/>
      <c r="E805" s="161"/>
      <c r="F805" s="161"/>
      <c r="G805" s="161"/>
      <c r="H805" s="161"/>
      <c r="I805" s="161"/>
      <c r="J805" s="161"/>
      <c r="K805" s="161"/>
      <c r="L805" s="161"/>
      <c r="M805" s="161"/>
      <c r="N805" s="161"/>
      <c r="O805" s="161"/>
      <c r="P805" s="161"/>
      <c r="Q805" s="161"/>
      <c r="R805" s="161"/>
      <c r="S805" s="161"/>
      <c r="T805" s="161"/>
      <c r="U805" s="161"/>
      <c r="V805" s="161"/>
      <c r="W805" s="161"/>
      <c r="X805" s="161"/>
      <c r="Y805" s="161"/>
      <c r="Z805" s="161"/>
    </row>
    <row r="806">
      <c r="A806" s="161"/>
      <c r="B806" s="161"/>
      <c r="C806" s="161"/>
      <c r="D806" s="161"/>
      <c r="E806" s="161"/>
      <c r="F806" s="161"/>
      <c r="G806" s="161"/>
      <c r="H806" s="161"/>
      <c r="I806" s="161"/>
      <c r="J806" s="161"/>
      <c r="K806" s="161"/>
      <c r="L806" s="161"/>
      <c r="M806" s="161"/>
      <c r="N806" s="161"/>
      <c r="O806" s="161"/>
      <c r="P806" s="161"/>
      <c r="Q806" s="161"/>
      <c r="R806" s="161"/>
      <c r="S806" s="161"/>
      <c r="T806" s="161"/>
      <c r="U806" s="161"/>
      <c r="V806" s="161"/>
      <c r="W806" s="161"/>
      <c r="X806" s="161"/>
      <c r="Y806" s="161"/>
      <c r="Z806" s="161"/>
    </row>
    <row r="807">
      <c r="A807" s="161"/>
      <c r="B807" s="161"/>
      <c r="C807" s="161"/>
      <c r="D807" s="161"/>
      <c r="E807" s="161"/>
      <c r="F807" s="161"/>
      <c r="G807" s="161"/>
      <c r="H807" s="161"/>
      <c r="I807" s="161"/>
      <c r="J807" s="161"/>
      <c r="K807" s="161"/>
      <c r="L807" s="161"/>
      <c r="M807" s="161"/>
      <c r="N807" s="161"/>
      <c r="O807" s="161"/>
      <c r="P807" s="161"/>
      <c r="Q807" s="161"/>
      <c r="R807" s="161"/>
      <c r="S807" s="161"/>
      <c r="T807" s="161"/>
      <c r="U807" s="161"/>
      <c r="V807" s="161"/>
      <c r="W807" s="161"/>
      <c r="X807" s="161"/>
      <c r="Y807" s="161"/>
      <c r="Z807" s="161"/>
    </row>
    <row r="808">
      <c r="A808" s="161"/>
      <c r="B808" s="161"/>
      <c r="C808" s="161"/>
      <c r="D808" s="161"/>
      <c r="E808" s="161"/>
      <c r="F808" s="161"/>
      <c r="G808" s="161"/>
      <c r="H808" s="161"/>
      <c r="I808" s="161"/>
      <c r="J808" s="161"/>
      <c r="K808" s="161"/>
      <c r="L808" s="161"/>
      <c r="M808" s="161"/>
      <c r="N808" s="161"/>
      <c r="O808" s="161"/>
      <c r="P808" s="161"/>
      <c r="Q808" s="161"/>
      <c r="R808" s="161"/>
      <c r="S808" s="161"/>
      <c r="T808" s="161"/>
      <c r="U808" s="161"/>
      <c r="V808" s="161"/>
      <c r="W808" s="161"/>
      <c r="X808" s="161"/>
      <c r="Y808" s="161"/>
      <c r="Z808" s="161"/>
    </row>
    <row r="809">
      <c r="A809" s="161"/>
      <c r="B809" s="161"/>
      <c r="C809" s="161"/>
      <c r="D809" s="161"/>
      <c r="E809" s="161"/>
      <c r="F809" s="161"/>
      <c r="G809" s="161"/>
      <c r="H809" s="161"/>
      <c r="I809" s="161"/>
      <c r="J809" s="161"/>
      <c r="K809" s="161"/>
      <c r="L809" s="161"/>
      <c r="M809" s="161"/>
      <c r="N809" s="161"/>
      <c r="O809" s="161"/>
      <c r="P809" s="161"/>
      <c r="Q809" s="161"/>
      <c r="R809" s="161"/>
      <c r="S809" s="161"/>
      <c r="T809" s="161"/>
      <c r="U809" s="161"/>
      <c r="V809" s="161"/>
      <c r="W809" s="161"/>
      <c r="X809" s="161"/>
      <c r="Y809" s="161"/>
      <c r="Z809" s="161"/>
    </row>
    <row r="810">
      <c r="A810" s="161"/>
      <c r="B810" s="161"/>
      <c r="C810" s="161"/>
      <c r="D810" s="161"/>
      <c r="E810" s="161"/>
      <c r="F810" s="161"/>
      <c r="G810" s="161"/>
      <c r="H810" s="161"/>
      <c r="I810" s="161"/>
      <c r="J810" s="161"/>
      <c r="K810" s="161"/>
      <c r="L810" s="161"/>
      <c r="M810" s="161"/>
      <c r="N810" s="161"/>
      <c r="O810" s="161"/>
      <c r="P810" s="161"/>
      <c r="Q810" s="161"/>
      <c r="R810" s="161"/>
      <c r="S810" s="161"/>
      <c r="T810" s="161"/>
      <c r="U810" s="161"/>
      <c r="V810" s="161"/>
      <c r="W810" s="161"/>
      <c r="X810" s="161"/>
      <c r="Y810" s="161"/>
      <c r="Z810" s="161"/>
    </row>
    <row r="811">
      <c r="A811" s="161"/>
      <c r="B811" s="161"/>
      <c r="C811" s="161"/>
      <c r="D811" s="161"/>
      <c r="E811" s="161"/>
      <c r="F811" s="161"/>
      <c r="G811" s="161"/>
      <c r="H811" s="161"/>
      <c r="I811" s="161"/>
      <c r="J811" s="161"/>
      <c r="K811" s="161"/>
      <c r="L811" s="161"/>
      <c r="M811" s="161"/>
      <c r="N811" s="161"/>
      <c r="O811" s="161"/>
      <c r="P811" s="161"/>
      <c r="Q811" s="161"/>
      <c r="R811" s="161"/>
      <c r="S811" s="161"/>
      <c r="T811" s="161"/>
      <c r="U811" s="161"/>
      <c r="V811" s="161"/>
      <c r="W811" s="161"/>
      <c r="X811" s="161"/>
      <c r="Y811" s="161"/>
      <c r="Z811" s="161"/>
    </row>
    <row r="812">
      <c r="A812" s="161"/>
      <c r="B812" s="161"/>
      <c r="C812" s="161"/>
      <c r="D812" s="161"/>
      <c r="E812" s="161"/>
      <c r="F812" s="161"/>
      <c r="G812" s="161"/>
      <c r="H812" s="161"/>
      <c r="I812" s="161"/>
      <c r="J812" s="161"/>
      <c r="K812" s="161"/>
      <c r="L812" s="161"/>
      <c r="M812" s="161"/>
      <c r="N812" s="161"/>
      <c r="O812" s="161"/>
      <c r="P812" s="161"/>
      <c r="Q812" s="161"/>
      <c r="R812" s="161"/>
      <c r="S812" s="161"/>
      <c r="T812" s="161"/>
      <c r="U812" s="161"/>
      <c r="V812" s="161"/>
      <c r="W812" s="161"/>
      <c r="X812" s="161"/>
      <c r="Y812" s="161"/>
      <c r="Z812" s="161"/>
    </row>
    <row r="813">
      <c r="A813" s="161"/>
      <c r="B813" s="161"/>
      <c r="C813" s="161"/>
      <c r="D813" s="161"/>
      <c r="E813" s="161"/>
      <c r="F813" s="161"/>
      <c r="G813" s="161"/>
      <c r="H813" s="161"/>
      <c r="I813" s="161"/>
      <c r="J813" s="161"/>
      <c r="K813" s="161"/>
      <c r="L813" s="161"/>
      <c r="M813" s="161"/>
      <c r="N813" s="161"/>
      <c r="O813" s="161"/>
      <c r="P813" s="161"/>
      <c r="Q813" s="161"/>
      <c r="R813" s="161"/>
      <c r="S813" s="161"/>
      <c r="T813" s="161"/>
      <c r="U813" s="161"/>
      <c r="V813" s="161"/>
      <c r="W813" s="161"/>
      <c r="X813" s="161"/>
      <c r="Y813" s="161"/>
      <c r="Z813" s="161"/>
    </row>
    <row r="814">
      <c r="A814" s="161"/>
      <c r="B814" s="161"/>
      <c r="C814" s="161"/>
      <c r="D814" s="161"/>
      <c r="E814" s="161"/>
      <c r="F814" s="161"/>
      <c r="G814" s="161"/>
      <c r="H814" s="161"/>
      <c r="I814" s="161"/>
      <c r="J814" s="161"/>
      <c r="K814" s="161"/>
      <c r="L814" s="161"/>
      <c r="M814" s="161"/>
      <c r="N814" s="161"/>
      <c r="O814" s="161"/>
      <c r="P814" s="161"/>
      <c r="Q814" s="161"/>
      <c r="R814" s="161"/>
      <c r="S814" s="161"/>
      <c r="T814" s="161"/>
      <c r="U814" s="161"/>
      <c r="V814" s="161"/>
      <c r="W814" s="161"/>
      <c r="X814" s="161"/>
      <c r="Y814" s="161"/>
      <c r="Z814" s="161"/>
    </row>
    <row r="815">
      <c r="A815" s="161"/>
      <c r="B815" s="161"/>
      <c r="C815" s="161"/>
      <c r="D815" s="161"/>
      <c r="E815" s="161"/>
      <c r="F815" s="161"/>
      <c r="G815" s="161"/>
      <c r="H815" s="161"/>
      <c r="I815" s="161"/>
      <c r="J815" s="161"/>
      <c r="K815" s="161"/>
      <c r="L815" s="161"/>
      <c r="M815" s="161"/>
      <c r="N815" s="161"/>
      <c r="O815" s="161"/>
      <c r="P815" s="161"/>
      <c r="Q815" s="161"/>
      <c r="R815" s="161"/>
      <c r="S815" s="161"/>
      <c r="T815" s="161"/>
      <c r="U815" s="161"/>
      <c r="V815" s="161"/>
      <c r="W815" s="161"/>
      <c r="X815" s="161"/>
      <c r="Y815" s="161"/>
      <c r="Z815" s="161"/>
    </row>
    <row r="816">
      <c r="A816" s="161"/>
      <c r="B816" s="161"/>
      <c r="C816" s="161"/>
      <c r="D816" s="161"/>
      <c r="E816" s="161"/>
      <c r="F816" s="161"/>
      <c r="G816" s="161"/>
      <c r="H816" s="161"/>
      <c r="I816" s="161"/>
      <c r="J816" s="161"/>
      <c r="K816" s="161"/>
      <c r="L816" s="161"/>
      <c r="M816" s="161"/>
      <c r="N816" s="161"/>
      <c r="O816" s="161"/>
      <c r="P816" s="161"/>
      <c r="Q816" s="161"/>
      <c r="R816" s="161"/>
      <c r="S816" s="161"/>
      <c r="T816" s="161"/>
      <c r="U816" s="161"/>
      <c r="V816" s="161"/>
      <c r="W816" s="161"/>
      <c r="X816" s="161"/>
      <c r="Y816" s="161"/>
      <c r="Z816" s="161"/>
    </row>
    <row r="817">
      <c r="A817" s="161"/>
      <c r="B817" s="161"/>
      <c r="C817" s="161"/>
      <c r="D817" s="161"/>
      <c r="E817" s="161"/>
      <c r="F817" s="161"/>
      <c r="G817" s="161"/>
      <c r="H817" s="161"/>
      <c r="I817" s="161"/>
      <c r="J817" s="161"/>
      <c r="K817" s="161"/>
      <c r="L817" s="161"/>
      <c r="M817" s="161"/>
      <c r="N817" s="161"/>
      <c r="O817" s="161"/>
      <c r="P817" s="161"/>
      <c r="Q817" s="161"/>
      <c r="R817" s="161"/>
      <c r="S817" s="161"/>
      <c r="T817" s="161"/>
      <c r="U817" s="161"/>
      <c r="V817" s="161"/>
      <c r="W817" s="161"/>
      <c r="X817" s="161"/>
      <c r="Y817" s="161"/>
      <c r="Z817" s="161"/>
    </row>
    <row r="818">
      <c r="A818" s="161"/>
      <c r="B818" s="161"/>
      <c r="C818" s="161"/>
      <c r="D818" s="161"/>
      <c r="E818" s="161"/>
      <c r="F818" s="161"/>
      <c r="G818" s="161"/>
      <c r="H818" s="161"/>
      <c r="I818" s="161"/>
      <c r="J818" s="161"/>
      <c r="K818" s="161"/>
      <c r="L818" s="161"/>
      <c r="M818" s="161"/>
      <c r="N818" s="161"/>
      <c r="O818" s="161"/>
      <c r="P818" s="161"/>
      <c r="Q818" s="161"/>
      <c r="R818" s="161"/>
      <c r="S818" s="161"/>
      <c r="T818" s="161"/>
      <c r="U818" s="161"/>
      <c r="V818" s="161"/>
      <c r="W818" s="161"/>
      <c r="X818" s="161"/>
      <c r="Y818" s="161"/>
      <c r="Z818" s="161"/>
    </row>
    <row r="819">
      <c r="A819" s="161"/>
      <c r="B819" s="161"/>
      <c r="C819" s="161"/>
      <c r="D819" s="161"/>
      <c r="E819" s="161"/>
      <c r="F819" s="161"/>
      <c r="G819" s="161"/>
      <c r="H819" s="161"/>
      <c r="I819" s="161"/>
      <c r="J819" s="161"/>
      <c r="K819" s="161"/>
      <c r="L819" s="161"/>
      <c r="M819" s="161"/>
      <c r="N819" s="161"/>
      <c r="O819" s="161"/>
      <c r="P819" s="161"/>
      <c r="Q819" s="161"/>
      <c r="R819" s="161"/>
      <c r="S819" s="161"/>
      <c r="T819" s="161"/>
      <c r="U819" s="161"/>
      <c r="V819" s="161"/>
      <c r="W819" s="161"/>
      <c r="X819" s="161"/>
      <c r="Y819" s="161"/>
      <c r="Z819" s="161"/>
    </row>
    <row r="820">
      <c r="A820" s="161"/>
      <c r="B820" s="161"/>
      <c r="C820" s="161"/>
      <c r="D820" s="161"/>
      <c r="E820" s="161"/>
      <c r="F820" s="161"/>
      <c r="G820" s="161"/>
      <c r="H820" s="161"/>
      <c r="I820" s="161"/>
      <c r="J820" s="161"/>
      <c r="K820" s="161"/>
      <c r="L820" s="161"/>
      <c r="M820" s="161"/>
      <c r="N820" s="161"/>
      <c r="O820" s="161"/>
      <c r="P820" s="161"/>
      <c r="Q820" s="161"/>
      <c r="R820" s="161"/>
      <c r="S820" s="161"/>
      <c r="T820" s="161"/>
      <c r="U820" s="161"/>
      <c r="V820" s="161"/>
      <c r="W820" s="161"/>
      <c r="X820" s="161"/>
      <c r="Y820" s="161"/>
      <c r="Z820" s="161"/>
    </row>
    <row r="821">
      <c r="A821" s="161"/>
      <c r="B821" s="161"/>
      <c r="C821" s="161"/>
      <c r="D821" s="161"/>
      <c r="E821" s="161"/>
      <c r="F821" s="161"/>
      <c r="G821" s="161"/>
      <c r="H821" s="161"/>
      <c r="I821" s="161"/>
      <c r="J821" s="161"/>
      <c r="K821" s="161"/>
      <c r="L821" s="161"/>
      <c r="M821" s="161"/>
      <c r="N821" s="161"/>
      <c r="O821" s="161"/>
      <c r="P821" s="161"/>
      <c r="Q821" s="161"/>
      <c r="R821" s="161"/>
      <c r="S821" s="161"/>
      <c r="T821" s="161"/>
      <c r="U821" s="161"/>
      <c r="V821" s="161"/>
      <c r="W821" s="161"/>
      <c r="X821" s="161"/>
      <c r="Y821" s="161"/>
      <c r="Z821" s="161"/>
    </row>
    <row r="822">
      <c r="A822" s="161"/>
      <c r="B822" s="161"/>
      <c r="C822" s="161"/>
      <c r="D822" s="161"/>
      <c r="E822" s="161"/>
      <c r="F822" s="161"/>
      <c r="G822" s="161"/>
      <c r="H822" s="161"/>
      <c r="I822" s="161"/>
      <c r="J822" s="161"/>
      <c r="K822" s="161"/>
      <c r="L822" s="161"/>
      <c r="M822" s="161"/>
      <c r="N822" s="161"/>
      <c r="O822" s="161"/>
      <c r="P822" s="161"/>
      <c r="Q822" s="161"/>
      <c r="R822" s="161"/>
      <c r="S822" s="161"/>
      <c r="T822" s="161"/>
      <c r="U822" s="161"/>
      <c r="V822" s="161"/>
      <c r="W822" s="161"/>
      <c r="X822" s="161"/>
      <c r="Y822" s="161"/>
      <c r="Z822" s="161"/>
    </row>
    <row r="823">
      <c r="A823" s="161"/>
      <c r="B823" s="161"/>
      <c r="C823" s="161"/>
      <c r="D823" s="161"/>
      <c r="E823" s="161"/>
      <c r="F823" s="161"/>
      <c r="G823" s="161"/>
      <c r="H823" s="161"/>
      <c r="I823" s="161"/>
      <c r="J823" s="161"/>
      <c r="K823" s="161"/>
      <c r="L823" s="161"/>
      <c r="M823" s="161"/>
      <c r="N823" s="161"/>
      <c r="O823" s="161"/>
      <c r="P823" s="161"/>
      <c r="Q823" s="161"/>
      <c r="R823" s="161"/>
      <c r="S823" s="161"/>
      <c r="T823" s="161"/>
      <c r="U823" s="161"/>
      <c r="V823" s="161"/>
      <c r="W823" s="161"/>
      <c r="X823" s="161"/>
      <c r="Y823" s="161"/>
      <c r="Z823" s="161"/>
    </row>
    <row r="824">
      <c r="A824" s="161"/>
      <c r="B824" s="161"/>
      <c r="C824" s="161"/>
      <c r="D824" s="161"/>
      <c r="E824" s="161"/>
      <c r="F824" s="161"/>
      <c r="G824" s="161"/>
      <c r="H824" s="161"/>
      <c r="I824" s="161"/>
      <c r="J824" s="161"/>
      <c r="K824" s="161"/>
      <c r="L824" s="161"/>
      <c r="M824" s="161"/>
      <c r="N824" s="161"/>
      <c r="O824" s="161"/>
      <c r="P824" s="161"/>
      <c r="Q824" s="161"/>
      <c r="R824" s="161"/>
      <c r="S824" s="161"/>
      <c r="T824" s="161"/>
      <c r="U824" s="161"/>
      <c r="V824" s="161"/>
      <c r="W824" s="161"/>
      <c r="X824" s="161"/>
      <c r="Y824" s="161"/>
      <c r="Z824" s="161"/>
    </row>
    <row r="825">
      <c r="A825" s="161"/>
      <c r="B825" s="161"/>
      <c r="C825" s="161"/>
      <c r="D825" s="161"/>
      <c r="E825" s="161"/>
      <c r="F825" s="161"/>
      <c r="G825" s="161"/>
      <c r="H825" s="161"/>
      <c r="I825" s="161"/>
      <c r="J825" s="161"/>
      <c r="K825" s="161"/>
      <c r="L825" s="161"/>
      <c r="M825" s="161"/>
      <c r="N825" s="161"/>
      <c r="O825" s="161"/>
      <c r="P825" s="161"/>
      <c r="Q825" s="161"/>
      <c r="R825" s="161"/>
      <c r="S825" s="161"/>
      <c r="T825" s="161"/>
      <c r="U825" s="161"/>
      <c r="V825" s="161"/>
      <c r="W825" s="161"/>
      <c r="X825" s="161"/>
      <c r="Y825" s="161"/>
      <c r="Z825" s="161"/>
    </row>
    <row r="826">
      <c r="A826" s="161"/>
      <c r="B826" s="161"/>
      <c r="C826" s="161"/>
      <c r="D826" s="161"/>
      <c r="E826" s="161"/>
      <c r="F826" s="161"/>
      <c r="G826" s="161"/>
      <c r="H826" s="161"/>
      <c r="I826" s="161"/>
      <c r="J826" s="161"/>
      <c r="K826" s="161"/>
      <c r="L826" s="161"/>
      <c r="M826" s="161"/>
      <c r="N826" s="161"/>
      <c r="O826" s="161"/>
      <c r="P826" s="161"/>
      <c r="Q826" s="161"/>
      <c r="R826" s="161"/>
      <c r="S826" s="161"/>
      <c r="T826" s="161"/>
      <c r="U826" s="161"/>
      <c r="V826" s="161"/>
      <c r="W826" s="161"/>
      <c r="X826" s="161"/>
      <c r="Y826" s="161"/>
      <c r="Z826" s="161"/>
    </row>
    <row r="827">
      <c r="A827" s="161"/>
      <c r="B827" s="161"/>
      <c r="C827" s="161"/>
      <c r="D827" s="161"/>
      <c r="E827" s="161"/>
      <c r="F827" s="161"/>
      <c r="G827" s="161"/>
      <c r="H827" s="161"/>
      <c r="I827" s="161"/>
      <c r="J827" s="161"/>
      <c r="K827" s="161"/>
      <c r="L827" s="161"/>
      <c r="M827" s="161"/>
      <c r="N827" s="161"/>
      <c r="O827" s="161"/>
      <c r="P827" s="161"/>
      <c r="Q827" s="161"/>
      <c r="R827" s="161"/>
      <c r="S827" s="161"/>
      <c r="T827" s="161"/>
      <c r="U827" s="161"/>
      <c r="V827" s="161"/>
      <c r="W827" s="161"/>
      <c r="X827" s="161"/>
      <c r="Y827" s="161"/>
      <c r="Z827" s="161"/>
    </row>
    <row r="828">
      <c r="A828" s="161"/>
      <c r="B828" s="161"/>
      <c r="C828" s="161"/>
      <c r="D828" s="161"/>
      <c r="E828" s="161"/>
      <c r="F828" s="161"/>
      <c r="G828" s="161"/>
      <c r="H828" s="161"/>
      <c r="I828" s="161"/>
      <c r="J828" s="161"/>
      <c r="K828" s="161"/>
      <c r="L828" s="161"/>
      <c r="M828" s="161"/>
      <c r="N828" s="161"/>
      <c r="O828" s="161"/>
      <c r="P828" s="161"/>
      <c r="Q828" s="161"/>
      <c r="R828" s="161"/>
      <c r="S828" s="161"/>
      <c r="T828" s="161"/>
      <c r="U828" s="161"/>
      <c r="V828" s="161"/>
      <c r="W828" s="161"/>
      <c r="X828" s="161"/>
      <c r="Y828" s="161"/>
      <c r="Z828" s="161"/>
    </row>
    <row r="829">
      <c r="A829" s="161"/>
      <c r="B829" s="161"/>
      <c r="C829" s="161"/>
      <c r="D829" s="161"/>
      <c r="E829" s="161"/>
      <c r="F829" s="161"/>
      <c r="G829" s="161"/>
      <c r="H829" s="161"/>
      <c r="I829" s="161"/>
      <c r="J829" s="161"/>
      <c r="K829" s="161"/>
      <c r="L829" s="161"/>
      <c r="M829" s="161"/>
      <c r="N829" s="161"/>
      <c r="O829" s="161"/>
      <c r="P829" s="161"/>
      <c r="Q829" s="161"/>
      <c r="R829" s="161"/>
      <c r="S829" s="161"/>
      <c r="T829" s="161"/>
      <c r="U829" s="161"/>
      <c r="V829" s="161"/>
      <c r="W829" s="161"/>
      <c r="X829" s="161"/>
      <c r="Y829" s="161"/>
      <c r="Z829" s="161"/>
    </row>
    <row r="830">
      <c r="A830" s="161"/>
      <c r="B830" s="161"/>
      <c r="C830" s="161"/>
      <c r="D830" s="161"/>
      <c r="E830" s="161"/>
      <c r="F830" s="161"/>
      <c r="G830" s="161"/>
      <c r="H830" s="161"/>
      <c r="I830" s="161"/>
      <c r="J830" s="161"/>
      <c r="K830" s="161"/>
      <c r="L830" s="161"/>
      <c r="M830" s="161"/>
      <c r="N830" s="161"/>
      <c r="O830" s="161"/>
      <c r="P830" s="161"/>
      <c r="Q830" s="161"/>
      <c r="R830" s="161"/>
      <c r="S830" s="161"/>
      <c r="T830" s="161"/>
      <c r="U830" s="161"/>
      <c r="V830" s="161"/>
      <c r="W830" s="161"/>
      <c r="X830" s="161"/>
      <c r="Y830" s="161"/>
      <c r="Z830" s="161"/>
    </row>
    <row r="831">
      <c r="A831" s="161"/>
      <c r="B831" s="161"/>
      <c r="C831" s="161"/>
      <c r="D831" s="161"/>
      <c r="E831" s="161"/>
      <c r="F831" s="161"/>
      <c r="G831" s="161"/>
      <c r="H831" s="161"/>
      <c r="I831" s="161"/>
      <c r="J831" s="161"/>
      <c r="K831" s="161"/>
      <c r="L831" s="161"/>
      <c r="M831" s="161"/>
      <c r="N831" s="161"/>
      <c r="O831" s="161"/>
      <c r="P831" s="161"/>
      <c r="Q831" s="161"/>
      <c r="R831" s="161"/>
      <c r="S831" s="161"/>
      <c r="T831" s="161"/>
      <c r="U831" s="161"/>
      <c r="V831" s="161"/>
      <c r="W831" s="161"/>
      <c r="X831" s="161"/>
      <c r="Y831" s="161"/>
      <c r="Z831" s="161"/>
    </row>
    <row r="832">
      <c r="A832" s="161"/>
      <c r="B832" s="161"/>
      <c r="C832" s="161"/>
      <c r="D832" s="161"/>
      <c r="E832" s="161"/>
      <c r="F832" s="161"/>
      <c r="G832" s="161"/>
      <c r="H832" s="161"/>
      <c r="I832" s="161"/>
      <c r="J832" s="161"/>
      <c r="K832" s="161"/>
      <c r="L832" s="161"/>
      <c r="M832" s="161"/>
      <c r="N832" s="161"/>
      <c r="O832" s="161"/>
      <c r="P832" s="161"/>
      <c r="Q832" s="161"/>
      <c r="R832" s="161"/>
      <c r="S832" s="161"/>
      <c r="T832" s="161"/>
      <c r="U832" s="161"/>
      <c r="V832" s="161"/>
      <c r="W832" s="161"/>
      <c r="X832" s="161"/>
      <c r="Y832" s="161"/>
      <c r="Z832" s="161"/>
    </row>
    <row r="833">
      <c r="A833" s="161"/>
      <c r="B833" s="161"/>
      <c r="C833" s="161"/>
      <c r="D833" s="161"/>
      <c r="E833" s="161"/>
      <c r="F833" s="161"/>
      <c r="G833" s="161"/>
      <c r="H833" s="161"/>
      <c r="I833" s="161"/>
      <c r="J833" s="161"/>
      <c r="K833" s="161"/>
      <c r="L833" s="161"/>
      <c r="M833" s="161"/>
      <c r="N833" s="161"/>
      <c r="O833" s="161"/>
      <c r="P833" s="161"/>
      <c r="Q833" s="161"/>
      <c r="R833" s="161"/>
      <c r="S833" s="161"/>
      <c r="T833" s="161"/>
      <c r="U833" s="161"/>
      <c r="V833" s="161"/>
      <c r="W833" s="161"/>
      <c r="X833" s="161"/>
      <c r="Y833" s="161"/>
      <c r="Z833" s="161"/>
    </row>
    <row r="834">
      <c r="A834" s="161"/>
      <c r="B834" s="161"/>
      <c r="C834" s="161"/>
      <c r="D834" s="161"/>
      <c r="E834" s="161"/>
      <c r="F834" s="161"/>
      <c r="G834" s="161"/>
      <c r="H834" s="161"/>
      <c r="I834" s="161"/>
      <c r="J834" s="161"/>
      <c r="K834" s="161"/>
      <c r="L834" s="161"/>
      <c r="M834" s="161"/>
      <c r="N834" s="161"/>
      <c r="O834" s="161"/>
      <c r="P834" s="161"/>
      <c r="Q834" s="161"/>
      <c r="R834" s="161"/>
      <c r="S834" s="161"/>
      <c r="T834" s="161"/>
      <c r="U834" s="161"/>
      <c r="V834" s="161"/>
      <c r="W834" s="161"/>
      <c r="X834" s="161"/>
      <c r="Y834" s="161"/>
      <c r="Z834" s="161"/>
    </row>
    <row r="835">
      <c r="A835" s="161"/>
      <c r="B835" s="161"/>
      <c r="C835" s="161"/>
      <c r="D835" s="161"/>
      <c r="E835" s="161"/>
      <c r="F835" s="161"/>
      <c r="G835" s="161"/>
      <c r="H835" s="161"/>
      <c r="I835" s="161"/>
      <c r="J835" s="161"/>
      <c r="K835" s="161"/>
      <c r="L835" s="161"/>
      <c r="M835" s="161"/>
      <c r="N835" s="161"/>
      <c r="O835" s="161"/>
      <c r="P835" s="161"/>
      <c r="Q835" s="161"/>
      <c r="R835" s="161"/>
      <c r="S835" s="161"/>
      <c r="T835" s="161"/>
      <c r="U835" s="161"/>
      <c r="V835" s="161"/>
      <c r="W835" s="161"/>
      <c r="X835" s="161"/>
      <c r="Y835" s="161"/>
      <c r="Z835" s="161"/>
    </row>
    <row r="836">
      <c r="A836" s="161"/>
      <c r="B836" s="161"/>
      <c r="C836" s="161"/>
      <c r="D836" s="161"/>
      <c r="E836" s="161"/>
      <c r="F836" s="161"/>
      <c r="G836" s="161"/>
      <c r="H836" s="161"/>
      <c r="I836" s="161"/>
      <c r="J836" s="161"/>
      <c r="K836" s="161"/>
      <c r="L836" s="161"/>
      <c r="M836" s="161"/>
      <c r="N836" s="161"/>
      <c r="O836" s="161"/>
      <c r="P836" s="161"/>
      <c r="Q836" s="161"/>
      <c r="R836" s="161"/>
      <c r="S836" s="161"/>
      <c r="T836" s="161"/>
      <c r="U836" s="161"/>
      <c r="V836" s="161"/>
      <c r="W836" s="161"/>
      <c r="X836" s="161"/>
      <c r="Y836" s="161"/>
      <c r="Z836" s="161"/>
    </row>
    <row r="837">
      <c r="A837" s="161"/>
      <c r="B837" s="161"/>
      <c r="C837" s="161"/>
      <c r="D837" s="161"/>
      <c r="E837" s="161"/>
      <c r="F837" s="161"/>
      <c r="G837" s="161"/>
      <c r="H837" s="161"/>
      <c r="I837" s="161"/>
      <c r="J837" s="161"/>
      <c r="K837" s="161"/>
      <c r="L837" s="161"/>
      <c r="M837" s="161"/>
      <c r="N837" s="161"/>
      <c r="O837" s="161"/>
      <c r="P837" s="161"/>
      <c r="Q837" s="161"/>
      <c r="R837" s="161"/>
      <c r="S837" s="161"/>
      <c r="T837" s="161"/>
      <c r="U837" s="161"/>
      <c r="V837" s="161"/>
      <c r="W837" s="161"/>
      <c r="X837" s="161"/>
      <c r="Y837" s="161"/>
      <c r="Z837" s="161"/>
    </row>
    <row r="838">
      <c r="A838" s="161"/>
      <c r="B838" s="161"/>
      <c r="C838" s="161"/>
      <c r="D838" s="161"/>
      <c r="E838" s="161"/>
      <c r="F838" s="161"/>
      <c r="G838" s="161"/>
      <c r="H838" s="161"/>
      <c r="I838" s="161"/>
      <c r="J838" s="161"/>
      <c r="K838" s="161"/>
      <c r="L838" s="161"/>
      <c r="M838" s="161"/>
      <c r="N838" s="161"/>
      <c r="O838" s="161"/>
      <c r="P838" s="161"/>
      <c r="Q838" s="161"/>
      <c r="R838" s="161"/>
      <c r="S838" s="161"/>
      <c r="T838" s="161"/>
      <c r="U838" s="161"/>
      <c r="V838" s="161"/>
      <c r="W838" s="161"/>
      <c r="X838" s="161"/>
      <c r="Y838" s="161"/>
      <c r="Z838" s="161"/>
    </row>
    <row r="839">
      <c r="A839" s="161"/>
      <c r="B839" s="161"/>
      <c r="C839" s="161"/>
      <c r="D839" s="161"/>
      <c r="E839" s="161"/>
      <c r="F839" s="161"/>
      <c r="G839" s="161"/>
      <c r="H839" s="161"/>
      <c r="I839" s="161"/>
      <c r="J839" s="161"/>
      <c r="K839" s="161"/>
      <c r="L839" s="161"/>
      <c r="M839" s="161"/>
      <c r="N839" s="161"/>
      <c r="O839" s="161"/>
      <c r="P839" s="161"/>
      <c r="Q839" s="161"/>
      <c r="R839" s="161"/>
      <c r="S839" s="161"/>
      <c r="T839" s="161"/>
      <c r="U839" s="161"/>
      <c r="V839" s="161"/>
      <c r="W839" s="161"/>
      <c r="X839" s="161"/>
      <c r="Y839" s="161"/>
      <c r="Z839" s="161"/>
    </row>
    <row r="840">
      <c r="A840" s="161"/>
      <c r="B840" s="161"/>
      <c r="C840" s="161"/>
      <c r="D840" s="161"/>
      <c r="E840" s="161"/>
      <c r="F840" s="161"/>
      <c r="G840" s="161"/>
      <c r="H840" s="161"/>
      <c r="I840" s="161"/>
      <c r="J840" s="161"/>
      <c r="K840" s="161"/>
      <c r="L840" s="161"/>
      <c r="M840" s="161"/>
      <c r="N840" s="161"/>
      <c r="O840" s="161"/>
      <c r="P840" s="161"/>
      <c r="Q840" s="161"/>
      <c r="R840" s="161"/>
      <c r="S840" s="161"/>
      <c r="T840" s="161"/>
      <c r="U840" s="161"/>
      <c r="V840" s="161"/>
      <c r="W840" s="161"/>
      <c r="X840" s="161"/>
      <c r="Y840" s="161"/>
      <c r="Z840" s="161"/>
    </row>
    <row r="841">
      <c r="A841" s="161"/>
      <c r="B841" s="161"/>
      <c r="C841" s="161"/>
      <c r="D841" s="161"/>
      <c r="E841" s="161"/>
      <c r="F841" s="161"/>
      <c r="G841" s="161"/>
      <c r="H841" s="161"/>
      <c r="I841" s="161"/>
      <c r="J841" s="161"/>
      <c r="K841" s="161"/>
      <c r="L841" s="161"/>
      <c r="M841" s="161"/>
      <c r="N841" s="161"/>
      <c r="O841" s="161"/>
      <c r="P841" s="161"/>
      <c r="Q841" s="161"/>
      <c r="R841" s="161"/>
      <c r="S841" s="161"/>
      <c r="T841" s="161"/>
      <c r="U841" s="161"/>
      <c r="V841" s="161"/>
      <c r="W841" s="161"/>
      <c r="X841" s="161"/>
      <c r="Y841" s="161"/>
      <c r="Z841" s="161"/>
    </row>
    <row r="842">
      <c r="A842" s="161"/>
      <c r="B842" s="161"/>
      <c r="C842" s="161"/>
      <c r="D842" s="161"/>
      <c r="E842" s="161"/>
      <c r="F842" s="161"/>
      <c r="G842" s="161"/>
      <c r="H842" s="161"/>
      <c r="I842" s="161"/>
      <c r="J842" s="161"/>
      <c r="K842" s="161"/>
      <c r="L842" s="161"/>
      <c r="M842" s="161"/>
      <c r="N842" s="161"/>
      <c r="O842" s="161"/>
      <c r="P842" s="161"/>
      <c r="Q842" s="161"/>
      <c r="R842" s="161"/>
      <c r="S842" s="161"/>
      <c r="T842" s="161"/>
      <c r="U842" s="161"/>
      <c r="V842" s="161"/>
      <c r="W842" s="161"/>
      <c r="X842" s="161"/>
      <c r="Y842" s="161"/>
      <c r="Z842" s="161"/>
    </row>
    <row r="843">
      <c r="A843" s="161"/>
      <c r="B843" s="161"/>
      <c r="C843" s="161"/>
      <c r="D843" s="161"/>
      <c r="E843" s="161"/>
      <c r="F843" s="161"/>
      <c r="G843" s="161"/>
      <c r="H843" s="161"/>
      <c r="I843" s="161"/>
      <c r="J843" s="161"/>
      <c r="K843" s="161"/>
      <c r="L843" s="161"/>
      <c r="M843" s="161"/>
      <c r="N843" s="161"/>
      <c r="O843" s="161"/>
      <c r="P843" s="161"/>
      <c r="Q843" s="161"/>
      <c r="R843" s="161"/>
      <c r="S843" s="161"/>
      <c r="T843" s="161"/>
      <c r="U843" s="161"/>
      <c r="V843" s="161"/>
      <c r="W843" s="161"/>
      <c r="X843" s="161"/>
      <c r="Y843" s="161"/>
      <c r="Z843" s="161"/>
    </row>
    <row r="844">
      <c r="A844" s="161"/>
      <c r="B844" s="161"/>
      <c r="C844" s="161"/>
      <c r="D844" s="161"/>
      <c r="E844" s="161"/>
      <c r="F844" s="161"/>
      <c r="G844" s="161"/>
      <c r="H844" s="161"/>
      <c r="I844" s="161"/>
      <c r="J844" s="161"/>
      <c r="K844" s="161"/>
      <c r="L844" s="161"/>
      <c r="M844" s="161"/>
      <c r="N844" s="161"/>
      <c r="O844" s="161"/>
      <c r="P844" s="161"/>
      <c r="Q844" s="161"/>
      <c r="R844" s="161"/>
      <c r="S844" s="161"/>
      <c r="T844" s="161"/>
      <c r="U844" s="161"/>
      <c r="V844" s="161"/>
      <c r="W844" s="161"/>
      <c r="X844" s="161"/>
      <c r="Y844" s="161"/>
      <c r="Z844" s="161"/>
    </row>
    <row r="845">
      <c r="A845" s="161"/>
      <c r="B845" s="161"/>
      <c r="C845" s="161"/>
      <c r="D845" s="161"/>
      <c r="E845" s="161"/>
      <c r="F845" s="161"/>
      <c r="G845" s="161"/>
      <c r="H845" s="161"/>
      <c r="I845" s="161"/>
      <c r="J845" s="161"/>
      <c r="K845" s="161"/>
      <c r="L845" s="161"/>
      <c r="M845" s="161"/>
      <c r="N845" s="161"/>
      <c r="O845" s="161"/>
      <c r="P845" s="161"/>
      <c r="Q845" s="161"/>
      <c r="R845" s="161"/>
      <c r="S845" s="161"/>
      <c r="T845" s="161"/>
      <c r="U845" s="161"/>
      <c r="V845" s="161"/>
      <c r="W845" s="161"/>
      <c r="X845" s="161"/>
      <c r="Y845" s="161"/>
      <c r="Z845" s="161"/>
    </row>
    <row r="846">
      <c r="A846" s="161"/>
      <c r="B846" s="161"/>
      <c r="C846" s="161"/>
      <c r="D846" s="161"/>
      <c r="E846" s="161"/>
      <c r="F846" s="161"/>
      <c r="G846" s="161"/>
      <c r="H846" s="161"/>
      <c r="I846" s="161"/>
      <c r="J846" s="161"/>
      <c r="K846" s="161"/>
      <c r="L846" s="161"/>
      <c r="M846" s="161"/>
      <c r="N846" s="161"/>
      <c r="O846" s="161"/>
      <c r="P846" s="161"/>
      <c r="Q846" s="161"/>
      <c r="R846" s="161"/>
      <c r="S846" s="161"/>
      <c r="T846" s="161"/>
      <c r="U846" s="161"/>
      <c r="V846" s="161"/>
      <c r="W846" s="161"/>
      <c r="X846" s="161"/>
      <c r="Y846" s="161"/>
      <c r="Z846" s="161"/>
    </row>
    <row r="847">
      <c r="A847" s="161"/>
      <c r="B847" s="161"/>
      <c r="C847" s="161"/>
      <c r="D847" s="161"/>
      <c r="E847" s="161"/>
      <c r="F847" s="161"/>
      <c r="G847" s="161"/>
      <c r="H847" s="161"/>
      <c r="I847" s="161"/>
      <c r="J847" s="161"/>
      <c r="K847" s="161"/>
      <c r="L847" s="161"/>
      <c r="M847" s="161"/>
      <c r="N847" s="161"/>
      <c r="O847" s="161"/>
      <c r="P847" s="161"/>
      <c r="Q847" s="161"/>
      <c r="R847" s="161"/>
      <c r="S847" s="161"/>
      <c r="T847" s="161"/>
      <c r="U847" s="161"/>
      <c r="V847" s="161"/>
      <c r="W847" s="161"/>
      <c r="X847" s="161"/>
      <c r="Y847" s="161"/>
      <c r="Z847" s="161"/>
    </row>
    <row r="848">
      <c r="A848" s="161"/>
      <c r="B848" s="161"/>
      <c r="C848" s="161"/>
      <c r="D848" s="161"/>
      <c r="E848" s="161"/>
      <c r="F848" s="161"/>
      <c r="G848" s="161"/>
      <c r="H848" s="161"/>
      <c r="I848" s="161"/>
      <c r="J848" s="161"/>
      <c r="K848" s="161"/>
      <c r="L848" s="161"/>
      <c r="M848" s="161"/>
      <c r="N848" s="161"/>
      <c r="O848" s="161"/>
      <c r="P848" s="161"/>
      <c r="Q848" s="161"/>
      <c r="R848" s="161"/>
      <c r="S848" s="161"/>
      <c r="T848" s="161"/>
      <c r="U848" s="161"/>
      <c r="V848" s="161"/>
      <c r="W848" s="161"/>
      <c r="X848" s="161"/>
      <c r="Y848" s="161"/>
      <c r="Z848" s="161"/>
    </row>
    <row r="849">
      <c r="A849" s="161"/>
      <c r="B849" s="161"/>
      <c r="C849" s="161"/>
      <c r="D849" s="161"/>
      <c r="E849" s="161"/>
      <c r="F849" s="161"/>
      <c r="G849" s="161"/>
      <c r="H849" s="161"/>
      <c r="I849" s="161"/>
      <c r="J849" s="161"/>
      <c r="K849" s="161"/>
      <c r="L849" s="161"/>
      <c r="M849" s="161"/>
      <c r="N849" s="161"/>
      <c r="O849" s="161"/>
      <c r="P849" s="161"/>
      <c r="Q849" s="161"/>
      <c r="R849" s="161"/>
      <c r="S849" s="161"/>
      <c r="T849" s="161"/>
      <c r="U849" s="161"/>
      <c r="V849" s="161"/>
      <c r="W849" s="161"/>
      <c r="X849" s="161"/>
      <c r="Y849" s="161"/>
      <c r="Z849" s="161"/>
    </row>
    <row r="850">
      <c r="A850" s="161"/>
      <c r="B850" s="161"/>
      <c r="C850" s="161"/>
      <c r="D850" s="161"/>
      <c r="E850" s="161"/>
      <c r="F850" s="161"/>
      <c r="G850" s="161"/>
      <c r="H850" s="161"/>
      <c r="I850" s="161"/>
      <c r="J850" s="161"/>
      <c r="K850" s="161"/>
      <c r="L850" s="161"/>
      <c r="M850" s="161"/>
      <c r="N850" s="161"/>
      <c r="O850" s="161"/>
      <c r="P850" s="161"/>
      <c r="Q850" s="161"/>
      <c r="R850" s="161"/>
      <c r="S850" s="161"/>
      <c r="T850" s="161"/>
      <c r="U850" s="161"/>
      <c r="V850" s="161"/>
      <c r="W850" s="161"/>
      <c r="X850" s="161"/>
      <c r="Y850" s="161"/>
      <c r="Z850" s="161"/>
    </row>
    <row r="851">
      <c r="A851" s="161"/>
      <c r="B851" s="161"/>
      <c r="C851" s="161"/>
      <c r="D851" s="161"/>
      <c r="E851" s="161"/>
      <c r="F851" s="161"/>
      <c r="G851" s="161"/>
      <c r="H851" s="161"/>
      <c r="I851" s="161"/>
      <c r="J851" s="161"/>
      <c r="K851" s="161"/>
      <c r="L851" s="161"/>
      <c r="M851" s="161"/>
      <c r="N851" s="161"/>
      <c r="O851" s="161"/>
      <c r="P851" s="161"/>
      <c r="Q851" s="161"/>
      <c r="R851" s="161"/>
      <c r="S851" s="161"/>
      <c r="T851" s="161"/>
      <c r="U851" s="161"/>
      <c r="V851" s="161"/>
      <c r="W851" s="161"/>
      <c r="X851" s="161"/>
      <c r="Y851" s="161"/>
      <c r="Z851" s="161"/>
    </row>
    <row r="852">
      <c r="A852" s="161"/>
      <c r="B852" s="161"/>
      <c r="C852" s="161"/>
      <c r="D852" s="161"/>
      <c r="E852" s="161"/>
      <c r="F852" s="161"/>
      <c r="G852" s="161"/>
      <c r="H852" s="161"/>
      <c r="I852" s="161"/>
      <c r="J852" s="161"/>
      <c r="K852" s="161"/>
      <c r="L852" s="161"/>
      <c r="M852" s="161"/>
      <c r="N852" s="161"/>
      <c r="O852" s="161"/>
      <c r="P852" s="161"/>
      <c r="Q852" s="161"/>
      <c r="R852" s="161"/>
      <c r="S852" s="161"/>
      <c r="T852" s="161"/>
      <c r="U852" s="161"/>
      <c r="V852" s="161"/>
      <c r="W852" s="161"/>
      <c r="X852" s="161"/>
      <c r="Y852" s="161"/>
      <c r="Z852" s="161"/>
    </row>
    <row r="853">
      <c r="A853" s="161"/>
      <c r="B853" s="161"/>
      <c r="C853" s="161"/>
      <c r="D853" s="161"/>
      <c r="E853" s="161"/>
      <c r="F853" s="161"/>
      <c r="G853" s="161"/>
      <c r="H853" s="161"/>
      <c r="I853" s="161"/>
      <c r="J853" s="161"/>
      <c r="K853" s="161"/>
      <c r="L853" s="161"/>
      <c r="M853" s="161"/>
      <c r="N853" s="161"/>
      <c r="O853" s="161"/>
      <c r="P853" s="161"/>
      <c r="Q853" s="161"/>
      <c r="R853" s="161"/>
      <c r="S853" s="161"/>
      <c r="T853" s="161"/>
      <c r="U853" s="161"/>
      <c r="V853" s="161"/>
      <c r="W853" s="161"/>
      <c r="X853" s="161"/>
      <c r="Y853" s="161"/>
      <c r="Z853" s="161"/>
    </row>
    <row r="854">
      <c r="A854" s="161"/>
      <c r="B854" s="161"/>
      <c r="C854" s="161"/>
      <c r="D854" s="161"/>
      <c r="E854" s="161"/>
      <c r="F854" s="161"/>
      <c r="G854" s="161"/>
      <c r="H854" s="161"/>
      <c r="I854" s="161"/>
      <c r="J854" s="161"/>
      <c r="K854" s="161"/>
      <c r="L854" s="161"/>
      <c r="M854" s="161"/>
      <c r="N854" s="161"/>
      <c r="O854" s="161"/>
      <c r="P854" s="161"/>
      <c r="Q854" s="161"/>
      <c r="R854" s="161"/>
      <c r="S854" s="161"/>
      <c r="T854" s="161"/>
      <c r="U854" s="161"/>
      <c r="V854" s="161"/>
      <c r="W854" s="161"/>
      <c r="X854" s="161"/>
      <c r="Y854" s="161"/>
      <c r="Z854" s="161"/>
    </row>
    <row r="855">
      <c r="A855" s="161"/>
      <c r="B855" s="161"/>
      <c r="C855" s="161"/>
      <c r="D855" s="161"/>
      <c r="E855" s="161"/>
      <c r="F855" s="161"/>
      <c r="G855" s="161"/>
      <c r="H855" s="161"/>
      <c r="I855" s="161"/>
      <c r="J855" s="161"/>
      <c r="K855" s="161"/>
      <c r="L855" s="161"/>
      <c r="M855" s="161"/>
      <c r="N855" s="161"/>
      <c r="O855" s="161"/>
      <c r="P855" s="161"/>
      <c r="Q855" s="161"/>
      <c r="R855" s="161"/>
      <c r="S855" s="161"/>
      <c r="T855" s="161"/>
      <c r="U855" s="161"/>
      <c r="V855" s="161"/>
      <c r="W855" s="161"/>
      <c r="X855" s="161"/>
      <c r="Y855" s="161"/>
      <c r="Z855" s="161"/>
    </row>
    <row r="856">
      <c r="A856" s="161"/>
      <c r="B856" s="161"/>
      <c r="C856" s="161"/>
      <c r="D856" s="161"/>
      <c r="E856" s="161"/>
      <c r="F856" s="161"/>
      <c r="G856" s="161"/>
      <c r="H856" s="161"/>
      <c r="I856" s="161"/>
      <c r="J856" s="161"/>
      <c r="K856" s="161"/>
      <c r="L856" s="161"/>
      <c r="M856" s="161"/>
      <c r="N856" s="161"/>
      <c r="O856" s="161"/>
      <c r="P856" s="161"/>
      <c r="Q856" s="161"/>
      <c r="R856" s="161"/>
      <c r="S856" s="161"/>
      <c r="T856" s="161"/>
      <c r="U856" s="161"/>
      <c r="V856" s="161"/>
      <c r="W856" s="161"/>
      <c r="X856" s="161"/>
      <c r="Y856" s="161"/>
      <c r="Z856" s="161"/>
    </row>
    <row r="857">
      <c r="A857" s="161"/>
      <c r="B857" s="161"/>
      <c r="C857" s="161"/>
      <c r="D857" s="161"/>
      <c r="E857" s="161"/>
      <c r="F857" s="161"/>
      <c r="G857" s="161"/>
      <c r="H857" s="161"/>
      <c r="I857" s="161"/>
      <c r="J857" s="161"/>
      <c r="K857" s="161"/>
      <c r="L857" s="161"/>
      <c r="M857" s="161"/>
      <c r="N857" s="161"/>
      <c r="O857" s="161"/>
      <c r="P857" s="161"/>
      <c r="Q857" s="161"/>
      <c r="R857" s="161"/>
      <c r="S857" s="161"/>
      <c r="T857" s="161"/>
      <c r="U857" s="161"/>
      <c r="V857" s="161"/>
      <c r="W857" s="161"/>
      <c r="X857" s="161"/>
      <c r="Y857" s="161"/>
      <c r="Z857" s="161"/>
    </row>
    <row r="858">
      <c r="A858" s="161"/>
      <c r="B858" s="161"/>
      <c r="C858" s="161"/>
      <c r="D858" s="161"/>
      <c r="E858" s="161"/>
      <c r="F858" s="161"/>
      <c r="G858" s="161"/>
      <c r="H858" s="161"/>
      <c r="I858" s="161"/>
      <c r="J858" s="161"/>
      <c r="K858" s="161"/>
      <c r="L858" s="161"/>
      <c r="M858" s="161"/>
      <c r="N858" s="161"/>
      <c r="O858" s="161"/>
      <c r="P858" s="161"/>
      <c r="Q858" s="161"/>
      <c r="R858" s="161"/>
      <c r="S858" s="161"/>
      <c r="T858" s="161"/>
      <c r="U858" s="161"/>
      <c r="V858" s="161"/>
      <c r="W858" s="161"/>
      <c r="X858" s="161"/>
      <c r="Y858" s="161"/>
      <c r="Z858" s="161"/>
    </row>
    <row r="859">
      <c r="A859" s="161"/>
      <c r="B859" s="161"/>
      <c r="C859" s="161"/>
      <c r="D859" s="161"/>
      <c r="E859" s="161"/>
      <c r="F859" s="161"/>
      <c r="G859" s="161"/>
      <c r="H859" s="161"/>
      <c r="I859" s="161"/>
      <c r="J859" s="161"/>
      <c r="K859" s="161"/>
      <c r="L859" s="161"/>
      <c r="M859" s="161"/>
      <c r="N859" s="161"/>
      <c r="O859" s="161"/>
      <c r="P859" s="161"/>
      <c r="Q859" s="161"/>
      <c r="R859" s="161"/>
      <c r="S859" s="161"/>
      <c r="T859" s="161"/>
      <c r="U859" s="161"/>
      <c r="V859" s="161"/>
      <c r="W859" s="161"/>
      <c r="X859" s="161"/>
      <c r="Y859" s="161"/>
      <c r="Z859" s="161"/>
    </row>
    <row r="860">
      <c r="A860" s="161"/>
      <c r="B860" s="161"/>
      <c r="C860" s="161"/>
      <c r="D860" s="161"/>
      <c r="E860" s="161"/>
      <c r="F860" s="161"/>
      <c r="G860" s="161"/>
      <c r="H860" s="161"/>
      <c r="I860" s="161"/>
      <c r="J860" s="161"/>
      <c r="K860" s="161"/>
      <c r="L860" s="161"/>
      <c r="M860" s="161"/>
      <c r="N860" s="161"/>
      <c r="O860" s="161"/>
      <c r="P860" s="161"/>
      <c r="Q860" s="161"/>
      <c r="R860" s="161"/>
      <c r="S860" s="161"/>
      <c r="T860" s="161"/>
      <c r="U860" s="161"/>
      <c r="V860" s="161"/>
      <c r="W860" s="161"/>
      <c r="X860" s="161"/>
      <c r="Y860" s="161"/>
      <c r="Z860" s="161"/>
    </row>
    <row r="861">
      <c r="A861" s="161"/>
      <c r="B861" s="161"/>
      <c r="C861" s="161"/>
      <c r="D861" s="161"/>
      <c r="E861" s="161"/>
      <c r="F861" s="161"/>
      <c r="G861" s="161"/>
      <c r="H861" s="161"/>
      <c r="I861" s="161"/>
      <c r="J861" s="161"/>
      <c r="K861" s="161"/>
      <c r="L861" s="161"/>
      <c r="M861" s="161"/>
      <c r="N861" s="161"/>
      <c r="O861" s="161"/>
      <c r="P861" s="161"/>
      <c r="Q861" s="161"/>
      <c r="R861" s="161"/>
      <c r="S861" s="161"/>
      <c r="T861" s="161"/>
      <c r="U861" s="161"/>
      <c r="V861" s="161"/>
      <c r="W861" s="161"/>
      <c r="X861" s="161"/>
      <c r="Y861" s="161"/>
      <c r="Z861" s="161"/>
    </row>
    <row r="862">
      <c r="A862" s="161"/>
      <c r="B862" s="161"/>
      <c r="C862" s="161"/>
      <c r="D862" s="161"/>
      <c r="E862" s="161"/>
      <c r="F862" s="161"/>
      <c r="G862" s="161"/>
      <c r="H862" s="161"/>
      <c r="I862" s="161"/>
      <c r="J862" s="161"/>
      <c r="K862" s="161"/>
      <c r="L862" s="161"/>
      <c r="M862" s="161"/>
      <c r="N862" s="161"/>
      <c r="O862" s="161"/>
      <c r="P862" s="161"/>
      <c r="Q862" s="161"/>
      <c r="R862" s="161"/>
      <c r="S862" s="161"/>
      <c r="T862" s="161"/>
      <c r="U862" s="161"/>
      <c r="V862" s="161"/>
      <c r="W862" s="161"/>
      <c r="X862" s="161"/>
      <c r="Y862" s="161"/>
      <c r="Z862" s="161"/>
    </row>
    <row r="863">
      <c r="A863" s="161"/>
      <c r="B863" s="161"/>
      <c r="C863" s="161"/>
      <c r="D863" s="161"/>
      <c r="E863" s="161"/>
      <c r="F863" s="161"/>
      <c r="G863" s="161"/>
      <c r="H863" s="161"/>
      <c r="I863" s="161"/>
      <c r="J863" s="161"/>
      <c r="K863" s="161"/>
      <c r="L863" s="161"/>
      <c r="M863" s="161"/>
      <c r="N863" s="161"/>
      <c r="O863" s="161"/>
      <c r="P863" s="161"/>
      <c r="Q863" s="161"/>
      <c r="R863" s="161"/>
      <c r="S863" s="161"/>
      <c r="T863" s="161"/>
      <c r="U863" s="161"/>
      <c r="V863" s="161"/>
      <c r="W863" s="161"/>
      <c r="X863" s="161"/>
      <c r="Y863" s="161"/>
      <c r="Z863" s="161"/>
    </row>
    <row r="864">
      <c r="A864" s="161"/>
      <c r="B864" s="161"/>
      <c r="C864" s="161"/>
      <c r="D864" s="161"/>
      <c r="E864" s="161"/>
      <c r="F864" s="161"/>
      <c r="G864" s="161"/>
      <c r="H864" s="161"/>
      <c r="I864" s="161"/>
      <c r="J864" s="161"/>
      <c r="K864" s="161"/>
      <c r="L864" s="161"/>
      <c r="M864" s="161"/>
      <c r="N864" s="161"/>
      <c r="O864" s="161"/>
      <c r="P864" s="161"/>
      <c r="Q864" s="161"/>
      <c r="R864" s="161"/>
      <c r="S864" s="161"/>
      <c r="T864" s="161"/>
      <c r="U864" s="161"/>
      <c r="V864" s="161"/>
      <c r="W864" s="161"/>
      <c r="X864" s="161"/>
      <c r="Y864" s="161"/>
      <c r="Z864" s="161"/>
    </row>
    <row r="865">
      <c r="A865" s="161"/>
      <c r="B865" s="161"/>
      <c r="C865" s="161"/>
      <c r="D865" s="161"/>
      <c r="E865" s="161"/>
      <c r="F865" s="161"/>
      <c r="G865" s="161"/>
      <c r="H865" s="161"/>
      <c r="I865" s="161"/>
      <c r="J865" s="161"/>
      <c r="K865" s="161"/>
      <c r="L865" s="161"/>
      <c r="M865" s="161"/>
      <c r="N865" s="161"/>
      <c r="O865" s="161"/>
      <c r="P865" s="161"/>
      <c r="Q865" s="161"/>
      <c r="R865" s="161"/>
      <c r="S865" s="161"/>
      <c r="T865" s="161"/>
      <c r="U865" s="161"/>
      <c r="V865" s="161"/>
      <c r="W865" s="161"/>
      <c r="X865" s="161"/>
      <c r="Y865" s="161"/>
      <c r="Z865" s="161"/>
    </row>
    <row r="866">
      <c r="A866" s="161"/>
      <c r="B866" s="161"/>
      <c r="C866" s="161"/>
      <c r="D866" s="161"/>
      <c r="E866" s="161"/>
      <c r="F866" s="161"/>
      <c r="G866" s="161"/>
      <c r="H866" s="161"/>
      <c r="I866" s="161"/>
      <c r="J866" s="161"/>
      <c r="K866" s="161"/>
      <c r="L866" s="161"/>
      <c r="M866" s="161"/>
      <c r="N866" s="161"/>
      <c r="O866" s="161"/>
      <c r="P866" s="161"/>
      <c r="Q866" s="161"/>
      <c r="R866" s="161"/>
      <c r="S866" s="161"/>
      <c r="T866" s="161"/>
      <c r="U866" s="161"/>
      <c r="V866" s="161"/>
      <c r="W866" s="161"/>
      <c r="X866" s="161"/>
      <c r="Y866" s="161"/>
      <c r="Z866" s="161"/>
    </row>
    <row r="867">
      <c r="A867" s="161"/>
      <c r="B867" s="161"/>
      <c r="C867" s="161"/>
      <c r="D867" s="161"/>
      <c r="E867" s="161"/>
      <c r="F867" s="161"/>
      <c r="G867" s="161"/>
      <c r="H867" s="161"/>
      <c r="I867" s="161"/>
      <c r="J867" s="161"/>
      <c r="K867" s="161"/>
      <c r="L867" s="161"/>
      <c r="M867" s="161"/>
      <c r="N867" s="161"/>
      <c r="O867" s="161"/>
      <c r="P867" s="161"/>
      <c r="Q867" s="161"/>
      <c r="R867" s="161"/>
      <c r="S867" s="161"/>
      <c r="T867" s="161"/>
      <c r="U867" s="161"/>
      <c r="V867" s="161"/>
      <c r="W867" s="161"/>
      <c r="X867" s="161"/>
      <c r="Y867" s="161"/>
      <c r="Z867" s="161"/>
    </row>
    <row r="868">
      <c r="A868" s="161"/>
      <c r="B868" s="161"/>
      <c r="C868" s="161"/>
      <c r="D868" s="161"/>
      <c r="E868" s="161"/>
      <c r="F868" s="161"/>
      <c r="G868" s="161"/>
      <c r="H868" s="161"/>
      <c r="I868" s="161"/>
      <c r="J868" s="161"/>
      <c r="K868" s="161"/>
      <c r="L868" s="161"/>
      <c r="M868" s="161"/>
      <c r="N868" s="161"/>
      <c r="O868" s="161"/>
      <c r="P868" s="161"/>
      <c r="Q868" s="161"/>
      <c r="R868" s="161"/>
      <c r="S868" s="161"/>
      <c r="T868" s="161"/>
      <c r="U868" s="161"/>
      <c r="V868" s="161"/>
      <c r="W868" s="161"/>
      <c r="X868" s="161"/>
      <c r="Y868" s="161"/>
      <c r="Z868" s="161"/>
    </row>
    <row r="869">
      <c r="A869" s="161"/>
      <c r="B869" s="161"/>
      <c r="C869" s="161"/>
      <c r="D869" s="161"/>
      <c r="E869" s="161"/>
      <c r="F869" s="161"/>
      <c r="G869" s="161"/>
      <c r="H869" s="161"/>
      <c r="I869" s="161"/>
      <c r="J869" s="161"/>
      <c r="K869" s="161"/>
      <c r="L869" s="161"/>
      <c r="M869" s="161"/>
      <c r="N869" s="161"/>
      <c r="O869" s="161"/>
      <c r="P869" s="161"/>
      <c r="Q869" s="161"/>
      <c r="R869" s="161"/>
      <c r="S869" s="161"/>
      <c r="T869" s="161"/>
      <c r="U869" s="161"/>
      <c r="V869" s="161"/>
      <c r="W869" s="161"/>
      <c r="X869" s="161"/>
      <c r="Y869" s="161"/>
      <c r="Z869" s="161"/>
    </row>
    <row r="870">
      <c r="A870" s="161"/>
      <c r="B870" s="161"/>
      <c r="C870" s="161"/>
      <c r="D870" s="161"/>
      <c r="E870" s="161"/>
      <c r="F870" s="161"/>
      <c r="G870" s="161"/>
      <c r="H870" s="161"/>
      <c r="I870" s="161"/>
      <c r="J870" s="161"/>
      <c r="K870" s="161"/>
      <c r="L870" s="161"/>
      <c r="M870" s="161"/>
      <c r="N870" s="161"/>
      <c r="O870" s="161"/>
      <c r="P870" s="161"/>
      <c r="Q870" s="161"/>
      <c r="R870" s="161"/>
      <c r="S870" s="161"/>
      <c r="T870" s="161"/>
      <c r="U870" s="161"/>
      <c r="V870" s="161"/>
      <c r="W870" s="161"/>
      <c r="X870" s="161"/>
      <c r="Y870" s="161"/>
      <c r="Z870" s="161"/>
    </row>
    <row r="871">
      <c r="A871" s="161"/>
      <c r="B871" s="161"/>
      <c r="C871" s="161"/>
      <c r="D871" s="161"/>
      <c r="E871" s="161"/>
      <c r="F871" s="161"/>
      <c r="G871" s="161"/>
      <c r="H871" s="161"/>
      <c r="I871" s="161"/>
      <c r="J871" s="161"/>
      <c r="K871" s="161"/>
      <c r="L871" s="161"/>
      <c r="M871" s="161"/>
      <c r="N871" s="161"/>
      <c r="O871" s="161"/>
      <c r="P871" s="161"/>
      <c r="Q871" s="161"/>
      <c r="R871" s="161"/>
      <c r="S871" s="161"/>
      <c r="T871" s="161"/>
      <c r="U871" s="161"/>
      <c r="V871" s="161"/>
      <c r="W871" s="161"/>
      <c r="X871" s="161"/>
      <c r="Y871" s="161"/>
      <c r="Z871" s="161"/>
    </row>
    <row r="872">
      <c r="A872" s="161"/>
      <c r="B872" s="161"/>
      <c r="C872" s="161"/>
      <c r="D872" s="161"/>
      <c r="E872" s="161"/>
      <c r="F872" s="161"/>
      <c r="G872" s="161"/>
      <c r="H872" s="161"/>
      <c r="I872" s="161"/>
      <c r="J872" s="161"/>
      <c r="K872" s="161"/>
      <c r="L872" s="161"/>
      <c r="M872" s="161"/>
      <c r="N872" s="161"/>
      <c r="O872" s="161"/>
      <c r="P872" s="161"/>
      <c r="Q872" s="161"/>
      <c r="R872" s="161"/>
      <c r="S872" s="161"/>
      <c r="T872" s="161"/>
      <c r="U872" s="161"/>
      <c r="V872" s="161"/>
      <c r="W872" s="161"/>
      <c r="X872" s="161"/>
      <c r="Y872" s="161"/>
      <c r="Z872" s="161"/>
    </row>
    <row r="873">
      <c r="A873" s="161"/>
      <c r="B873" s="161"/>
      <c r="C873" s="161"/>
      <c r="D873" s="161"/>
      <c r="E873" s="161"/>
      <c r="F873" s="161"/>
      <c r="G873" s="161"/>
      <c r="H873" s="161"/>
      <c r="I873" s="161"/>
      <c r="J873" s="161"/>
      <c r="K873" s="161"/>
      <c r="L873" s="161"/>
      <c r="M873" s="161"/>
      <c r="N873" s="161"/>
      <c r="O873" s="161"/>
      <c r="P873" s="161"/>
      <c r="Q873" s="161"/>
      <c r="R873" s="161"/>
      <c r="S873" s="161"/>
      <c r="T873" s="161"/>
      <c r="U873" s="161"/>
      <c r="V873" s="161"/>
      <c r="W873" s="161"/>
      <c r="X873" s="161"/>
      <c r="Y873" s="161"/>
      <c r="Z873" s="161"/>
    </row>
    <row r="874">
      <c r="A874" s="161"/>
      <c r="B874" s="161"/>
      <c r="C874" s="161"/>
      <c r="D874" s="161"/>
      <c r="E874" s="161"/>
      <c r="F874" s="161"/>
      <c r="G874" s="161"/>
      <c r="H874" s="161"/>
      <c r="I874" s="161"/>
      <c r="J874" s="161"/>
      <c r="K874" s="161"/>
      <c r="L874" s="161"/>
      <c r="M874" s="161"/>
      <c r="N874" s="161"/>
      <c r="O874" s="161"/>
      <c r="P874" s="161"/>
      <c r="Q874" s="161"/>
      <c r="R874" s="161"/>
      <c r="S874" s="161"/>
      <c r="T874" s="161"/>
      <c r="U874" s="161"/>
      <c r="V874" s="161"/>
      <c r="W874" s="161"/>
      <c r="X874" s="161"/>
      <c r="Y874" s="161"/>
      <c r="Z874" s="161"/>
    </row>
    <row r="875">
      <c r="A875" s="161"/>
      <c r="B875" s="161"/>
      <c r="C875" s="161"/>
      <c r="D875" s="161"/>
      <c r="E875" s="161"/>
      <c r="F875" s="161"/>
      <c r="G875" s="161"/>
      <c r="H875" s="161"/>
      <c r="I875" s="161"/>
      <c r="J875" s="161"/>
      <c r="K875" s="161"/>
      <c r="L875" s="161"/>
      <c r="M875" s="161"/>
      <c r="N875" s="161"/>
      <c r="O875" s="161"/>
      <c r="P875" s="161"/>
      <c r="Q875" s="161"/>
      <c r="R875" s="161"/>
      <c r="S875" s="161"/>
      <c r="T875" s="161"/>
      <c r="U875" s="161"/>
      <c r="V875" s="161"/>
      <c r="W875" s="161"/>
      <c r="X875" s="161"/>
      <c r="Y875" s="161"/>
      <c r="Z875" s="161"/>
    </row>
    <row r="876">
      <c r="A876" s="161"/>
      <c r="B876" s="161"/>
      <c r="C876" s="161"/>
      <c r="D876" s="161"/>
      <c r="E876" s="161"/>
      <c r="F876" s="161"/>
      <c r="G876" s="161"/>
      <c r="H876" s="161"/>
      <c r="I876" s="161"/>
      <c r="J876" s="161"/>
      <c r="K876" s="161"/>
      <c r="L876" s="161"/>
      <c r="M876" s="161"/>
      <c r="N876" s="161"/>
      <c r="O876" s="161"/>
      <c r="P876" s="161"/>
      <c r="Q876" s="161"/>
      <c r="R876" s="161"/>
      <c r="S876" s="161"/>
      <c r="T876" s="161"/>
      <c r="U876" s="161"/>
      <c r="V876" s="161"/>
      <c r="W876" s="161"/>
      <c r="X876" s="161"/>
      <c r="Y876" s="161"/>
      <c r="Z876" s="161"/>
    </row>
    <row r="877">
      <c r="A877" s="161"/>
      <c r="B877" s="161"/>
      <c r="C877" s="161"/>
      <c r="D877" s="161"/>
      <c r="E877" s="161"/>
      <c r="F877" s="161"/>
      <c r="G877" s="161"/>
      <c r="H877" s="161"/>
      <c r="I877" s="161"/>
      <c r="J877" s="161"/>
      <c r="K877" s="161"/>
      <c r="L877" s="161"/>
      <c r="M877" s="161"/>
      <c r="N877" s="161"/>
      <c r="O877" s="161"/>
      <c r="P877" s="161"/>
      <c r="Q877" s="161"/>
      <c r="R877" s="161"/>
      <c r="S877" s="161"/>
      <c r="T877" s="161"/>
      <c r="U877" s="161"/>
      <c r="V877" s="161"/>
      <c r="W877" s="161"/>
      <c r="X877" s="161"/>
      <c r="Y877" s="161"/>
      <c r="Z877" s="161"/>
    </row>
    <row r="878">
      <c r="A878" s="161"/>
      <c r="B878" s="161"/>
      <c r="C878" s="161"/>
      <c r="D878" s="161"/>
      <c r="E878" s="161"/>
      <c r="F878" s="161"/>
      <c r="G878" s="161"/>
      <c r="H878" s="161"/>
      <c r="I878" s="161"/>
      <c r="J878" s="161"/>
      <c r="K878" s="161"/>
      <c r="L878" s="161"/>
      <c r="M878" s="161"/>
      <c r="N878" s="161"/>
      <c r="O878" s="161"/>
      <c r="P878" s="161"/>
      <c r="Q878" s="161"/>
      <c r="R878" s="161"/>
      <c r="S878" s="161"/>
      <c r="T878" s="161"/>
      <c r="U878" s="161"/>
      <c r="V878" s="161"/>
      <c r="W878" s="161"/>
      <c r="X878" s="161"/>
      <c r="Y878" s="161"/>
      <c r="Z878" s="161"/>
    </row>
    <row r="879">
      <c r="A879" s="161"/>
      <c r="B879" s="161"/>
      <c r="C879" s="161"/>
      <c r="D879" s="161"/>
      <c r="E879" s="161"/>
      <c r="F879" s="161"/>
      <c r="G879" s="161"/>
      <c r="H879" s="161"/>
      <c r="I879" s="161"/>
      <c r="J879" s="161"/>
      <c r="K879" s="161"/>
      <c r="L879" s="161"/>
      <c r="M879" s="161"/>
      <c r="N879" s="161"/>
      <c r="O879" s="161"/>
      <c r="P879" s="161"/>
      <c r="Q879" s="161"/>
      <c r="R879" s="161"/>
      <c r="S879" s="161"/>
      <c r="T879" s="161"/>
      <c r="U879" s="161"/>
      <c r="V879" s="161"/>
      <c r="W879" s="161"/>
      <c r="X879" s="161"/>
      <c r="Y879" s="161"/>
      <c r="Z879" s="161"/>
    </row>
    <row r="880">
      <c r="A880" s="161"/>
      <c r="B880" s="161"/>
      <c r="C880" s="161"/>
      <c r="D880" s="161"/>
      <c r="E880" s="161"/>
      <c r="F880" s="161"/>
      <c r="G880" s="161"/>
      <c r="H880" s="161"/>
      <c r="I880" s="161"/>
      <c r="J880" s="161"/>
      <c r="K880" s="161"/>
      <c r="L880" s="161"/>
      <c r="M880" s="161"/>
      <c r="N880" s="161"/>
      <c r="O880" s="161"/>
      <c r="P880" s="161"/>
      <c r="Q880" s="161"/>
      <c r="R880" s="161"/>
      <c r="S880" s="161"/>
      <c r="T880" s="161"/>
      <c r="U880" s="161"/>
      <c r="V880" s="161"/>
      <c r="W880" s="161"/>
      <c r="X880" s="161"/>
      <c r="Y880" s="161"/>
      <c r="Z880" s="161"/>
    </row>
    <row r="881">
      <c r="A881" s="161"/>
      <c r="B881" s="161"/>
      <c r="C881" s="161"/>
      <c r="D881" s="161"/>
      <c r="E881" s="161"/>
      <c r="F881" s="161"/>
      <c r="G881" s="161"/>
      <c r="H881" s="161"/>
      <c r="I881" s="161"/>
      <c r="J881" s="161"/>
      <c r="K881" s="161"/>
      <c r="L881" s="161"/>
      <c r="M881" s="161"/>
      <c r="N881" s="161"/>
      <c r="O881" s="161"/>
      <c r="P881" s="161"/>
      <c r="Q881" s="161"/>
      <c r="R881" s="161"/>
      <c r="S881" s="161"/>
      <c r="T881" s="161"/>
      <c r="U881" s="161"/>
      <c r="V881" s="161"/>
      <c r="W881" s="161"/>
      <c r="X881" s="161"/>
      <c r="Y881" s="161"/>
      <c r="Z881" s="161"/>
    </row>
    <row r="882">
      <c r="A882" s="161"/>
      <c r="B882" s="161"/>
      <c r="C882" s="161"/>
      <c r="D882" s="161"/>
      <c r="E882" s="161"/>
      <c r="F882" s="161"/>
      <c r="G882" s="161"/>
      <c r="H882" s="161"/>
      <c r="I882" s="161"/>
      <c r="J882" s="161"/>
      <c r="K882" s="161"/>
      <c r="L882" s="161"/>
      <c r="M882" s="161"/>
      <c r="N882" s="161"/>
      <c r="O882" s="161"/>
      <c r="P882" s="161"/>
      <c r="Q882" s="161"/>
      <c r="R882" s="161"/>
      <c r="S882" s="161"/>
      <c r="T882" s="161"/>
      <c r="U882" s="161"/>
      <c r="V882" s="161"/>
      <c r="W882" s="161"/>
      <c r="X882" s="161"/>
      <c r="Y882" s="161"/>
      <c r="Z882" s="161"/>
    </row>
    <row r="883">
      <c r="A883" s="161"/>
      <c r="B883" s="161"/>
      <c r="C883" s="161"/>
      <c r="D883" s="161"/>
      <c r="E883" s="161"/>
      <c r="F883" s="161"/>
      <c r="G883" s="161"/>
      <c r="H883" s="161"/>
      <c r="I883" s="161"/>
      <c r="J883" s="161"/>
      <c r="K883" s="161"/>
      <c r="L883" s="161"/>
      <c r="M883" s="161"/>
      <c r="N883" s="161"/>
      <c r="O883" s="161"/>
      <c r="P883" s="161"/>
      <c r="Q883" s="161"/>
      <c r="R883" s="161"/>
      <c r="S883" s="161"/>
      <c r="T883" s="161"/>
      <c r="U883" s="161"/>
      <c r="V883" s="161"/>
      <c r="W883" s="161"/>
      <c r="X883" s="161"/>
      <c r="Y883" s="161"/>
      <c r="Z883" s="161"/>
    </row>
    <row r="884">
      <c r="A884" s="161"/>
      <c r="B884" s="161"/>
      <c r="C884" s="161"/>
      <c r="D884" s="161"/>
      <c r="E884" s="161"/>
      <c r="F884" s="161"/>
      <c r="G884" s="161"/>
      <c r="H884" s="161"/>
      <c r="I884" s="161"/>
      <c r="J884" s="161"/>
      <c r="K884" s="161"/>
      <c r="L884" s="161"/>
      <c r="M884" s="161"/>
      <c r="N884" s="161"/>
      <c r="O884" s="161"/>
      <c r="P884" s="161"/>
      <c r="Q884" s="161"/>
      <c r="R884" s="161"/>
      <c r="S884" s="161"/>
      <c r="T884" s="161"/>
      <c r="U884" s="161"/>
      <c r="V884" s="161"/>
      <c r="W884" s="161"/>
      <c r="X884" s="161"/>
      <c r="Y884" s="161"/>
      <c r="Z884" s="161"/>
    </row>
    <row r="885">
      <c r="A885" s="161"/>
      <c r="B885" s="161"/>
      <c r="C885" s="161"/>
      <c r="D885" s="161"/>
      <c r="E885" s="161"/>
      <c r="F885" s="161"/>
      <c r="G885" s="161"/>
      <c r="H885" s="161"/>
      <c r="I885" s="161"/>
      <c r="J885" s="161"/>
      <c r="K885" s="161"/>
      <c r="L885" s="161"/>
      <c r="M885" s="161"/>
      <c r="N885" s="161"/>
      <c r="O885" s="161"/>
      <c r="P885" s="161"/>
      <c r="Q885" s="161"/>
      <c r="R885" s="161"/>
      <c r="S885" s="161"/>
      <c r="T885" s="161"/>
      <c r="U885" s="161"/>
      <c r="V885" s="161"/>
      <c r="W885" s="161"/>
      <c r="X885" s="161"/>
      <c r="Y885" s="161"/>
      <c r="Z885" s="161"/>
    </row>
    <row r="886">
      <c r="A886" s="161"/>
      <c r="B886" s="161"/>
      <c r="C886" s="161"/>
      <c r="D886" s="161"/>
      <c r="E886" s="161"/>
      <c r="F886" s="161"/>
      <c r="G886" s="161"/>
      <c r="H886" s="161"/>
      <c r="I886" s="161"/>
      <c r="J886" s="161"/>
      <c r="K886" s="161"/>
      <c r="L886" s="161"/>
      <c r="M886" s="161"/>
      <c r="N886" s="161"/>
      <c r="O886" s="161"/>
      <c r="P886" s="161"/>
      <c r="Q886" s="161"/>
      <c r="R886" s="161"/>
      <c r="S886" s="161"/>
      <c r="T886" s="161"/>
      <c r="U886" s="161"/>
      <c r="V886" s="161"/>
      <c r="W886" s="161"/>
      <c r="X886" s="161"/>
      <c r="Y886" s="161"/>
      <c r="Z886" s="161"/>
    </row>
    <row r="887">
      <c r="A887" s="161"/>
      <c r="B887" s="161"/>
      <c r="C887" s="161"/>
      <c r="D887" s="161"/>
      <c r="E887" s="161"/>
      <c r="F887" s="161"/>
      <c r="G887" s="161"/>
      <c r="H887" s="161"/>
      <c r="I887" s="161"/>
      <c r="J887" s="161"/>
      <c r="K887" s="161"/>
      <c r="L887" s="161"/>
      <c r="M887" s="161"/>
      <c r="N887" s="161"/>
      <c r="O887" s="161"/>
      <c r="P887" s="161"/>
      <c r="Q887" s="161"/>
      <c r="R887" s="161"/>
      <c r="S887" s="161"/>
      <c r="T887" s="161"/>
      <c r="U887" s="161"/>
      <c r="V887" s="161"/>
      <c r="W887" s="161"/>
      <c r="X887" s="161"/>
      <c r="Y887" s="161"/>
      <c r="Z887" s="161"/>
    </row>
    <row r="888">
      <c r="A888" s="161"/>
      <c r="B888" s="161"/>
      <c r="C888" s="161"/>
      <c r="D888" s="161"/>
      <c r="E888" s="161"/>
      <c r="F888" s="161"/>
      <c r="G888" s="161"/>
      <c r="H888" s="161"/>
      <c r="I888" s="161"/>
      <c r="J888" s="161"/>
      <c r="K888" s="161"/>
      <c r="L888" s="161"/>
      <c r="M888" s="161"/>
      <c r="N888" s="161"/>
      <c r="O888" s="161"/>
      <c r="P888" s="161"/>
      <c r="Q888" s="161"/>
      <c r="R888" s="161"/>
      <c r="S888" s="161"/>
      <c r="T888" s="161"/>
      <c r="U888" s="161"/>
      <c r="V888" s="161"/>
      <c r="W888" s="161"/>
      <c r="X888" s="161"/>
      <c r="Y888" s="161"/>
      <c r="Z888" s="161"/>
    </row>
    <row r="889">
      <c r="A889" s="161"/>
      <c r="B889" s="161"/>
      <c r="C889" s="161"/>
      <c r="D889" s="161"/>
      <c r="E889" s="161"/>
      <c r="F889" s="161"/>
      <c r="G889" s="161"/>
      <c r="H889" s="161"/>
      <c r="I889" s="161"/>
      <c r="J889" s="161"/>
      <c r="K889" s="161"/>
      <c r="L889" s="161"/>
      <c r="M889" s="161"/>
      <c r="N889" s="161"/>
      <c r="O889" s="161"/>
      <c r="P889" s="161"/>
      <c r="Q889" s="161"/>
      <c r="R889" s="161"/>
      <c r="S889" s="161"/>
      <c r="T889" s="161"/>
      <c r="U889" s="161"/>
      <c r="V889" s="161"/>
      <c r="W889" s="161"/>
      <c r="X889" s="161"/>
      <c r="Y889" s="161"/>
      <c r="Z889" s="161"/>
    </row>
    <row r="890">
      <c r="A890" s="161"/>
      <c r="B890" s="161"/>
      <c r="C890" s="161"/>
      <c r="D890" s="161"/>
      <c r="E890" s="161"/>
      <c r="F890" s="161"/>
      <c r="G890" s="161"/>
      <c r="H890" s="161"/>
      <c r="I890" s="161"/>
      <c r="J890" s="161"/>
      <c r="K890" s="161"/>
      <c r="L890" s="161"/>
      <c r="M890" s="161"/>
      <c r="N890" s="161"/>
      <c r="O890" s="161"/>
      <c r="P890" s="161"/>
      <c r="Q890" s="161"/>
      <c r="R890" s="161"/>
      <c r="S890" s="161"/>
      <c r="T890" s="161"/>
      <c r="U890" s="161"/>
      <c r="V890" s="161"/>
      <c r="W890" s="161"/>
      <c r="X890" s="161"/>
      <c r="Y890" s="161"/>
      <c r="Z890" s="161"/>
    </row>
    <row r="891">
      <c r="A891" s="161"/>
      <c r="B891" s="161"/>
      <c r="C891" s="161"/>
      <c r="D891" s="161"/>
      <c r="E891" s="161"/>
      <c r="F891" s="161"/>
      <c r="G891" s="161"/>
      <c r="H891" s="161"/>
      <c r="I891" s="161"/>
      <c r="J891" s="161"/>
      <c r="K891" s="161"/>
      <c r="L891" s="161"/>
      <c r="M891" s="161"/>
      <c r="N891" s="161"/>
      <c r="O891" s="161"/>
      <c r="P891" s="161"/>
      <c r="Q891" s="161"/>
      <c r="R891" s="161"/>
      <c r="S891" s="161"/>
      <c r="T891" s="161"/>
      <c r="U891" s="161"/>
      <c r="V891" s="161"/>
      <c r="W891" s="161"/>
      <c r="X891" s="161"/>
      <c r="Y891" s="161"/>
      <c r="Z891" s="161"/>
    </row>
    <row r="892">
      <c r="A892" s="161"/>
      <c r="B892" s="161"/>
      <c r="C892" s="161"/>
      <c r="D892" s="161"/>
      <c r="E892" s="161"/>
      <c r="F892" s="161"/>
      <c r="G892" s="161"/>
      <c r="H892" s="161"/>
      <c r="I892" s="161"/>
      <c r="J892" s="161"/>
      <c r="K892" s="161"/>
      <c r="L892" s="161"/>
      <c r="M892" s="161"/>
      <c r="N892" s="161"/>
      <c r="O892" s="161"/>
      <c r="P892" s="161"/>
      <c r="Q892" s="161"/>
      <c r="R892" s="161"/>
      <c r="S892" s="161"/>
      <c r="T892" s="161"/>
      <c r="U892" s="161"/>
      <c r="V892" s="161"/>
      <c r="W892" s="161"/>
      <c r="X892" s="161"/>
      <c r="Y892" s="161"/>
      <c r="Z892" s="161"/>
    </row>
    <row r="893">
      <c r="A893" s="161"/>
      <c r="B893" s="161"/>
      <c r="C893" s="161"/>
      <c r="D893" s="161"/>
      <c r="E893" s="161"/>
      <c r="F893" s="161"/>
      <c r="G893" s="161"/>
      <c r="H893" s="161"/>
      <c r="I893" s="161"/>
      <c r="J893" s="161"/>
      <c r="K893" s="161"/>
      <c r="L893" s="161"/>
      <c r="M893" s="161"/>
      <c r="N893" s="161"/>
      <c r="O893" s="161"/>
      <c r="P893" s="161"/>
      <c r="Q893" s="161"/>
      <c r="R893" s="161"/>
      <c r="S893" s="161"/>
      <c r="T893" s="161"/>
      <c r="U893" s="161"/>
      <c r="V893" s="161"/>
      <c r="W893" s="161"/>
      <c r="X893" s="161"/>
      <c r="Y893" s="161"/>
      <c r="Z893" s="161"/>
    </row>
    <row r="894">
      <c r="A894" s="161"/>
      <c r="B894" s="161"/>
      <c r="C894" s="161"/>
      <c r="D894" s="161"/>
      <c r="E894" s="161"/>
      <c r="F894" s="161"/>
      <c r="G894" s="161"/>
      <c r="H894" s="161"/>
      <c r="I894" s="161"/>
      <c r="J894" s="161"/>
      <c r="K894" s="161"/>
      <c r="L894" s="161"/>
      <c r="M894" s="161"/>
      <c r="N894" s="161"/>
      <c r="O894" s="161"/>
      <c r="P894" s="161"/>
      <c r="Q894" s="161"/>
      <c r="R894" s="161"/>
      <c r="S894" s="161"/>
      <c r="T894" s="161"/>
      <c r="U894" s="161"/>
      <c r="V894" s="161"/>
      <c r="W894" s="161"/>
      <c r="X894" s="161"/>
      <c r="Y894" s="161"/>
      <c r="Z894" s="161"/>
    </row>
    <row r="895">
      <c r="A895" s="161"/>
      <c r="B895" s="161"/>
      <c r="C895" s="161"/>
      <c r="D895" s="161"/>
      <c r="E895" s="161"/>
      <c r="F895" s="161"/>
      <c r="G895" s="161"/>
      <c r="H895" s="161"/>
      <c r="I895" s="161"/>
      <c r="J895" s="161"/>
      <c r="K895" s="161"/>
      <c r="L895" s="161"/>
      <c r="M895" s="161"/>
      <c r="N895" s="161"/>
      <c r="O895" s="161"/>
      <c r="P895" s="161"/>
      <c r="Q895" s="161"/>
      <c r="R895" s="161"/>
      <c r="S895" s="161"/>
      <c r="T895" s="161"/>
      <c r="U895" s="161"/>
      <c r="V895" s="161"/>
      <c r="W895" s="161"/>
      <c r="X895" s="161"/>
      <c r="Y895" s="161"/>
      <c r="Z895" s="161"/>
    </row>
    <row r="896">
      <c r="A896" s="161"/>
      <c r="B896" s="161"/>
      <c r="C896" s="161"/>
      <c r="D896" s="161"/>
      <c r="E896" s="161"/>
      <c r="F896" s="161"/>
      <c r="G896" s="161"/>
      <c r="H896" s="161"/>
      <c r="I896" s="161"/>
      <c r="J896" s="161"/>
      <c r="K896" s="161"/>
      <c r="L896" s="161"/>
      <c r="M896" s="161"/>
      <c r="N896" s="161"/>
      <c r="O896" s="161"/>
      <c r="P896" s="161"/>
      <c r="Q896" s="161"/>
      <c r="R896" s="161"/>
      <c r="S896" s="161"/>
      <c r="T896" s="161"/>
      <c r="U896" s="161"/>
      <c r="V896" s="161"/>
      <c r="W896" s="161"/>
      <c r="X896" s="161"/>
      <c r="Y896" s="161"/>
      <c r="Z896" s="161"/>
    </row>
    <row r="897">
      <c r="A897" s="161"/>
      <c r="B897" s="161"/>
      <c r="C897" s="161"/>
      <c r="D897" s="161"/>
      <c r="E897" s="161"/>
      <c r="F897" s="161"/>
      <c r="G897" s="161"/>
      <c r="H897" s="161"/>
      <c r="I897" s="161"/>
      <c r="J897" s="161"/>
      <c r="K897" s="161"/>
      <c r="L897" s="161"/>
      <c r="M897" s="161"/>
      <c r="N897" s="161"/>
      <c r="O897" s="161"/>
      <c r="P897" s="161"/>
      <c r="Q897" s="161"/>
      <c r="R897" s="161"/>
      <c r="S897" s="161"/>
      <c r="T897" s="161"/>
      <c r="U897" s="161"/>
      <c r="V897" s="161"/>
      <c r="W897" s="161"/>
      <c r="X897" s="161"/>
      <c r="Y897" s="161"/>
      <c r="Z897" s="161"/>
    </row>
    <row r="898">
      <c r="A898" s="161"/>
      <c r="B898" s="161"/>
      <c r="C898" s="161"/>
      <c r="D898" s="161"/>
      <c r="E898" s="161"/>
      <c r="F898" s="161"/>
      <c r="G898" s="161"/>
      <c r="H898" s="161"/>
      <c r="I898" s="161"/>
      <c r="J898" s="161"/>
      <c r="K898" s="161"/>
      <c r="L898" s="161"/>
      <c r="M898" s="161"/>
      <c r="N898" s="161"/>
      <c r="O898" s="161"/>
      <c r="P898" s="161"/>
      <c r="Q898" s="161"/>
      <c r="R898" s="161"/>
      <c r="S898" s="161"/>
      <c r="T898" s="161"/>
      <c r="U898" s="161"/>
      <c r="V898" s="161"/>
      <c r="W898" s="161"/>
      <c r="X898" s="161"/>
      <c r="Y898" s="161"/>
      <c r="Z898" s="161"/>
    </row>
    <row r="899">
      <c r="A899" s="161"/>
      <c r="B899" s="161"/>
      <c r="C899" s="161"/>
      <c r="D899" s="161"/>
      <c r="E899" s="161"/>
      <c r="F899" s="161"/>
      <c r="G899" s="161"/>
      <c r="H899" s="161"/>
      <c r="I899" s="161"/>
      <c r="J899" s="161"/>
      <c r="K899" s="161"/>
      <c r="L899" s="161"/>
      <c r="M899" s="161"/>
      <c r="N899" s="161"/>
      <c r="O899" s="161"/>
      <c r="P899" s="161"/>
      <c r="Q899" s="161"/>
      <c r="R899" s="161"/>
      <c r="S899" s="161"/>
      <c r="T899" s="161"/>
      <c r="U899" s="161"/>
      <c r="V899" s="161"/>
      <c r="W899" s="161"/>
      <c r="X899" s="161"/>
      <c r="Y899" s="161"/>
      <c r="Z899" s="161"/>
    </row>
    <row r="900">
      <c r="A900" s="161"/>
      <c r="B900" s="161"/>
      <c r="C900" s="161"/>
      <c r="D900" s="161"/>
      <c r="E900" s="161"/>
      <c r="F900" s="161"/>
      <c r="G900" s="161"/>
      <c r="H900" s="161"/>
      <c r="I900" s="161"/>
      <c r="J900" s="161"/>
      <c r="K900" s="161"/>
      <c r="L900" s="161"/>
      <c r="M900" s="161"/>
      <c r="N900" s="161"/>
      <c r="O900" s="161"/>
      <c r="P900" s="161"/>
      <c r="Q900" s="161"/>
      <c r="R900" s="161"/>
      <c r="S900" s="161"/>
      <c r="T900" s="161"/>
      <c r="U900" s="161"/>
      <c r="V900" s="161"/>
      <c r="W900" s="161"/>
      <c r="X900" s="161"/>
      <c r="Y900" s="161"/>
      <c r="Z900" s="161"/>
    </row>
    <row r="901">
      <c r="A901" s="161"/>
      <c r="B901" s="161"/>
      <c r="C901" s="161"/>
      <c r="D901" s="161"/>
      <c r="E901" s="161"/>
      <c r="F901" s="161"/>
      <c r="G901" s="161"/>
      <c r="H901" s="161"/>
      <c r="I901" s="161"/>
      <c r="J901" s="161"/>
      <c r="K901" s="161"/>
      <c r="L901" s="161"/>
      <c r="M901" s="161"/>
      <c r="N901" s="161"/>
      <c r="O901" s="161"/>
      <c r="P901" s="161"/>
      <c r="Q901" s="161"/>
      <c r="R901" s="161"/>
      <c r="S901" s="161"/>
      <c r="T901" s="161"/>
      <c r="U901" s="161"/>
      <c r="V901" s="161"/>
      <c r="W901" s="161"/>
      <c r="X901" s="161"/>
      <c r="Y901" s="161"/>
      <c r="Z901" s="161"/>
    </row>
    <row r="902">
      <c r="A902" s="161"/>
      <c r="B902" s="161"/>
      <c r="C902" s="161"/>
      <c r="D902" s="161"/>
      <c r="E902" s="161"/>
      <c r="F902" s="161"/>
      <c r="G902" s="161"/>
      <c r="H902" s="161"/>
      <c r="I902" s="161"/>
      <c r="J902" s="161"/>
      <c r="K902" s="161"/>
      <c r="L902" s="161"/>
      <c r="M902" s="161"/>
      <c r="N902" s="161"/>
      <c r="O902" s="161"/>
      <c r="P902" s="161"/>
      <c r="Q902" s="161"/>
      <c r="R902" s="161"/>
      <c r="S902" s="161"/>
      <c r="T902" s="161"/>
      <c r="U902" s="161"/>
      <c r="V902" s="161"/>
      <c r="W902" s="161"/>
      <c r="X902" s="161"/>
      <c r="Y902" s="161"/>
      <c r="Z902" s="161"/>
    </row>
    <row r="903">
      <c r="A903" s="161"/>
      <c r="B903" s="161"/>
      <c r="C903" s="161"/>
      <c r="D903" s="161"/>
      <c r="E903" s="161"/>
      <c r="F903" s="161"/>
      <c r="G903" s="161"/>
      <c r="H903" s="161"/>
      <c r="I903" s="161"/>
      <c r="J903" s="161"/>
      <c r="K903" s="161"/>
      <c r="L903" s="161"/>
      <c r="M903" s="161"/>
      <c r="N903" s="161"/>
      <c r="O903" s="161"/>
      <c r="P903" s="161"/>
      <c r="Q903" s="161"/>
      <c r="R903" s="161"/>
      <c r="S903" s="161"/>
      <c r="T903" s="161"/>
      <c r="U903" s="161"/>
      <c r="V903" s="161"/>
      <c r="W903" s="161"/>
      <c r="X903" s="161"/>
      <c r="Y903" s="161"/>
      <c r="Z903" s="161"/>
    </row>
    <row r="904">
      <c r="A904" s="161"/>
      <c r="B904" s="161"/>
      <c r="C904" s="161"/>
      <c r="D904" s="161"/>
      <c r="E904" s="161"/>
      <c r="F904" s="161"/>
      <c r="G904" s="161"/>
      <c r="H904" s="161"/>
      <c r="I904" s="161"/>
      <c r="J904" s="161"/>
      <c r="K904" s="161"/>
      <c r="L904" s="161"/>
      <c r="M904" s="161"/>
      <c r="N904" s="161"/>
      <c r="O904" s="161"/>
      <c r="P904" s="161"/>
      <c r="Q904" s="161"/>
      <c r="R904" s="161"/>
      <c r="S904" s="161"/>
      <c r="T904" s="161"/>
      <c r="U904" s="161"/>
      <c r="V904" s="161"/>
      <c r="W904" s="161"/>
      <c r="X904" s="161"/>
      <c r="Y904" s="161"/>
      <c r="Z904" s="161"/>
    </row>
    <row r="905">
      <c r="A905" s="161"/>
      <c r="B905" s="161"/>
      <c r="C905" s="161"/>
      <c r="D905" s="161"/>
      <c r="E905" s="161"/>
      <c r="F905" s="161"/>
      <c r="G905" s="161"/>
      <c r="H905" s="161"/>
      <c r="I905" s="161"/>
      <c r="J905" s="161"/>
      <c r="K905" s="161"/>
      <c r="L905" s="161"/>
      <c r="M905" s="161"/>
      <c r="N905" s="161"/>
      <c r="O905" s="161"/>
      <c r="P905" s="161"/>
      <c r="Q905" s="161"/>
      <c r="R905" s="161"/>
      <c r="S905" s="161"/>
      <c r="T905" s="161"/>
      <c r="U905" s="161"/>
      <c r="V905" s="161"/>
      <c r="W905" s="161"/>
      <c r="X905" s="161"/>
      <c r="Y905" s="161"/>
      <c r="Z905" s="161"/>
    </row>
    <row r="906">
      <c r="A906" s="161"/>
      <c r="B906" s="161"/>
      <c r="C906" s="161"/>
      <c r="D906" s="161"/>
      <c r="E906" s="161"/>
      <c r="F906" s="161"/>
      <c r="G906" s="161"/>
      <c r="H906" s="161"/>
      <c r="I906" s="161"/>
      <c r="J906" s="161"/>
      <c r="K906" s="161"/>
      <c r="L906" s="161"/>
      <c r="M906" s="161"/>
      <c r="N906" s="161"/>
      <c r="O906" s="161"/>
      <c r="P906" s="161"/>
      <c r="Q906" s="161"/>
      <c r="R906" s="161"/>
      <c r="S906" s="161"/>
      <c r="T906" s="161"/>
      <c r="U906" s="161"/>
      <c r="V906" s="161"/>
      <c r="W906" s="161"/>
      <c r="X906" s="161"/>
      <c r="Y906" s="161"/>
      <c r="Z906" s="161"/>
    </row>
    <row r="907">
      <c r="A907" s="161"/>
      <c r="B907" s="161"/>
      <c r="C907" s="161"/>
      <c r="D907" s="161"/>
      <c r="E907" s="161"/>
      <c r="F907" s="161"/>
      <c r="G907" s="161"/>
      <c r="H907" s="161"/>
      <c r="I907" s="161"/>
      <c r="J907" s="161"/>
      <c r="K907" s="161"/>
      <c r="L907" s="161"/>
      <c r="M907" s="161"/>
      <c r="N907" s="161"/>
      <c r="O907" s="161"/>
      <c r="P907" s="161"/>
      <c r="Q907" s="161"/>
      <c r="R907" s="161"/>
      <c r="S907" s="161"/>
      <c r="T907" s="161"/>
      <c r="U907" s="161"/>
      <c r="V907" s="161"/>
      <c r="W907" s="161"/>
      <c r="X907" s="161"/>
      <c r="Y907" s="161"/>
      <c r="Z907" s="161"/>
    </row>
    <row r="908">
      <c r="A908" s="161"/>
      <c r="B908" s="161"/>
      <c r="C908" s="161"/>
      <c r="D908" s="161"/>
      <c r="E908" s="161"/>
      <c r="F908" s="161"/>
      <c r="G908" s="161"/>
      <c r="H908" s="161"/>
      <c r="I908" s="161"/>
      <c r="J908" s="161"/>
      <c r="K908" s="161"/>
      <c r="L908" s="161"/>
      <c r="M908" s="161"/>
      <c r="N908" s="161"/>
      <c r="O908" s="161"/>
      <c r="P908" s="161"/>
      <c r="Q908" s="161"/>
      <c r="R908" s="161"/>
      <c r="S908" s="161"/>
      <c r="T908" s="161"/>
      <c r="U908" s="161"/>
      <c r="V908" s="161"/>
      <c r="W908" s="161"/>
      <c r="X908" s="161"/>
      <c r="Y908" s="161"/>
      <c r="Z908" s="161"/>
    </row>
    <row r="909">
      <c r="A909" s="161"/>
      <c r="B909" s="161"/>
      <c r="C909" s="161"/>
      <c r="D909" s="161"/>
      <c r="E909" s="161"/>
      <c r="F909" s="161"/>
      <c r="G909" s="161"/>
      <c r="H909" s="161"/>
      <c r="I909" s="161"/>
      <c r="J909" s="161"/>
      <c r="K909" s="161"/>
      <c r="L909" s="161"/>
      <c r="M909" s="161"/>
      <c r="N909" s="161"/>
      <c r="O909" s="161"/>
      <c r="P909" s="161"/>
      <c r="Q909" s="161"/>
      <c r="R909" s="161"/>
      <c r="S909" s="161"/>
      <c r="T909" s="161"/>
      <c r="U909" s="161"/>
      <c r="V909" s="161"/>
      <c r="W909" s="161"/>
      <c r="X909" s="161"/>
      <c r="Y909" s="161"/>
      <c r="Z909" s="161"/>
    </row>
    <row r="910">
      <c r="A910" s="161"/>
      <c r="B910" s="161"/>
      <c r="C910" s="161"/>
      <c r="D910" s="161"/>
      <c r="E910" s="161"/>
      <c r="F910" s="161"/>
      <c r="G910" s="161"/>
      <c r="H910" s="161"/>
      <c r="I910" s="161"/>
      <c r="J910" s="161"/>
      <c r="K910" s="161"/>
      <c r="L910" s="161"/>
      <c r="M910" s="161"/>
      <c r="N910" s="161"/>
      <c r="O910" s="161"/>
      <c r="P910" s="161"/>
      <c r="Q910" s="161"/>
      <c r="R910" s="161"/>
      <c r="S910" s="161"/>
      <c r="T910" s="161"/>
      <c r="U910" s="161"/>
      <c r="V910" s="161"/>
      <c r="W910" s="161"/>
      <c r="X910" s="161"/>
      <c r="Y910" s="161"/>
      <c r="Z910" s="161"/>
    </row>
    <row r="911">
      <c r="A911" s="161"/>
      <c r="B911" s="161"/>
      <c r="C911" s="161"/>
      <c r="D911" s="161"/>
      <c r="E911" s="161"/>
      <c r="F911" s="161"/>
      <c r="G911" s="161"/>
      <c r="H911" s="161"/>
      <c r="I911" s="161"/>
      <c r="J911" s="161"/>
      <c r="K911" s="161"/>
      <c r="L911" s="161"/>
      <c r="M911" s="161"/>
      <c r="N911" s="161"/>
      <c r="O911" s="161"/>
      <c r="P911" s="161"/>
      <c r="Q911" s="161"/>
      <c r="R911" s="161"/>
      <c r="S911" s="161"/>
      <c r="T911" s="161"/>
      <c r="U911" s="161"/>
      <c r="V911" s="161"/>
      <c r="W911" s="161"/>
      <c r="X911" s="161"/>
      <c r="Y911" s="161"/>
      <c r="Z911" s="161"/>
    </row>
    <row r="912">
      <c r="A912" s="161"/>
      <c r="B912" s="161"/>
      <c r="C912" s="161"/>
      <c r="D912" s="161"/>
      <c r="E912" s="161"/>
      <c r="F912" s="161"/>
      <c r="G912" s="161"/>
      <c r="H912" s="161"/>
      <c r="I912" s="161"/>
      <c r="J912" s="161"/>
      <c r="K912" s="161"/>
      <c r="L912" s="161"/>
      <c r="M912" s="161"/>
      <c r="N912" s="161"/>
      <c r="O912" s="161"/>
      <c r="P912" s="161"/>
      <c r="Q912" s="161"/>
      <c r="R912" s="161"/>
      <c r="S912" s="161"/>
      <c r="T912" s="161"/>
      <c r="U912" s="161"/>
      <c r="V912" s="161"/>
      <c r="W912" s="161"/>
      <c r="X912" s="161"/>
      <c r="Y912" s="161"/>
      <c r="Z912" s="161"/>
    </row>
    <row r="913">
      <c r="A913" s="161"/>
      <c r="B913" s="161"/>
      <c r="C913" s="161"/>
      <c r="D913" s="161"/>
      <c r="E913" s="161"/>
      <c r="F913" s="161"/>
      <c r="G913" s="161"/>
      <c r="H913" s="161"/>
      <c r="I913" s="161"/>
      <c r="J913" s="161"/>
      <c r="K913" s="161"/>
      <c r="L913" s="161"/>
      <c r="M913" s="161"/>
      <c r="N913" s="161"/>
      <c r="O913" s="161"/>
      <c r="P913" s="161"/>
      <c r="Q913" s="161"/>
      <c r="R913" s="161"/>
      <c r="S913" s="161"/>
      <c r="T913" s="161"/>
      <c r="U913" s="161"/>
      <c r="V913" s="161"/>
      <c r="W913" s="161"/>
      <c r="X913" s="161"/>
      <c r="Y913" s="161"/>
      <c r="Z913" s="161"/>
    </row>
    <row r="914">
      <c r="A914" s="161"/>
      <c r="B914" s="161"/>
      <c r="C914" s="161"/>
      <c r="D914" s="161"/>
      <c r="E914" s="161"/>
      <c r="F914" s="161"/>
      <c r="G914" s="161"/>
      <c r="H914" s="161"/>
      <c r="I914" s="161"/>
      <c r="J914" s="161"/>
      <c r="K914" s="161"/>
      <c r="L914" s="161"/>
      <c r="M914" s="161"/>
      <c r="N914" s="161"/>
      <c r="O914" s="161"/>
      <c r="P914" s="161"/>
      <c r="Q914" s="161"/>
      <c r="R914" s="161"/>
      <c r="S914" s="161"/>
      <c r="T914" s="161"/>
      <c r="U914" s="161"/>
      <c r="V914" s="161"/>
      <c r="W914" s="161"/>
      <c r="X914" s="161"/>
      <c r="Y914" s="161"/>
      <c r="Z914" s="161"/>
    </row>
    <row r="915">
      <c r="A915" s="161"/>
      <c r="B915" s="161"/>
      <c r="C915" s="161"/>
      <c r="D915" s="161"/>
      <c r="E915" s="161"/>
      <c r="F915" s="161"/>
      <c r="G915" s="161"/>
      <c r="H915" s="161"/>
      <c r="I915" s="161"/>
      <c r="J915" s="161"/>
      <c r="K915" s="161"/>
      <c r="L915" s="161"/>
      <c r="M915" s="161"/>
      <c r="N915" s="161"/>
      <c r="O915" s="161"/>
      <c r="P915" s="161"/>
      <c r="Q915" s="161"/>
      <c r="R915" s="161"/>
      <c r="S915" s="161"/>
      <c r="T915" s="161"/>
      <c r="U915" s="161"/>
      <c r="V915" s="161"/>
      <c r="W915" s="161"/>
      <c r="X915" s="161"/>
      <c r="Y915" s="161"/>
      <c r="Z915" s="161"/>
    </row>
    <row r="916">
      <c r="A916" s="161"/>
      <c r="B916" s="161"/>
      <c r="C916" s="161"/>
      <c r="D916" s="161"/>
      <c r="E916" s="161"/>
      <c r="F916" s="161"/>
      <c r="G916" s="161"/>
      <c r="H916" s="161"/>
      <c r="I916" s="161"/>
      <c r="J916" s="161"/>
      <c r="K916" s="161"/>
      <c r="L916" s="161"/>
      <c r="M916" s="161"/>
      <c r="N916" s="161"/>
      <c r="O916" s="161"/>
      <c r="P916" s="161"/>
      <c r="Q916" s="161"/>
      <c r="R916" s="161"/>
      <c r="S916" s="161"/>
      <c r="T916" s="161"/>
      <c r="U916" s="161"/>
      <c r="V916" s="161"/>
      <c r="W916" s="161"/>
      <c r="X916" s="161"/>
      <c r="Y916" s="161"/>
      <c r="Z916" s="161"/>
    </row>
    <row r="917">
      <c r="A917" s="161"/>
      <c r="B917" s="161"/>
      <c r="C917" s="161"/>
      <c r="D917" s="161"/>
      <c r="E917" s="161"/>
      <c r="F917" s="161"/>
      <c r="G917" s="161"/>
      <c r="H917" s="161"/>
      <c r="I917" s="161"/>
      <c r="J917" s="161"/>
      <c r="K917" s="161"/>
      <c r="L917" s="161"/>
      <c r="M917" s="161"/>
      <c r="N917" s="161"/>
      <c r="O917" s="161"/>
      <c r="P917" s="161"/>
      <c r="Q917" s="161"/>
      <c r="R917" s="161"/>
      <c r="S917" s="161"/>
      <c r="T917" s="161"/>
      <c r="U917" s="161"/>
      <c r="V917" s="161"/>
      <c r="W917" s="161"/>
      <c r="X917" s="161"/>
      <c r="Y917" s="161"/>
      <c r="Z917" s="161"/>
    </row>
    <row r="918">
      <c r="A918" s="161"/>
      <c r="B918" s="161"/>
      <c r="C918" s="161"/>
      <c r="D918" s="161"/>
      <c r="E918" s="161"/>
      <c r="F918" s="161"/>
      <c r="G918" s="161"/>
      <c r="H918" s="161"/>
      <c r="I918" s="161"/>
      <c r="J918" s="161"/>
      <c r="K918" s="161"/>
      <c r="L918" s="161"/>
      <c r="M918" s="161"/>
      <c r="N918" s="161"/>
      <c r="O918" s="161"/>
      <c r="P918" s="161"/>
      <c r="Q918" s="161"/>
      <c r="R918" s="161"/>
      <c r="S918" s="161"/>
      <c r="T918" s="161"/>
      <c r="U918" s="161"/>
      <c r="V918" s="161"/>
      <c r="W918" s="161"/>
      <c r="X918" s="161"/>
      <c r="Y918" s="161"/>
      <c r="Z918" s="161"/>
    </row>
    <row r="919">
      <c r="A919" s="161"/>
      <c r="B919" s="161"/>
      <c r="C919" s="161"/>
      <c r="D919" s="161"/>
      <c r="E919" s="161"/>
      <c r="F919" s="161"/>
      <c r="G919" s="161"/>
      <c r="H919" s="161"/>
      <c r="I919" s="161"/>
      <c r="J919" s="161"/>
      <c r="K919" s="161"/>
      <c r="L919" s="161"/>
      <c r="M919" s="161"/>
      <c r="N919" s="161"/>
      <c r="O919" s="161"/>
      <c r="P919" s="161"/>
      <c r="Q919" s="161"/>
      <c r="R919" s="161"/>
      <c r="S919" s="161"/>
      <c r="T919" s="161"/>
      <c r="U919" s="161"/>
      <c r="V919" s="161"/>
      <c r="W919" s="161"/>
      <c r="X919" s="161"/>
      <c r="Y919" s="161"/>
      <c r="Z919" s="161"/>
    </row>
    <row r="920">
      <c r="A920" s="161"/>
      <c r="B920" s="161"/>
      <c r="C920" s="161"/>
      <c r="D920" s="161"/>
      <c r="E920" s="161"/>
      <c r="F920" s="161"/>
      <c r="G920" s="161"/>
      <c r="H920" s="161"/>
      <c r="I920" s="161"/>
      <c r="J920" s="161"/>
      <c r="K920" s="161"/>
      <c r="L920" s="161"/>
      <c r="M920" s="161"/>
      <c r="N920" s="161"/>
      <c r="O920" s="161"/>
      <c r="P920" s="161"/>
      <c r="Q920" s="161"/>
      <c r="R920" s="161"/>
      <c r="S920" s="161"/>
      <c r="T920" s="161"/>
      <c r="U920" s="161"/>
      <c r="V920" s="161"/>
      <c r="W920" s="161"/>
      <c r="X920" s="161"/>
      <c r="Y920" s="161"/>
      <c r="Z920" s="161"/>
    </row>
    <row r="921">
      <c r="A921" s="161"/>
      <c r="B921" s="161"/>
      <c r="C921" s="161"/>
      <c r="D921" s="161"/>
      <c r="E921" s="161"/>
      <c r="F921" s="161"/>
      <c r="G921" s="161"/>
      <c r="H921" s="161"/>
      <c r="I921" s="161"/>
      <c r="J921" s="161"/>
      <c r="K921" s="161"/>
      <c r="L921" s="161"/>
      <c r="M921" s="161"/>
      <c r="N921" s="161"/>
      <c r="O921" s="161"/>
      <c r="P921" s="161"/>
      <c r="Q921" s="161"/>
      <c r="R921" s="161"/>
      <c r="S921" s="161"/>
      <c r="T921" s="161"/>
      <c r="U921" s="161"/>
      <c r="V921" s="161"/>
      <c r="W921" s="161"/>
      <c r="X921" s="161"/>
      <c r="Y921" s="161"/>
      <c r="Z921" s="161"/>
    </row>
    <row r="922">
      <c r="A922" s="161"/>
      <c r="B922" s="161"/>
      <c r="C922" s="161"/>
      <c r="D922" s="161"/>
      <c r="E922" s="161"/>
      <c r="F922" s="161"/>
      <c r="G922" s="161"/>
      <c r="H922" s="161"/>
      <c r="I922" s="161"/>
      <c r="J922" s="161"/>
      <c r="K922" s="161"/>
      <c r="L922" s="161"/>
      <c r="M922" s="161"/>
      <c r="N922" s="161"/>
      <c r="O922" s="161"/>
      <c r="P922" s="161"/>
      <c r="Q922" s="161"/>
      <c r="R922" s="161"/>
      <c r="S922" s="161"/>
      <c r="T922" s="161"/>
      <c r="U922" s="161"/>
      <c r="V922" s="161"/>
      <c r="W922" s="161"/>
      <c r="X922" s="161"/>
      <c r="Y922" s="161"/>
      <c r="Z922" s="161"/>
    </row>
    <row r="923">
      <c r="A923" s="161"/>
      <c r="B923" s="161"/>
      <c r="C923" s="161"/>
      <c r="D923" s="161"/>
      <c r="E923" s="161"/>
      <c r="F923" s="161"/>
      <c r="G923" s="161"/>
      <c r="H923" s="161"/>
      <c r="I923" s="161"/>
      <c r="J923" s="161"/>
      <c r="K923" s="161"/>
      <c r="L923" s="161"/>
      <c r="M923" s="161"/>
      <c r="N923" s="161"/>
      <c r="O923" s="161"/>
      <c r="P923" s="161"/>
      <c r="Q923" s="161"/>
      <c r="R923" s="161"/>
      <c r="S923" s="161"/>
      <c r="T923" s="161"/>
      <c r="U923" s="161"/>
      <c r="V923" s="161"/>
      <c r="W923" s="161"/>
      <c r="X923" s="161"/>
      <c r="Y923" s="161"/>
      <c r="Z923" s="161"/>
    </row>
    <row r="924">
      <c r="A924" s="161"/>
      <c r="B924" s="161"/>
      <c r="C924" s="161"/>
      <c r="D924" s="161"/>
      <c r="E924" s="161"/>
      <c r="F924" s="161"/>
      <c r="G924" s="161"/>
      <c r="H924" s="161"/>
      <c r="I924" s="161"/>
      <c r="J924" s="161"/>
      <c r="K924" s="161"/>
      <c r="L924" s="161"/>
      <c r="M924" s="161"/>
      <c r="N924" s="161"/>
      <c r="O924" s="161"/>
      <c r="P924" s="161"/>
      <c r="Q924" s="161"/>
      <c r="R924" s="161"/>
      <c r="S924" s="161"/>
      <c r="T924" s="161"/>
      <c r="U924" s="161"/>
      <c r="V924" s="161"/>
      <c r="W924" s="161"/>
      <c r="X924" s="161"/>
      <c r="Y924" s="161"/>
      <c r="Z924" s="161"/>
    </row>
    <row r="925">
      <c r="A925" s="161"/>
      <c r="B925" s="161"/>
      <c r="C925" s="161"/>
      <c r="D925" s="161"/>
      <c r="E925" s="161"/>
      <c r="F925" s="161"/>
      <c r="G925" s="161"/>
      <c r="H925" s="161"/>
      <c r="I925" s="161"/>
      <c r="J925" s="161"/>
      <c r="K925" s="161"/>
      <c r="L925" s="161"/>
      <c r="M925" s="161"/>
      <c r="N925" s="161"/>
      <c r="O925" s="161"/>
      <c r="P925" s="161"/>
      <c r="Q925" s="161"/>
      <c r="R925" s="161"/>
      <c r="S925" s="161"/>
      <c r="T925" s="161"/>
      <c r="U925" s="161"/>
      <c r="V925" s="161"/>
      <c r="W925" s="161"/>
      <c r="X925" s="161"/>
      <c r="Y925" s="161"/>
      <c r="Z925" s="161"/>
    </row>
    <row r="926">
      <c r="A926" s="161"/>
      <c r="B926" s="161"/>
      <c r="C926" s="161"/>
      <c r="D926" s="161"/>
      <c r="E926" s="161"/>
      <c r="F926" s="161"/>
      <c r="G926" s="161"/>
      <c r="H926" s="161"/>
      <c r="I926" s="161"/>
      <c r="J926" s="161"/>
      <c r="K926" s="161"/>
      <c r="L926" s="161"/>
      <c r="M926" s="161"/>
      <c r="N926" s="161"/>
      <c r="O926" s="161"/>
      <c r="P926" s="161"/>
      <c r="Q926" s="161"/>
      <c r="R926" s="161"/>
      <c r="S926" s="161"/>
      <c r="T926" s="161"/>
      <c r="U926" s="161"/>
      <c r="V926" s="161"/>
      <c r="W926" s="161"/>
      <c r="X926" s="161"/>
      <c r="Y926" s="161"/>
      <c r="Z926" s="161"/>
    </row>
    <row r="927">
      <c r="A927" s="161"/>
      <c r="B927" s="161"/>
      <c r="C927" s="161"/>
      <c r="D927" s="161"/>
      <c r="E927" s="161"/>
      <c r="F927" s="161"/>
      <c r="G927" s="161"/>
      <c r="H927" s="161"/>
      <c r="I927" s="161"/>
      <c r="J927" s="161"/>
      <c r="K927" s="161"/>
      <c r="L927" s="161"/>
      <c r="M927" s="161"/>
      <c r="N927" s="161"/>
      <c r="O927" s="161"/>
      <c r="P927" s="161"/>
      <c r="Q927" s="161"/>
      <c r="R927" s="161"/>
      <c r="S927" s="161"/>
      <c r="T927" s="161"/>
      <c r="U927" s="161"/>
      <c r="V927" s="161"/>
      <c r="W927" s="161"/>
      <c r="X927" s="161"/>
      <c r="Y927" s="161"/>
      <c r="Z927" s="161"/>
    </row>
    <row r="928">
      <c r="A928" s="161"/>
      <c r="B928" s="161"/>
      <c r="C928" s="161"/>
      <c r="D928" s="161"/>
      <c r="E928" s="161"/>
      <c r="F928" s="161"/>
      <c r="G928" s="161"/>
      <c r="H928" s="161"/>
      <c r="I928" s="161"/>
      <c r="J928" s="161"/>
      <c r="K928" s="161"/>
      <c r="L928" s="161"/>
      <c r="M928" s="161"/>
      <c r="N928" s="161"/>
      <c r="O928" s="161"/>
      <c r="P928" s="161"/>
      <c r="Q928" s="161"/>
      <c r="R928" s="161"/>
      <c r="S928" s="161"/>
      <c r="T928" s="161"/>
      <c r="U928" s="161"/>
      <c r="V928" s="161"/>
      <c r="W928" s="161"/>
      <c r="X928" s="161"/>
      <c r="Y928" s="161"/>
      <c r="Z928" s="161"/>
    </row>
    <row r="929">
      <c r="A929" s="161"/>
      <c r="B929" s="161"/>
      <c r="C929" s="161"/>
      <c r="D929" s="161"/>
      <c r="E929" s="161"/>
      <c r="F929" s="161"/>
      <c r="G929" s="161"/>
      <c r="H929" s="161"/>
      <c r="I929" s="161"/>
      <c r="J929" s="161"/>
      <c r="K929" s="161"/>
      <c r="L929" s="161"/>
      <c r="M929" s="161"/>
      <c r="N929" s="161"/>
      <c r="O929" s="161"/>
      <c r="P929" s="161"/>
      <c r="Q929" s="161"/>
      <c r="R929" s="161"/>
      <c r="S929" s="161"/>
      <c r="T929" s="161"/>
      <c r="U929" s="161"/>
      <c r="V929" s="161"/>
      <c r="W929" s="161"/>
      <c r="X929" s="161"/>
      <c r="Y929" s="161"/>
      <c r="Z929" s="161"/>
    </row>
    <row r="930">
      <c r="A930" s="161"/>
      <c r="B930" s="161"/>
      <c r="C930" s="161"/>
      <c r="D930" s="161"/>
      <c r="E930" s="161"/>
      <c r="F930" s="161"/>
      <c r="G930" s="161"/>
      <c r="H930" s="161"/>
      <c r="I930" s="161"/>
      <c r="J930" s="161"/>
      <c r="K930" s="161"/>
      <c r="L930" s="161"/>
      <c r="M930" s="161"/>
      <c r="N930" s="161"/>
      <c r="O930" s="161"/>
      <c r="P930" s="161"/>
      <c r="Q930" s="161"/>
      <c r="R930" s="161"/>
      <c r="S930" s="161"/>
      <c r="T930" s="161"/>
      <c r="U930" s="161"/>
      <c r="V930" s="161"/>
      <c r="W930" s="161"/>
      <c r="X930" s="161"/>
      <c r="Y930" s="161"/>
      <c r="Z930" s="161"/>
    </row>
    <row r="931">
      <c r="A931" s="161"/>
      <c r="B931" s="161"/>
      <c r="C931" s="161"/>
      <c r="D931" s="161"/>
      <c r="E931" s="161"/>
      <c r="F931" s="161"/>
      <c r="G931" s="161"/>
      <c r="H931" s="161"/>
      <c r="I931" s="161"/>
      <c r="J931" s="161"/>
      <c r="K931" s="161"/>
      <c r="L931" s="161"/>
      <c r="M931" s="161"/>
      <c r="N931" s="161"/>
      <c r="O931" s="161"/>
      <c r="P931" s="161"/>
      <c r="Q931" s="161"/>
      <c r="R931" s="161"/>
      <c r="S931" s="161"/>
      <c r="T931" s="161"/>
      <c r="U931" s="161"/>
      <c r="V931" s="161"/>
      <c r="W931" s="161"/>
      <c r="X931" s="161"/>
      <c r="Y931" s="161"/>
      <c r="Z931" s="161"/>
    </row>
    <row r="932">
      <c r="A932" s="161"/>
      <c r="B932" s="161"/>
      <c r="C932" s="161"/>
      <c r="D932" s="161"/>
      <c r="E932" s="161"/>
      <c r="F932" s="161"/>
      <c r="G932" s="161"/>
      <c r="H932" s="161"/>
      <c r="I932" s="161"/>
      <c r="J932" s="161"/>
      <c r="K932" s="161"/>
      <c r="L932" s="161"/>
      <c r="M932" s="161"/>
      <c r="N932" s="161"/>
      <c r="O932" s="161"/>
      <c r="P932" s="161"/>
      <c r="Q932" s="161"/>
      <c r="R932" s="161"/>
      <c r="S932" s="161"/>
      <c r="T932" s="161"/>
      <c r="U932" s="161"/>
      <c r="V932" s="161"/>
      <c r="W932" s="161"/>
      <c r="X932" s="161"/>
      <c r="Y932" s="161"/>
      <c r="Z932" s="161"/>
    </row>
    <row r="933">
      <c r="A933" s="161"/>
      <c r="B933" s="161"/>
      <c r="C933" s="161"/>
      <c r="D933" s="161"/>
      <c r="E933" s="161"/>
      <c r="F933" s="161"/>
      <c r="G933" s="161"/>
      <c r="H933" s="161"/>
      <c r="I933" s="161"/>
      <c r="J933" s="161"/>
      <c r="K933" s="161"/>
      <c r="L933" s="161"/>
      <c r="M933" s="161"/>
      <c r="N933" s="161"/>
      <c r="O933" s="161"/>
      <c r="P933" s="161"/>
      <c r="Q933" s="161"/>
      <c r="R933" s="161"/>
      <c r="S933" s="161"/>
      <c r="T933" s="161"/>
      <c r="U933" s="161"/>
      <c r="V933" s="161"/>
      <c r="W933" s="161"/>
      <c r="X933" s="161"/>
      <c r="Y933" s="161"/>
      <c r="Z933" s="161"/>
    </row>
    <row r="934">
      <c r="A934" s="161"/>
      <c r="B934" s="161"/>
      <c r="C934" s="161"/>
      <c r="D934" s="161"/>
      <c r="E934" s="161"/>
      <c r="F934" s="161"/>
      <c r="G934" s="161"/>
      <c r="H934" s="161"/>
      <c r="I934" s="161"/>
      <c r="J934" s="161"/>
      <c r="K934" s="161"/>
      <c r="L934" s="161"/>
      <c r="M934" s="161"/>
      <c r="N934" s="161"/>
      <c r="O934" s="161"/>
      <c r="P934" s="161"/>
      <c r="Q934" s="161"/>
      <c r="R934" s="161"/>
      <c r="S934" s="161"/>
      <c r="T934" s="161"/>
      <c r="U934" s="161"/>
      <c r="V934" s="161"/>
      <c r="W934" s="161"/>
      <c r="X934" s="161"/>
      <c r="Y934" s="161"/>
      <c r="Z934" s="161"/>
    </row>
    <row r="935">
      <c r="A935" s="161"/>
      <c r="B935" s="161"/>
      <c r="C935" s="161"/>
      <c r="D935" s="161"/>
      <c r="E935" s="161"/>
      <c r="F935" s="161"/>
      <c r="G935" s="161"/>
      <c r="H935" s="161"/>
      <c r="I935" s="161"/>
      <c r="J935" s="161"/>
      <c r="K935" s="161"/>
      <c r="L935" s="161"/>
      <c r="M935" s="161"/>
      <c r="N935" s="161"/>
      <c r="O935" s="161"/>
      <c r="P935" s="161"/>
      <c r="Q935" s="161"/>
      <c r="R935" s="161"/>
      <c r="S935" s="161"/>
      <c r="T935" s="161"/>
      <c r="U935" s="161"/>
      <c r="V935" s="161"/>
      <c r="W935" s="161"/>
      <c r="X935" s="161"/>
      <c r="Y935" s="161"/>
      <c r="Z935" s="161"/>
    </row>
    <row r="936">
      <c r="A936" s="161"/>
      <c r="B936" s="161"/>
      <c r="C936" s="161"/>
      <c r="D936" s="161"/>
      <c r="E936" s="161"/>
      <c r="F936" s="161"/>
      <c r="G936" s="161"/>
      <c r="H936" s="161"/>
      <c r="I936" s="161"/>
      <c r="J936" s="161"/>
      <c r="K936" s="161"/>
      <c r="L936" s="161"/>
      <c r="M936" s="161"/>
      <c r="N936" s="161"/>
      <c r="O936" s="161"/>
      <c r="P936" s="161"/>
      <c r="Q936" s="161"/>
      <c r="R936" s="161"/>
      <c r="S936" s="161"/>
      <c r="T936" s="161"/>
      <c r="U936" s="161"/>
      <c r="V936" s="161"/>
      <c r="W936" s="161"/>
      <c r="X936" s="161"/>
      <c r="Y936" s="161"/>
      <c r="Z936" s="161"/>
    </row>
    <row r="937">
      <c r="A937" s="161"/>
      <c r="B937" s="161"/>
      <c r="C937" s="161"/>
      <c r="D937" s="161"/>
      <c r="E937" s="161"/>
      <c r="F937" s="161"/>
      <c r="G937" s="161"/>
      <c r="H937" s="161"/>
      <c r="I937" s="161"/>
      <c r="J937" s="161"/>
      <c r="K937" s="161"/>
      <c r="L937" s="161"/>
      <c r="M937" s="161"/>
      <c r="N937" s="161"/>
      <c r="O937" s="161"/>
      <c r="P937" s="161"/>
      <c r="Q937" s="161"/>
      <c r="R937" s="161"/>
      <c r="S937" s="161"/>
      <c r="T937" s="161"/>
      <c r="U937" s="161"/>
      <c r="V937" s="161"/>
      <c r="W937" s="161"/>
      <c r="X937" s="161"/>
      <c r="Y937" s="161"/>
      <c r="Z937" s="161"/>
    </row>
    <row r="938">
      <c r="A938" s="161"/>
      <c r="B938" s="161"/>
      <c r="C938" s="161"/>
      <c r="D938" s="161"/>
      <c r="E938" s="161"/>
      <c r="F938" s="161"/>
      <c r="G938" s="161"/>
      <c r="H938" s="161"/>
      <c r="I938" s="161"/>
      <c r="J938" s="161"/>
      <c r="K938" s="161"/>
      <c r="L938" s="161"/>
      <c r="M938" s="161"/>
      <c r="N938" s="161"/>
      <c r="O938" s="161"/>
      <c r="P938" s="161"/>
      <c r="Q938" s="161"/>
      <c r="R938" s="161"/>
      <c r="S938" s="161"/>
      <c r="T938" s="161"/>
      <c r="U938" s="161"/>
      <c r="V938" s="161"/>
      <c r="W938" s="161"/>
      <c r="X938" s="161"/>
      <c r="Y938" s="161"/>
      <c r="Z938" s="161"/>
    </row>
    <row r="939">
      <c r="A939" s="161"/>
      <c r="B939" s="161"/>
      <c r="C939" s="161"/>
      <c r="D939" s="161"/>
      <c r="E939" s="161"/>
      <c r="F939" s="161"/>
      <c r="G939" s="161"/>
      <c r="H939" s="161"/>
      <c r="I939" s="161"/>
      <c r="J939" s="161"/>
      <c r="K939" s="161"/>
      <c r="L939" s="161"/>
      <c r="M939" s="161"/>
      <c r="N939" s="161"/>
      <c r="O939" s="161"/>
      <c r="P939" s="161"/>
      <c r="Q939" s="161"/>
      <c r="R939" s="161"/>
      <c r="S939" s="161"/>
      <c r="T939" s="161"/>
      <c r="U939" s="161"/>
      <c r="V939" s="161"/>
      <c r="W939" s="161"/>
      <c r="X939" s="161"/>
      <c r="Y939" s="161"/>
      <c r="Z939" s="161"/>
    </row>
    <row r="940">
      <c r="A940" s="161"/>
      <c r="B940" s="161"/>
      <c r="C940" s="161"/>
      <c r="D940" s="161"/>
      <c r="E940" s="161"/>
      <c r="F940" s="161"/>
      <c r="G940" s="161"/>
      <c r="H940" s="161"/>
      <c r="I940" s="161"/>
      <c r="J940" s="161"/>
      <c r="K940" s="161"/>
      <c r="L940" s="161"/>
      <c r="M940" s="161"/>
      <c r="N940" s="161"/>
      <c r="O940" s="161"/>
      <c r="P940" s="161"/>
      <c r="Q940" s="161"/>
      <c r="R940" s="161"/>
      <c r="S940" s="161"/>
      <c r="T940" s="161"/>
      <c r="U940" s="161"/>
      <c r="V940" s="161"/>
      <c r="W940" s="161"/>
      <c r="X940" s="161"/>
      <c r="Y940" s="161"/>
      <c r="Z940" s="161"/>
    </row>
    <row r="941">
      <c r="A941" s="161"/>
      <c r="B941" s="161"/>
      <c r="C941" s="161"/>
      <c r="D941" s="161"/>
      <c r="E941" s="161"/>
      <c r="F941" s="161"/>
      <c r="G941" s="161"/>
      <c r="H941" s="161"/>
      <c r="I941" s="161"/>
      <c r="J941" s="161"/>
      <c r="K941" s="161"/>
      <c r="L941" s="161"/>
      <c r="M941" s="161"/>
      <c r="N941" s="161"/>
      <c r="O941" s="161"/>
      <c r="P941" s="161"/>
      <c r="Q941" s="161"/>
      <c r="R941" s="161"/>
      <c r="S941" s="161"/>
      <c r="T941" s="161"/>
      <c r="U941" s="161"/>
      <c r="V941" s="161"/>
      <c r="W941" s="161"/>
      <c r="X941" s="161"/>
      <c r="Y941" s="161"/>
      <c r="Z941" s="161"/>
    </row>
    <row r="942">
      <c r="A942" s="161"/>
      <c r="B942" s="161"/>
      <c r="C942" s="161"/>
      <c r="D942" s="161"/>
      <c r="E942" s="161"/>
      <c r="F942" s="161"/>
      <c r="G942" s="161"/>
      <c r="H942" s="161"/>
      <c r="I942" s="161"/>
      <c r="J942" s="161"/>
      <c r="K942" s="161"/>
      <c r="L942" s="161"/>
      <c r="M942" s="161"/>
      <c r="N942" s="161"/>
      <c r="O942" s="161"/>
      <c r="P942" s="161"/>
      <c r="Q942" s="161"/>
      <c r="R942" s="161"/>
      <c r="S942" s="161"/>
      <c r="T942" s="161"/>
      <c r="U942" s="161"/>
      <c r="V942" s="161"/>
      <c r="W942" s="161"/>
      <c r="X942" s="161"/>
      <c r="Y942" s="161"/>
      <c r="Z942" s="161"/>
    </row>
    <row r="943">
      <c r="A943" s="161"/>
      <c r="B943" s="161"/>
      <c r="C943" s="161"/>
      <c r="D943" s="161"/>
      <c r="E943" s="161"/>
      <c r="F943" s="161"/>
      <c r="G943" s="161"/>
      <c r="H943" s="161"/>
      <c r="I943" s="161"/>
      <c r="J943" s="161"/>
      <c r="K943" s="161"/>
      <c r="L943" s="161"/>
      <c r="M943" s="161"/>
      <c r="N943" s="161"/>
      <c r="O943" s="161"/>
      <c r="P943" s="161"/>
      <c r="Q943" s="161"/>
      <c r="R943" s="161"/>
      <c r="S943" s="161"/>
      <c r="T943" s="161"/>
      <c r="U943" s="161"/>
      <c r="V943" s="161"/>
      <c r="W943" s="161"/>
      <c r="X943" s="161"/>
      <c r="Y943" s="161"/>
      <c r="Z943" s="161"/>
    </row>
    <row r="944">
      <c r="A944" s="161"/>
      <c r="B944" s="161"/>
      <c r="C944" s="161"/>
      <c r="D944" s="161"/>
      <c r="E944" s="161"/>
      <c r="F944" s="161"/>
      <c r="G944" s="161"/>
      <c r="H944" s="161"/>
      <c r="I944" s="161"/>
      <c r="J944" s="161"/>
      <c r="K944" s="161"/>
      <c r="L944" s="161"/>
      <c r="M944" s="161"/>
      <c r="N944" s="161"/>
      <c r="O944" s="161"/>
      <c r="P944" s="161"/>
      <c r="Q944" s="161"/>
      <c r="R944" s="161"/>
      <c r="S944" s="161"/>
      <c r="T944" s="161"/>
      <c r="U944" s="161"/>
      <c r="V944" s="161"/>
      <c r="W944" s="161"/>
      <c r="X944" s="161"/>
      <c r="Y944" s="161"/>
      <c r="Z944" s="161"/>
    </row>
    <row r="945">
      <c r="A945" s="161"/>
      <c r="B945" s="161"/>
      <c r="C945" s="161"/>
      <c r="D945" s="161"/>
      <c r="E945" s="161"/>
      <c r="F945" s="161"/>
      <c r="G945" s="161"/>
      <c r="H945" s="161"/>
      <c r="I945" s="161"/>
      <c r="J945" s="161"/>
      <c r="K945" s="161"/>
      <c r="L945" s="161"/>
      <c r="M945" s="161"/>
      <c r="N945" s="161"/>
      <c r="O945" s="161"/>
      <c r="P945" s="161"/>
      <c r="Q945" s="161"/>
      <c r="R945" s="161"/>
      <c r="S945" s="161"/>
      <c r="T945" s="161"/>
      <c r="U945" s="161"/>
      <c r="V945" s="161"/>
      <c r="W945" s="161"/>
      <c r="X945" s="161"/>
      <c r="Y945" s="161"/>
      <c r="Z945" s="161"/>
    </row>
    <row r="946">
      <c r="A946" s="161"/>
      <c r="B946" s="161"/>
      <c r="C946" s="161"/>
      <c r="D946" s="161"/>
      <c r="E946" s="161"/>
      <c r="F946" s="161"/>
      <c r="G946" s="161"/>
      <c r="H946" s="161"/>
      <c r="I946" s="161"/>
      <c r="J946" s="161"/>
      <c r="K946" s="161"/>
      <c r="L946" s="161"/>
      <c r="M946" s="161"/>
      <c r="N946" s="161"/>
      <c r="O946" s="161"/>
      <c r="P946" s="161"/>
      <c r="Q946" s="161"/>
      <c r="R946" s="161"/>
      <c r="S946" s="161"/>
      <c r="T946" s="161"/>
      <c r="U946" s="161"/>
      <c r="V946" s="161"/>
      <c r="W946" s="161"/>
      <c r="X946" s="161"/>
      <c r="Y946" s="161"/>
      <c r="Z946" s="161"/>
    </row>
    <row r="947">
      <c r="A947" s="161"/>
      <c r="B947" s="161"/>
      <c r="C947" s="161"/>
      <c r="D947" s="161"/>
      <c r="E947" s="161"/>
      <c r="F947" s="161"/>
      <c r="G947" s="161"/>
      <c r="H947" s="161"/>
      <c r="I947" s="161"/>
      <c r="J947" s="161"/>
      <c r="K947" s="161"/>
      <c r="L947" s="161"/>
      <c r="M947" s="161"/>
      <c r="N947" s="161"/>
      <c r="O947" s="161"/>
      <c r="P947" s="161"/>
      <c r="Q947" s="161"/>
      <c r="R947" s="161"/>
      <c r="S947" s="161"/>
      <c r="T947" s="161"/>
      <c r="U947" s="161"/>
      <c r="V947" s="161"/>
      <c r="W947" s="161"/>
      <c r="X947" s="161"/>
      <c r="Y947" s="161"/>
      <c r="Z947" s="161"/>
    </row>
    <row r="948">
      <c r="A948" s="161"/>
      <c r="B948" s="161"/>
      <c r="C948" s="161"/>
      <c r="D948" s="161"/>
      <c r="E948" s="161"/>
      <c r="F948" s="161"/>
      <c r="G948" s="161"/>
      <c r="H948" s="161"/>
      <c r="I948" s="161"/>
      <c r="J948" s="161"/>
      <c r="K948" s="161"/>
      <c r="L948" s="161"/>
      <c r="M948" s="161"/>
      <c r="N948" s="161"/>
      <c r="O948" s="161"/>
      <c r="P948" s="161"/>
      <c r="Q948" s="161"/>
      <c r="R948" s="161"/>
      <c r="S948" s="161"/>
      <c r="T948" s="161"/>
      <c r="U948" s="161"/>
      <c r="V948" s="161"/>
      <c r="W948" s="161"/>
      <c r="X948" s="161"/>
      <c r="Y948" s="161"/>
      <c r="Z948" s="161"/>
    </row>
    <row r="949">
      <c r="A949" s="161"/>
      <c r="B949" s="161"/>
      <c r="C949" s="161"/>
      <c r="D949" s="161"/>
      <c r="E949" s="161"/>
      <c r="F949" s="161"/>
      <c r="G949" s="161"/>
      <c r="H949" s="161"/>
      <c r="I949" s="161"/>
      <c r="J949" s="161"/>
      <c r="K949" s="161"/>
      <c r="L949" s="161"/>
      <c r="M949" s="161"/>
      <c r="N949" s="161"/>
      <c r="O949" s="161"/>
      <c r="P949" s="161"/>
      <c r="Q949" s="161"/>
      <c r="R949" s="161"/>
      <c r="S949" s="161"/>
      <c r="T949" s="161"/>
      <c r="U949" s="161"/>
      <c r="V949" s="161"/>
      <c r="W949" s="161"/>
      <c r="X949" s="161"/>
      <c r="Y949" s="161"/>
      <c r="Z949" s="161"/>
    </row>
    <row r="950">
      <c r="A950" s="161"/>
      <c r="B950" s="161"/>
      <c r="C950" s="161"/>
      <c r="D950" s="161"/>
      <c r="E950" s="161"/>
      <c r="F950" s="161"/>
      <c r="G950" s="161"/>
      <c r="H950" s="161"/>
      <c r="I950" s="161"/>
      <c r="J950" s="161"/>
      <c r="K950" s="161"/>
      <c r="L950" s="161"/>
      <c r="M950" s="161"/>
      <c r="N950" s="161"/>
      <c r="O950" s="161"/>
      <c r="P950" s="161"/>
      <c r="Q950" s="161"/>
      <c r="R950" s="161"/>
      <c r="S950" s="161"/>
      <c r="T950" s="161"/>
      <c r="U950" s="161"/>
      <c r="V950" s="161"/>
      <c r="W950" s="161"/>
      <c r="X950" s="161"/>
      <c r="Y950" s="161"/>
      <c r="Z950" s="161"/>
    </row>
    <row r="951">
      <c r="A951" s="161"/>
      <c r="B951" s="161"/>
      <c r="C951" s="161"/>
      <c r="D951" s="161"/>
      <c r="E951" s="161"/>
      <c r="F951" s="161"/>
      <c r="G951" s="161"/>
      <c r="H951" s="161"/>
      <c r="I951" s="161"/>
      <c r="J951" s="161"/>
      <c r="K951" s="161"/>
      <c r="L951" s="161"/>
      <c r="M951" s="161"/>
      <c r="N951" s="161"/>
      <c r="O951" s="161"/>
      <c r="P951" s="161"/>
      <c r="Q951" s="161"/>
      <c r="R951" s="161"/>
      <c r="S951" s="161"/>
      <c r="T951" s="161"/>
      <c r="U951" s="161"/>
      <c r="V951" s="161"/>
      <c r="W951" s="161"/>
      <c r="X951" s="161"/>
      <c r="Y951" s="161"/>
      <c r="Z951" s="161"/>
    </row>
    <row r="952">
      <c r="A952" s="161"/>
      <c r="B952" s="161"/>
      <c r="C952" s="161"/>
      <c r="D952" s="161"/>
      <c r="E952" s="161"/>
      <c r="F952" s="161"/>
      <c r="G952" s="161"/>
      <c r="H952" s="161"/>
      <c r="I952" s="161"/>
      <c r="J952" s="161"/>
      <c r="K952" s="161"/>
      <c r="L952" s="161"/>
      <c r="M952" s="161"/>
      <c r="N952" s="161"/>
      <c r="O952" s="161"/>
      <c r="P952" s="161"/>
      <c r="Q952" s="161"/>
      <c r="R952" s="161"/>
      <c r="S952" s="161"/>
      <c r="T952" s="161"/>
      <c r="U952" s="161"/>
      <c r="V952" s="161"/>
      <c r="W952" s="161"/>
      <c r="X952" s="161"/>
      <c r="Y952" s="161"/>
      <c r="Z952" s="161"/>
    </row>
    <row r="953">
      <c r="A953" s="161"/>
      <c r="B953" s="161"/>
      <c r="C953" s="161"/>
      <c r="D953" s="161"/>
      <c r="E953" s="161"/>
      <c r="F953" s="161"/>
      <c r="G953" s="161"/>
      <c r="H953" s="161"/>
      <c r="I953" s="161"/>
      <c r="J953" s="161"/>
      <c r="K953" s="161"/>
      <c r="L953" s="161"/>
      <c r="M953" s="161"/>
      <c r="N953" s="161"/>
      <c r="O953" s="161"/>
      <c r="P953" s="161"/>
      <c r="Q953" s="161"/>
      <c r="R953" s="161"/>
      <c r="S953" s="161"/>
      <c r="T953" s="161"/>
      <c r="U953" s="161"/>
      <c r="V953" s="161"/>
      <c r="W953" s="161"/>
      <c r="X953" s="161"/>
      <c r="Y953" s="161"/>
      <c r="Z953" s="161"/>
    </row>
    <row r="954">
      <c r="A954" s="161"/>
      <c r="B954" s="161"/>
      <c r="C954" s="161"/>
      <c r="D954" s="161"/>
      <c r="E954" s="161"/>
      <c r="F954" s="161"/>
      <c r="G954" s="161"/>
      <c r="H954" s="161"/>
      <c r="I954" s="161"/>
      <c r="J954" s="161"/>
      <c r="K954" s="161"/>
      <c r="L954" s="161"/>
      <c r="M954" s="161"/>
      <c r="N954" s="161"/>
      <c r="O954" s="161"/>
      <c r="P954" s="161"/>
      <c r="Q954" s="161"/>
      <c r="R954" s="161"/>
      <c r="S954" s="161"/>
      <c r="T954" s="161"/>
      <c r="U954" s="161"/>
      <c r="V954" s="161"/>
      <c r="W954" s="161"/>
      <c r="X954" s="161"/>
      <c r="Y954" s="161"/>
      <c r="Z954" s="161"/>
    </row>
    <row r="955">
      <c r="A955" s="161"/>
      <c r="B955" s="161"/>
      <c r="C955" s="161"/>
      <c r="D955" s="161"/>
      <c r="E955" s="161"/>
      <c r="F955" s="161"/>
      <c r="G955" s="161"/>
      <c r="H955" s="161"/>
      <c r="I955" s="161"/>
      <c r="J955" s="161"/>
      <c r="K955" s="161"/>
      <c r="L955" s="161"/>
      <c r="M955" s="161"/>
      <c r="N955" s="161"/>
      <c r="O955" s="161"/>
      <c r="P955" s="161"/>
      <c r="Q955" s="161"/>
      <c r="R955" s="161"/>
      <c r="S955" s="161"/>
      <c r="T955" s="161"/>
      <c r="U955" s="161"/>
      <c r="V955" s="161"/>
      <c r="W955" s="161"/>
      <c r="X955" s="161"/>
      <c r="Y955" s="161"/>
      <c r="Z955" s="161"/>
    </row>
    <row r="956">
      <c r="A956" s="161"/>
      <c r="B956" s="161"/>
      <c r="C956" s="161"/>
      <c r="D956" s="161"/>
      <c r="E956" s="161"/>
      <c r="F956" s="161"/>
      <c r="G956" s="161"/>
      <c r="H956" s="161"/>
      <c r="I956" s="161"/>
      <c r="J956" s="161"/>
      <c r="K956" s="161"/>
      <c r="L956" s="161"/>
      <c r="M956" s="161"/>
      <c r="N956" s="161"/>
      <c r="O956" s="161"/>
      <c r="P956" s="161"/>
      <c r="Q956" s="161"/>
      <c r="R956" s="161"/>
      <c r="S956" s="161"/>
      <c r="T956" s="161"/>
      <c r="U956" s="161"/>
      <c r="V956" s="161"/>
      <c r="W956" s="161"/>
      <c r="X956" s="161"/>
      <c r="Y956" s="161"/>
      <c r="Z956" s="161"/>
    </row>
    <row r="957">
      <c r="A957" s="161"/>
      <c r="B957" s="161"/>
      <c r="C957" s="161"/>
      <c r="D957" s="161"/>
      <c r="E957" s="161"/>
      <c r="F957" s="161"/>
      <c r="G957" s="161"/>
      <c r="H957" s="161"/>
      <c r="I957" s="161"/>
      <c r="J957" s="161"/>
      <c r="K957" s="161"/>
      <c r="L957" s="161"/>
      <c r="M957" s="161"/>
      <c r="N957" s="161"/>
      <c r="O957" s="161"/>
      <c r="P957" s="161"/>
      <c r="Q957" s="161"/>
      <c r="R957" s="161"/>
      <c r="S957" s="161"/>
      <c r="T957" s="161"/>
      <c r="U957" s="161"/>
      <c r="V957" s="161"/>
      <c r="W957" s="161"/>
      <c r="X957" s="161"/>
      <c r="Y957" s="161"/>
      <c r="Z957" s="161"/>
    </row>
    <row r="958">
      <c r="A958" s="161"/>
      <c r="B958" s="161"/>
      <c r="C958" s="161"/>
      <c r="D958" s="161"/>
      <c r="E958" s="161"/>
      <c r="F958" s="161"/>
      <c r="G958" s="161"/>
      <c r="H958" s="161"/>
      <c r="I958" s="161"/>
      <c r="J958" s="161"/>
      <c r="K958" s="161"/>
      <c r="L958" s="161"/>
      <c r="M958" s="161"/>
      <c r="N958" s="161"/>
      <c r="O958" s="161"/>
      <c r="P958" s="161"/>
      <c r="Q958" s="161"/>
      <c r="R958" s="161"/>
      <c r="S958" s="161"/>
      <c r="T958" s="161"/>
      <c r="U958" s="161"/>
      <c r="V958" s="161"/>
      <c r="W958" s="161"/>
      <c r="X958" s="161"/>
      <c r="Y958" s="161"/>
      <c r="Z958" s="161"/>
    </row>
    <row r="959">
      <c r="A959" s="161"/>
      <c r="B959" s="161"/>
      <c r="C959" s="161"/>
      <c r="D959" s="161"/>
      <c r="E959" s="161"/>
      <c r="F959" s="161"/>
      <c r="G959" s="161"/>
      <c r="H959" s="161"/>
      <c r="I959" s="161"/>
      <c r="J959" s="161"/>
      <c r="K959" s="161"/>
      <c r="L959" s="161"/>
      <c r="M959" s="161"/>
      <c r="N959" s="161"/>
      <c r="O959" s="161"/>
      <c r="P959" s="161"/>
      <c r="Q959" s="161"/>
      <c r="R959" s="161"/>
      <c r="S959" s="161"/>
      <c r="T959" s="161"/>
      <c r="U959" s="161"/>
      <c r="V959" s="161"/>
      <c r="W959" s="161"/>
      <c r="X959" s="161"/>
      <c r="Y959" s="161"/>
      <c r="Z959" s="161"/>
    </row>
    <row r="960">
      <c r="A960" s="161"/>
      <c r="B960" s="161"/>
      <c r="C960" s="161"/>
      <c r="D960" s="161"/>
      <c r="E960" s="161"/>
      <c r="F960" s="161"/>
      <c r="G960" s="161"/>
      <c r="H960" s="161"/>
      <c r="I960" s="161"/>
      <c r="J960" s="161"/>
      <c r="K960" s="161"/>
      <c r="L960" s="161"/>
      <c r="M960" s="161"/>
      <c r="N960" s="161"/>
      <c r="O960" s="161"/>
      <c r="P960" s="161"/>
      <c r="Q960" s="161"/>
      <c r="R960" s="161"/>
      <c r="S960" s="161"/>
      <c r="T960" s="161"/>
      <c r="U960" s="161"/>
      <c r="V960" s="161"/>
      <c r="W960" s="161"/>
      <c r="X960" s="161"/>
      <c r="Y960" s="161"/>
      <c r="Z960" s="161"/>
    </row>
    <row r="961">
      <c r="A961" s="161"/>
      <c r="B961" s="161"/>
      <c r="C961" s="161"/>
      <c r="D961" s="161"/>
      <c r="E961" s="161"/>
      <c r="F961" s="161"/>
      <c r="G961" s="161"/>
      <c r="H961" s="161"/>
      <c r="I961" s="161"/>
      <c r="J961" s="161"/>
      <c r="K961" s="161"/>
      <c r="L961" s="161"/>
      <c r="M961" s="161"/>
      <c r="N961" s="161"/>
      <c r="O961" s="161"/>
      <c r="P961" s="161"/>
      <c r="Q961" s="161"/>
      <c r="R961" s="161"/>
      <c r="S961" s="161"/>
      <c r="T961" s="161"/>
      <c r="U961" s="161"/>
      <c r="V961" s="161"/>
      <c r="W961" s="161"/>
      <c r="X961" s="161"/>
      <c r="Y961" s="161"/>
      <c r="Z961" s="161"/>
    </row>
    <row r="962">
      <c r="A962" s="161"/>
      <c r="B962" s="161"/>
      <c r="C962" s="161"/>
      <c r="D962" s="161"/>
      <c r="E962" s="161"/>
      <c r="F962" s="161"/>
      <c r="G962" s="161"/>
      <c r="H962" s="161"/>
      <c r="I962" s="161"/>
      <c r="J962" s="161"/>
      <c r="K962" s="161"/>
      <c r="L962" s="161"/>
      <c r="M962" s="161"/>
      <c r="N962" s="161"/>
      <c r="O962" s="161"/>
      <c r="P962" s="161"/>
      <c r="Q962" s="161"/>
      <c r="R962" s="161"/>
      <c r="S962" s="161"/>
      <c r="T962" s="161"/>
      <c r="U962" s="161"/>
      <c r="V962" s="161"/>
      <c r="W962" s="161"/>
      <c r="X962" s="161"/>
      <c r="Y962" s="161"/>
      <c r="Z962" s="161"/>
    </row>
    <row r="963">
      <c r="A963" s="161"/>
      <c r="B963" s="161"/>
      <c r="C963" s="161"/>
      <c r="D963" s="161"/>
      <c r="E963" s="161"/>
      <c r="F963" s="161"/>
      <c r="G963" s="161"/>
      <c r="H963" s="161"/>
      <c r="I963" s="161"/>
      <c r="J963" s="161"/>
      <c r="K963" s="161"/>
      <c r="L963" s="161"/>
      <c r="M963" s="161"/>
      <c r="N963" s="161"/>
      <c r="O963" s="161"/>
      <c r="P963" s="161"/>
      <c r="Q963" s="161"/>
      <c r="R963" s="161"/>
      <c r="S963" s="161"/>
      <c r="T963" s="161"/>
      <c r="U963" s="161"/>
      <c r="V963" s="161"/>
      <c r="W963" s="161"/>
      <c r="X963" s="161"/>
      <c r="Y963" s="161"/>
      <c r="Z963" s="161"/>
    </row>
    <row r="964">
      <c r="A964" s="161"/>
      <c r="B964" s="161"/>
      <c r="C964" s="161"/>
      <c r="D964" s="161"/>
      <c r="E964" s="161"/>
      <c r="F964" s="161"/>
      <c r="G964" s="161"/>
      <c r="H964" s="161"/>
      <c r="I964" s="161"/>
      <c r="J964" s="161"/>
      <c r="K964" s="161"/>
      <c r="L964" s="161"/>
      <c r="M964" s="161"/>
      <c r="N964" s="161"/>
      <c r="O964" s="161"/>
      <c r="P964" s="161"/>
      <c r="Q964" s="161"/>
      <c r="R964" s="161"/>
      <c r="S964" s="161"/>
      <c r="T964" s="161"/>
      <c r="U964" s="161"/>
      <c r="V964" s="161"/>
      <c r="W964" s="161"/>
      <c r="X964" s="161"/>
      <c r="Y964" s="161"/>
      <c r="Z964" s="161"/>
    </row>
    <row r="965">
      <c r="A965" s="161"/>
      <c r="B965" s="161"/>
      <c r="C965" s="161"/>
      <c r="D965" s="161"/>
      <c r="E965" s="161"/>
      <c r="F965" s="161"/>
      <c r="G965" s="161"/>
      <c r="H965" s="161"/>
      <c r="I965" s="161"/>
      <c r="J965" s="161"/>
      <c r="K965" s="161"/>
      <c r="L965" s="161"/>
      <c r="M965" s="161"/>
      <c r="N965" s="161"/>
      <c r="O965" s="161"/>
      <c r="P965" s="161"/>
      <c r="Q965" s="161"/>
      <c r="R965" s="161"/>
      <c r="S965" s="161"/>
      <c r="T965" s="161"/>
      <c r="U965" s="161"/>
      <c r="V965" s="161"/>
      <c r="W965" s="161"/>
      <c r="X965" s="161"/>
      <c r="Y965" s="161"/>
      <c r="Z965" s="161"/>
    </row>
    <row r="966">
      <c r="A966" s="161"/>
      <c r="B966" s="161"/>
      <c r="C966" s="161"/>
      <c r="D966" s="161"/>
      <c r="E966" s="161"/>
      <c r="F966" s="161"/>
      <c r="G966" s="161"/>
      <c r="H966" s="161"/>
      <c r="I966" s="161"/>
      <c r="J966" s="161"/>
      <c r="K966" s="161"/>
      <c r="L966" s="161"/>
      <c r="M966" s="161"/>
      <c r="N966" s="161"/>
      <c r="O966" s="161"/>
      <c r="P966" s="161"/>
      <c r="Q966" s="161"/>
      <c r="R966" s="161"/>
      <c r="S966" s="161"/>
      <c r="T966" s="161"/>
      <c r="U966" s="161"/>
      <c r="V966" s="161"/>
      <c r="W966" s="161"/>
      <c r="X966" s="161"/>
      <c r="Y966" s="161"/>
      <c r="Z966" s="161"/>
    </row>
    <row r="967">
      <c r="A967" s="161"/>
      <c r="B967" s="161"/>
      <c r="C967" s="161"/>
      <c r="D967" s="161"/>
      <c r="E967" s="161"/>
      <c r="F967" s="161"/>
      <c r="G967" s="161"/>
      <c r="H967" s="161"/>
      <c r="I967" s="161"/>
      <c r="J967" s="161"/>
      <c r="K967" s="161"/>
      <c r="L967" s="161"/>
      <c r="M967" s="161"/>
      <c r="N967" s="161"/>
      <c r="O967" s="161"/>
      <c r="P967" s="161"/>
      <c r="Q967" s="161"/>
      <c r="R967" s="161"/>
      <c r="S967" s="161"/>
      <c r="T967" s="161"/>
      <c r="U967" s="161"/>
      <c r="V967" s="161"/>
      <c r="W967" s="161"/>
      <c r="X967" s="161"/>
      <c r="Y967" s="161"/>
      <c r="Z967" s="161"/>
    </row>
    <row r="968">
      <c r="A968" s="161"/>
      <c r="B968" s="161"/>
      <c r="C968" s="161"/>
      <c r="D968" s="161"/>
      <c r="E968" s="161"/>
      <c r="F968" s="161"/>
      <c r="G968" s="161"/>
      <c r="H968" s="161"/>
      <c r="I968" s="161"/>
      <c r="J968" s="161"/>
      <c r="K968" s="161"/>
      <c r="L968" s="161"/>
      <c r="M968" s="161"/>
      <c r="N968" s="161"/>
      <c r="O968" s="161"/>
      <c r="P968" s="161"/>
      <c r="Q968" s="161"/>
      <c r="R968" s="161"/>
      <c r="S968" s="161"/>
      <c r="T968" s="161"/>
      <c r="U968" s="161"/>
      <c r="V968" s="161"/>
      <c r="W968" s="161"/>
      <c r="X968" s="161"/>
      <c r="Y968" s="161"/>
      <c r="Z968" s="161"/>
    </row>
    <row r="969">
      <c r="A969" s="161"/>
      <c r="B969" s="161"/>
      <c r="C969" s="161"/>
      <c r="D969" s="161"/>
      <c r="E969" s="161"/>
      <c r="F969" s="161"/>
      <c r="G969" s="161"/>
      <c r="H969" s="161"/>
      <c r="I969" s="161"/>
      <c r="J969" s="161"/>
      <c r="K969" s="161"/>
      <c r="L969" s="161"/>
      <c r="M969" s="161"/>
      <c r="N969" s="161"/>
      <c r="O969" s="161"/>
      <c r="P969" s="161"/>
      <c r="Q969" s="161"/>
      <c r="R969" s="161"/>
      <c r="S969" s="161"/>
      <c r="T969" s="161"/>
      <c r="U969" s="161"/>
      <c r="V969" s="161"/>
      <c r="W969" s="161"/>
      <c r="X969" s="161"/>
      <c r="Y969" s="161"/>
      <c r="Z969" s="161"/>
    </row>
    <row r="970">
      <c r="A970" s="161"/>
      <c r="B970" s="161"/>
      <c r="C970" s="161"/>
      <c r="D970" s="161"/>
      <c r="E970" s="161"/>
      <c r="F970" s="161"/>
      <c r="G970" s="161"/>
      <c r="H970" s="161"/>
      <c r="I970" s="161"/>
      <c r="J970" s="161"/>
      <c r="K970" s="161"/>
      <c r="L970" s="161"/>
      <c r="M970" s="161"/>
      <c r="N970" s="161"/>
      <c r="O970" s="161"/>
      <c r="P970" s="161"/>
      <c r="Q970" s="161"/>
      <c r="R970" s="161"/>
      <c r="S970" s="161"/>
      <c r="T970" s="161"/>
      <c r="U970" s="161"/>
      <c r="V970" s="161"/>
      <c r="W970" s="161"/>
      <c r="X970" s="161"/>
      <c r="Y970" s="161"/>
      <c r="Z970" s="161"/>
    </row>
    <row r="971">
      <c r="A971" s="161"/>
      <c r="B971" s="161"/>
      <c r="C971" s="161"/>
      <c r="D971" s="161"/>
      <c r="E971" s="161"/>
      <c r="F971" s="161"/>
      <c r="G971" s="161"/>
      <c r="H971" s="161"/>
      <c r="I971" s="161"/>
      <c r="J971" s="161"/>
      <c r="K971" s="161"/>
      <c r="L971" s="161"/>
      <c r="M971" s="161"/>
      <c r="N971" s="161"/>
      <c r="O971" s="161"/>
      <c r="P971" s="161"/>
      <c r="Q971" s="161"/>
      <c r="R971" s="161"/>
      <c r="S971" s="161"/>
      <c r="T971" s="161"/>
      <c r="U971" s="161"/>
      <c r="V971" s="161"/>
      <c r="W971" s="161"/>
      <c r="X971" s="161"/>
      <c r="Y971" s="161"/>
      <c r="Z971" s="161"/>
    </row>
    <row r="972">
      <c r="A972" s="161"/>
      <c r="B972" s="161"/>
      <c r="C972" s="161"/>
      <c r="D972" s="161"/>
      <c r="E972" s="161"/>
      <c r="F972" s="161"/>
      <c r="G972" s="161"/>
      <c r="H972" s="161"/>
      <c r="I972" s="161"/>
      <c r="J972" s="161"/>
      <c r="K972" s="161"/>
      <c r="L972" s="161"/>
      <c r="M972" s="161"/>
      <c r="N972" s="161"/>
      <c r="O972" s="161"/>
      <c r="P972" s="161"/>
      <c r="Q972" s="161"/>
      <c r="R972" s="161"/>
      <c r="S972" s="161"/>
      <c r="T972" s="161"/>
      <c r="U972" s="161"/>
      <c r="V972" s="161"/>
      <c r="W972" s="161"/>
      <c r="X972" s="161"/>
      <c r="Y972" s="161"/>
      <c r="Z972" s="161"/>
    </row>
    <row r="973">
      <c r="A973" s="161"/>
      <c r="B973" s="161"/>
      <c r="C973" s="161"/>
      <c r="D973" s="161"/>
      <c r="E973" s="161"/>
      <c r="F973" s="161"/>
      <c r="G973" s="161"/>
      <c r="H973" s="161"/>
      <c r="I973" s="161"/>
      <c r="J973" s="161"/>
      <c r="K973" s="161"/>
      <c r="L973" s="161"/>
      <c r="M973" s="161"/>
      <c r="N973" s="161"/>
      <c r="O973" s="161"/>
      <c r="P973" s="161"/>
      <c r="Q973" s="161"/>
      <c r="R973" s="161"/>
      <c r="S973" s="161"/>
      <c r="T973" s="161"/>
      <c r="U973" s="161"/>
      <c r="V973" s="161"/>
      <c r="W973" s="161"/>
      <c r="X973" s="161"/>
      <c r="Y973" s="161"/>
      <c r="Z973" s="161"/>
    </row>
    <row r="974">
      <c r="A974" s="161"/>
      <c r="B974" s="161"/>
      <c r="C974" s="161"/>
      <c r="D974" s="161"/>
      <c r="E974" s="161"/>
      <c r="F974" s="161"/>
      <c r="G974" s="161"/>
      <c r="H974" s="161"/>
      <c r="I974" s="161"/>
      <c r="J974" s="161"/>
      <c r="K974" s="161"/>
      <c r="L974" s="161"/>
      <c r="M974" s="161"/>
      <c r="N974" s="161"/>
      <c r="O974" s="161"/>
      <c r="P974" s="161"/>
      <c r="Q974" s="161"/>
      <c r="R974" s="161"/>
      <c r="S974" s="161"/>
      <c r="T974" s="161"/>
      <c r="U974" s="161"/>
      <c r="V974" s="161"/>
      <c r="W974" s="161"/>
      <c r="X974" s="161"/>
      <c r="Y974" s="161"/>
      <c r="Z974" s="161"/>
    </row>
    <row r="975">
      <c r="A975" s="161"/>
      <c r="B975" s="161"/>
      <c r="C975" s="161"/>
      <c r="D975" s="161"/>
      <c r="E975" s="161"/>
      <c r="F975" s="161"/>
      <c r="G975" s="161"/>
      <c r="H975" s="161"/>
      <c r="I975" s="161"/>
      <c r="J975" s="161"/>
      <c r="K975" s="161"/>
      <c r="L975" s="161"/>
      <c r="M975" s="161"/>
      <c r="N975" s="161"/>
      <c r="O975" s="161"/>
      <c r="P975" s="161"/>
      <c r="Q975" s="161"/>
      <c r="R975" s="161"/>
      <c r="S975" s="161"/>
      <c r="T975" s="161"/>
      <c r="U975" s="161"/>
      <c r="V975" s="161"/>
      <c r="W975" s="161"/>
      <c r="X975" s="161"/>
      <c r="Y975" s="161"/>
      <c r="Z975" s="161"/>
    </row>
    <row r="976">
      <c r="A976" s="161"/>
      <c r="B976" s="161"/>
      <c r="C976" s="161"/>
      <c r="D976" s="161"/>
      <c r="E976" s="161"/>
      <c r="F976" s="161"/>
      <c r="G976" s="161"/>
      <c r="H976" s="161"/>
      <c r="I976" s="161"/>
      <c r="J976" s="161"/>
      <c r="K976" s="161"/>
      <c r="L976" s="161"/>
      <c r="M976" s="161"/>
      <c r="N976" s="161"/>
      <c r="O976" s="161"/>
      <c r="P976" s="161"/>
      <c r="Q976" s="161"/>
      <c r="R976" s="161"/>
      <c r="S976" s="161"/>
      <c r="T976" s="161"/>
      <c r="U976" s="161"/>
      <c r="V976" s="161"/>
      <c r="W976" s="161"/>
      <c r="X976" s="161"/>
      <c r="Y976" s="161"/>
      <c r="Z976" s="161"/>
    </row>
    <row r="977">
      <c r="A977" s="161"/>
      <c r="B977" s="161"/>
      <c r="C977" s="161"/>
      <c r="D977" s="161"/>
      <c r="E977" s="161"/>
      <c r="F977" s="161"/>
      <c r="G977" s="161"/>
      <c r="H977" s="161"/>
      <c r="I977" s="161"/>
      <c r="J977" s="161"/>
      <c r="K977" s="161"/>
      <c r="L977" s="161"/>
      <c r="M977" s="161"/>
      <c r="N977" s="161"/>
      <c r="O977" s="161"/>
      <c r="P977" s="161"/>
      <c r="Q977" s="161"/>
      <c r="R977" s="161"/>
      <c r="S977" s="161"/>
      <c r="T977" s="161"/>
      <c r="U977" s="161"/>
      <c r="V977" s="161"/>
      <c r="W977" s="161"/>
      <c r="X977" s="161"/>
      <c r="Y977" s="161"/>
      <c r="Z977" s="161"/>
    </row>
    <row r="978">
      <c r="A978" s="161"/>
      <c r="B978" s="161"/>
      <c r="C978" s="161"/>
      <c r="D978" s="161"/>
      <c r="E978" s="161"/>
      <c r="F978" s="161"/>
      <c r="G978" s="161"/>
      <c r="H978" s="161"/>
      <c r="I978" s="161"/>
      <c r="J978" s="161"/>
      <c r="K978" s="161"/>
      <c r="L978" s="161"/>
      <c r="M978" s="161"/>
      <c r="N978" s="161"/>
      <c r="O978" s="161"/>
      <c r="P978" s="161"/>
      <c r="Q978" s="161"/>
      <c r="R978" s="161"/>
      <c r="S978" s="161"/>
      <c r="T978" s="161"/>
      <c r="U978" s="161"/>
      <c r="V978" s="161"/>
      <c r="W978" s="161"/>
      <c r="X978" s="161"/>
      <c r="Y978" s="161"/>
      <c r="Z978" s="161"/>
    </row>
    <row r="979">
      <c r="A979" s="161"/>
      <c r="B979" s="161"/>
      <c r="C979" s="161"/>
      <c r="D979" s="161"/>
      <c r="E979" s="161"/>
      <c r="F979" s="161"/>
      <c r="G979" s="161"/>
      <c r="H979" s="161"/>
      <c r="I979" s="161"/>
      <c r="J979" s="161"/>
      <c r="K979" s="161"/>
      <c r="L979" s="161"/>
      <c r="M979" s="161"/>
      <c r="N979" s="161"/>
      <c r="O979" s="161"/>
      <c r="P979" s="161"/>
      <c r="Q979" s="161"/>
      <c r="R979" s="161"/>
      <c r="S979" s="161"/>
      <c r="T979" s="161"/>
      <c r="U979" s="161"/>
      <c r="V979" s="161"/>
      <c r="W979" s="161"/>
      <c r="X979" s="161"/>
      <c r="Y979" s="161"/>
      <c r="Z979" s="161"/>
    </row>
    <row r="980">
      <c r="A980" s="161"/>
      <c r="B980" s="161"/>
      <c r="C980" s="161"/>
      <c r="D980" s="161"/>
      <c r="E980" s="161"/>
      <c r="F980" s="161"/>
      <c r="G980" s="161"/>
      <c r="H980" s="161"/>
      <c r="I980" s="161"/>
      <c r="J980" s="161"/>
      <c r="K980" s="161"/>
      <c r="L980" s="161"/>
      <c r="M980" s="161"/>
      <c r="N980" s="161"/>
      <c r="O980" s="161"/>
      <c r="P980" s="161"/>
      <c r="Q980" s="161"/>
      <c r="R980" s="161"/>
      <c r="S980" s="161"/>
      <c r="T980" s="161"/>
      <c r="U980" s="161"/>
      <c r="V980" s="161"/>
      <c r="W980" s="161"/>
      <c r="X980" s="161"/>
      <c r="Y980" s="161"/>
      <c r="Z980" s="161"/>
    </row>
    <row r="981">
      <c r="A981" s="161"/>
      <c r="B981" s="161"/>
      <c r="C981" s="161"/>
      <c r="D981" s="161"/>
      <c r="E981" s="161"/>
      <c r="F981" s="161"/>
      <c r="G981" s="161"/>
      <c r="H981" s="161"/>
      <c r="I981" s="161"/>
      <c r="J981" s="161"/>
      <c r="K981" s="161"/>
      <c r="L981" s="161"/>
      <c r="M981" s="161"/>
      <c r="N981" s="161"/>
      <c r="O981" s="161"/>
      <c r="P981" s="161"/>
      <c r="Q981" s="161"/>
      <c r="R981" s="161"/>
      <c r="S981" s="161"/>
      <c r="T981" s="161"/>
      <c r="U981" s="161"/>
      <c r="V981" s="161"/>
      <c r="W981" s="161"/>
      <c r="X981" s="161"/>
      <c r="Y981" s="161"/>
      <c r="Z981" s="161"/>
    </row>
    <row r="982">
      <c r="A982" s="161"/>
      <c r="B982" s="161"/>
      <c r="C982" s="161"/>
      <c r="D982" s="161"/>
      <c r="E982" s="161"/>
      <c r="F982" s="161"/>
      <c r="G982" s="161"/>
      <c r="H982" s="161"/>
      <c r="I982" s="161"/>
      <c r="J982" s="161"/>
      <c r="K982" s="161"/>
      <c r="L982" s="161"/>
      <c r="M982" s="161"/>
      <c r="N982" s="161"/>
      <c r="O982" s="161"/>
      <c r="P982" s="161"/>
      <c r="Q982" s="161"/>
      <c r="R982" s="161"/>
      <c r="S982" s="161"/>
      <c r="T982" s="161"/>
      <c r="U982" s="161"/>
      <c r="V982" s="161"/>
      <c r="W982" s="161"/>
      <c r="X982" s="161"/>
      <c r="Y982" s="161"/>
      <c r="Z982" s="161"/>
    </row>
    <row r="983">
      <c r="A983" s="161"/>
      <c r="B983" s="161"/>
      <c r="C983" s="161"/>
      <c r="D983" s="161"/>
      <c r="E983" s="161"/>
      <c r="F983" s="161"/>
      <c r="G983" s="161"/>
      <c r="H983" s="161"/>
      <c r="I983" s="161"/>
      <c r="J983" s="161"/>
      <c r="K983" s="161"/>
      <c r="L983" s="161"/>
      <c r="M983" s="161"/>
      <c r="N983" s="161"/>
      <c r="O983" s="161"/>
      <c r="P983" s="161"/>
      <c r="Q983" s="161"/>
      <c r="R983" s="161"/>
      <c r="S983" s="161"/>
      <c r="T983" s="161"/>
      <c r="U983" s="161"/>
      <c r="V983" s="161"/>
      <c r="W983" s="161"/>
      <c r="X983" s="161"/>
      <c r="Y983" s="161"/>
      <c r="Z983" s="161"/>
    </row>
    <row r="984">
      <c r="A984" s="161"/>
      <c r="B984" s="161"/>
      <c r="C984" s="161"/>
      <c r="D984" s="161"/>
      <c r="E984" s="161"/>
      <c r="F984" s="161"/>
      <c r="G984" s="161"/>
      <c r="H984" s="161"/>
      <c r="I984" s="161"/>
      <c r="J984" s="161"/>
      <c r="K984" s="161"/>
      <c r="L984" s="161"/>
      <c r="M984" s="161"/>
      <c r="N984" s="161"/>
      <c r="O984" s="161"/>
      <c r="P984" s="161"/>
      <c r="Q984" s="161"/>
      <c r="R984" s="161"/>
      <c r="S984" s="161"/>
      <c r="T984" s="161"/>
      <c r="U984" s="161"/>
      <c r="V984" s="161"/>
      <c r="W984" s="161"/>
      <c r="X984" s="161"/>
      <c r="Y984" s="161"/>
      <c r="Z984" s="161"/>
    </row>
    <row r="985">
      <c r="A985" s="161"/>
      <c r="B985" s="161"/>
      <c r="C985" s="161"/>
      <c r="D985" s="161"/>
      <c r="E985" s="161"/>
      <c r="F985" s="161"/>
      <c r="G985" s="161"/>
      <c r="H985" s="161"/>
      <c r="I985" s="161"/>
      <c r="J985" s="161"/>
      <c r="K985" s="161"/>
      <c r="L985" s="161"/>
      <c r="M985" s="161"/>
      <c r="N985" s="161"/>
      <c r="O985" s="161"/>
      <c r="P985" s="161"/>
      <c r="Q985" s="161"/>
      <c r="R985" s="161"/>
      <c r="S985" s="161"/>
      <c r="T985" s="161"/>
      <c r="U985" s="161"/>
      <c r="V985" s="161"/>
      <c r="W985" s="161"/>
      <c r="X985" s="161"/>
      <c r="Y985" s="161"/>
      <c r="Z985" s="161"/>
    </row>
    <row r="986">
      <c r="A986" s="161"/>
      <c r="B986" s="161"/>
      <c r="C986" s="161"/>
      <c r="D986" s="161"/>
      <c r="E986" s="161"/>
      <c r="F986" s="161"/>
      <c r="G986" s="161"/>
      <c r="H986" s="161"/>
      <c r="I986" s="161"/>
      <c r="J986" s="161"/>
      <c r="K986" s="161"/>
      <c r="L986" s="161"/>
      <c r="M986" s="161"/>
      <c r="N986" s="161"/>
      <c r="O986" s="161"/>
      <c r="P986" s="161"/>
      <c r="Q986" s="161"/>
      <c r="R986" s="161"/>
      <c r="S986" s="161"/>
      <c r="T986" s="161"/>
      <c r="U986" s="161"/>
      <c r="V986" s="161"/>
      <c r="W986" s="161"/>
      <c r="X986" s="161"/>
      <c r="Y986" s="161"/>
      <c r="Z986" s="161"/>
    </row>
    <row r="987">
      <c r="A987" s="161"/>
      <c r="B987" s="161"/>
      <c r="C987" s="161"/>
      <c r="D987" s="161"/>
      <c r="E987" s="161"/>
      <c r="F987" s="161"/>
      <c r="G987" s="161"/>
      <c r="H987" s="161"/>
      <c r="I987" s="161"/>
      <c r="J987" s="161"/>
      <c r="K987" s="161"/>
      <c r="L987" s="161"/>
      <c r="M987" s="161"/>
      <c r="N987" s="161"/>
      <c r="O987" s="161"/>
      <c r="P987" s="161"/>
      <c r="Q987" s="161"/>
      <c r="R987" s="161"/>
      <c r="S987" s="161"/>
      <c r="T987" s="161"/>
      <c r="U987" s="161"/>
      <c r="V987" s="161"/>
      <c r="W987" s="161"/>
      <c r="X987" s="161"/>
      <c r="Y987" s="161"/>
      <c r="Z987" s="161"/>
    </row>
    <row r="988">
      <c r="A988" s="161"/>
      <c r="B988" s="161"/>
      <c r="C988" s="161"/>
      <c r="D988" s="161"/>
      <c r="E988" s="161"/>
      <c r="F988" s="161"/>
      <c r="G988" s="161"/>
      <c r="H988" s="161"/>
      <c r="I988" s="161"/>
      <c r="J988" s="161"/>
      <c r="K988" s="161"/>
      <c r="L988" s="161"/>
      <c r="M988" s="161"/>
      <c r="N988" s="161"/>
      <c r="O988" s="161"/>
      <c r="P988" s="161"/>
      <c r="Q988" s="161"/>
      <c r="R988" s="161"/>
      <c r="S988" s="161"/>
      <c r="T988" s="161"/>
      <c r="U988" s="161"/>
      <c r="V988" s="161"/>
      <c r="W988" s="161"/>
      <c r="X988" s="161"/>
      <c r="Y988" s="161"/>
      <c r="Z988" s="161"/>
    </row>
    <row r="989">
      <c r="A989" s="161"/>
      <c r="B989" s="161"/>
      <c r="C989" s="161"/>
      <c r="D989" s="161"/>
      <c r="E989" s="161"/>
      <c r="F989" s="161"/>
      <c r="G989" s="161"/>
      <c r="H989" s="161"/>
      <c r="I989" s="161"/>
      <c r="J989" s="161"/>
      <c r="K989" s="161"/>
      <c r="L989" s="161"/>
      <c r="M989" s="161"/>
      <c r="N989" s="161"/>
      <c r="O989" s="161"/>
      <c r="P989" s="161"/>
      <c r="Q989" s="161"/>
      <c r="R989" s="161"/>
      <c r="S989" s="161"/>
      <c r="T989" s="161"/>
      <c r="U989" s="161"/>
      <c r="V989" s="161"/>
      <c r="W989" s="161"/>
      <c r="X989" s="161"/>
      <c r="Y989" s="161"/>
      <c r="Z989" s="161"/>
    </row>
    <row r="990">
      <c r="A990" s="161"/>
      <c r="B990" s="161"/>
      <c r="C990" s="161"/>
      <c r="D990" s="161"/>
      <c r="E990" s="161"/>
      <c r="F990" s="161"/>
      <c r="G990" s="161"/>
      <c r="H990" s="161"/>
      <c r="I990" s="161"/>
      <c r="J990" s="161"/>
      <c r="K990" s="161"/>
      <c r="L990" s="161"/>
      <c r="M990" s="161"/>
      <c r="N990" s="161"/>
      <c r="O990" s="161"/>
      <c r="P990" s="161"/>
      <c r="Q990" s="161"/>
      <c r="R990" s="161"/>
      <c r="S990" s="161"/>
      <c r="T990" s="161"/>
      <c r="U990" s="161"/>
      <c r="V990" s="161"/>
      <c r="W990" s="161"/>
      <c r="X990" s="161"/>
      <c r="Y990" s="161"/>
      <c r="Z990" s="161"/>
    </row>
    <row r="991">
      <c r="A991" s="161"/>
      <c r="B991" s="161"/>
      <c r="C991" s="161"/>
      <c r="D991" s="161"/>
      <c r="E991" s="161"/>
      <c r="F991" s="161"/>
      <c r="G991" s="161"/>
      <c r="H991" s="161"/>
      <c r="I991" s="161"/>
      <c r="J991" s="161"/>
      <c r="K991" s="161"/>
      <c r="L991" s="161"/>
      <c r="M991" s="161"/>
      <c r="N991" s="161"/>
      <c r="O991" s="161"/>
      <c r="P991" s="161"/>
      <c r="Q991" s="161"/>
      <c r="R991" s="161"/>
      <c r="S991" s="161"/>
      <c r="T991" s="161"/>
      <c r="U991" s="161"/>
      <c r="V991" s="161"/>
      <c r="W991" s="161"/>
      <c r="X991" s="161"/>
      <c r="Y991" s="161"/>
      <c r="Z991" s="161"/>
    </row>
    <row r="992">
      <c r="A992" s="161"/>
      <c r="B992" s="161"/>
      <c r="C992" s="161"/>
      <c r="D992" s="161"/>
      <c r="E992" s="161"/>
      <c r="F992" s="161"/>
      <c r="G992" s="161"/>
      <c r="H992" s="161"/>
      <c r="I992" s="161"/>
      <c r="J992" s="161"/>
      <c r="K992" s="161"/>
      <c r="L992" s="161"/>
      <c r="M992" s="161"/>
      <c r="N992" s="161"/>
      <c r="O992" s="161"/>
      <c r="P992" s="161"/>
      <c r="Q992" s="161"/>
      <c r="R992" s="161"/>
      <c r="S992" s="161"/>
      <c r="T992" s="161"/>
      <c r="U992" s="161"/>
      <c r="V992" s="161"/>
      <c r="W992" s="161"/>
      <c r="X992" s="161"/>
      <c r="Y992" s="161"/>
      <c r="Z992" s="161"/>
    </row>
    <row r="993">
      <c r="A993" s="161"/>
      <c r="B993" s="161"/>
      <c r="C993" s="161"/>
      <c r="D993" s="161"/>
      <c r="E993" s="161"/>
      <c r="F993" s="161"/>
      <c r="G993" s="161"/>
      <c r="H993" s="161"/>
      <c r="I993" s="161"/>
      <c r="J993" s="161"/>
      <c r="K993" s="161"/>
      <c r="L993" s="161"/>
      <c r="M993" s="161"/>
      <c r="N993" s="161"/>
      <c r="O993" s="161"/>
      <c r="P993" s="161"/>
      <c r="Q993" s="161"/>
      <c r="R993" s="161"/>
      <c r="S993" s="161"/>
      <c r="T993" s="161"/>
      <c r="U993" s="161"/>
      <c r="V993" s="161"/>
      <c r="W993" s="161"/>
      <c r="X993" s="161"/>
      <c r="Y993" s="161"/>
      <c r="Z993" s="161"/>
    </row>
    <row r="994">
      <c r="A994" s="161"/>
      <c r="B994" s="161"/>
      <c r="C994" s="161"/>
      <c r="D994" s="161"/>
      <c r="E994" s="161"/>
      <c r="F994" s="161"/>
      <c r="G994" s="161"/>
      <c r="H994" s="161"/>
      <c r="I994" s="161"/>
      <c r="J994" s="161"/>
      <c r="K994" s="161"/>
      <c r="L994" s="161"/>
      <c r="M994" s="161"/>
      <c r="N994" s="161"/>
      <c r="O994" s="161"/>
      <c r="P994" s="161"/>
      <c r="Q994" s="161"/>
      <c r="R994" s="161"/>
      <c r="S994" s="161"/>
      <c r="T994" s="161"/>
      <c r="U994" s="161"/>
      <c r="V994" s="161"/>
      <c r="W994" s="161"/>
      <c r="X994" s="161"/>
      <c r="Y994" s="161"/>
      <c r="Z994" s="161"/>
    </row>
    <row r="995">
      <c r="A995" s="161"/>
      <c r="B995" s="161"/>
      <c r="C995" s="161"/>
      <c r="D995" s="161"/>
      <c r="E995" s="161"/>
      <c r="F995" s="161"/>
      <c r="G995" s="161"/>
      <c r="H995" s="161"/>
      <c r="I995" s="161"/>
      <c r="J995" s="161"/>
      <c r="K995" s="161"/>
      <c r="L995" s="161"/>
      <c r="M995" s="161"/>
      <c r="N995" s="161"/>
      <c r="O995" s="161"/>
      <c r="P995" s="161"/>
      <c r="Q995" s="161"/>
      <c r="R995" s="161"/>
      <c r="S995" s="161"/>
      <c r="T995" s="161"/>
      <c r="U995" s="161"/>
      <c r="V995" s="161"/>
      <c r="W995" s="161"/>
      <c r="X995" s="161"/>
      <c r="Y995" s="161"/>
      <c r="Z995" s="161"/>
    </row>
    <row r="996">
      <c r="A996" s="161"/>
      <c r="B996" s="161"/>
      <c r="C996" s="161"/>
      <c r="D996" s="161"/>
      <c r="E996" s="161"/>
      <c r="F996" s="161"/>
      <c r="G996" s="161"/>
      <c r="H996" s="161"/>
      <c r="I996" s="161"/>
      <c r="J996" s="161"/>
      <c r="K996" s="161"/>
      <c r="L996" s="161"/>
      <c r="M996" s="161"/>
      <c r="N996" s="161"/>
      <c r="O996" s="161"/>
      <c r="P996" s="161"/>
      <c r="Q996" s="161"/>
      <c r="R996" s="161"/>
      <c r="S996" s="161"/>
      <c r="T996" s="161"/>
      <c r="U996" s="161"/>
      <c r="V996" s="161"/>
      <c r="W996" s="161"/>
      <c r="X996" s="161"/>
      <c r="Y996" s="161"/>
      <c r="Z996" s="161"/>
    </row>
    <row r="997">
      <c r="A997" s="161"/>
      <c r="B997" s="161"/>
      <c r="C997" s="161"/>
      <c r="D997" s="161"/>
      <c r="E997" s="161"/>
      <c r="F997" s="161"/>
      <c r="G997" s="161"/>
      <c r="H997" s="161"/>
      <c r="I997" s="161"/>
      <c r="J997" s="161"/>
      <c r="K997" s="161"/>
      <c r="L997" s="161"/>
      <c r="M997" s="161"/>
      <c r="N997" s="161"/>
      <c r="O997" s="161"/>
      <c r="P997" s="161"/>
      <c r="Q997" s="161"/>
      <c r="R997" s="161"/>
      <c r="S997" s="161"/>
      <c r="T997" s="161"/>
      <c r="U997" s="161"/>
      <c r="V997" s="161"/>
      <c r="W997" s="161"/>
      <c r="X997" s="161"/>
      <c r="Y997" s="161"/>
      <c r="Z997" s="161"/>
    </row>
    <row r="998">
      <c r="A998" s="161"/>
      <c r="B998" s="161"/>
      <c r="C998" s="161"/>
      <c r="D998" s="161"/>
      <c r="E998" s="161"/>
      <c r="F998" s="161"/>
      <c r="G998" s="161"/>
      <c r="H998" s="161"/>
      <c r="I998" s="161"/>
      <c r="J998" s="161"/>
      <c r="K998" s="161"/>
      <c r="L998" s="161"/>
      <c r="M998" s="161"/>
      <c r="N998" s="161"/>
      <c r="O998" s="161"/>
      <c r="P998" s="161"/>
      <c r="Q998" s="161"/>
      <c r="R998" s="161"/>
      <c r="S998" s="161"/>
      <c r="T998" s="161"/>
      <c r="U998" s="161"/>
      <c r="V998" s="161"/>
      <c r="W998" s="161"/>
      <c r="X998" s="161"/>
      <c r="Y998" s="161"/>
      <c r="Z998" s="161"/>
    </row>
    <row r="999">
      <c r="A999" s="161"/>
      <c r="B999" s="161"/>
      <c r="C999" s="161"/>
      <c r="D999" s="161"/>
      <c r="E999" s="161"/>
      <c r="F999" s="161"/>
      <c r="G999" s="161"/>
      <c r="H999" s="161"/>
      <c r="I999" s="161"/>
      <c r="J999" s="161"/>
      <c r="K999" s="161"/>
      <c r="L999" s="161"/>
      <c r="M999" s="161"/>
      <c r="N999" s="161"/>
      <c r="O999" s="161"/>
      <c r="P999" s="161"/>
      <c r="Q999" s="161"/>
      <c r="R999" s="161"/>
      <c r="S999" s="161"/>
      <c r="T999" s="161"/>
      <c r="U999" s="161"/>
      <c r="V999" s="161"/>
      <c r="W999" s="161"/>
      <c r="X999" s="161"/>
      <c r="Y999" s="161"/>
      <c r="Z999" s="161"/>
    </row>
    <row r="1000">
      <c r="A1000" s="161"/>
      <c r="B1000" s="161"/>
      <c r="C1000" s="161"/>
      <c r="D1000" s="161"/>
      <c r="E1000" s="161"/>
      <c r="F1000" s="161"/>
      <c r="G1000" s="161"/>
      <c r="H1000" s="161"/>
      <c r="I1000" s="161"/>
      <c r="J1000" s="161"/>
      <c r="K1000" s="161"/>
      <c r="L1000" s="161"/>
      <c r="M1000" s="161"/>
      <c r="N1000" s="161"/>
      <c r="O1000" s="161"/>
      <c r="P1000" s="161"/>
      <c r="Q1000" s="161"/>
      <c r="R1000" s="161"/>
      <c r="S1000" s="161"/>
      <c r="T1000" s="161"/>
      <c r="U1000" s="161"/>
      <c r="V1000" s="161"/>
      <c r="W1000" s="161"/>
      <c r="X1000" s="161"/>
      <c r="Y1000" s="161"/>
      <c r="Z1000" s="161"/>
    </row>
    <row r="1001">
      <c r="A1001" s="161"/>
      <c r="B1001" s="161"/>
      <c r="C1001" s="161"/>
      <c r="D1001" s="161"/>
      <c r="E1001" s="161"/>
      <c r="F1001" s="161"/>
      <c r="G1001" s="161"/>
      <c r="H1001" s="161"/>
      <c r="I1001" s="161"/>
      <c r="J1001" s="161"/>
      <c r="K1001" s="161"/>
      <c r="L1001" s="161"/>
      <c r="M1001" s="161"/>
      <c r="N1001" s="161"/>
      <c r="O1001" s="161"/>
      <c r="P1001" s="161"/>
      <c r="Q1001" s="161"/>
      <c r="R1001" s="161"/>
      <c r="S1001" s="161"/>
      <c r="T1001" s="161"/>
      <c r="U1001" s="161"/>
      <c r="V1001" s="161"/>
      <c r="W1001" s="161"/>
      <c r="X1001" s="161"/>
      <c r="Y1001" s="161"/>
      <c r="Z1001" s="161"/>
    </row>
    <row r="1002">
      <c r="A1002" s="161"/>
      <c r="B1002" s="161"/>
      <c r="C1002" s="161"/>
      <c r="D1002" s="161"/>
      <c r="E1002" s="161"/>
      <c r="F1002" s="161"/>
      <c r="G1002" s="161"/>
      <c r="H1002" s="161"/>
      <c r="I1002" s="161"/>
      <c r="J1002" s="161"/>
      <c r="K1002" s="161"/>
      <c r="L1002" s="161"/>
      <c r="M1002" s="161"/>
      <c r="N1002" s="161"/>
      <c r="O1002" s="161"/>
      <c r="P1002" s="161"/>
      <c r="Q1002" s="161"/>
      <c r="R1002" s="161"/>
      <c r="S1002" s="161"/>
      <c r="T1002" s="161"/>
      <c r="U1002" s="161"/>
      <c r="V1002" s="161"/>
      <c r="W1002" s="161"/>
      <c r="X1002" s="161"/>
      <c r="Y1002" s="161"/>
      <c r="Z1002" s="161"/>
    </row>
  </sheetData>
  <drawing r:id="rId1"/>
</worksheet>
</file>