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9678\Desktop\TEMPORALES\"/>
    </mc:Choice>
  </mc:AlternateContent>
  <bookViews>
    <workbookView xWindow="0" yWindow="0" windowWidth="28800" windowHeight="12435"/>
  </bookViews>
  <sheets>
    <sheet name="HIPOTECARIO_PLANTILLA_MENSUAL" sheetId="1" r:id="rId1"/>
  </sheets>
  <externalReferences>
    <externalReference r:id="rId2"/>
  </externalReferences>
  <definedNames>
    <definedName name="Buck">'[1]HIPOTECARIO BURO'!$J$5:$J$6376</definedName>
    <definedName name="Bucket">[1]Hoja2!$D$2:$D$27</definedName>
    <definedName name="CUOTAS">HIPOTECARIO_PLANTILLA_MENSUAL!$H$41:$H$400</definedName>
    <definedName name="FILAS">HIPOTECARIO_PLANTILLA_MENSUAL!$A$41:$A$400</definedName>
    <definedName name="madu1">[1]Hoja2!$E$2:$E$27</definedName>
    <definedName name="madu2">[1]Hoja2!$F$2:$F$27</definedName>
    <definedName name="Madur1">'[1]HIPOTECARIO BURO'!$K$5:$K$6376</definedName>
    <definedName name="Madur2">'[1]HIPOTECARIO BURO'!$L$5:$L$6376</definedName>
    <definedName name="PROBABILIPARCI">[1]DATOS!$D$319:$D$354</definedName>
    <definedName name="PRODSUBPROD">[1]DATOS!$A$319:$A$354</definedName>
    <definedName name="RATIOPARCI">[1]DATOS!$E$319:$E$354</definedName>
    <definedName name="SEGMENTO">[1]DATOS!$C$319:$C$354</definedName>
    <definedName name="tasapd">'[1]HIPOTECARIO BURO'!$M$5:$M$6376</definedName>
    <definedName name="tasaspd">[1]Hoja2!$G$2:$G$27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0" i="1" l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D52" i="1"/>
  <c r="D51" i="1"/>
  <c r="D50" i="1"/>
  <c r="D49" i="1"/>
  <c r="D48" i="1"/>
  <c r="D47" i="1"/>
  <c r="D46" i="1"/>
  <c r="D45" i="1"/>
  <c r="D44" i="1"/>
  <c r="D43" i="1"/>
  <c r="H42" i="1"/>
  <c r="D42" i="1"/>
  <c r="L36" i="1"/>
  <c r="I31" i="1"/>
  <c r="I32" i="1" s="1"/>
  <c r="I25" i="1"/>
  <c r="L24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I20" i="1"/>
  <c r="J20" i="1" s="1"/>
  <c r="I17" i="1"/>
  <c r="I18" i="1" s="1"/>
  <c r="I16" i="1"/>
  <c r="L37" i="1" s="1"/>
  <c r="I15" i="1"/>
  <c r="I14" i="1"/>
  <c r="I13" i="1"/>
  <c r="L33" i="1" s="1"/>
  <c r="I12" i="1"/>
  <c r="I11" i="1"/>
  <c r="I9" i="1"/>
  <c r="I7" i="1"/>
  <c r="L32" i="1" s="1"/>
  <c r="I6" i="1"/>
  <c r="B50" i="1" l="1"/>
  <c r="L28" i="1"/>
  <c r="L29" i="1" s="1"/>
  <c r="L34" i="1"/>
  <c r="Z41" i="1" s="1"/>
  <c r="B41" i="1"/>
  <c r="I41" i="1"/>
  <c r="O41" i="1" s="1"/>
  <c r="B42" i="1"/>
  <c r="B51" i="1"/>
  <c r="I22" i="1"/>
  <c r="J22" i="1" s="1"/>
  <c r="I24" i="1"/>
  <c r="I29" i="1" a="1"/>
  <c r="I29" i="1" s="1"/>
  <c r="B46" i="1"/>
  <c r="J41" i="1"/>
  <c r="V399" i="1"/>
  <c r="V397" i="1"/>
  <c r="V395" i="1"/>
  <c r="V393" i="1"/>
  <c r="V391" i="1"/>
  <c r="V389" i="1"/>
  <c r="V400" i="1"/>
  <c r="V398" i="1"/>
  <c r="V396" i="1"/>
  <c r="V394" i="1"/>
  <c r="V392" i="1"/>
  <c r="V390" i="1"/>
  <c r="V387" i="1"/>
  <c r="V385" i="1"/>
  <c r="V383" i="1"/>
  <c r="V381" i="1"/>
  <c r="V388" i="1"/>
  <c r="V384" i="1"/>
  <c r="V380" i="1"/>
  <c r="V379" i="1"/>
  <c r="V377" i="1"/>
  <c r="V375" i="1"/>
  <c r="V373" i="1"/>
  <c r="V371" i="1"/>
  <c r="V378" i="1"/>
  <c r="V376" i="1"/>
  <c r="V374" i="1"/>
  <c r="V372" i="1"/>
  <c r="V370" i="1"/>
  <c r="V386" i="1"/>
  <c r="V369" i="1"/>
  <c r="V367" i="1"/>
  <c r="V365" i="1"/>
  <c r="V363" i="1"/>
  <c r="V361" i="1"/>
  <c r="V359" i="1"/>
  <c r="V357" i="1"/>
  <c r="V355" i="1"/>
  <c r="V353" i="1"/>
  <c r="V351" i="1"/>
  <c r="V349" i="1"/>
  <c r="V382" i="1"/>
  <c r="V368" i="1"/>
  <c r="V366" i="1"/>
  <c r="V364" i="1"/>
  <c r="V362" i="1"/>
  <c r="V360" i="1"/>
  <c r="V358" i="1"/>
  <c r="V356" i="1"/>
  <c r="V354" i="1"/>
  <c r="V352" i="1"/>
  <c r="V350" i="1"/>
  <c r="V348" i="1"/>
  <c r="V346" i="1"/>
  <c r="V344" i="1"/>
  <c r="V342" i="1"/>
  <c r="V340" i="1"/>
  <c r="V338" i="1"/>
  <c r="V336" i="1"/>
  <c r="V334" i="1"/>
  <c r="V332" i="1"/>
  <c r="V347" i="1"/>
  <c r="V343" i="1"/>
  <c r="V339" i="1"/>
  <c r="V335" i="1"/>
  <c r="V330" i="1"/>
  <c r="V328" i="1"/>
  <c r="V326" i="1"/>
  <c r="V345" i="1"/>
  <c r="V341" i="1"/>
  <c r="V337" i="1"/>
  <c r="V333" i="1"/>
  <c r="V331" i="1"/>
  <c r="V329" i="1"/>
  <c r="V327" i="1"/>
  <c r="V324" i="1"/>
  <c r="V322" i="1"/>
  <c r="V320" i="1"/>
  <c r="V318" i="1"/>
  <c r="V316" i="1"/>
  <c r="V314" i="1"/>
  <c r="V312" i="1"/>
  <c r="V310" i="1"/>
  <c r="V308" i="1"/>
  <c r="V306" i="1"/>
  <c r="V304" i="1"/>
  <c r="V325" i="1"/>
  <c r="V321" i="1"/>
  <c r="V317" i="1"/>
  <c r="V313" i="1"/>
  <c r="V309" i="1"/>
  <c r="V305" i="1"/>
  <c r="V300" i="1"/>
  <c r="V296" i="1"/>
  <c r="V292" i="1"/>
  <c r="V323" i="1"/>
  <c r="V319" i="1"/>
  <c r="V315" i="1"/>
  <c r="V311" i="1"/>
  <c r="V307" i="1"/>
  <c r="V302" i="1"/>
  <c r="V298" i="1"/>
  <c r="V294" i="1"/>
  <c r="V299" i="1"/>
  <c r="V295" i="1"/>
  <c r="V291" i="1"/>
  <c r="V290" i="1"/>
  <c r="V288" i="1"/>
  <c r="V286" i="1"/>
  <c r="V284" i="1"/>
  <c r="V282" i="1"/>
  <c r="V280" i="1"/>
  <c r="V278" i="1"/>
  <c r="V276" i="1"/>
  <c r="V274" i="1"/>
  <c r="V272" i="1"/>
  <c r="V270" i="1"/>
  <c r="V268" i="1"/>
  <c r="V266" i="1"/>
  <c r="V264" i="1"/>
  <c r="V262" i="1"/>
  <c r="V260" i="1"/>
  <c r="V258" i="1"/>
  <c r="V303" i="1"/>
  <c r="V287" i="1"/>
  <c r="V283" i="1"/>
  <c r="V279" i="1"/>
  <c r="V275" i="1"/>
  <c r="V271" i="1"/>
  <c r="V267" i="1"/>
  <c r="V263" i="1"/>
  <c r="V259" i="1"/>
  <c r="V256" i="1"/>
  <c r="V254" i="1"/>
  <c r="V252" i="1"/>
  <c r="V250" i="1"/>
  <c r="V248" i="1"/>
  <c r="V246" i="1"/>
  <c r="V244" i="1"/>
  <c r="V242" i="1"/>
  <c r="V240" i="1"/>
  <c r="V238" i="1"/>
  <c r="V236" i="1"/>
  <c r="V234" i="1"/>
  <c r="V232" i="1"/>
  <c r="V230" i="1"/>
  <c r="V228" i="1"/>
  <c r="V226" i="1"/>
  <c r="V224" i="1"/>
  <c r="V222" i="1"/>
  <c r="V297" i="1"/>
  <c r="V289" i="1"/>
  <c r="V285" i="1"/>
  <c r="V281" i="1"/>
  <c r="V277" i="1"/>
  <c r="V273" i="1"/>
  <c r="V269" i="1"/>
  <c r="V265" i="1"/>
  <c r="V261" i="1"/>
  <c r="V257" i="1"/>
  <c r="V255" i="1"/>
  <c r="V253" i="1"/>
  <c r="V251" i="1"/>
  <c r="V249" i="1"/>
  <c r="V247" i="1"/>
  <c r="V245" i="1"/>
  <c r="V243" i="1"/>
  <c r="V241" i="1"/>
  <c r="V239" i="1"/>
  <c r="V237" i="1"/>
  <c r="V235" i="1"/>
  <c r="V233" i="1"/>
  <c r="V231" i="1"/>
  <c r="V229" i="1"/>
  <c r="V227" i="1"/>
  <c r="V225" i="1"/>
  <c r="V223" i="1"/>
  <c r="V293" i="1"/>
  <c r="V193" i="1"/>
  <c r="V191" i="1"/>
  <c r="V189" i="1"/>
  <c r="V187" i="1"/>
  <c r="V185" i="1"/>
  <c r="V183" i="1"/>
  <c r="V181" i="1"/>
  <c r="V179" i="1"/>
  <c r="V177" i="1"/>
  <c r="V175" i="1"/>
  <c r="V173" i="1"/>
  <c r="V171" i="1"/>
  <c r="V169" i="1"/>
  <c r="V167" i="1"/>
  <c r="V165" i="1"/>
  <c r="V163" i="1"/>
  <c r="V161" i="1"/>
  <c r="V159" i="1"/>
  <c r="V157" i="1"/>
  <c r="V155" i="1"/>
  <c r="V153" i="1"/>
  <c r="V151" i="1"/>
  <c r="V149" i="1"/>
  <c r="V147" i="1"/>
  <c r="V145" i="1"/>
  <c r="V143" i="1"/>
  <c r="V141" i="1"/>
  <c r="V139" i="1"/>
  <c r="V137" i="1"/>
  <c r="V135" i="1"/>
  <c r="V133" i="1"/>
  <c r="V131" i="1"/>
  <c r="V129" i="1"/>
  <c r="V127" i="1"/>
  <c r="V125" i="1"/>
  <c r="V123" i="1"/>
  <c r="V121" i="1"/>
  <c r="V196" i="1"/>
  <c r="V194" i="1"/>
  <c r="V192" i="1"/>
  <c r="V190" i="1"/>
  <c r="V188" i="1"/>
  <c r="V186" i="1"/>
  <c r="V184" i="1"/>
  <c r="V182" i="1"/>
  <c r="V180" i="1"/>
  <c r="V178" i="1"/>
  <c r="V176" i="1"/>
  <c r="V174" i="1"/>
  <c r="V172" i="1"/>
  <c r="V170" i="1"/>
  <c r="V168" i="1"/>
  <c r="V166" i="1"/>
  <c r="V164" i="1"/>
  <c r="V162" i="1"/>
  <c r="V160" i="1"/>
  <c r="V158" i="1"/>
  <c r="V156" i="1"/>
  <c r="V154" i="1"/>
  <c r="V152" i="1"/>
  <c r="V150" i="1"/>
  <c r="V148" i="1"/>
  <c r="V146" i="1"/>
  <c r="V144" i="1"/>
  <c r="V142" i="1"/>
  <c r="V140" i="1"/>
  <c r="V138" i="1"/>
  <c r="V136" i="1"/>
  <c r="V134" i="1"/>
  <c r="V132" i="1"/>
  <c r="V130" i="1"/>
  <c r="V128" i="1"/>
  <c r="V301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18" i="1"/>
  <c r="V116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1" i="1"/>
  <c r="V195" i="1"/>
  <c r="V119" i="1"/>
  <c r="V117" i="1"/>
  <c r="V115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126" i="1"/>
  <c r="V122" i="1"/>
  <c r="V46" i="1"/>
  <c r="V42" i="1"/>
  <c r="V49" i="1"/>
  <c r="V124" i="1"/>
  <c r="V52" i="1"/>
  <c r="V50" i="1"/>
  <c r="V48" i="1"/>
  <c r="V44" i="1"/>
  <c r="V41" i="1"/>
  <c r="V45" i="1"/>
  <c r="V120" i="1"/>
  <c r="V47" i="1"/>
  <c r="V43" i="1"/>
  <c r="I28" i="1" a="1"/>
  <c r="I28" i="1" s="1"/>
  <c r="B44" i="1"/>
  <c r="B48" i="1"/>
  <c r="L35" i="1"/>
  <c r="AA41" i="1" s="1"/>
  <c r="H43" i="1"/>
  <c r="B45" i="1"/>
  <c r="B49" i="1"/>
  <c r="I21" i="1"/>
  <c r="AB42" i="1"/>
  <c r="B43" i="1"/>
  <c r="B47" i="1"/>
  <c r="AB43" i="1" l="1"/>
  <c r="W41" i="1"/>
  <c r="K399" i="1"/>
  <c r="K397" i="1"/>
  <c r="K395" i="1"/>
  <c r="K393" i="1"/>
  <c r="K391" i="1"/>
  <c r="K389" i="1"/>
  <c r="K400" i="1"/>
  <c r="K398" i="1"/>
  <c r="K396" i="1"/>
  <c r="K394" i="1"/>
  <c r="K392" i="1"/>
  <c r="K390" i="1"/>
  <c r="K387" i="1"/>
  <c r="K385" i="1"/>
  <c r="K383" i="1"/>
  <c r="K381" i="1"/>
  <c r="K386" i="1"/>
  <c r="K382" i="1"/>
  <c r="K379" i="1"/>
  <c r="K377" i="1"/>
  <c r="K375" i="1"/>
  <c r="K373" i="1"/>
  <c r="K371" i="1"/>
  <c r="K388" i="1"/>
  <c r="K384" i="1"/>
  <c r="K378" i="1"/>
  <c r="K376" i="1"/>
  <c r="K374" i="1"/>
  <c r="K372" i="1"/>
  <c r="K370" i="1"/>
  <c r="K380" i="1"/>
  <c r="K369" i="1"/>
  <c r="K367" i="1"/>
  <c r="K365" i="1"/>
  <c r="K363" i="1"/>
  <c r="K361" i="1"/>
  <c r="K359" i="1"/>
  <c r="K357" i="1"/>
  <c r="K355" i="1"/>
  <c r="K353" i="1"/>
  <c r="K351" i="1"/>
  <c r="K368" i="1"/>
  <c r="K366" i="1"/>
  <c r="K364" i="1"/>
  <c r="K362" i="1"/>
  <c r="K360" i="1"/>
  <c r="K358" i="1"/>
  <c r="K356" i="1"/>
  <c r="K354" i="1"/>
  <c r="K352" i="1"/>
  <c r="K350" i="1"/>
  <c r="K348" i="1"/>
  <c r="K346" i="1"/>
  <c r="K344" i="1"/>
  <c r="K342" i="1"/>
  <c r="K340" i="1"/>
  <c r="K338" i="1"/>
  <c r="K336" i="1"/>
  <c r="K334" i="1"/>
  <c r="K332" i="1"/>
  <c r="K330" i="1"/>
  <c r="K328" i="1"/>
  <c r="K326" i="1"/>
  <c r="K331" i="1"/>
  <c r="K329" i="1"/>
  <c r="K327" i="1"/>
  <c r="K347" i="1"/>
  <c r="K343" i="1"/>
  <c r="K339" i="1"/>
  <c r="K335" i="1"/>
  <c r="K341" i="1"/>
  <c r="K349" i="1"/>
  <c r="K333" i="1"/>
  <c r="K337" i="1"/>
  <c r="K324" i="1"/>
  <c r="K322" i="1"/>
  <c r="K320" i="1"/>
  <c r="K318" i="1"/>
  <c r="K316" i="1"/>
  <c r="K314" i="1"/>
  <c r="K312" i="1"/>
  <c r="K310" i="1"/>
  <c r="K308" i="1"/>
  <c r="K306" i="1"/>
  <c r="K304" i="1"/>
  <c r="K345" i="1"/>
  <c r="K299" i="1"/>
  <c r="K295" i="1"/>
  <c r="K291" i="1"/>
  <c r="K301" i="1"/>
  <c r="K297" i="1"/>
  <c r="K293" i="1"/>
  <c r="K325" i="1"/>
  <c r="K321" i="1"/>
  <c r="K317" i="1"/>
  <c r="K313" i="1"/>
  <c r="K309" i="1"/>
  <c r="K305" i="1"/>
  <c r="K303" i="1"/>
  <c r="K302" i="1"/>
  <c r="K298" i="1"/>
  <c r="K294" i="1"/>
  <c r="K290" i="1"/>
  <c r="K288" i="1"/>
  <c r="K286" i="1"/>
  <c r="K284" i="1"/>
  <c r="K282" i="1"/>
  <c r="K280" i="1"/>
  <c r="K278" i="1"/>
  <c r="K276" i="1"/>
  <c r="K274" i="1"/>
  <c r="K272" i="1"/>
  <c r="K270" i="1"/>
  <c r="K268" i="1"/>
  <c r="K266" i="1"/>
  <c r="K264" i="1"/>
  <c r="K262" i="1"/>
  <c r="K260" i="1"/>
  <c r="K311" i="1"/>
  <c r="K292" i="1"/>
  <c r="K256" i="1"/>
  <c r="K254" i="1"/>
  <c r="K252" i="1"/>
  <c r="K250" i="1"/>
  <c r="K248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22" i="1"/>
  <c r="K319" i="1"/>
  <c r="K300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323" i="1"/>
  <c r="K307" i="1"/>
  <c r="K296" i="1"/>
  <c r="K287" i="1"/>
  <c r="K283" i="1"/>
  <c r="K279" i="1"/>
  <c r="K275" i="1"/>
  <c r="K271" i="1"/>
  <c r="K267" i="1"/>
  <c r="K263" i="1"/>
  <c r="K259" i="1"/>
  <c r="K315" i="1"/>
  <c r="K281" i="1"/>
  <c r="K265" i="1"/>
  <c r="K289" i="1"/>
  <c r="K273" i="1"/>
  <c r="K261" i="1"/>
  <c r="K197" i="1"/>
  <c r="K195" i="1"/>
  <c r="K193" i="1"/>
  <c r="K191" i="1"/>
  <c r="K189" i="1"/>
  <c r="K187" i="1"/>
  <c r="K185" i="1"/>
  <c r="K183" i="1"/>
  <c r="K181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277" i="1"/>
  <c r="K258" i="1"/>
  <c r="K194" i="1"/>
  <c r="K192" i="1"/>
  <c r="K190" i="1"/>
  <c r="K188" i="1"/>
  <c r="K186" i="1"/>
  <c r="K184" i="1"/>
  <c r="K182" i="1"/>
  <c r="K180" i="1"/>
  <c r="K178" i="1"/>
  <c r="K176" i="1"/>
  <c r="K174" i="1"/>
  <c r="K172" i="1"/>
  <c r="K170" i="1"/>
  <c r="K168" i="1"/>
  <c r="K166" i="1"/>
  <c r="K164" i="1"/>
  <c r="K162" i="1"/>
  <c r="K160" i="1"/>
  <c r="K158" i="1"/>
  <c r="K156" i="1"/>
  <c r="K154" i="1"/>
  <c r="K152" i="1"/>
  <c r="K150" i="1"/>
  <c r="K148" i="1"/>
  <c r="K146" i="1"/>
  <c r="K144" i="1"/>
  <c r="K142" i="1"/>
  <c r="K140" i="1"/>
  <c r="K138" i="1"/>
  <c r="K136" i="1"/>
  <c r="K134" i="1"/>
  <c r="K132" i="1"/>
  <c r="K130" i="1"/>
  <c r="K128" i="1"/>
  <c r="K285" i="1"/>
  <c r="K196" i="1"/>
  <c r="K221" i="1"/>
  <c r="K219" i="1"/>
  <c r="K217" i="1"/>
  <c r="K215" i="1"/>
  <c r="K213" i="1"/>
  <c r="K211" i="1"/>
  <c r="K209" i="1"/>
  <c r="K207" i="1"/>
  <c r="K205" i="1"/>
  <c r="K203" i="1"/>
  <c r="K201" i="1"/>
  <c r="K199" i="1"/>
  <c r="K126" i="1"/>
  <c r="K122" i="1"/>
  <c r="K118" i="1"/>
  <c r="K116" i="1"/>
  <c r="K114" i="1"/>
  <c r="K112" i="1"/>
  <c r="K110" i="1"/>
  <c r="K108" i="1"/>
  <c r="K106" i="1"/>
  <c r="K104" i="1"/>
  <c r="K102" i="1"/>
  <c r="K100" i="1"/>
  <c r="K98" i="1"/>
  <c r="K96" i="1"/>
  <c r="K94" i="1"/>
  <c r="K92" i="1"/>
  <c r="K90" i="1"/>
  <c r="K88" i="1"/>
  <c r="K86" i="1"/>
  <c r="K84" i="1"/>
  <c r="K82" i="1"/>
  <c r="K80" i="1"/>
  <c r="K78" i="1"/>
  <c r="K76" i="1"/>
  <c r="K74" i="1"/>
  <c r="K72" i="1"/>
  <c r="K70" i="1"/>
  <c r="K68" i="1"/>
  <c r="K66" i="1"/>
  <c r="K64" i="1"/>
  <c r="K62" i="1"/>
  <c r="K60" i="1"/>
  <c r="K58" i="1"/>
  <c r="K56" i="1"/>
  <c r="K54" i="1"/>
  <c r="K51" i="1"/>
  <c r="K220" i="1"/>
  <c r="K218" i="1"/>
  <c r="K216" i="1"/>
  <c r="K214" i="1"/>
  <c r="K212" i="1"/>
  <c r="K210" i="1"/>
  <c r="K208" i="1"/>
  <c r="K206" i="1"/>
  <c r="K204" i="1"/>
  <c r="K202" i="1"/>
  <c r="K200" i="1"/>
  <c r="K198" i="1"/>
  <c r="K124" i="1"/>
  <c r="K120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269" i="1"/>
  <c r="K52" i="1"/>
  <c r="K50" i="1"/>
  <c r="K46" i="1"/>
  <c r="K42" i="1"/>
  <c r="K49" i="1"/>
  <c r="K48" i="1"/>
  <c r="K44" i="1"/>
  <c r="K41" i="1"/>
  <c r="L41" i="1" s="1"/>
  <c r="K45" i="1"/>
  <c r="K47" i="1"/>
  <c r="K43" i="1"/>
  <c r="Q41" i="1"/>
  <c r="R41" i="1"/>
  <c r="X41" i="1"/>
  <c r="Y41" i="1" s="1"/>
  <c r="H44" i="1"/>
  <c r="M41" i="1" l="1"/>
  <c r="N41" i="1" s="1"/>
  <c r="H45" i="1"/>
  <c r="AB44" i="1"/>
  <c r="S41" i="1"/>
  <c r="H46" i="1" l="1"/>
  <c r="AB45" i="1"/>
  <c r="P41" i="1"/>
  <c r="I42" i="1"/>
  <c r="O42" i="1" l="1"/>
  <c r="H47" i="1"/>
  <c r="AB46" i="1"/>
  <c r="J42" i="1"/>
  <c r="L42" i="1" s="1"/>
  <c r="M42" i="1" l="1"/>
  <c r="N42" i="1" s="1"/>
  <c r="R42" i="1"/>
  <c r="Q42" i="1"/>
  <c r="X42" i="1"/>
  <c r="W42" i="1"/>
  <c r="H48" i="1"/>
  <c r="AB47" i="1"/>
  <c r="I43" i="1" l="1"/>
  <c r="P42" i="1"/>
  <c r="O43" i="1" s="1"/>
  <c r="Y42" i="1"/>
  <c r="S42" i="1"/>
  <c r="H49" i="1"/>
  <c r="AB48" i="1"/>
  <c r="J43" i="1"/>
  <c r="L43" i="1" s="1"/>
  <c r="M43" i="1" l="1"/>
  <c r="N43" i="1" s="1"/>
  <c r="R43" i="1"/>
  <c r="Q43" i="1"/>
  <c r="X43" i="1"/>
  <c r="W43" i="1"/>
  <c r="H50" i="1"/>
  <c r="AB49" i="1"/>
  <c r="I44" i="1" l="1"/>
  <c r="J44" i="1" s="1"/>
  <c r="L44" i="1" s="1"/>
  <c r="P43" i="1"/>
  <c r="H51" i="1"/>
  <c r="AB50" i="1"/>
  <c r="Y43" i="1"/>
  <c r="O44" i="1"/>
  <c r="S43" i="1"/>
  <c r="M44" i="1" l="1"/>
  <c r="N44" i="1" s="1"/>
  <c r="Q44" i="1"/>
  <c r="R44" i="1"/>
  <c r="X44" i="1"/>
  <c r="W44" i="1"/>
  <c r="H52" i="1"/>
  <c r="AB51" i="1"/>
  <c r="I45" i="1" l="1"/>
  <c r="P44" i="1"/>
  <c r="Y44" i="1"/>
  <c r="H53" i="1"/>
  <c r="AB52" i="1"/>
  <c r="S44" i="1"/>
  <c r="J45" i="1"/>
  <c r="L45" i="1" s="1"/>
  <c r="M45" i="1" s="1"/>
  <c r="O45" i="1"/>
  <c r="N45" i="1" l="1"/>
  <c r="R45" i="1"/>
  <c r="Q45" i="1"/>
  <c r="X45" i="1"/>
  <c r="W45" i="1"/>
  <c r="H54" i="1"/>
  <c r="AB53" i="1"/>
  <c r="Y45" i="1" l="1"/>
  <c r="P45" i="1"/>
  <c r="I46" i="1"/>
  <c r="S45" i="1"/>
  <c r="H55" i="1"/>
  <c r="AB54" i="1"/>
  <c r="O46" i="1" l="1"/>
  <c r="H56" i="1"/>
  <c r="AB55" i="1"/>
  <c r="J46" i="1"/>
  <c r="L46" i="1" s="1"/>
  <c r="M46" i="1"/>
  <c r="N46" i="1" s="1"/>
  <c r="AF41" i="1" l="1"/>
  <c r="I47" i="1"/>
  <c r="P46" i="1"/>
  <c r="H57" i="1"/>
  <c r="AB56" i="1"/>
  <c r="R46" i="1"/>
  <c r="Q46" i="1"/>
  <c r="X46" i="1"/>
  <c r="W46" i="1"/>
  <c r="S46" i="1" l="1"/>
  <c r="Y46" i="1"/>
  <c r="H58" i="1"/>
  <c r="AB57" i="1"/>
  <c r="J47" i="1"/>
  <c r="L47" i="1" s="1"/>
  <c r="M47" i="1" s="1"/>
  <c r="O47" i="1"/>
  <c r="AF42" i="1" l="1"/>
  <c r="N47" i="1"/>
  <c r="R47" i="1"/>
  <c r="Q47" i="1"/>
  <c r="X47" i="1"/>
  <c r="W47" i="1"/>
  <c r="H59" i="1"/>
  <c r="AB58" i="1"/>
  <c r="Y47" i="1" l="1"/>
  <c r="S47" i="1"/>
  <c r="H60" i="1"/>
  <c r="AB59" i="1"/>
  <c r="I48" i="1"/>
  <c r="P47" i="1"/>
  <c r="J48" i="1" l="1"/>
  <c r="L48" i="1" s="1"/>
  <c r="M48" i="1" s="1"/>
  <c r="N48" i="1" s="1"/>
  <c r="H61" i="1"/>
  <c r="AB60" i="1"/>
  <c r="O48" i="1"/>
  <c r="AF43" i="1" l="1"/>
  <c r="I49" i="1"/>
  <c r="P48" i="1"/>
  <c r="Q48" i="1"/>
  <c r="R48" i="1"/>
  <c r="X48" i="1"/>
  <c r="W48" i="1"/>
  <c r="H62" i="1"/>
  <c r="AB61" i="1"/>
  <c r="Y48" i="1" l="1"/>
  <c r="H63" i="1"/>
  <c r="AB62" i="1"/>
  <c r="O49" i="1"/>
  <c r="J49" i="1"/>
  <c r="L49" i="1" s="1"/>
  <c r="M49" i="1" s="1"/>
  <c r="S48" i="1"/>
  <c r="AF44" i="1" l="1"/>
  <c r="N49" i="1"/>
  <c r="I50" i="1" s="1"/>
  <c r="H64" i="1"/>
  <c r="AB63" i="1"/>
  <c r="R49" i="1"/>
  <c r="Q49" i="1"/>
  <c r="X49" i="1"/>
  <c r="W49" i="1"/>
  <c r="P49" i="1" l="1"/>
  <c r="Y49" i="1"/>
  <c r="J50" i="1"/>
  <c r="L50" i="1" s="1"/>
  <c r="M50" i="1" s="1"/>
  <c r="N50" i="1" s="1"/>
  <c r="S49" i="1"/>
  <c r="H65" i="1"/>
  <c r="AB64" i="1"/>
  <c r="O50" i="1"/>
  <c r="AF45" i="1" l="1"/>
  <c r="P50" i="1"/>
  <c r="I51" i="1"/>
  <c r="H66" i="1"/>
  <c r="AB65" i="1"/>
  <c r="R50" i="1"/>
  <c r="Q50" i="1"/>
  <c r="S50" i="1" s="1"/>
  <c r="X50" i="1"/>
  <c r="W50" i="1"/>
  <c r="H67" i="1" l="1"/>
  <c r="AB66" i="1"/>
  <c r="O51" i="1"/>
  <c r="Y50" i="1"/>
  <c r="J51" i="1"/>
  <c r="L51" i="1" s="1"/>
  <c r="M51" i="1" s="1"/>
  <c r="N51" i="1" s="1"/>
  <c r="AF46" i="1" l="1"/>
  <c r="I52" i="1"/>
  <c r="P51" i="1"/>
  <c r="Q51" i="1"/>
  <c r="R51" i="1"/>
  <c r="X51" i="1"/>
  <c r="W51" i="1"/>
  <c r="H68" i="1"/>
  <c r="AB67" i="1"/>
  <c r="J52" i="1" l="1"/>
  <c r="L52" i="1" s="1"/>
  <c r="M52" i="1" s="1"/>
  <c r="N52" i="1" s="1"/>
  <c r="T41" i="1" a="1"/>
  <c r="T41" i="1" s="1"/>
  <c r="S51" i="1"/>
  <c r="H69" i="1"/>
  <c r="AB68" i="1"/>
  <c r="Y51" i="1"/>
  <c r="O52" i="1"/>
  <c r="AF47" i="1" l="1"/>
  <c r="I53" i="1"/>
  <c r="P52" i="1"/>
  <c r="U41" i="1" s="1"/>
  <c r="AC41" i="1" s="1"/>
  <c r="U46" i="1"/>
  <c r="AC46" i="1" s="1"/>
  <c r="R52" i="1"/>
  <c r="Q52" i="1"/>
  <c r="X52" i="1"/>
  <c r="W52" i="1"/>
  <c r="H70" i="1"/>
  <c r="AB69" i="1"/>
  <c r="U50" i="1" l="1"/>
  <c r="AC50" i="1" s="1"/>
  <c r="U44" i="1"/>
  <c r="AC44" i="1" s="1"/>
  <c r="U51" i="1"/>
  <c r="AC51" i="1" s="1"/>
  <c r="Y52" i="1"/>
  <c r="U48" i="1"/>
  <c r="AC48" i="1" s="1"/>
  <c r="U43" i="1"/>
  <c r="AC43" i="1" s="1"/>
  <c r="AD43" i="1" s="1"/>
  <c r="U47" i="1"/>
  <c r="AC47" i="1" s="1"/>
  <c r="U42" i="1"/>
  <c r="AC42" i="1" s="1"/>
  <c r="AD41" i="1"/>
  <c r="AD50" i="1"/>
  <c r="AD46" i="1"/>
  <c r="AD42" i="1"/>
  <c r="S52" i="1"/>
  <c r="U49" i="1"/>
  <c r="AC49" i="1" s="1"/>
  <c r="U45" i="1"/>
  <c r="AC45" i="1" s="1"/>
  <c r="AD51" i="1"/>
  <c r="AD48" i="1"/>
  <c r="AD44" i="1"/>
  <c r="U52" i="1"/>
  <c r="O53" i="1"/>
  <c r="H71" i="1"/>
  <c r="AB70" i="1"/>
  <c r="AD47" i="1"/>
  <c r="J53" i="1"/>
  <c r="L53" i="1" s="1"/>
  <c r="T42" i="1" a="1"/>
  <c r="T42" i="1" s="1"/>
  <c r="AF48" i="1" l="1"/>
  <c r="M53" i="1"/>
  <c r="N53" i="1" s="1"/>
  <c r="I54" i="1" s="1"/>
  <c r="Q53" i="1"/>
  <c r="R53" i="1"/>
  <c r="X53" i="1"/>
  <c r="W53" i="1"/>
  <c r="H72" i="1"/>
  <c r="AB71" i="1"/>
  <c r="AD49" i="1"/>
  <c r="AC52" i="1"/>
  <c r="AD45" i="1"/>
  <c r="P53" i="1" l="1"/>
  <c r="S53" i="1"/>
  <c r="J54" i="1"/>
  <c r="L54" i="1" s="1"/>
  <c r="T43" i="1" a="1"/>
  <c r="T43" i="1" s="1"/>
  <c r="AD52" i="1"/>
  <c r="H73" i="1"/>
  <c r="AB72" i="1"/>
  <c r="AE41" i="1"/>
  <c r="Y53" i="1"/>
  <c r="O54" i="1"/>
  <c r="AF49" i="1" l="1"/>
  <c r="M54" i="1"/>
  <c r="N54" i="1" s="1"/>
  <c r="H74" i="1"/>
  <c r="AB73" i="1"/>
  <c r="Q54" i="1"/>
  <c r="R54" i="1"/>
  <c r="X54" i="1"/>
  <c r="W54" i="1"/>
  <c r="Y54" i="1" l="1"/>
  <c r="H75" i="1"/>
  <c r="AB74" i="1"/>
  <c r="I55" i="1"/>
  <c r="P54" i="1"/>
  <c r="S54" i="1"/>
  <c r="O55" i="1" l="1"/>
  <c r="J55" i="1"/>
  <c r="L55" i="1" s="1"/>
  <c r="T44" i="1" a="1"/>
  <c r="T44" i="1" s="1"/>
  <c r="H76" i="1"/>
  <c r="AB75" i="1"/>
  <c r="AF50" i="1" l="1"/>
  <c r="M55" i="1"/>
  <c r="N55" i="1" s="1"/>
  <c r="H77" i="1"/>
  <c r="AB76" i="1"/>
  <c r="Q55" i="1"/>
  <c r="R55" i="1"/>
  <c r="X55" i="1"/>
  <c r="W55" i="1"/>
  <c r="S55" i="1" l="1"/>
  <c r="I56" i="1"/>
  <c r="P55" i="1"/>
  <c r="Y55" i="1"/>
  <c r="H78" i="1"/>
  <c r="AB77" i="1"/>
  <c r="O56" i="1" l="1"/>
  <c r="H79" i="1"/>
  <c r="AB78" i="1"/>
  <c r="J56" i="1"/>
  <c r="L56" i="1" s="1"/>
  <c r="M56" i="1" s="1"/>
  <c r="T45" i="1" a="1"/>
  <c r="T45" i="1" s="1"/>
  <c r="AF51" i="1" l="1"/>
  <c r="N56" i="1"/>
  <c r="I57" i="1"/>
  <c r="P56" i="1"/>
  <c r="H80" i="1"/>
  <c r="AB79" i="1"/>
  <c r="Q56" i="1"/>
  <c r="R56" i="1"/>
  <c r="W56" i="1"/>
  <c r="X56" i="1"/>
  <c r="Y56" i="1" l="1"/>
  <c r="S56" i="1"/>
  <c r="O57" i="1"/>
  <c r="H81" i="1"/>
  <c r="AB80" i="1"/>
  <c r="J57" i="1"/>
  <c r="L57" i="1" s="1"/>
  <c r="T46" i="1" a="1"/>
  <c r="T46" i="1" s="1"/>
  <c r="AF52" i="1" l="1"/>
  <c r="M57" i="1"/>
  <c r="N57" i="1" s="1"/>
  <c r="H82" i="1"/>
  <c r="AB81" i="1"/>
  <c r="Q57" i="1"/>
  <c r="R57" i="1"/>
  <c r="W57" i="1"/>
  <c r="X57" i="1"/>
  <c r="Y57" i="1" s="1"/>
  <c r="S57" i="1" l="1"/>
  <c r="I58" i="1"/>
  <c r="P57" i="1"/>
  <c r="H83" i="1"/>
  <c r="AB82" i="1"/>
  <c r="O58" i="1" l="1"/>
  <c r="J58" i="1"/>
  <c r="L58" i="1" s="1"/>
  <c r="M58" i="1" s="1"/>
  <c r="T47" i="1" a="1"/>
  <c r="T47" i="1" s="1"/>
  <c r="H84" i="1"/>
  <c r="AB83" i="1"/>
  <c r="AF53" i="1" l="1"/>
  <c r="H85" i="1"/>
  <c r="AB84" i="1"/>
  <c r="N58" i="1"/>
  <c r="Q58" i="1"/>
  <c r="R58" i="1"/>
  <c r="X58" i="1"/>
  <c r="W58" i="1"/>
  <c r="S58" i="1" l="1"/>
  <c r="Y58" i="1"/>
  <c r="I59" i="1"/>
  <c r="P58" i="1"/>
  <c r="H86" i="1"/>
  <c r="AB85" i="1"/>
  <c r="J59" i="1" l="1"/>
  <c r="L59" i="1" s="1"/>
  <c r="M59" i="1" s="1"/>
  <c r="T48" i="1" a="1"/>
  <c r="T48" i="1" s="1"/>
  <c r="H87" i="1"/>
  <c r="AB86" i="1"/>
  <c r="O59" i="1"/>
  <c r="AF54" i="1" l="1"/>
  <c r="N59" i="1"/>
  <c r="I60" i="1"/>
  <c r="P59" i="1"/>
  <c r="Q59" i="1"/>
  <c r="R59" i="1"/>
  <c r="X59" i="1"/>
  <c r="W59" i="1"/>
  <c r="H88" i="1"/>
  <c r="AB87" i="1"/>
  <c r="Y59" i="1" l="1"/>
  <c r="O60" i="1"/>
  <c r="J60" i="1"/>
  <c r="L60" i="1" s="1"/>
  <c r="T49" i="1" a="1"/>
  <c r="T49" i="1" s="1"/>
  <c r="H89" i="1"/>
  <c r="AB88" i="1"/>
  <c r="S59" i="1"/>
  <c r="M60" i="1" l="1"/>
  <c r="N60" i="1" s="1"/>
  <c r="AF55" i="1"/>
  <c r="H90" i="1"/>
  <c r="AB89" i="1"/>
  <c r="Q60" i="1"/>
  <c r="R60" i="1"/>
  <c r="X60" i="1"/>
  <c r="W60" i="1"/>
  <c r="I61" i="1" l="1"/>
  <c r="J61" i="1" s="1"/>
  <c r="L61" i="1" s="1"/>
  <c r="P60" i="1"/>
  <c r="O61" i="1" s="1"/>
  <c r="S60" i="1"/>
  <c r="T50" i="1" a="1"/>
  <c r="T50" i="1" s="1"/>
  <c r="H91" i="1"/>
  <c r="AB90" i="1"/>
  <c r="Y60" i="1"/>
  <c r="AF56" i="1" l="1"/>
  <c r="M61" i="1"/>
  <c r="N61" i="1" s="1"/>
  <c r="Q61" i="1"/>
  <c r="R61" i="1"/>
  <c r="X61" i="1"/>
  <c r="W61" i="1"/>
  <c r="H92" i="1"/>
  <c r="AB91" i="1"/>
  <c r="I62" i="1" l="1"/>
  <c r="T51" i="1" s="1" a="1"/>
  <c r="T51" i="1" s="1"/>
  <c r="P61" i="1"/>
  <c r="O62" i="1" s="1"/>
  <c r="S61" i="1"/>
  <c r="J62" i="1"/>
  <c r="L62" i="1" s="1"/>
  <c r="M62" i="1" s="1"/>
  <c r="N62" i="1" s="1"/>
  <c r="H93" i="1"/>
  <c r="AB92" i="1"/>
  <c r="Y61" i="1"/>
  <c r="AF57" i="1" l="1"/>
  <c r="I63" i="1"/>
  <c r="P62" i="1"/>
  <c r="H94" i="1"/>
  <c r="AB93" i="1"/>
  <c r="Q62" i="1"/>
  <c r="R62" i="1"/>
  <c r="X62" i="1"/>
  <c r="W62" i="1"/>
  <c r="Y62" i="1" l="1"/>
  <c r="O63" i="1"/>
  <c r="H95" i="1"/>
  <c r="AB94" i="1"/>
  <c r="J63" i="1"/>
  <c r="L63" i="1" s="1"/>
  <c r="M63" i="1" s="1"/>
  <c r="T52" i="1" a="1"/>
  <c r="T52" i="1" s="1"/>
  <c r="S62" i="1"/>
  <c r="AF58" i="1" l="1"/>
  <c r="H96" i="1"/>
  <c r="AB95" i="1"/>
  <c r="N63" i="1"/>
  <c r="Q63" i="1"/>
  <c r="R63" i="1"/>
  <c r="X63" i="1"/>
  <c r="W63" i="1"/>
  <c r="S63" i="1" l="1"/>
  <c r="H97" i="1"/>
  <c r="AB96" i="1"/>
  <c r="Y63" i="1"/>
  <c r="I64" i="1"/>
  <c r="P63" i="1"/>
  <c r="J64" i="1" l="1"/>
  <c r="L64" i="1" s="1"/>
  <c r="T53" i="1" a="1"/>
  <c r="T53" i="1" s="1"/>
  <c r="O64" i="1"/>
  <c r="H98" i="1"/>
  <c r="AB97" i="1"/>
  <c r="AF59" i="1" l="1"/>
  <c r="M64" i="1"/>
  <c r="N64" i="1" s="1"/>
  <c r="Q64" i="1"/>
  <c r="R64" i="1"/>
  <c r="X64" i="1"/>
  <c r="W64" i="1"/>
  <c r="H99" i="1"/>
  <c r="AB98" i="1"/>
  <c r="Y64" i="1" l="1"/>
  <c r="P64" i="1"/>
  <c r="U54" i="1" s="1"/>
  <c r="AC54" i="1" s="1"/>
  <c r="AD54" i="1" s="1"/>
  <c r="I65" i="1"/>
  <c r="J65" i="1" s="1"/>
  <c r="L65" i="1" s="1"/>
  <c r="M65" i="1" s="1"/>
  <c r="U55" i="1"/>
  <c r="AC55" i="1" s="1"/>
  <c r="AD55" i="1" s="1"/>
  <c r="U53" i="1"/>
  <c r="AC53" i="1" s="1"/>
  <c r="U58" i="1"/>
  <c r="AC58" i="1" s="1"/>
  <c r="AD58" i="1" s="1"/>
  <c r="U60" i="1"/>
  <c r="AC60" i="1" s="1"/>
  <c r="U63" i="1"/>
  <c r="AC63" i="1" s="1"/>
  <c r="H100" i="1"/>
  <c r="AB99" i="1"/>
  <c r="S64" i="1"/>
  <c r="U64" i="1"/>
  <c r="U61" i="1"/>
  <c r="AC61" i="1" s="1"/>
  <c r="U57" i="1" l="1"/>
  <c r="AC57" i="1" s="1"/>
  <c r="T54" i="1" a="1"/>
  <c r="T54" i="1" s="1"/>
  <c r="U62" i="1"/>
  <c r="AC62" i="1" s="1"/>
  <c r="AD62" i="1" s="1"/>
  <c r="AE44" i="1"/>
  <c r="O65" i="1"/>
  <c r="R65" i="1" s="1"/>
  <c r="U59" i="1"/>
  <c r="AC59" i="1" s="1"/>
  <c r="U56" i="1"/>
  <c r="AC56" i="1" s="1"/>
  <c r="AE51" i="1" s="1"/>
  <c r="AE42" i="1"/>
  <c r="AD53" i="1"/>
  <c r="N65" i="1"/>
  <c r="P65" i="1" s="1"/>
  <c r="AE47" i="1"/>
  <c r="AE43" i="1"/>
  <c r="I66" i="1"/>
  <c r="AD61" i="1"/>
  <c r="AC64" i="1"/>
  <c r="AD59" i="1"/>
  <c r="Q65" i="1"/>
  <c r="W65" i="1"/>
  <c r="AD63" i="1"/>
  <c r="AD57" i="1"/>
  <c r="H101" i="1"/>
  <c r="AB100" i="1"/>
  <c r="AD60" i="1"/>
  <c r="AE48" i="1"/>
  <c r="AD56" i="1" l="1"/>
  <c r="AE49" i="1"/>
  <c r="AE53" i="1"/>
  <c r="AE45" i="1"/>
  <c r="AE46" i="1"/>
  <c r="AE50" i="1"/>
  <c r="AE52" i="1"/>
  <c r="AF60" i="1"/>
  <c r="S65" i="1"/>
  <c r="X65" i="1"/>
  <c r="Y65" i="1" s="1"/>
  <c r="H102" i="1"/>
  <c r="AB101" i="1"/>
  <c r="AD64" i="1"/>
  <c r="O66" i="1"/>
  <c r="J66" i="1"/>
  <c r="L66" i="1" s="1"/>
  <c r="M66" i="1" s="1"/>
  <c r="T55" i="1" a="1"/>
  <c r="T55" i="1" s="1"/>
  <c r="AF61" i="1" l="1"/>
  <c r="N66" i="1"/>
  <c r="I67" i="1" s="1"/>
  <c r="Q66" i="1"/>
  <c r="R66" i="1"/>
  <c r="X66" i="1"/>
  <c r="W66" i="1"/>
  <c r="H103" i="1"/>
  <c r="AB102" i="1"/>
  <c r="S66" i="1" l="1"/>
  <c r="P66" i="1"/>
  <c r="H104" i="1"/>
  <c r="AB103" i="1"/>
  <c r="Y66" i="1"/>
  <c r="O67" i="1"/>
  <c r="J67" i="1"/>
  <c r="L67" i="1" s="1"/>
  <c r="M67" i="1" s="1"/>
  <c r="T56" i="1" a="1"/>
  <c r="T56" i="1" s="1"/>
  <c r="AF62" i="1" l="1"/>
  <c r="H105" i="1"/>
  <c r="AB104" i="1"/>
  <c r="N67" i="1"/>
  <c r="Q67" i="1"/>
  <c r="R67" i="1"/>
  <c r="X67" i="1"/>
  <c r="W67" i="1"/>
  <c r="S67" i="1" l="1"/>
  <c r="Y67" i="1"/>
  <c r="I68" i="1"/>
  <c r="P67" i="1"/>
  <c r="H106" i="1"/>
  <c r="AB105" i="1"/>
  <c r="H107" i="1" l="1"/>
  <c r="AB106" i="1"/>
  <c r="J68" i="1"/>
  <c r="L68" i="1" s="1"/>
  <c r="N68" i="1" s="1"/>
  <c r="T57" i="1" a="1"/>
  <c r="T57" i="1" s="1"/>
  <c r="O68" i="1"/>
  <c r="M68" i="1" l="1"/>
  <c r="AF63" i="1"/>
  <c r="I69" i="1"/>
  <c r="P68" i="1"/>
  <c r="H108" i="1"/>
  <c r="AB107" i="1"/>
  <c r="Q68" i="1"/>
  <c r="R68" i="1"/>
  <c r="X68" i="1"/>
  <c r="W68" i="1"/>
  <c r="Y68" i="1" l="1"/>
  <c r="H109" i="1"/>
  <c r="AB108" i="1"/>
  <c r="S68" i="1"/>
  <c r="O69" i="1"/>
  <c r="J69" i="1"/>
  <c r="L69" i="1" s="1"/>
  <c r="M69" i="1" s="1"/>
  <c r="T58" i="1" a="1"/>
  <c r="T58" i="1" s="1"/>
  <c r="AF64" i="1" l="1"/>
  <c r="N69" i="1"/>
  <c r="I70" i="1" s="1"/>
  <c r="Q69" i="1"/>
  <c r="R69" i="1"/>
  <c r="X69" i="1"/>
  <c r="W69" i="1"/>
  <c r="H110" i="1"/>
  <c r="AB109" i="1"/>
  <c r="P69" i="1"/>
  <c r="Y69" i="1" l="1"/>
  <c r="O70" i="1"/>
  <c r="J70" i="1"/>
  <c r="L70" i="1" s="1"/>
  <c r="M70" i="1" s="1"/>
  <c r="T59" i="1" a="1"/>
  <c r="T59" i="1" s="1"/>
  <c r="S69" i="1"/>
  <c r="H111" i="1"/>
  <c r="AB110" i="1"/>
  <c r="AF65" i="1" l="1"/>
  <c r="N70" i="1"/>
  <c r="I71" i="1" s="1"/>
  <c r="Q70" i="1"/>
  <c r="R70" i="1"/>
  <c r="X70" i="1"/>
  <c r="W70" i="1"/>
  <c r="H112" i="1"/>
  <c r="AB111" i="1"/>
  <c r="P70" i="1" l="1"/>
  <c r="O71" i="1" s="1"/>
  <c r="J71" i="1"/>
  <c r="L71" i="1" s="1"/>
  <c r="N71" i="1" s="1"/>
  <c r="T60" i="1" a="1"/>
  <c r="T60" i="1" s="1"/>
  <c r="H113" i="1"/>
  <c r="AB112" i="1"/>
  <c r="S70" i="1"/>
  <c r="Y70" i="1"/>
  <c r="M71" i="1" l="1"/>
  <c r="AF66" i="1"/>
  <c r="Q71" i="1"/>
  <c r="R71" i="1"/>
  <c r="X71" i="1"/>
  <c r="W71" i="1"/>
  <c r="H114" i="1"/>
  <c r="AB113" i="1"/>
  <c r="I72" i="1"/>
  <c r="P71" i="1"/>
  <c r="Y71" i="1" l="1"/>
  <c r="J72" i="1"/>
  <c r="L72" i="1" s="1"/>
  <c r="N72" i="1" s="1"/>
  <c r="T61" i="1" a="1"/>
  <c r="T61" i="1" s="1"/>
  <c r="H115" i="1"/>
  <c r="AB114" i="1"/>
  <c r="O72" i="1"/>
  <c r="S71" i="1"/>
  <c r="AF67" i="1" l="1"/>
  <c r="M72" i="1"/>
  <c r="I73" i="1"/>
  <c r="P72" i="1"/>
  <c r="Q72" i="1"/>
  <c r="R72" i="1"/>
  <c r="X72" i="1"/>
  <c r="W72" i="1"/>
  <c r="H116" i="1"/>
  <c r="AB115" i="1"/>
  <c r="Y72" i="1" l="1"/>
  <c r="O73" i="1"/>
  <c r="J73" i="1"/>
  <c r="L73" i="1" s="1"/>
  <c r="M73" i="1" s="1"/>
  <c r="T62" i="1" a="1"/>
  <c r="T62" i="1" s="1"/>
  <c r="H117" i="1"/>
  <c r="AB116" i="1"/>
  <c r="S72" i="1"/>
  <c r="AF68" i="1" l="1"/>
  <c r="N73" i="1"/>
  <c r="I74" i="1" s="1"/>
  <c r="H118" i="1"/>
  <c r="AB117" i="1"/>
  <c r="Q73" i="1"/>
  <c r="R73" i="1"/>
  <c r="X73" i="1"/>
  <c r="W73" i="1"/>
  <c r="P73" i="1" l="1"/>
  <c r="O74" i="1" s="1"/>
  <c r="H119" i="1"/>
  <c r="AB118" i="1"/>
  <c r="S73" i="1"/>
  <c r="Y73" i="1"/>
  <c r="M74" i="1"/>
  <c r="J74" i="1"/>
  <c r="L74" i="1" s="1"/>
  <c r="N74" i="1" s="1"/>
  <c r="T63" i="1" a="1"/>
  <c r="T63" i="1" s="1"/>
  <c r="AF69" i="1" l="1"/>
  <c r="I75" i="1"/>
  <c r="P74" i="1"/>
  <c r="Q74" i="1"/>
  <c r="R74" i="1"/>
  <c r="X74" i="1"/>
  <c r="W74" i="1"/>
  <c r="H120" i="1"/>
  <c r="AB119" i="1"/>
  <c r="S74" i="1" l="1"/>
  <c r="J75" i="1"/>
  <c r="L75" i="1" s="1"/>
  <c r="N75" i="1" s="1"/>
  <c r="T64" i="1" a="1"/>
  <c r="T64" i="1" s="1"/>
  <c r="H121" i="1"/>
  <c r="AB120" i="1"/>
  <c r="Y74" i="1"/>
  <c r="O75" i="1"/>
  <c r="M75" i="1" l="1"/>
  <c r="AF70" i="1"/>
  <c r="I76" i="1"/>
  <c r="P75" i="1"/>
  <c r="H122" i="1"/>
  <c r="AB121" i="1"/>
  <c r="Q75" i="1"/>
  <c r="R75" i="1"/>
  <c r="X75" i="1"/>
  <c r="W75" i="1"/>
  <c r="Y75" i="1" l="1"/>
  <c r="J76" i="1"/>
  <c r="L76" i="1" s="1"/>
  <c r="N76" i="1" s="1"/>
  <c r="T65" i="1" a="1"/>
  <c r="T65" i="1" s="1"/>
  <c r="H123" i="1"/>
  <c r="AB122" i="1"/>
  <c r="S75" i="1"/>
  <c r="O76" i="1"/>
  <c r="AF71" i="1" l="1"/>
  <c r="M76" i="1"/>
  <c r="I77" i="1"/>
  <c r="P76" i="1"/>
  <c r="U68" i="1" s="1"/>
  <c r="AC68" i="1" s="1"/>
  <c r="U72" i="1"/>
  <c r="AC72" i="1" s="1"/>
  <c r="Q76" i="1"/>
  <c r="R76" i="1"/>
  <c r="X76" i="1"/>
  <c r="W76" i="1"/>
  <c r="H124" i="1"/>
  <c r="AB123" i="1"/>
  <c r="S76" i="1" l="1"/>
  <c r="O77" i="1"/>
  <c r="U76" i="1"/>
  <c r="AC76" i="1" s="1"/>
  <c r="Y76" i="1"/>
  <c r="U74" i="1"/>
  <c r="AC74" i="1" s="1"/>
  <c r="U70" i="1"/>
  <c r="AC70" i="1" s="1"/>
  <c r="U66" i="1"/>
  <c r="AC66" i="1" s="1"/>
  <c r="AD68" i="1"/>
  <c r="U71" i="1"/>
  <c r="AC71" i="1" s="1"/>
  <c r="U73" i="1"/>
  <c r="AC73" i="1" s="1"/>
  <c r="U69" i="1"/>
  <c r="AC69" i="1" s="1"/>
  <c r="U65" i="1"/>
  <c r="AC65" i="1" s="1"/>
  <c r="AD72" i="1"/>
  <c r="H125" i="1"/>
  <c r="AB124" i="1"/>
  <c r="U75" i="1"/>
  <c r="AC75" i="1" s="1"/>
  <c r="U67" i="1"/>
  <c r="AC67" i="1" s="1"/>
  <c r="J77" i="1"/>
  <c r="L77" i="1" s="1"/>
  <c r="N77" i="1" s="1"/>
  <c r="T66" i="1" a="1"/>
  <c r="T66" i="1" s="1"/>
  <c r="AF72" i="1" l="1"/>
  <c r="M77" i="1"/>
  <c r="I78" i="1"/>
  <c r="P77" i="1"/>
  <c r="AD76" i="1"/>
  <c r="H126" i="1"/>
  <c r="AB125" i="1"/>
  <c r="AD70" i="1"/>
  <c r="AD67" i="1"/>
  <c r="AD75" i="1"/>
  <c r="AD73" i="1"/>
  <c r="AD65" i="1"/>
  <c r="AE65" i="1"/>
  <c r="AE61" i="1"/>
  <c r="AE56" i="1"/>
  <c r="AE59" i="1"/>
  <c r="AE58" i="1"/>
  <c r="AE54" i="1"/>
  <c r="AE60" i="1"/>
  <c r="AE55" i="1"/>
  <c r="AE62" i="1"/>
  <c r="AE57" i="1"/>
  <c r="AE63" i="1"/>
  <c r="AE64" i="1"/>
  <c r="Q77" i="1"/>
  <c r="R77" i="1"/>
  <c r="X77" i="1"/>
  <c r="Y77" i="1" s="1"/>
  <c r="W77" i="1"/>
  <c r="AD66" i="1"/>
  <c r="AD71" i="1"/>
  <c r="AD69" i="1"/>
  <c r="AD74" i="1"/>
  <c r="S77" i="1" l="1"/>
  <c r="H127" i="1"/>
  <c r="AB126" i="1"/>
  <c r="O78" i="1"/>
  <c r="J78" i="1"/>
  <c r="L78" i="1" s="1"/>
  <c r="N78" i="1" s="1"/>
  <c r="T67" i="1" a="1"/>
  <c r="T67" i="1" s="1"/>
  <c r="M78" i="1" l="1"/>
  <c r="AF73" i="1"/>
  <c r="Q78" i="1"/>
  <c r="R78" i="1"/>
  <c r="X78" i="1"/>
  <c r="W78" i="1"/>
  <c r="H128" i="1"/>
  <c r="AB127" i="1"/>
  <c r="I79" i="1"/>
  <c r="P78" i="1"/>
  <c r="S78" i="1" l="1"/>
  <c r="Y78" i="1"/>
  <c r="O79" i="1"/>
  <c r="J79" i="1"/>
  <c r="L79" i="1" s="1"/>
  <c r="N79" i="1" s="1"/>
  <c r="T68" i="1" a="1"/>
  <c r="T68" i="1" s="1"/>
  <c r="H129" i="1"/>
  <c r="AB128" i="1"/>
  <c r="AF74" i="1" l="1"/>
  <c r="M79" i="1"/>
  <c r="I80" i="1"/>
  <c r="P79" i="1"/>
  <c r="H130" i="1"/>
  <c r="AB129" i="1"/>
  <c r="Q79" i="1"/>
  <c r="R79" i="1"/>
  <c r="X79" i="1"/>
  <c r="W79" i="1"/>
  <c r="S79" i="1" l="1"/>
  <c r="O80" i="1"/>
  <c r="Y79" i="1"/>
  <c r="J80" i="1"/>
  <c r="L80" i="1" s="1"/>
  <c r="M80" i="1" s="1"/>
  <c r="T69" i="1" a="1"/>
  <c r="T69" i="1" s="1"/>
  <c r="H131" i="1"/>
  <c r="AB130" i="1"/>
  <c r="N80" i="1" l="1"/>
  <c r="AF75" i="1"/>
  <c r="H132" i="1"/>
  <c r="AB131" i="1"/>
  <c r="I81" i="1"/>
  <c r="P80" i="1"/>
  <c r="Q80" i="1"/>
  <c r="R80" i="1"/>
  <c r="W80" i="1"/>
  <c r="X80" i="1"/>
  <c r="S80" i="1" l="1"/>
  <c r="J81" i="1"/>
  <c r="L81" i="1" s="1"/>
  <c r="M81" i="1" s="1"/>
  <c r="T70" i="1" a="1"/>
  <c r="T70" i="1" s="1"/>
  <c r="O81" i="1"/>
  <c r="Y80" i="1"/>
  <c r="H133" i="1"/>
  <c r="AB132" i="1"/>
  <c r="AF76" i="1" l="1"/>
  <c r="N81" i="1"/>
  <c r="P81" i="1" s="1"/>
  <c r="H134" i="1"/>
  <c r="AB133" i="1"/>
  <c r="Q81" i="1"/>
  <c r="R81" i="1"/>
  <c r="W81" i="1"/>
  <c r="X81" i="1"/>
  <c r="I82" i="1" l="1"/>
  <c r="Y81" i="1"/>
  <c r="S81" i="1"/>
  <c r="H135" i="1"/>
  <c r="AB134" i="1"/>
  <c r="O82" i="1"/>
  <c r="AF77" i="1" l="1"/>
  <c r="T71" i="1" a="1"/>
  <c r="T71" i="1" s="1"/>
  <c r="J82" i="1"/>
  <c r="L82" i="1" s="1"/>
  <c r="M82" i="1" s="1"/>
  <c r="Q82" i="1"/>
  <c r="R82" i="1"/>
  <c r="X82" i="1"/>
  <c r="W82" i="1"/>
  <c r="H136" i="1"/>
  <c r="AB135" i="1"/>
  <c r="N82" i="1" l="1"/>
  <c r="Y82" i="1"/>
  <c r="H137" i="1"/>
  <c r="AB136" i="1"/>
  <c r="S82" i="1"/>
  <c r="I83" i="1" l="1"/>
  <c r="P82" i="1"/>
  <c r="O83" i="1" s="1"/>
  <c r="W83" i="1"/>
  <c r="H138" i="1"/>
  <c r="AB137" i="1"/>
  <c r="AF78" i="1" l="1"/>
  <c r="X83" i="1"/>
  <c r="J83" i="1"/>
  <c r="L83" i="1" s="1"/>
  <c r="T72" i="1" a="1"/>
  <c r="T72" i="1" s="1"/>
  <c r="R83" i="1"/>
  <c r="S83" i="1" s="1"/>
  <c r="Q83" i="1"/>
  <c r="H139" i="1"/>
  <c r="AB138" i="1"/>
  <c r="Y83" i="1"/>
  <c r="M83" i="1" l="1"/>
  <c r="N83" i="1"/>
  <c r="H140" i="1"/>
  <c r="AB139" i="1"/>
  <c r="I84" i="1" l="1"/>
  <c r="P83" i="1"/>
  <c r="O84" i="1" s="1"/>
  <c r="Q84" i="1" s="1"/>
  <c r="H141" i="1"/>
  <c r="AB140" i="1"/>
  <c r="R84" i="1" l="1"/>
  <c r="S84" i="1"/>
  <c r="AF79" i="1"/>
  <c r="W84" i="1"/>
  <c r="M84" i="1"/>
  <c r="N84" i="1"/>
  <c r="J84" i="1"/>
  <c r="L84" i="1" s="1"/>
  <c r="T73" i="1" a="1"/>
  <c r="T73" i="1" s="1"/>
  <c r="X84" i="1"/>
  <c r="Y84" i="1" s="1"/>
  <c r="H142" i="1"/>
  <c r="AB141" i="1"/>
  <c r="I85" i="1" l="1"/>
  <c r="P84" i="1"/>
  <c r="O85" i="1" s="1"/>
  <c r="H143" i="1"/>
  <c r="AB142" i="1"/>
  <c r="R85" i="1"/>
  <c r="AF80" i="1" l="1"/>
  <c r="Q85" i="1"/>
  <c r="S85" i="1" s="1"/>
  <c r="J85" i="1"/>
  <c r="L85" i="1" s="1"/>
  <c r="N85" i="1" s="1"/>
  <c r="T74" i="1" a="1"/>
  <c r="T74" i="1" s="1"/>
  <c r="W85" i="1"/>
  <c r="X85" i="1"/>
  <c r="H144" i="1"/>
  <c r="AB143" i="1"/>
  <c r="Y85" i="1" l="1"/>
  <c r="I86" i="1"/>
  <c r="P85" i="1"/>
  <c r="O86" i="1" s="1"/>
  <c r="R86" i="1" s="1"/>
  <c r="M85" i="1"/>
  <c r="X86" i="1"/>
  <c r="H145" i="1"/>
  <c r="AB144" i="1"/>
  <c r="Q86" i="1" l="1"/>
  <c r="W86" i="1"/>
  <c r="J86" i="1"/>
  <c r="L86" i="1" s="1"/>
  <c r="N86" i="1" s="1"/>
  <c r="T75" i="1" a="1"/>
  <c r="T75" i="1" s="1"/>
  <c r="AF81" i="1"/>
  <c r="S86" i="1"/>
  <c r="H146" i="1"/>
  <c r="AB145" i="1"/>
  <c r="Y86" i="1"/>
  <c r="M86" i="1" l="1"/>
  <c r="P86" i="1"/>
  <c r="O87" i="1" s="1"/>
  <c r="I87" i="1"/>
  <c r="Q87" i="1"/>
  <c r="X87" i="1"/>
  <c r="H147" i="1"/>
  <c r="AB146" i="1"/>
  <c r="AF82" i="1" l="1"/>
  <c r="R87" i="1"/>
  <c r="W87" i="1"/>
  <c r="Y87" i="1" s="1"/>
  <c r="J87" i="1"/>
  <c r="L87" i="1" s="1"/>
  <c r="T76" i="1" a="1"/>
  <c r="T76" i="1" s="1"/>
  <c r="S87" i="1"/>
  <c r="H148" i="1"/>
  <c r="AB147" i="1"/>
  <c r="N87" i="1" l="1"/>
  <c r="M87" i="1"/>
  <c r="H149" i="1"/>
  <c r="AB148" i="1"/>
  <c r="P87" i="1" l="1"/>
  <c r="I88" i="1"/>
  <c r="H150" i="1"/>
  <c r="AB149" i="1"/>
  <c r="O88" i="1" l="1"/>
  <c r="J88" i="1"/>
  <c r="L88" i="1" s="1"/>
  <c r="M88" i="1" s="1"/>
  <c r="T77" i="1" a="1"/>
  <c r="T77" i="1" s="1"/>
  <c r="H151" i="1"/>
  <c r="AB150" i="1"/>
  <c r="AF83" i="1" l="1"/>
  <c r="W88" i="1"/>
  <c r="Q88" i="1"/>
  <c r="R88" i="1"/>
  <c r="X88" i="1"/>
  <c r="N88" i="1"/>
  <c r="H152" i="1"/>
  <c r="AB151" i="1"/>
  <c r="Y88" i="1" l="1"/>
  <c r="I89" i="1"/>
  <c r="P88" i="1"/>
  <c r="S88" i="1"/>
  <c r="H153" i="1"/>
  <c r="AB152" i="1"/>
  <c r="O89" i="1" l="1"/>
  <c r="U88" i="1"/>
  <c r="AC88" i="1" s="1"/>
  <c r="AD88" i="1" s="1"/>
  <c r="U84" i="1"/>
  <c r="AC84" i="1" s="1"/>
  <c r="AD84" i="1" s="1"/>
  <c r="U87" i="1"/>
  <c r="AC87" i="1" s="1"/>
  <c r="AD87" i="1" s="1"/>
  <c r="U79" i="1"/>
  <c r="AC79" i="1" s="1"/>
  <c r="AD79" i="1" s="1"/>
  <c r="U77" i="1"/>
  <c r="AC77" i="1" s="1"/>
  <c r="U78" i="1"/>
  <c r="AC78" i="1" s="1"/>
  <c r="AD78" i="1" s="1"/>
  <c r="U83" i="1"/>
  <c r="AC83" i="1" s="1"/>
  <c r="AD83" i="1" s="1"/>
  <c r="U81" i="1"/>
  <c r="AC81" i="1" s="1"/>
  <c r="AD81" i="1" s="1"/>
  <c r="U82" i="1"/>
  <c r="AC82" i="1" s="1"/>
  <c r="AD82" i="1" s="1"/>
  <c r="U80" i="1"/>
  <c r="AC80" i="1" s="1"/>
  <c r="AD80" i="1" s="1"/>
  <c r="U85" i="1"/>
  <c r="AC85" i="1" s="1"/>
  <c r="AD85" i="1" s="1"/>
  <c r="U86" i="1"/>
  <c r="AC86" i="1" s="1"/>
  <c r="AD86" i="1" s="1"/>
  <c r="J89" i="1"/>
  <c r="L89" i="1" s="1"/>
  <c r="M89" i="1" s="1"/>
  <c r="T78" i="1" a="1"/>
  <c r="T78" i="1" s="1"/>
  <c r="H154" i="1"/>
  <c r="AB153" i="1"/>
  <c r="N89" i="1" l="1"/>
  <c r="AE68" i="1"/>
  <c r="AE73" i="1"/>
  <c r="AE71" i="1"/>
  <c r="AD77" i="1"/>
  <c r="AE75" i="1"/>
  <c r="AE66" i="1"/>
  <c r="AE72" i="1"/>
  <c r="AE74" i="1"/>
  <c r="AE69" i="1"/>
  <c r="AE76" i="1"/>
  <c r="AE67" i="1"/>
  <c r="AE70" i="1"/>
  <c r="AE77" i="1"/>
  <c r="AF84" i="1"/>
  <c r="W89" i="1"/>
  <c r="Q89" i="1"/>
  <c r="R89" i="1"/>
  <c r="X89" i="1"/>
  <c r="H155" i="1"/>
  <c r="AB154" i="1"/>
  <c r="S89" i="1" l="1"/>
  <c r="Y89" i="1"/>
  <c r="P89" i="1"/>
  <c r="O90" i="1" s="1"/>
  <c r="I90" i="1"/>
  <c r="H156" i="1"/>
  <c r="AB155" i="1"/>
  <c r="J90" i="1" l="1"/>
  <c r="L90" i="1" s="1"/>
  <c r="N90" i="1" s="1"/>
  <c r="T79" i="1" a="1"/>
  <c r="T79" i="1" s="1"/>
  <c r="AF85" i="1"/>
  <c r="X90" i="1"/>
  <c r="W90" i="1"/>
  <c r="Q90" i="1"/>
  <c r="R90" i="1"/>
  <c r="H157" i="1"/>
  <c r="AB156" i="1"/>
  <c r="Y90" i="1" l="1"/>
  <c r="M90" i="1"/>
  <c r="P90" i="1"/>
  <c r="O91" i="1" s="1"/>
  <c r="I91" i="1"/>
  <c r="S90" i="1"/>
  <c r="H158" i="1"/>
  <c r="AB157" i="1"/>
  <c r="AF86" i="1" l="1"/>
  <c r="Q91" i="1"/>
  <c r="W91" i="1"/>
  <c r="R91" i="1"/>
  <c r="X91" i="1"/>
  <c r="J91" i="1"/>
  <c r="L91" i="1" s="1"/>
  <c r="N91" i="1" s="1"/>
  <c r="T80" i="1" a="1"/>
  <c r="T80" i="1" s="1"/>
  <c r="H159" i="1"/>
  <c r="AB158" i="1"/>
  <c r="Y91" i="1" l="1"/>
  <c r="P91" i="1"/>
  <c r="O92" i="1" s="1"/>
  <c r="I92" i="1"/>
  <c r="M91" i="1"/>
  <c r="S91" i="1"/>
  <c r="H160" i="1"/>
  <c r="AB159" i="1"/>
  <c r="J92" i="1" l="1"/>
  <c r="L92" i="1" s="1"/>
  <c r="N92" i="1" s="1"/>
  <c r="M92" i="1"/>
  <c r="T81" i="1" a="1"/>
  <c r="T81" i="1" s="1"/>
  <c r="AF87" i="1"/>
  <c r="W92" i="1"/>
  <c r="Q92" i="1"/>
  <c r="R92" i="1"/>
  <c r="X92" i="1"/>
  <c r="H161" i="1"/>
  <c r="AB160" i="1"/>
  <c r="Y92" i="1" l="1"/>
  <c r="S92" i="1"/>
  <c r="P92" i="1"/>
  <c r="O93" i="1" s="1"/>
  <c r="I93" i="1"/>
  <c r="H162" i="1"/>
  <c r="AB161" i="1"/>
  <c r="J93" i="1" l="1"/>
  <c r="L93" i="1" s="1"/>
  <c r="N93" i="1" s="1"/>
  <c r="T82" i="1" a="1"/>
  <c r="T82" i="1" s="1"/>
  <c r="AF88" i="1"/>
  <c r="W93" i="1"/>
  <c r="Q93" i="1"/>
  <c r="R93" i="1"/>
  <c r="X93" i="1"/>
  <c r="Y93" i="1" s="1"/>
  <c r="H163" i="1"/>
  <c r="AB162" i="1"/>
  <c r="S93" i="1" l="1"/>
  <c r="M93" i="1"/>
  <c r="I94" i="1"/>
  <c r="P93" i="1"/>
  <c r="O94" i="1" s="1"/>
  <c r="H164" i="1"/>
  <c r="AB163" i="1"/>
  <c r="J94" i="1" l="1"/>
  <c r="L94" i="1" s="1"/>
  <c r="M94" i="1" s="1"/>
  <c r="N94" i="1"/>
  <c r="T83" i="1" a="1"/>
  <c r="T83" i="1" s="1"/>
  <c r="AF89" i="1"/>
  <c r="R94" i="1"/>
  <c r="Q94" i="1"/>
  <c r="S94" i="1" s="1"/>
  <c r="X94" i="1"/>
  <c r="W94" i="1"/>
  <c r="H165" i="1"/>
  <c r="AB164" i="1"/>
  <c r="Y94" i="1" l="1"/>
  <c r="P94" i="1"/>
  <c r="O95" i="1" s="1"/>
  <c r="I95" i="1"/>
  <c r="H166" i="1"/>
  <c r="AB165" i="1"/>
  <c r="AF90" i="1" l="1"/>
  <c r="Q95" i="1"/>
  <c r="R95" i="1"/>
  <c r="X95" i="1"/>
  <c r="W95" i="1"/>
  <c r="J95" i="1"/>
  <c r="L95" i="1" s="1"/>
  <c r="N95" i="1" s="1"/>
  <c r="T84" i="1" a="1"/>
  <c r="T84" i="1" s="1"/>
  <c r="H167" i="1"/>
  <c r="AB166" i="1"/>
  <c r="M95" i="1" l="1"/>
  <c r="Y95" i="1"/>
  <c r="I96" i="1"/>
  <c r="P95" i="1"/>
  <c r="O96" i="1" s="1"/>
  <c r="S95" i="1"/>
  <c r="H168" i="1"/>
  <c r="AB167" i="1"/>
  <c r="AF91" i="1" l="1"/>
  <c r="R96" i="1"/>
  <c r="W96" i="1"/>
  <c r="X96" i="1"/>
  <c r="Q96" i="1"/>
  <c r="J96" i="1"/>
  <c r="L96" i="1" s="1"/>
  <c r="N96" i="1" s="1"/>
  <c r="M96" i="1"/>
  <c r="T85" i="1" a="1"/>
  <c r="T85" i="1" s="1"/>
  <c r="H169" i="1"/>
  <c r="AB168" i="1"/>
  <c r="Y96" i="1" l="1"/>
  <c r="P96" i="1"/>
  <c r="O97" i="1" s="1"/>
  <c r="I97" i="1"/>
  <c r="S96" i="1"/>
  <c r="H170" i="1"/>
  <c r="AB169" i="1"/>
  <c r="J97" i="1" l="1"/>
  <c r="L97" i="1" s="1"/>
  <c r="M97" i="1" s="1"/>
  <c r="N97" i="1"/>
  <c r="T86" i="1" a="1"/>
  <c r="T86" i="1" s="1"/>
  <c r="AF92" i="1"/>
  <c r="W97" i="1"/>
  <c r="Q97" i="1"/>
  <c r="R97" i="1"/>
  <c r="X97" i="1"/>
  <c r="H171" i="1"/>
  <c r="AB170" i="1"/>
  <c r="S97" i="1" l="1"/>
  <c r="I98" i="1"/>
  <c r="P97" i="1"/>
  <c r="O98" i="1" s="1"/>
  <c r="Y97" i="1"/>
  <c r="H172" i="1"/>
  <c r="AB171" i="1"/>
  <c r="M98" i="1" l="1"/>
  <c r="N98" i="1"/>
  <c r="J98" i="1"/>
  <c r="L98" i="1" s="1"/>
  <c r="T87" i="1" a="1"/>
  <c r="T87" i="1" s="1"/>
  <c r="AF93" i="1"/>
  <c r="X98" i="1"/>
  <c r="Y98" i="1" s="1"/>
  <c r="W98" i="1"/>
  <c r="Q98" i="1"/>
  <c r="R98" i="1"/>
  <c r="H173" i="1"/>
  <c r="AB172" i="1"/>
  <c r="I99" i="1" l="1"/>
  <c r="P98" i="1"/>
  <c r="O99" i="1" s="1"/>
  <c r="S98" i="1"/>
  <c r="H174" i="1"/>
  <c r="AB173" i="1"/>
  <c r="AF94" i="1" l="1"/>
  <c r="W99" i="1"/>
  <c r="Q99" i="1"/>
  <c r="R99" i="1"/>
  <c r="X99" i="1"/>
  <c r="J99" i="1"/>
  <c r="L99" i="1" s="1"/>
  <c r="N99" i="1" s="1"/>
  <c r="T88" i="1" a="1"/>
  <c r="T88" i="1" s="1"/>
  <c r="H175" i="1"/>
  <c r="AB174" i="1"/>
  <c r="M99" i="1" l="1"/>
  <c r="S99" i="1"/>
  <c r="I100" i="1"/>
  <c r="P99" i="1"/>
  <c r="Y99" i="1"/>
  <c r="H176" i="1"/>
  <c r="AB175" i="1"/>
  <c r="O100" i="1" l="1"/>
  <c r="J100" i="1"/>
  <c r="L100" i="1" s="1"/>
  <c r="M100" i="1" s="1"/>
  <c r="T89" i="1" a="1"/>
  <c r="T89" i="1" s="1"/>
  <c r="H177" i="1"/>
  <c r="AB176" i="1"/>
  <c r="N100" i="1" l="1"/>
  <c r="AF95" i="1"/>
  <c r="Q100" i="1"/>
  <c r="S100" i="1" s="1"/>
  <c r="R100" i="1"/>
  <c r="X100" i="1"/>
  <c r="Y100" i="1" s="1"/>
  <c r="W100" i="1"/>
  <c r="H178" i="1"/>
  <c r="AB177" i="1"/>
  <c r="I101" i="1" l="1"/>
  <c r="P100" i="1"/>
  <c r="H179" i="1"/>
  <c r="AB178" i="1"/>
  <c r="U89" i="1" l="1"/>
  <c r="AC89" i="1" s="1"/>
  <c r="U100" i="1"/>
  <c r="AC100" i="1" s="1"/>
  <c r="AD100" i="1" s="1"/>
  <c r="O101" i="1"/>
  <c r="U90" i="1"/>
  <c r="AC90" i="1" s="1"/>
  <c r="AD90" i="1" s="1"/>
  <c r="U97" i="1"/>
  <c r="AC97" i="1" s="1"/>
  <c r="AD97" i="1" s="1"/>
  <c r="U99" i="1"/>
  <c r="AC99" i="1" s="1"/>
  <c r="AD99" i="1" s="1"/>
  <c r="U94" i="1"/>
  <c r="AC94" i="1" s="1"/>
  <c r="AD94" i="1" s="1"/>
  <c r="U91" i="1"/>
  <c r="AC91" i="1" s="1"/>
  <c r="AD91" i="1" s="1"/>
  <c r="U95" i="1"/>
  <c r="AC95" i="1" s="1"/>
  <c r="U98" i="1"/>
  <c r="AC98" i="1" s="1"/>
  <c r="AD98" i="1" s="1"/>
  <c r="U92" i="1"/>
  <c r="AC92" i="1" s="1"/>
  <c r="AD92" i="1" s="1"/>
  <c r="U93" i="1"/>
  <c r="AC93" i="1" s="1"/>
  <c r="AD93" i="1" s="1"/>
  <c r="U96" i="1"/>
  <c r="AC96" i="1" s="1"/>
  <c r="AD96" i="1" s="1"/>
  <c r="J101" i="1"/>
  <c r="L101" i="1" s="1"/>
  <c r="N101" i="1" s="1"/>
  <c r="T90" i="1" a="1"/>
  <c r="T90" i="1" s="1"/>
  <c r="H180" i="1"/>
  <c r="AB179" i="1"/>
  <c r="M101" i="1" l="1"/>
  <c r="X101" i="1"/>
  <c r="AF96" i="1"/>
  <c r="W101" i="1"/>
  <c r="Q101" i="1"/>
  <c r="R101" i="1"/>
  <c r="P101" i="1"/>
  <c r="O102" i="1" s="1"/>
  <c r="I102" i="1"/>
  <c r="AE85" i="1"/>
  <c r="AD95" i="1"/>
  <c r="AE87" i="1"/>
  <c r="AE86" i="1"/>
  <c r="AE80" i="1"/>
  <c r="AE88" i="1"/>
  <c r="AE84" i="1"/>
  <c r="AE82" i="1"/>
  <c r="AE83" i="1"/>
  <c r="AE81" i="1"/>
  <c r="AE89" i="1"/>
  <c r="AD89" i="1"/>
  <c r="AE79" i="1"/>
  <c r="AE78" i="1"/>
  <c r="H181" i="1"/>
  <c r="AB180" i="1"/>
  <c r="AF97" i="1" l="1"/>
  <c r="W102" i="1"/>
  <c r="Q102" i="1"/>
  <c r="R102" i="1"/>
  <c r="X102" i="1"/>
  <c r="S101" i="1"/>
  <c r="J102" i="1"/>
  <c r="L102" i="1" s="1"/>
  <c r="M102" i="1" s="1"/>
  <c r="T91" i="1" a="1"/>
  <c r="T91" i="1" s="1"/>
  <c r="Y101" i="1"/>
  <c r="H182" i="1"/>
  <c r="AB181" i="1"/>
  <c r="Y102" i="1" l="1"/>
  <c r="N102" i="1"/>
  <c r="S102" i="1"/>
  <c r="H183" i="1"/>
  <c r="AB182" i="1"/>
  <c r="I103" i="1" l="1"/>
  <c r="P102" i="1"/>
  <c r="O103" i="1" s="1"/>
  <c r="H184" i="1"/>
  <c r="AB183" i="1"/>
  <c r="AF98" i="1" l="1"/>
  <c r="R103" i="1"/>
  <c r="X103" i="1"/>
  <c r="W103" i="1"/>
  <c r="Q103" i="1"/>
  <c r="J103" i="1"/>
  <c r="L103" i="1" s="1"/>
  <c r="N103" i="1" s="1"/>
  <c r="T92" i="1" a="1"/>
  <c r="T92" i="1" s="1"/>
  <c r="H185" i="1"/>
  <c r="AB184" i="1"/>
  <c r="S103" i="1" l="1"/>
  <c r="Y103" i="1"/>
  <c r="M103" i="1"/>
  <c r="I104" i="1"/>
  <c r="P103" i="1"/>
  <c r="O104" i="1" s="1"/>
  <c r="H186" i="1"/>
  <c r="AB185" i="1"/>
  <c r="AF99" i="1" l="1"/>
  <c r="Q104" i="1"/>
  <c r="R104" i="1"/>
  <c r="X104" i="1"/>
  <c r="W104" i="1"/>
  <c r="J104" i="1"/>
  <c r="L104" i="1" s="1"/>
  <c r="M104" i="1" s="1"/>
  <c r="T93" i="1" a="1"/>
  <c r="T93" i="1" s="1"/>
  <c r="H187" i="1"/>
  <c r="AB186" i="1"/>
  <c r="Y104" i="1" l="1"/>
  <c r="N104" i="1"/>
  <c r="S104" i="1"/>
  <c r="H188" i="1"/>
  <c r="AB187" i="1"/>
  <c r="I105" i="1" l="1"/>
  <c r="P104" i="1"/>
  <c r="O105" i="1" s="1"/>
  <c r="H189" i="1"/>
  <c r="AB188" i="1"/>
  <c r="AF100" i="1" l="1"/>
  <c r="Q105" i="1"/>
  <c r="R105" i="1"/>
  <c r="W105" i="1"/>
  <c r="X105" i="1"/>
  <c r="Y105" i="1" s="1"/>
  <c r="J105" i="1"/>
  <c r="L105" i="1" s="1"/>
  <c r="M105" i="1" s="1"/>
  <c r="N105" i="1"/>
  <c r="T94" i="1" a="1"/>
  <c r="T94" i="1" s="1"/>
  <c r="H190" i="1"/>
  <c r="AB189" i="1"/>
  <c r="P105" i="1" l="1"/>
  <c r="O106" i="1" s="1"/>
  <c r="I106" i="1"/>
  <c r="S105" i="1"/>
  <c r="H191" i="1"/>
  <c r="AB190" i="1"/>
  <c r="AF101" i="1" l="1"/>
  <c r="Q106" i="1"/>
  <c r="R106" i="1"/>
  <c r="X106" i="1"/>
  <c r="W106" i="1"/>
  <c r="J106" i="1"/>
  <c r="L106" i="1" s="1"/>
  <c r="M106" i="1" s="1"/>
  <c r="T95" i="1" a="1"/>
  <c r="T95" i="1" s="1"/>
  <c r="H192" i="1"/>
  <c r="AB191" i="1"/>
  <c r="N106" i="1" l="1"/>
  <c r="I107" i="1" s="1"/>
  <c r="Y106" i="1"/>
  <c r="S106" i="1"/>
  <c r="H193" i="1"/>
  <c r="AB192" i="1"/>
  <c r="P106" i="1" l="1"/>
  <c r="O107" i="1" s="1"/>
  <c r="AF102" i="1" s="1"/>
  <c r="Q107" i="1"/>
  <c r="X107" i="1"/>
  <c r="J107" i="1"/>
  <c r="L107" i="1" s="1"/>
  <c r="M107" i="1" s="1"/>
  <c r="T96" i="1" a="1"/>
  <c r="T96" i="1" s="1"/>
  <c r="H194" i="1"/>
  <c r="AB193" i="1"/>
  <c r="R107" i="1" l="1"/>
  <c r="W107" i="1"/>
  <c r="Y107" i="1"/>
  <c r="N107" i="1"/>
  <c r="S107" i="1"/>
  <c r="H195" i="1"/>
  <c r="AB194" i="1"/>
  <c r="I108" i="1" l="1"/>
  <c r="P107" i="1"/>
  <c r="O108" i="1" s="1"/>
  <c r="H196" i="1"/>
  <c r="AB195" i="1"/>
  <c r="AF103" i="1" l="1"/>
  <c r="W108" i="1"/>
  <c r="Q108" i="1"/>
  <c r="R108" i="1"/>
  <c r="X108" i="1"/>
  <c r="Y108" i="1" s="1"/>
  <c r="J108" i="1"/>
  <c r="L108" i="1" s="1"/>
  <c r="N108" i="1" s="1"/>
  <c r="T97" i="1" a="1"/>
  <c r="T97" i="1" s="1"/>
  <c r="H197" i="1"/>
  <c r="AB196" i="1"/>
  <c r="M108" i="1" l="1"/>
  <c r="S108" i="1"/>
  <c r="I109" i="1"/>
  <c r="P108" i="1"/>
  <c r="O109" i="1" s="1"/>
  <c r="H198" i="1"/>
  <c r="AB197" i="1"/>
  <c r="AF104" i="1" l="1"/>
  <c r="R109" i="1"/>
  <c r="X109" i="1"/>
  <c r="Y109" i="1" s="1"/>
  <c r="W109" i="1"/>
  <c r="Q109" i="1"/>
  <c r="J109" i="1"/>
  <c r="L109" i="1" s="1"/>
  <c r="M109" i="1" s="1"/>
  <c r="T98" i="1" a="1"/>
  <c r="T98" i="1" s="1"/>
  <c r="H199" i="1"/>
  <c r="AB198" i="1"/>
  <c r="N109" i="1" l="1"/>
  <c r="P109" i="1" s="1"/>
  <c r="S109" i="1"/>
  <c r="H200" i="1"/>
  <c r="AB199" i="1"/>
  <c r="I110" i="1" l="1"/>
  <c r="T99" i="1" s="1" a="1"/>
  <c r="T99" i="1" s="1"/>
  <c r="J110" i="1"/>
  <c r="L110" i="1" s="1"/>
  <c r="N110" i="1" s="1"/>
  <c r="M110" i="1"/>
  <c r="O110" i="1"/>
  <c r="H201" i="1"/>
  <c r="AB200" i="1"/>
  <c r="I111" i="1" l="1"/>
  <c r="P110" i="1"/>
  <c r="AF105" i="1"/>
  <c r="Q110" i="1"/>
  <c r="R110" i="1"/>
  <c r="X110" i="1"/>
  <c r="W110" i="1"/>
  <c r="H202" i="1"/>
  <c r="AB201" i="1"/>
  <c r="S110" i="1" l="1"/>
  <c r="O111" i="1"/>
  <c r="J111" i="1"/>
  <c r="L111" i="1" s="1"/>
  <c r="M111" i="1" s="1"/>
  <c r="N111" i="1"/>
  <c r="T100" i="1" a="1"/>
  <c r="T100" i="1" s="1"/>
  <c r="Y110" i="1"/>
  <c r="H203" i="1"/>
  <c r="AB202" i="1"/>
  <c r="AF106" i="1" l="1"/>
  <c r="W111" i="1"/>
  <c r="Q111" i="1"/>
  <c r="R111" i="1"/>
  <c r="X111" i="1"/>
  <c r="I112" i="1"/>
  <c r="P111" i="1"/>
  <c r="H204" i="1"/>
  <c r="AB203" i="1"/>
  <c r="S111" i="1" l="1"/>
  <c r="O112" i="1"/>
  <c r="N112" i="1"/>
  <c r="J112" i="1"/>
  <c r="L112" i="1" s="1"/>
  <c r="M112" i="1" s="1"/>
  <c r="T101" i="1" a="1"/>
  <c r="T101" i="1" s="1"/>
  <c r="Y111" i="1"/>
  <c r="H205" i="1"/>
  <c r="AB204" i="1"/>
  <c r="AF107" i="1" l="1"/>
  <c r="Q112" i="1"/>
  <c r="R112" i="1"/>
  <c r="W112" i="1"/>
  <c r="X112" i="1"/>
  <c r="Y112" i="1" s="1"/>
  <c r="I113" i="1"/>
  <c r="P112" i="1"/>
  <c r="H206" i="1"/>
  <c r="AB205" i="1"/>
  <c r="S112" i="1" l="1"/>
  <c r="U103" i="1"/>
  <c r="AC103" i="1" s="1"/>
  <c r="AD103" i="1" s="1"/>
  <c r="O113" i="1"/>
  <c r="U112" i="1"/>
  <c r="U106" i="1"/>
  <c r="AC106" i="1" s="1"/>
  <c r="AD106" i="1" s="1"/>
  <c r="U101" i="1"/>
  <c r="AC101" i="1" s="1"/>
  <c r="U107" i="1"/>
  <c r="AC107" i="1" s="1"/>
  <c r="AD107" i="1" s="1"/>
  <c r="U102" i="1"/>
  <c r="AC102" i="1" s="1"/>
  <c r="AD102" i="1" s="1"/>
  <c r="U111" i="1"/>
  <c r="AC111" i="1" s="1"/>
  <c r="AD111" i="1" s="1"/>
  <c r="U108" i="1"/>
  <c r="AC108" i="1" s="1"/>
  <c r="AD108" i="1" s="1"/>
  <c r="U109" i="1"/>
  <c r="AC109" i="1" s="1"/>
  <c r="AD109" i="1" s="1"/>
  <c r="U105" i="1"/>
  <c r="AC105" i="1" s="1"/>
  <c r="AD105" i="1" s="1"/>
  <c r="U110" i="1"/>
  <c r="AC110" i="1" s="1"/>
  <c r="AD110" i="1" s="1"/>
  <c r="U104" i="1"/>
  <c r="AC104" i="1" s="1"/>
  <c r="AD104" i="1" s="1"/>
  <c r="J113" i="1"/>
  <c r="L113" i="1" s="1"/>
  <c r="M113" i="1" s="1"/>
  <c r="T102" i="1" a="1"/>
  <c r="T102" i="1" s="1"/>
  <c r="H207" i="1"/>
  <c r="AB206" i="1"/>
  <c r="N113" i="1" l="1"/>
  <c r="P113" i="1" s="1"/>
  <c r="O114" i="1" s="1"/>
  <c r="AF108" i="1"/>
  <c r="R113" i="1"/>
  <c r="W113" i="1"/>
  <c r="X113" i="1"/>
  <c r="Q113" i="1"/>
  <c r="AE98" i="1"/>
  <c r="AE91" i="1"/>
  <c r="AE90" i="1"/>
  <c r="AE92" i="1"/>
  <c r="AE99" i="1"/>
  <c r="AE93" i="1"/>
  <c r="AE100" i="1"/>
  <c r="AE94" i="1"/>
  <c r="AE96" i="1"/>
  <c r="AD101" i="1"/>
  <c r="AE97" i="1"/>
  <c r="AE95" i="1"/>
  <c r="AC112" i="1"/>
  <c r="AD112" i="1" s="1"/>
  <c r="I114" i="1"/>
  <c r="H208" i="1"/>
  <c r="AB207" i="1"/>
  <c r="AF109" i="1" l="1"/>
  <c r="Q114" i="1"/>
  <c r="R114" i="1"/>
  <c r="W114" i="1"/>
  <c r="X114" i="1"/>
  <c r="AE101" i="1"/>
  <c r="Y113" i="1"/>
  <c r="J114" i="1"/>
  <c r="L114" i="1" s="1"/>
  <c r="N114" i="1" s="1"/>
  <c r="T103" i="1" a="1"/>
  <c r="T103" i="1" s="1"/>
  <c r="S113" i="1"/>
  <c r="H209" i="1"/>
  <c r="AB208" i="1"/>
  <c r="S114" i="1" l="1"/>
  <c r="Y114" i="1"/>
  <c r="M114" i="1"/>
  <c r="P114" i="1"/>
  <c r="O115" i="1" s="1"/>
  <c r="I115" i="1"/>
  <c r="H210" i="1"/>
  <c r="AB209" i="1"/>
  <c r="J115" i="1" l="1"/>
  <c r="L115" i="1" s="1"/>
  <c r="M115" i="1" s="1"/>
  <c r="T104" i="1" a="1"/>
  <c r="T104" i="1" s="1"/>
  <c r="AF110" i="1"/>
  <c r="R115" i="1"/>
  <c r="W115" i="1"/>
  <c r="Q115" i="1"/>
  <c r="X115" i="1"/>
  <c r="Y115" i="1" s="1"/>
  <c r="H211" i="1"/>
  <c r="AB210" i="1"/>
  <c r="N115" i="1" l="1"/>
  <c r="I116" i="1"/>
  <c r="P115" i="1"/>
  <c r="O116" i="1" s="1"/>
  <c r="S115" i="1"/>
  <c r="H212" i="1"/>
  <c r="AB211" i="1"/>
  <c r="J116" i="1" l="1"/>
  <c r="L116" i="1" s="1"/>
  <c r="M116" i="1" s="1"/>
  <c r="N116" i="1"/>
  <c r="T105" i="1" a="1"/>
  <c r="T105" i="1" s="1"/>
  <c r="AF111" i="1"/>
  <c r="W116" i="1"/>
  <c r="X116" i="1"/>
  <c r="Y116" i="1" s="1"/>
  <c r="Q116" i="1"/>
  <c r="S116" i="1" s="1"/>
  <c r="R116" i="1"/>
  <c r="H213" i="1"/>
  <c r="AB212" i="1"/>
  <c r="P116" i="1" l="1"/>
  <c r="O117" i="1" s="1"/>
  <c r="I117" i="1"/>
  <c r="H214" i="1"/>
  <c r="AB213" i="1"/>
  <c r="J117" i="1" l="1"/>
  <c r="L117" i="1" s="1"/>
  <c r="N117" i="1" s="1"/>
  <c r="T106" i="1" a="1"/>
  <c r="T106" i="1" s="1"/>
  <c r="AF112" i="1"/>
  <c r="Q117" i="1"/>
  <c r="X117" i="1"/>
  <c r="W117" i="1"/>
  <c r="R117" i="1"/>
  <c r="H215" i="1"/>
  <c r="AB214" i="1"/>
  <c r="Y117" i="1" l="1"/>
  <c r="M117" i="1"/>
  <c r="S117" i="1"/>
  <c r="I118" i="1"/>
  <c r="P117" i="1"/>
  <c r="O118" i="1" s="1"/>
  <c r="H216" i="1"/>
  <c r="AB215" i="1"/>
  <c r="AF113" i="1" l="1"/>
  <c r="R118" i="1"/>
  <c r="X118" i="1"/>
  <c r="W118" i="1"/>
  <c r="Q118" i="1"/>
  <c r="J118" i="1"/>
  <c r="L118" i="1" s="1"/>
  <c r="N118" i="1" s="1"/>
  <c r="T107" i="1" a="1"/>
  <c r="T107" i="1" s="1"/>
  <c r="H217" i="1"/>
  <c r="AB216" i="1"/>
  <c r="M118" i="1" l="1"/>
  <c r="Y118" i="1"/>
  <c r="P118" i="1"/>
  <c r="O119" i="1" s="1"/>
  <c r="I119" i="1"/>
  <c r="S118" i="1"/>
  <c r="H218" i="1"/>
  <c r="AB217" i="1"/>
  <c r="J119" i="1" l="1"/>
  <c r="L119" i="1" s="1"/>
  <c r="N119" i="1" s="1"/>
  <c r="M119" i="1"/>
  <c r="T108" i="1" a="1"/>
  <c r="T108" i="1" s="1"/>
  <c r="AF114" i="1"/>
  <c r="X119" i="1"/>
  <c r="Y119" i="1" s="1"/>
  <c r="Q119" i="1"/>
  <c r="R119" i="1"/>
  <c r="W119" i="1"/>
  <c r="H219" i="1"/>
  <c r="AB218" i="1"/>
  <c r="S119" i="1" l="1"/>
  <c r="I120" i="1"/>
  <c r="P119" i="1"/>
  <c r="O120" i="1" s="1"/>
  <c r="H220" i="1"/>
  <c r="AB219" i="1"/>
  <c r="AF39" i="1"/>
  <c r="AF115" i="1" l="1"/>
  <c r="X120" i="1"/>
  <c r="Q120" i="1"/>
  <c r="R120" i="1"/>
  <c r="W120" i="1"/>
  <c r="J120" i="1"/>
  <c r="L120" i="1" s="1"/>
  <c r="M120" i="1" s="1"/>
  <c r="N120" i="1"/>
  <c r="T109" i="1" a="1"/>
  <c r="T109" i="1" s="1"/>
  <c r="H221" i="1"/>
  <c r="AB220" i="1"/>
  <c r="AD39" i="1"/>
  <c r="V39" i="1"/>
  <c r="Y39" i="1"/>
  <c r="AC39" i="1"/>
  <c r="X39" i="1"/>
  <c r="W39" i="1"/>
  <c r="AE39" i="1"/>
  <c r="S39" i="1"/>
  <c r="Q39" i="1"/>
  <c r="Z39" i="1"/>
  <c r="U39" i="1"/>
  <c r="R39" i="1"/>
  <c r="AA39" i="1"/>
  <c r="AB39" i="1"/>
  <c r="Y120" i="1" l="1"/>
  <c r="S120" i="1"/>
  <c r="I121" i="1"/>
  <c r="P120" i="1"/>
  <c r="O121" i="1" s="1"/>
  <c r="H222" i="1"/>
  <c r="AB221" i="1"/>
  <c r="J121" i="1" l="1"/>
  <c r="L121" i="1" s="1"/>
  <c r="N121" i="1" s="1"/>
  <c r="M121" i="1"/>
  <c r="T110" i="1" a="1"/>
  <c r="T110" i="1" s="1"/>
  <c r="AF116" i="1"/>
  <c r="W121" i="1"/>
  <c r="Q121" i="1"/>
  <c r="R121" i="1"/>
  <c r="X121" i="1"/>
  <c r="H223" i="1"/>
  <c r="AB222" i="1"/>
  <c r="S121" i="1" l="1"/>
  <c r="Y121" i="1"/>
  <c r="I122" i="1"/>
  <c r="P121" i="1"/>
  <c r="O122" i="1" s="1"/>
  <c r="H224" i="1"/>
  <c r="AB223" i="1"/>
  <c r="AF117" i="1" l="1"/>
  <c r="R122" i="1"/>
  <c r="X122" i="1"/>
  <c r="W122" i="1"/>
  <c r="Q122" i="1"/>
  <c r="J122" i="1"/>
  <c r="L122" i="1" s="1"/>
  <c r="M122" i="1" s="1"/>
  <c r="T111" i="1" a="1"/>
  <c r="T111" i="1" s="1"/>
  <c r="H225" i="1"/>
  <c r="AB224" i="1"/>
  <c r="N122" i="1" l="1"/>
  <c r="P122" i="1" s="1"/>
  <c r="Y122" i="1"/>
  <c r="S122" i="1"/>
  <c r="H226" i="1"/>
  <c r="AB225" i="1"/>
  <c r="I123" i="1" l="1"/>
  <c r="T112" i="1" s="1" a="1"/>
  <c r="T112" i="1" s="1"/>
  <c r="J123" i="1"/>
  <c r="L123" i="1" s="1"/>
  <c r="M123" i="1" s="1"/>
  <c r="N123" i="1"/>
  <c r="O123" i="1"/>
  <c r="H227" i="1"/>
  <c r="AB226" i="1"/>
  <c r="AF118" i="1" l="1"/>
  <c r="X123" i="1"/>
  <c r="W123" i="1"/>
  <c r="Q123" i="1"/>
  <c r="R123" i="1"/>
  <c r="I124" i="1"/>
  <c r="P123" i="1"/>
  <c r="H228" i="1"/>
  <c r="AB227" i="1"/>
  <c r="S123" i="1" l="1"/>
  <c r="O124" i="1"/>
  <c r="Y123" i="1"/>
  <c r="J124" i="1"/>
  <c r="L124" i="1" s="1"/>
  <c r="N124" i="1" s="1"/>
  <c r="T113" i="1" a="1"/>
  <c r="T113" i="1" s="1"/>
  <c r="H229" i="1"/>
  <c r="AB228" i="1"/>
  <c r="M124" i="1" l="1"/>
  <c r="I125" i="1"/>
  <c r="P124" i="1"/>
  <c r="AF119" i="1"/>
  <c r="W124" i="1"/>
  <c r="X124" i="1"/>
  <c r="Q124" i="1"/>
  <c r="R124" i="1"/>
  <c r="H230" i="1"/>
  <c r="AB229" i="1"/>
  <c r="S124" i="1" l="1"/>
  <c r="Y124" i="1"/>
  <c r="U115" i="1"/>
  <c r="AC115" i="1" s="1"/>
  <c r="AD115" i="1" s="1"/>
  <c r="O125" i="1"/>
  <c r="U124" i="1"/>
  <c r="AC124" i="1" s="1"/>
  <c r="U116" i="1"/>
  <c r="AC116" i="1" s="1"/>
  <c r="AD116" i="1" s="1"/>
  <c r="U118" i="1"/>
  <c r="AC118" i="1" s="1"/>
  <c r="AD118" i="1" s="1"/>
  <c r="U123" i="1"/>
  <c r="AC123" i="1" s="1"/>
  <c r="AD123" i="1" s="1"/>
  <c r="U120" i="1"/>
  <c r="AC120" i="1" s="1"/>
  <c r="AD120" i="1" s="1"/>
  <c r="U119" i="1"/>
  <c r="AC119" i="1" s="1"/>
  <c r="AD119" i="1" s="1"/>
  <c r="U122" i="1"/>
  <c r="AC122" i="1" s="1"/>
  <c r="AD122" i="1" s="1"/>
  <c r="U114" i="1"/>
  <c r="AC114" i="1" s="1"/>
  <c r="AD114" i="1" s="1"/>
  <c r="U113" i="1"/>
  <c r="AC113" i="1" s="1"/>
  <c r="U121" i="1"/>
  <c r="AC121" i="1" s="1"/>
  <c r="AD121" i="1" s="1"/>
  <c r="U117" i="1"/>
  <c r="AC117" i="1" s="1"/>
  <c r="AD117" i="1" s="1"/>
  <c r="J125" i="1"/>
  <c r="L125" i="1" s="1"/>
  <c r="M125" i="1" s="1"/>
  <c r="T114" i="1" a="1"/>
  <c r="T114" i="1" s="1"/>
  <c r="H231" i="1"/>
  <c r="AB230" i="1"/>
  <c r="N125" i="1" l="1"/>
  <c r="I126" i="1" s="1"/>
  <c r="AE113" i="1"/>
  <c r="AD124" i="1"/>
  <c r="P125" i="1"/>
  <c r="O126" i="1" s="1"/>
  <c r="AE105" i="1"/>
  <c r="AE103" i="1"/>
  <c r="AE104" i="1"/>
  <c r="AE111" i="1"/>
  <c r="AD113" i="1"/>
  <c r="AE110" i="1"/>
  <c r="AE109" i="1"/>
  <c r="AE102" i="1"/>
  <c r="AE108" i="1"/>
  <c r="AE112" i="1"/>
  <c r="AE106" i="1"/>
  <c r="AE107" i="1"/>
  <c r="AF120" i="1"/>
  <c r="R125" i="1"/>
  <c r="X125" i="1"/>
  <c r="W125" i="1"/>
  <c r="Q125" i="1"/>
  <c r="H232" i="1"/>
  <c r="AB231" i="1"/>
  <c r="Y125" i="1" l="1"/>
  <c r="S125" i="1"/>
  <c r="J126" i="1"/>
  <c r="L126" i="1" s="1"/>
  <c r="M126" i="1" s="1"/>
  <c r="T115" i="1" a="1"/>
  <c r="T115" i="1" s="1"/>
  <c r="AF121" i="1"/>
  <c r="W126" i="1"/>
  <c r="X126" i="1"/>
  <c r="Q126" i="1"/>
  <c r="R126" i="1"/>
  <c r="H233" i="1"/>
  <c r="AB232" i="1"/>
  <c r="Y126" i="1" l="1"/>
  <c r="N126" i="1"/>
  <c r="I127" i="1"/>
  <c r="P126" i="1"/>
  <c r="O127" i="1" s="1"/>
  <c r="S126" i="1"/>
  <c r="H234" i="1"/>
  <c r="AB233" i="1"/>
  <c r="J127" i="1" l="1"/>
  <c r="L127" i="1" s="1"/>
  <c r="M127" i="1" s="1"/>
  <c r="T116" i="1" a="1"/>
  <c r="T116" i="1" s="1"/>
  <c r="AF122" i="1"/>
  <c r="Q127" i="1"/>
  <c r="X127" i="1"/>
  <c r="W127" i="1"/>
  <c r="R127" i="1"/>
  <c r="H235" i="1"/>
  <c r="AB234" i="1"/>
  <c r="Y127" i="1" l="1"/>
  <c r="N127" i="1"/>
  <c r="S127" i="1"/>
  <c r="H236" i="1"/>
  <c r="AB235" i="1"/>
  <c r="I128" i="1" l="1"/>
  <c r="P127" i="1"/>
  <c r="O128" i="1" s="1"/>
  <c r="H237" i="1"/>
  <c r="AB236" i="1"/>
  <c r="AF123" i="1" l="1"/>
  <c r="Q128" i="1"/>
  <c r="X128" i="1"/>
  <c r="W128" i="1"/>
  <c r="R128" i="1"/>
  <c r="J128" i="1"/>
  <c r="L128" i="1" s="1"/>
  <c r="N128" i="1" s="1"/>
  <c r="M128" i="1"/>
  <c r="T117" i="1" a="1"/>
  <c r="T117" i="1" s="1"/>
  <c r="H238" i="1"/>
  <c r="AB237" i="1"/>
  <c r="S128" i="1" l="1"/>
  <c r="Y128" i="1"/>
  <c r="P128" i="1"/>
  <c r="O129" i="1" s="1"/>
  <c r="I129" i="1"/>
  <c r="H239" i="1"/>
  <c r="AB238" i="1"/>
  <c r="AF124" i="1" l="1"/>
  <c r="X129" i="1"/>
  <c r="Q129" i="1"/>
  <c r="R129" i="1"/>
  <c r="W129" i="1"/>
  <c r="J129" i="1"/>
  <c r="L129" i="1" s="1"/>
  <c r="N129" i="1" s="1"/>
  <c r="T118" i="1" a="1"/>
  <c r="T118" i="1" s="1"/>
  <c r="H240" i="1"/>
  <c r="AB239" i="1"/>
  <c r="M129" i="1" l="1"/>
  <c r="S129" i="1"/>
  <c r="I130" i="1"/>
  <c r="P129" i="1"/>
  <c r="O130" i="1" s="1"/>
  <c r="Y129" i="1"/>
  <c r="H241" i="1"/>
  <c r="AB240" i="1"/>
  <c r="J130" i="1" l="1"/>
  <c r="L130" i="1" s="1"/>
  <c r="N130" i="1" s="1"/>
  <c r="M130" i="1"/>
  <c r="T119" i="1" a="1"/>
  <c r="T119" i="1" s="1"/>
  <c r="AF125" i="1"/>
  <c r="Q130" i="1"/>
  <c r="R130" i="1"/>
  <c r="W130" i="1"/>
  <c r="X130" i="1"/>
  <c r="H242" i="1"/>
  <c r="AB241" i="1"/>
  <c r="Y130" i="1" l="1"/>
  <c r="S130" i="1"/>
  <c r="I131" i="1"/>
  <c r="P130" i="1"/>
  <c r="O131" i="1" s="1"/>
  <c r="H243" i="1"/>
  <c r="AB242" i="1"/>
  <c r="J131" i="1" l="1"/>
  <c r="L131" i="1" s="1"/>
  <c r="M131" i="1" s="1"/>
  <c r="T120" i="1" a="1"/>
  <c r="T120" i="1" s="1"/>
  <c r="AF126" i="1"/>
  <c r="W131" i="1"/>
  <c r="Q131" i="1"/>
  <c r="R131" i="1"/>
  <c r="X131" i="1"/>
  <c r="Y131" i="1" s="1"/>
  <c r="H244" i="1"/>
  <c r="AB243" i="1"/>
  <c r="S131" i="1" l="1"/>
  <c r="N131" i="1"/>
  <c r="H245" i="1"/>
  <c r="AB244" i="1"/>
  <c r="P131" i="1" l="1"/>
  <c r="O132" i="1" s="1"/>
  <c r="I132" i="1"/>
  <c r="H246" i="1"/>
  <c r="AB245" i="1"/>
  <c r="J132" i="1" l="1"/>
  <c r="L132" i="1" s="1"/>
  <c r="N132" i="1" s="1"/>
  <c r="T121" i="1" a="1"/>
  <c r="T121" i="1" s="1"/>
  <c r="AF127" i="1"/>
  <c r="X132" i="1"/>
  <c r="Q132" i="1"/>
  <c r="R132" i="1"/>
  <c r="W132" i="1"/>
  <c r="H247" i="1"/>
  <c r="AB246" i="1"/>
  <c r="I133" i="1" l="1"/>
  <c r="P132" i="1"/>
  <c r="O133" i="1" s="1"/>
  <c r="S132" i="1"/>
  <c r="Y132" i="1"/>
  <c r="M132" i="1"/>
  <c r="H248" i="1"/>
  <c r="AB247" i="1"/>
  <c r="AF128" i="1" l="1"/>
  <c r="R133" i="1"/>
  <c r="X133" i="1"/>
  <c r="Y133" i="1" s="1"/>
  <c r="W133" i="1"/>
  <c r="Q133" i="1"/>
  <c r="J133" i="1"/>
  <c r="L133" i="1" s="1"/>
  <c r="M133" i="1" s="1"/>
  <c r="T122" i="1" a="1"/>
  <c r="T122" i="1" s="1"/>
  <c r="H249" i="1"/>
  <c r="AB248" i="1"/>
  <c r="N133" i="1" l="1"/>
  <c r="I134" i="1" s="1"/>
  <c r="S133" i="1"/>
  <c r="H250" i="1"/>
  <c r="AB249" i="1"/>
  <c r="P133" i="1" l="1"/>
  <c r="O134" i="1" s="1"/>
  <c r="W134" i="1" s="1"/>
  <c r="AF129" i="1"/>
  <c r="R134" i="1"/>
  <c r="X134" i="1"/>
  <c r="Q134" i="1"/>
  <c r="J134" i="1"/>
  <c r="L134" i="1" s="1"/>
  <c r="M134" i="1" s="1"/>
  <c r="T123" i="1" a="1"/>
  <c r="T123" i="1" s="1"/>
  <c r="H251" i="1"/>
  <c r="AB250" i="1"/>
  <c r="Y134" i="1" l="1"/>
  <c r="N134" i="1"/>
  <c r="I135" i="1" s="1"/>
  <c r="S134" i="1"/>
  <c r="H252" i="1"/>
  <c r="AB251" i="1"/>
  <c r="P134" i="1" l="1"/>
  <c r="O135" i="1" s="1"/>
  <c r="X135" i="1" s="1"/>
  <c r="AF130" i="1"/>
  <c r="Q135" i="1"/>
  <c r="R135" i="1"/>
  <c r="J135" i="1"/>
  <c r="L135" i="1" s="1"/>
  <c r="N135" i="1" s="1"/>
  <c r="T124" i="1" a="1"/>
  <c r="T124" i="1" s="1"/>
  <c r="H253" i="1"/>
  <c r="AB252" i="1"/>
  <c r="W135" i="1" l="1"/>
  <c r="Y135" i="1" s="1"/>
  <c r="S135" i="1"/>
  <c r="M135" i="1"/>
  <c r="I136" i="1"/>
  <c r="P135" i="1"/>
  <c r="H254" i="1"/>
  <c r="AB253" i="1"/>
  <c r="J136" i="1" l="1"/>
  <c r="L136" i="1" s="1"/>
  <c r="M136" i="1" s="1"/>
  <c r="N136" i="1"/>
  <c r="T125" i="1" a="1"/>
  <c r="T125" i="1" s="1"/>
  <c r="O136" i="1"/>
  <c r="H255" i="1"/>
  <c r="AB254" i="1"/>
  <c r="I137" i="1" l="1"/>
  <c r="P136" i="1"/>
  <c r="AF131" i="1"/>
  <c r="Q136" i="1"/>
  <c r="X136" i="1"/>
  <c r="W136" i="1"/>
  <c r="R136" i="1"/>
  <c r="H256" i="1"/>
  <c r="AB255" i="1"/>
  <c r="S136" i="1" l="1"/>
  <c r="O137" i="1"/>
  <c r="U136" i="1"/>
  <c r="U133" i="1"/>
  <c r="AC133" i="1" s="1"/>
  <c r="AD133" i="1" s="1"/>
  <c r="U126" i="1"/>
  <c r="AC126" i="1" s="1"/>
  <c r="AD126" i="1" s="1"/>
  <c r="U131" i="1"/>
  <c r="AC131" i="1" s="1"/>
  <c r="AD131" i="1" s="1"/>
  <c r="U132" i="1"/>
  <c r="AC132" i="1" s="1"/>
  <c r="AD132" i="1" s="1"/>
  <c r="U130" i="1"/>
  <c r="AC130" i="1" s="1"/>
  <c r="AD130" i="1" s="1"/>
  <c r="U129" i="1"/>
  <c r="AC129" i="1" s="1"/>
  <c r="AD129" i="1" s="1"/>
  <c r="U135" i="1"/>
  <c r="AC135" i="1" s="1"/>
  <c r="AD135" i="1" s="1"/>
  <c r="U128" i="1"/>
  <c r="AC128" i="1" s="1"/>
  <c r="AD128" i="1" s="1"/>
  <c r="U127" i="1"/>
  <c r="AC127" i="1" s="1"/>
  <c r="AD127" i="1" s="1"/>
  <c r="U125" i="1"/>
  <c r="AC125" i="1" s="1"/>
  <c r="U134" i="1"/>
  <c r="AC134" i="1" s="1"/>
  <c r="AD134" i="1" s="1"/>
  <c r="J137" i="1"/>
  <c r="L137" i="1" s="1"/>
  <c r="M137" i="1" s="1"/>
  <c r="T126" i="1" a="1"/>
  <c r="T126" i="1" s="1"/>
  <c r="Y136" i="1"/>
  <c r="H257" i="1"/>
  <c r="AB256" i="1"/>
  <c r="AC136" i="1" l="1"/>
  <c r="AD136" i="1" s="1"/>
  <c r="AF132" i="1"/>
  <c r="R137" i="1"/>
  <c r="W137" i="1"/>
  <c r="X137" i="1"/>
  <c r="Y137" i="1" s="1"/>
  <c r="Q137" i="1"/>
  <c r="N137" i="1"/>
  <c r="AE119" i="1"/>
  <c r="AE125" i="1"/>
  <c r="AE121" i="1"/>
  <c r="AE122" i="1"/>
  <c r="AE114" i="1"/>
  <c r="AD125" i="1"/>
  <c r="AE115" i="1"/>
  <c r="AE118" i="1"/>
  <c r="AE120" i="1"/>
  <c r="AE116" i="1"/>
  <c r="AE123" i="1"/>
  <c r="AE124" i="1"/>
  <c r="AE117" i="1"/>
  <c r="H258" i="1"/>
  <c r="AB257" i="1"/>
  <c r="S137" i="1" l="1"/>
  <c r="I138" i="1"/>
  <c r="P137" i="1"/>
  <c r="O138" i="1" s="1"/>
  <c r="H259" i="1"/>
  <c r="AB258" i="1"/>
  <c r="J138" i="1" l="1"/>
  <c r="L138" i="1" s="1"/>
  <c r="M138" i="1" s="1"/>
  <c r="T127" i="1" a="1"/>
  <c r="T127" i="1" s="1"/>
  <c r="N138" i="1"/>
  <c r="AF133" i="1"/>
  <c r="Q138" i="1"/>
  <c r="R138" i="1"/>
  <c r="X138" i="1"/>
  <c r="Y138" i="1" s="1"/>
  <c r="W138" i="1"/>
  <c r="H260" i="1"/>
  <c r="AB259" i="1"/>
  <c r="S138" i="1" l="1"/>
  <c r="P138" i="1"/>
  <c r="O139" i="1" s="1"/>
  <c r="I139" i="1"/>
  <c r="H261" i="1"/>
  <c r="AB260" i="1"/>
  <c r="J139" i="1" l="1"/>
  <c r="L139" i="1" s="1"/>
  <c r="M139" i="1" s="1"/>
  <c r="N139" i="1"/>
  <c r="T128" i="1" a="1"/>
  <c r="T128" i="1" s="1"/>
  <c r="AF134" i="1"/>
  <c r="R139" i="1"/>
  <c r="W139" i="1"/>
  <c r="Q139" i="1"/>
  <c r="S139" i="1" s="1"/>
  <c r="X139" i="1"/>
  <c r="H262" i="1"/>
  <c r="AB261" i="1"/>
  <c r="Y139" i="1" l="1"/>
  <c r="I140" i="1"/>
  <c r="P139" i="1"/>
  <c r="O140" i="1" s="1"/>
  <c r="H263" i="1"/>
  <c r="AB262" i="1"/>
  <c r="AF135" i="1" l="1"/>
  <c r="R140" i="1"/>
  <c r="X140" i="1"/>
  <c r="Y140" i="1" s="1"/>
  <c r="Q140" i="1"/>
  <c r="W140" i="1"/>
  <c r="J140" i="1"/>
  <c r="L140" i="1" s="1"/>
  <c r="N140" i="1" s="1"/>
  <c r="T129" i="1" a="1"/>
  <c r="T129" i="1" s="1"/>
  <c r="H264" i="1"/>
  <c r="AB263" i="1"/>
  <c r="S140" i="1" l="1"/>
  <c r="P140" i="1"/>
  <c r="O141" i="1" s="1"/>
  <c r="I141" i="1"/>
  <c r="M140" i="1"/>
  <c r="H265" i="1"/>
  <c r="AB264" i="1"/>
  <c r="AF136" i="1" l="1"/>
  <c r="W141" i="1"/>
  <c r="Q141" i="1"/>
  <c r="R141" i="1"/>
  <c r="X141" i="1"/>
  <c r="J141" i="1"/>
  <c r="L141" i="1" s="1"/>
  <c r="M141" i="1" s="1"/>
  <c r="T130" i="1" a="1"/>
  <c r="T130" i="1" s="1"/>
  <c r="H266" i="1"/>
  <c r="AB265" i="1"/>
  <c r="Y141" i="1" l="1"/>
  <c r="N141" i="1"/>
  <c r="S141" i="1"/>
  <c r="H267" i="1"/>
  <c r="AB266" i="1"/>
  <c r="P141" i="1" l="1"/>
  <c r="O142" i="1" s="1"/>
  <c r="I142" i="1"/>
  <c r="H268" i="1"/>
  <c r="AB267" i="1"/>
  <c r="J142" i="1" l="1"/>
  <c r="L142" i="1" s="1"/>
  <c r="N142" i="1" s="1"/>
  <c r="T131" i="1" a="1"/>
  <c r="T131" i="1" s="1"/>
  <c r="AF137" i="1"/>
  <c r="R142" i="1"/>
  <c r="X142" i="1"/>
  <c r="W142" i="1"/>
  <c r="Q142" i="1"/>
  <c r="H269" i="1"/>
  <c r="AB268" i="1"/>
  <c r="M142" i="1" l="1"/>
  <c r="Y142" i="1"/>
  <c r="I143" i="1"/>
  <c r="P142" i="1"/>
  <c r="O143" i="1" s="1"/>
  <c r="S142" i="1"/>
  <c r="H270" i="1"/>
  <c r="AB269" i="1"/>
  <c r="AF138" i="1" l="1"/>
  <c r="X143" i="1"/>
  <c r="W143" i="1"/>
  <c r="Q143" i="1"/>
  <c r="R143" i="1"/>
  <c r="J143" i="1"/>
  <c r="L143" i="1" s="1"/>
  <c r="M143" i="1" s="1"/>
  <c r="T132" i="1" a="1"/>
  <c r="T132" i="1" s="1"/>
  <c r="H271" i="1"/>
  <c r="AB270" i="1"/>
  <c r="N143" i="1" l="1"/>
  <c r="I144" i="1"/>
  <c r="P143" i="1"/>
  <c r="O144" i="1" s="1"/>
  <c r="Y143" i="1"/>
  <c r="S143" i="1"/>
  <c r="H272" i="1"/>
  <c r="AB271" i="1"/>
  <c r="AF139" i="1" l="1"/>
  <c r="R144" i="1"/>
  <c r="X144" i="1"/>
  <c r="W144" i="1"/>
  <c r="Q144" i="1"/>
  <c r="J144" i="1"/>
  <c r="L144" i="1" s="1"/>
  <c r="N144" i="1" s="1"/>
  <c r="M144" i="1"/>
  <c r="T133" i="1" a="1"/>
  <c r="T133" i="1" s="1"/>
  <c r="H273" i="1"/>
  <c r="AB272" i="1"/>
  <c r="Y144" i="1" l="1"/>
  <c r="P144" i="1"/>
  <c r="O145" i="1" s="1"/>
  <c r="I145" i="1"/>
  <c r="S144" i="1"/>
  <c r="H274" i="1"/>
  <c r="AB273" i="1"/>
  <c r="J145" i="1" l="1"/>
  <c r="L145" i="1" s="1"/>
  <c r="M145" i="1" s="1"/>
  <c r="T134" i="1" a="1"/>
  <c r="T134" i="1" s="1"/>
  <c r="AF140" i="1"/>
  <c r="Q145" i="1"/>
  <c r="R145" i="1"/>
  <c r="W145" i="1"/>
  <c r="X145" i="1"/>
  <c r="Y145" i="1" s="1"/>
  <c r="H275" i="1"/>
  <c r="AB274" i="1"/>
  <c r="S145" i="1" l="1"/>
  <c r="N145" i="1"/>
  <c r="H276" i="1"/>
  <c r="AB275" i="1"/>
  <c r="I146" i="1" l="1"/>
  <c r="P145" i="1"/>
  <c r="O146" i="1" s="1"/>
  <c r="H277" i="1"/>
  <c r="AB276" i="1"/>
  <c r="AF141" i="1" l="1"/>
  <c r="Q146" i="1"/>
  <c r="S146" i="1" s="1"/>
  <c r="W146" i="1"/>
  <c r="R146" i="1"/>
  <c r="X146" i="1"/>
  <c r="J146" i="1"/>
  <c r="L146" i="1" s="1"/>
  <c r="M146" i="1" s="1"/>
  <c r="N146" i="1"/>
  <c r="T135" i="1" a="1"/>
  <c r="T135" i="1" s="1"/>
  <c r="H278" i="1"/>
  <c r="AB277" i="1"/>
  <c r="Y146" i="1" l="1"/>
  <c r="I147" i="1"/>
  <c r="P146" i="1"/>
  <c r="H279" i="1"/>
  <c r="AB278" i="1"/>
  <c r="O147" i="1" l="1"/>
  <c r="J147" i="1"/>
  <c r="L147" i="1" s="1"/>
  <c r="N147" i="1" s="1"/>
  <c r="M147" i="1"/>
  <c r="T136" i="1" a="1"/>
  <c r="T136" i="1" s="1"/>
  <c r="H280" i="1"/>
  <c r="AB279" i="1"/>
  <c r="AF142" i="1" l="1"/>
  <c r="X147" i="1"/>
  <c r="W147" i="1"/>
  <c r="Q147" i="1"/>
  <c r="R147" i="1"/>
  <c r="P147" i="1"/>
  <c r="I148" i="1"/>
  <c r="H281" i="1"/>
  <c r="AB280" i="1"/>
  <c r="O148" i="1" l="1"/>
  <c r="S147" i="1"/>
  <c r="J148" i="1"/>
  <c r="L148" i="1" s="1"/>
  <c r="N148" i="1" s="1"/>
  <c r="T137" i="1" a="1"/>
  <c r="T137" i="1" s="1"/>
  <c r="Y147" i="1"/>
  <c r="H282" i="1"/>
  <c r="AB281" i="1"/>
  <c r="M148" i="1" l="1"/>
  <c r="AF143" i="1"/>
  <c r="Q148" i="1"/>
  <c r="R148" i="1"/>
  <c r="W148" i="1"/>
  <c r="X148" i="1"/>
  <c r="I149" i="1"/>
  <c r="P148" i="1"/>
  <c r="H283" i="1"/>
  <c r="AB282" i="1"/>
  <c r="Y148" i="1" l="1"/>
  <c r="U147" i="1"/>
  <c r="AC147" i="1" s="1"/>
  <c r="AD147" i="1" s="1"/>
  <c r="O149" i="1"/>
  <c r="U148" i="1"/>
  <c r="U137" i="1"/>
  <c r="AC137" i="1" s="1"/>
  <c r="U145" i="1"/>
  <c r="AC145" i="1" s="1"/>
  <c r="AD145" i="1" s="1"/>
  <c r="U144" i="1"/>
  <c r="AC144" i="1" s="1"/>
  <c r="AD144" i="1" s="1"/>
  <c r="U143" i="1"/>
  <c r="AC143" i="1" s="1"/>
  <c r="AD143" i="1" s="1"/>
  <c r="U146" i="1"/>
  <c r="AC146" i="1" s="1"/>
  <c r="AD146" i="1" s="1"/>
  <c r="U140" i="1"/>
  <c r="AC140" i="1" s="1"/>
  <c r="AD140" i="1" s="1"/>
  <c r="U141" i="1"/>
  <c r="AC141" i="1" s="1"/>
  <c r="AD141" i="1" s="1"/>
  <c r="U138" i="1"/>
  <c r="AC138" i="1" s="1"/>
  <c r="AD138" i="1" s="1"/>
  <c r="U142" i="1"/>
  <c r="AC142" i="1" s="1"/>
  <c r="AD142" i="1" s="1"/>
  <c r="U139" i="1"/>
  <c r="AC139" i="1" s="1"/>
  <c r="AD139" i="1" s="1"/>
  <c r="J149" i="1"/>
  <c r="L149" i="1" s="1"/>
  <c r="M149" i="1" s="1"/>
  <c r="T138" i="1" a="1"/>
  <c r="T138" i="1" s="1"/>
  <c r="S148" i="1"/>
  <c r="AC148" i="1" s="1"/>
  <c r="AD148" i="1" s="1"/>
  <c r="H284" i="1"/>
  <c r="AB283" i="1"/>
  <c r="AE128" i="1" l="1"/>
  <c r="AE132" i="1"/>
  <c r="AE131" i="1"/>
  <c r="AD137" i="1"/>
  <c r="AE129" i="1"/>
  <c r="AE133" i="1"/>
  <c r="AE134" i="1"/>
  <c r="AE137" i="1"/>
  <c r="AE126" i="1"/>
  <c r="AE127" i="1"/>
  <c r="AE136" i="1"/>
  <c r="AE135" i="1"/>
  <c r="AE130" i="1"/>
  <c r="N149" i="1"/>
  <c r="AF144" i="1"/>
  <c r="R149" i="1"/>
  <c r="X149" i="1"/>
  <c r="W149" i="1"/>
  <c r="Q149" i="1"/>
  <c r="S149" i="1" s="1"/>
  <c r="H285" i="1"/>
  <c r="AB284" i="1"/>
  <c r="P149" i="1" l="1"/>
  <c r="O150" i="1" s="1"/>
  <c r="I150" i="1"/>
  <c r="Y149" i="1"/>
  <c r="H286" i="1"/>
  <c r="AB285" i="1"/>
  <c r="J150" i="1" l="1"/>
  <c r="L150" i="1" s="1"/>
  <c r="N150" i="1" s="1"/>
  <c r="T139" i="1" a="1"/>
  <c r="T139" i="1" s="1"/>
  <c r="AF145" i="1"/>
  <c r="R150" i="1"/>
  <c r="W150" i="1"/>
  <c r="X150" i="1"/>
  <c r="Y150" i="1" s="1"/>
  <c r="Q150" i="1"/>
  <c r="S150" i="1" s="1"/>
  <c r="H287" i="1"/>
  <c r="AB286" i="1"/>
  <c r="M150" i="1" l="1"/>
  <c r="P150" i="1"/>
  <c r="O151" i="1" s="1"/>
  <c r="I151" i="1"/>
  <c r="H288" i="1"/>
  <c r="AB287" i="1"/>
  <c r="AF146" i="1" l="1"/>
  <c r="X151" i="1"/>
  <c r="W151" i="1"/>
  <c r="Q151" i="1"/>
  <c r="R151" i="1"/>
  <c r="J151" i="1"/>
  <c r="L151" i="1" s="1"/>
  <c r="M151" i="1" s="1"/>
  <c r="N151" i="1"/>
  <c r="T140" i="1" a="1"/>
  <c r="T140" i="1" s="1"/>
  <c r="H289" i="1"/>
  <c r="AB288" i="1"/>
  <c r="S151" i="1" l="1"/>
  <c r="I152" i="1"/>
  <c r="P151" i="1"/>
  <c r="O152" i="1" s="1"/>
  <c r="Y151" i="1"/>
  <c r="H290" i="1"/>
  <c r="AB289" i="1"/>
  <c r="J152" i="1" l="1"/>
  <c r="L152" i="1" s="1"/>
  <c r="N152" i="1" s="1"/>
  <c r="M152" i="1"/>
  <c r="T141" i="1" a="1"/>
  <c r="T141" i="1" s="1"/>
  <c r="AF147" i="1"/>
  <c r="Q152" i="1"/>
  <c r="R152" i="1"/>
  <c r="X152" i="1"/>
  <c r="W152" i="1"/>
  <c r="H291" i="1"/>
  <c r="AB290" i="1"/>
  <c r="S152" i="1" l="1"/>
  <c r="Y152" i="1"/>
  <c r="I153" i="1"/>
  <c r="P152" i="1"/>
  <c r="O153" i="1" s="1"/>
  <c r="H292" i="1"/>
  <c r="AB291" i="1"/>
  <c r="J153" i="1" l="1"/>
  <c r="L153" i="1" s="1"/>
  <c r="M153" i="1" s="1"/>
  <c r="T142" i="1" a="1"/>
  <c r="T142" i="1" s="1"/>
  <c r="AF148" i="1"/>
  <c r="R153" i="1"/>
  <c r="W153" i="1"/>
  <c r="X153" i="1"/>
  <c r="Y153" i="1" s="1"/>
  <c r="Q153" i="1"/>
  <c r="H293" i="1"/>
  <c r="AB292" i="1"/>
  <c r="S153" i="1" l="1"/>
  <c r="N153" i="1"/>
  <c r="H294" i="1"/>
  <c r="AB293" i="1"/>
  <c r="P153" i="1" l="1"/>
  <c r="O154" i="1" s="1"/>
  <c r="I154" i="1"/>
  <c r="H295" i="1"/>
  <c r="AB294" i="1"/>
  <c r="J154" i="1" l="1"/>
  <c r="L154" i="1" s="1"/>
  <c r="M154" i="1" s="1"/>
  <c r="N154" i="1"/>
  <c r="T143" i="1" a="1"/>
  <c r="T143" i="1" s="1"/>
  <c r="AF149" i="1"/>
  <c r="X154" i="1"/>
  <c r="W154" i="1"/>
  <c r="Q154" i="1"/>
  <c r="S154" i="1" s="1"/>
  <c r="R154" i="1"/>
  <c r="H296" i="1"/>
  <c r="AB295" i="1"/>
  <c r="Y154" i="1" l="1"/>
  <c r="I155" i="1"/>
  <c r="P154" i="1"/>
  <c r="O155" i="1" s="1"/>
  <c r="H297" i="1"/>
  <c r="AB296" i="1"/>
  <c r="J155" i="1" l="1"/>
  <c r="L155" i="1" s="1"/>
  <c r="N155" i="1" s="1"/>
  <c r="T144" i="1" a="1"/>
  <c r="T144" i="1" s="1"/>
  <c r="AF150" i="1"/>
  <c r="X155" i="1"/>
  <c r="Q155" i="1"/>
  <c r="R155" i="1"/>
  <c r="W155" i="1"/>
  <c r="H298" i="1"/>
  <c r="AB297" i="1"/>
  <c r="S155" i="1" l="1"/>
  <c r="Y155" i="1"/>
  <c r="M155" i="1"/>
  <c r="I156" i="1"/>
  <c r="P155" i="1"/>
  <c r="O156" i="1" s="1"/>
  <c r="H299" i="1"/>
  <c r="AB298" i="1"/>
  <c r="AF151" i="1" l="1"/>
  <c r="W156" i="1"/>
  <c r="X156" i="1"/>
  <c r="Q156" i="1"/>
  <c r="R156" i="1"/>
  <c r="J156" i="1"/>
  <c r="L156" i="1" s="1"/>
  <c r="N156" i="1" s="1"/>
  <c r="T145" i="1" a="1"/>
  <c r="T145" i="1" s="1"/>
  <c r="H300" i="1"/>
  <c r="AB299" i="1"/>
  <c r="S156" i="1" l="1"/>
  <c r="M156" i="1"/>
  <c r="Y156" i="1"/>
  <c r="I157" i="1"/>
  <c r="P156" i="1"/>
  <c r="O157" i="1" s="1"/>
  <c r="H301" i="1"/>
  <c r="AB300" i="1"/>
  <c r="J157" i="1" l="1"/>
  <c r="L157" i="1" s="1"/>
  <c r="M157" i="1" s="1"/>
  <c r="T146" i="1" a="1"/>
  <c r="T146" i="1" s="1"/>
  <c r="AF152" i="1"/>
  <c r="W157" i="1"/>
  <c r="R157" i="1"/>
  <c r="X157" i="1"/>
  <c r="Y157" i="1" s="1"/>
  <c r="Q157" i="1"/>
  <c r="S157" i="1" s="1"/>
  <c r="H302" i="1"/>
  <c r="AB301" i="1"/>
  <c r="N157" i="1" l="1"/>
  <c r="H303" i="1"/>
  <c r="AB302" i="1"/>
  <c r="I158" i="1" l="1"/>
  <c r="P157" i="1"/>
  <c r="O158" i="1" s="1"/>
  <c r="H304" i="1"/>
  <c r="AB303" i="1"/>
  <c r="AF153" i="1" l="1"/>
  <c r="Q158" i="1"/>
  <c r="R158" i="1"/>
  <c r="X158" i="1"/>
  <c r="W158" i="1"/>
  <c r="J158" i="1"/>
  <c r="L158" i="1" s="1"/>
  <c r="M158" i="1" s="1"/>
  <c r="N158" i="1"/>
  <c r="T147" i="1" a="1"/>
  <c r="T147" i="1" s="1"/>
  <c r="H305" i="1"/>
  <c r="AB304" i="1"/>
  <c r="Y158" i="1" l="1"/>
  <c r="I159" i="1"/>
  <c r="P158" i="1"/>
  <c r="S158" i="1"/>
  <c r="H306" i="1"/>
  <c r="AB305" i="1"/>
  <c r="O159" i="1" l="1"/>
  <c r="J159" i="1"/>
  <c r="L159" i="1" s="1"/>
  <c r="M159" i="1" s="1"/>
  <c r="T148" i="1" a="1"/>
  <c r="T148" i="1" s="1"/>
  <c r="H307" i="1"/>
  <c r="AB306" i="1"/>
  <c r="N159" i="1" l="1"/>
  <c r="AF154" i="1"/>
  <c r="Q159" i="1"/>
  <c r="R159" i="1"/>
  <c r="X159" i="1"/>
  <c r="W159" i="1"/>
  <c r="H308" i="1"/>
  <c r="AB307" i="1"/>
  <c r="Y159" i="1" l="1"/>
  <c r="S159" i="1"/>
  <c r="I160" i="1"/>
  <c r="P159" i="1"/>
  <c r="H309" i="1"/>
  <c r="AB308" i="1"/>
  <c r="O160" i="1" l="1"/>
  <c r="J160" i="1"/>
  <c r="L160" i="1" s="1"/>
  <c r="N160" i="1" s="1"/>
  <c r="T149" i="1" a="1"/>
  <c r="T149" i="1" s="1"/>
  <c r="H310" i="1"/>
  <c r="AB309" i="1"/>
  <c r="I161" i="1" l="1"/>
  <c r="P160" i="1"/>
  <c r="M160" i="1"/>
  <c r="AF155" i="1"/>
  <c r="R160" i="1"/>
  <c r="X160" i="1"/>
  <c r="W160" i="1"/>
  <c r="Q160" i="1"/>
  <c r="H311" i="1"/>
  <c r="AB310" i="1"/>
  <c r="S160" i="1" l="1"/>
  <c r="U150" i="1"/>
  <c r="AC150" i="1" s="1"/>
  <c r="AD150" i="1" s="1"/>
  <c r="U160" i="1"/>
  <c r="O161" i="1"/>
  <c r="U151" i="1"/>
  <c r="AC151" i="1" s="1"/>
  <c r="AD151" i="1" s="1"/>
  <c r="U156" i="1"/>
  <c r="AC156" i="1" s="1"/>
  <c r="AD156" i="1" s="1"/>
  <c r="U152" i="1"/>
  <c r="AC152" i="1" s="1"/>
  <c r="AD152" i="1" s="1"/>
  <c r="U159" i="1"/>
  <c r="AC159" i="1" s="1"/>
  <c r="AD159" i="1" s="1"/>
  <c r="U158" i="1"/>
  <c r="AC158" i="1" s="1"/>
  <c r="AD158" i="1" s="1"/>
  <c r="U154" i="1"/>
  <c r="AC154" i="1" s="1"/>
  <c r="AD154" i="1" s="1"/>
  <c r="U155" i="1"/>
  <c r="AC155" i="1" s="1"/>
  <c r="AD155" i="1" s="1"/>
  <c r="U153" i="1"/>
  <c r="AC153" i="1" s="1"/>
  <c r="AD153" i="1" s="1"/>
  <c r="U149" i="1"/>
  <c r="AC149" i="1" s="1"/>
  <c r="U157" i="1"/>
  <c r="AC157" i="1" s="1"/>
  <c r="AD157" i="1" s="1"/>
  <c r="Y160" i="1"/>
  <c r="J161" i="1"/>
  <c r="L161" i="1" s="1"/>
  <c r="M161" i="1" s="1"/>
  <c r="N161" i="1"/>
  <c r="T150" i="1" a="1"/>
  <c r="T150" i="1" s="1"/>
  <c r="H312" i="1"/>
  <c r="AB311" i="1"/>
  <c r="AC160" i="1" l="1"/>
  <c r="AD160" i="1" s="1"/>
  <c r="P161" i="1"/>
  <c r="O162" i="1" s="1"/>
  <c r="I162" i="1"/>
  <c r="AE148" i="1"/>
  <c r="AE147" i="1"/>
  <c r="AE145" i="1"/>
  <c r="AE142" i="1"/>
  <c r="AD149" i="1"/>
  <c r="AE146" i="1"/>
  <c r="AE141" i="1"/>
  <c r="AE144" i="1"/>
  <c r="AE143" i="1"/>
  <c r="AE139" i="1"/>
  <c r="AE138" i="1"/>
  <c r="AE149" i="1"/>
  <c r="AE140" i="1"/>
  <c r="AF156" i="1"/>
  <c r="Q161" i="1"/>
  <c r="R161" i="1"/>
  <c r="X161" i="1"/>
  <c r="W161" i="1"/>
  <c r="H313" i="1"/>
  <c r="AB312" i="1"/>
  <c r="S161" i="1" l="1"/>
  <c r="J162" i="1"/>
  <c r="L162" i="1" s="1"/>
  <c r="M162" i="1" s="1"/>
  <c r="T151" i="1" a="1"/>
  <c r="T151" i="1" s="1"/>
  <c r="Y161" i="1"/>
  <c r="AF157" i="1"/>
  <c r="X162" i="1"/>
  <c r="Y162" i="1" s="1"/>
  <c r="Q162" i="1"/>
  <c r="S162" i="1" s="1"/>
  <c r="R162" i="1"/>
  <c r="W162" i="1"/>
  <c r="H314" i="1"/>
  <c r="AB313" i="1"/>
  <c r="N162" i="1" l="1"/>
  <c r="H315" i="1"/>
  <c r="AB314" i="1"/>
  <c r="I163" i="1" l="1"/>
  <c r="P162" i="1"/>
  <c r="O163" i="1" s="1"/>
  <c r="H316" i="1"/>
  <c r="AB315" i="1"/>
  <c r="AF158" i="1" l="1"/>
  <c r="Q163" i="1"/>
  <c r="X163" i="1"/>
  <c r="Y163" i="1" s="1"/>
  <c r="W163" i="1"/>
  <c r="R163" i="1"/>
  <c r="J163" i="1"/>
  <c r="L163" i="1" s="1"/>
  <c r="N163" i="1" s="1"/>
  <c r="T152" i="1" a="1"/>
  <c r="T152" i="1" s="1"/>
  <c r="H317" i="1"/>
  <c r="AB316" i="1"/>
  <c r="S163" i="1" l="1"/>
  <c r="I164" i="1"/>
  <c r="P163" i="1"/>
  <c r="O164" i="1" s="1"/>
  <c r="M163" i="1"/>
  <c r="H318" i="1"/>
  <c r="AB317" i="1"/>
  <c r="AF159" i="1" l="1"/>
  <c r="W164" i="1"/>
  <c r="Q164" i="1"/>
  <c r="R164" i="1"/>
  <c r="X164" i="1"/>
  <c r="J164" i="1"/>
  <c r="L164" i="1" s="1"/>
  <c r="N164" i="1" s="1"/>
  <c r="T153" i="1" a="1"/>
  <c r="T153" i="1" s="1"/>
  <c r="H319" i="1"/>
  <c r="AB318" i="1"/>
  <c r="Y164" i="1" l="1"/>
  <c r="I165" i="1"/>
  <c r="P164" i="1"/>
  <c r="O165" i="1" s="1"/>
  <c r="M164" i="1"/>
  <c r="S164" i="1"/>
  <c r="H320" i="1"/>
  <c r="AB319" i="1"/>
  <c r="J165" i="1" l="1"/>
  <c r="L165" i="1" s="1"/>
  <c r="N165" i="1" s="1"/>
  <c r="T154" i="1" a="1"/>
  <c r="T154" i="1" s="1"/>
  <c r="AF160" i="1"/>
  <c r="Q165" i="1"/>
  <c r="R165" i="1"/>
  <c r="X165" i="1"/>
  <c r="W165" i="1"/>
  <c r="H321" i="1"/>
  <c r="AB320" i="1"/>
  <c r="Y165" i="1" l="1"/>
  <c r="S165" i="1"/>
  <c r="I166" i="1"/>
  <c r="P165" i="1"/>
  <c r="O166" i="1" s="1"/>
  <c r="M165" i="1"/>
  <c r="H322" i="1"/>
  <c r="AB321" i="1"/>
  <c r="AF161" i="1" l="1"/>
  <c r="X166" i="1"/>
  <c r="Q166" i="1"/>
  <c r="R166" i="1"/>
  <c r="W166" i="1"/>
  <c r="J166" i="1"/>
  <c r="L166" i="1" s="1"/>
  <c r="N166" i="1" s="1"/>
  <c r="T155" i="1" a="1"/>
  <c r="T155" i="1" s="1"/>
  <c r="H323" i="1"/>
  <c r="AB322" i="1"/>
  <c r="S166" i="1" l="1"/>
  <c r="M166" i="1"/>
  <c r="Y166" i="1"/>
  <c r="I167" i="1"/>
  <c r="P166" i="1"/>
  <c r="O167" i="1" s="1"/>
  <c r="H324" i="1"/>
  <c r="AB323" i="1"/>
  <c r="AF162" i="1" l="1"/>
  <c r="Q167" i="1"/>
  <c r="S167" i="1" s="1"/>
  <c r="R167" i="1"/>
  <c r="X167" i="1"/>
  <c r="W167" i="1"/>
  <c r="J167" i="1"/>
  <c r="L167" i="1" s="1"/>
  <c r="M167" i="1" s="1"/>
  <c r="T156" i="1" a="1"/>
  <c r="T156" i="1" s="1"/>
  <c r="H325" i="1"/>
  <c r="AB324" i="1"/>
  <c r="Y167" i="1" l="1"/>
  <c r="N167" i="1"/>
  <c r="I168" i="1"/>
  <c r="P167" i="1"/>
  <c r="O168" i="1" s="1"/>
  <c r="H326" i="1"/>
  <c r="AB325" i="1"/>
  <c r="AF163" i="1" l="1"/>
  <c r="R168" i="1"/>
  <c r="X168" i="1"/>
  <c r="Q168" i="1"/>
  <c r="W168" i="1"/>
  <c r="J168" i="1"/>
  <c r="L168" i="1" s="1"/>
  <c r="N168" i="1" s="1"/>
  <c r="T157" i="1" a="1"/>
  <c r="T157" i="1" s="1"/>
  <c r="H327" i="1"/>
  <c r="AB326" i="1"/>
  <c r="S168" i="1" l="1"/>
  <c r="M168" i="1"/>
  <c r="I169" i="1"/>
  <c r="P168" i="1"/>
  <c r="O169" i="1" s="1"/>
  <c r="Y168" i="1"/>
  <c r="H328" i="1"/>
  <c r="AB327" i="1"/>
  <c r="AF164" i="1" l="1"/>
  <c r="Q169" i="1"/>
  <c r="R169" i="1"/>
  <c r="W169" i="1"/>
  <c r="X169" i="1"/>
  <c r="Y169" i="1" s="1"/>
  <c r="J169" i="1"/>
  <c r="L169" i="1" s="1"/>
  <c r="N169" i="1" s="1"/>
  <c r="T158" i="1" a="1"/>
  <c r="T158" i="1" s="1"/>
  <c r="H329" i="1"/>
  <c r="AB328" i="1"/>
  <c r="S169" i="1" l="1"/>
  <c r="I170" i="1"/>
  <c r="P169" i="1"/>
  <c r="O170" i="1" s="1"/>
  <c r="M169" i="1"/>
  <c r="H330" i="1"/>
  <c r="AB329" i="1"/>
  <c r="J170" i="1" l="1"/>
  <c r="L170" i="1" s="1"/>
  <c r="M170" i="1" s="1"/>
  <c r="T159" i="1" a="1"/>
  <c r="T159" i="1" s="1"/>
  <c r="AF165" i="1"/>
  <c r="R170" i="1"/>
  <c r="W170" i="1"/>
  <c r="Q170" i="1"/>
  <c r="X170" i="1"/>
  <c r="Y170" i="1" s="1"/>
  <c r="H331" i="1"/>
  <c r="AB330" i="1"/>
  <c r="S170" i="1" l="1"/>
  <c r="N170" i="1"/>
  <c r="H332" i="1"/>
  <c r="AB331" i="1"/>
  <c r="I171" i="1" l="1"/>
  <c r="P170" i="1"/>
  <c r="O171" i="1" s="1"/>
  <c r="H333" i="1"/>
  <c r="AB332" i="1"/>
  <c r="AF166" i="1" l="1"/>
  <c r="R171" i="1"/>
  <c r="X171" i="1"/>
  <c r="W171" i="1"/>
  <c r="Q171" i="1"/>
  <c r="S171" i="1" s="1"/>
  <c r="J171" i="1"/>
  <c r="L171" i="1" s="1"/>
  <c r="N171" i="1" s="1"/>
  <c r="M171" i="1"/>
  <c r="T160" i="1" a="1"/>
  <c r="T160" i="1" s="1"/>
  <c r="H334" i="1"/>
  <c r="AB333" i="1"/>
  <c r="P171" i="1" l="1"/>
  <c r="I172" i="1"/>
  <c r="Y171" i="1"/>
  <c r="H335" i="1"/>
  <c r="AB334" i="1"/>
  <c r="O172" i="1" l="1"/>
  <c r="J172" i="1"/>
  <c r="L172" i="1" s="1"/>
  <c r="M172" i="1" s="1"/>
  <c r="T161" i="1" a="1"/>
  <c r="T161" i="1" s="1"/>
  <c r="H336" i="1"/>
  <c r="AB335" i="1"/>
  <c r="AF167" i="1" l="1"/>
  <c r="W172" i="1"/>
  <c r="X172" i="1"/>
  <c r="Y172" i="1" s="1"/>
  <c r="Q172" i="1"/>
  <c r="R172" i="1"/>
  <c r="N172" i="1"/>
  <c r="H337" i="1"/>
  <c r="AB336" i="1"/>
  <c r="S172" i="1" l="1"/>
  <c r="I173" i="1"/>
  <c r="P172" i="1"/>
  <c r="H338" i="1"/>
  <c r="AB337" i="1"/>
  <c r="O173" i="1" l="1"/>
  <c r="U172" i="1"/>
  <c r="AC172" i="1" s="1"/>
  <c r="AD172" i="1" s="1"/>
  <c r="U164" i="1"/>
  <c r="AC164" i="1" s="1"/>
  <c r="AD164" i="1" s="1"/>
  <c r="U161" i="1"/>
  <c r="AC161" i="1" s="1"/>
  <c r="U165" i="1"/>
  <c r="AC165" i="1" s="1"/>
  <c r="AD165" i="1" s="1"/>
  <c r="U171" i="1"/>
  <c r="AC171" i="1" s="1"/>
  <c r="AD171" i="1" s="1"/>
  <c r="U162" i="1"/>
  <c r="AC162" i="1" s="1"/>
  <c r="AD162" i="1" s="1"/>
  <c r="U168" i="1"/>
  <c r="AC168" i="1" s="1"/>
  <c r="AD168" i="1" s="1"/>
  <c r="U167" i="1"/>
  <c r="AC167" i="1" s="1"/>
  <c r="AD167" i="1" s="1"/>
  <c r="U170" i="1"/>
  <c r="AC170" i="1" s="1"/>
  <c r="AD170" i="1" s="1"/>
  <c r="U163" i="1"/>
  <c r="AC163" i="1" s="1"/>
  <c r="U166" i="1"/>
  <c r="AC166" i="1" s="1"/>
  <c r="AD166" i="1" s="1"/>
  <c r="U169" i="1"/>
  <c r="AC169" i="1" s="1"/>
  <c r="AD169" i="1" s="1"/>
  <c r="J173" i="1"/>
  <c r="L173" i="1" s="1"/>
  <c r="M173" i="1" s="1"/>
  <c r="T162" i="1" a="1"/>
  <c r="T162" i="1" s="1"/>
  <c r="H339" i="1"/>
  <c r="AB338" i="1"/>
  <c r="AD163" i="1" l="1"/>
  <c r="AF168" i="1"/>
  <c r="W173" i="1"/>
  <c r="Q173" i="1"/>
  <c r="R173" i="1"/>
  <c r="X173" i="1"/>
  <c r="N173" i="1"/>
  <c r="AE160" i="1"/>
  <c r="AE155" i="1"/>
  <c r="AE153" i="1"/>
  <c r="AE159" i="1"/>
  <c r="AE154" i="1"/>
  <c r="AE161" i="1"/>
  <c r="AE157" i="1"/>
  <c r="AE158" i="1"/>
  <c r="AE150" i="1"/>
  <c r="AE156" i="1"/>
  <c r="AD161" i="1"/>
  <c r="AE152" i="1"/>
  <c r="AE151" i="1"/>
  <c r="H340" i="1"/>
  <c r="AB339" i="1"/>
  <c r="S173" i="1" l="1"/>
  <c r="Y173" i="1"/>
  <c r="P173" i="1"/>
  <c r="I174" i="1"/>
  <c r="H341" i="1"/>
  <c r="AB340" i="1"/>
  <c r="O174" i="1" l="1"/>
  <c r="U173" i="1"/>
  <c r="AC173" i="1" s="1"/>
  <c r="J174" i="1"/>
  <c r="L174" i="1" s="1"/>
  <c r="N174" i="1" s="1"/>
  <c r="T163" i="1" a="1"/>
  <c r="T163" i="1" s="1"/>
  <c r="H342" i="1"/>
  <c r="AB341" i="1"/>
  <c r="M174" i="1" l="1"/>
  <c r="AE162" i="1"/>
  <c r="AD173" i="1"/>
  <c r="AF169" i="1"/>
  <c r="X174" i="1"/>
  <c r="W174" i="1"/>
  <c r="R174" i="1"/>
  <c r="Q174" i="1"/>
  <c r="P174" i="1"/>
  <c r="I175" i="1"/>
  <c r="H343" i="1"/>
  <c r="AB342" i="1"/>
  <c r="S174" i="1" l="1"/>
  <c r="J175" i="1"/>
  <c r="L175" i="1" s="1"/>
  <c r="M175" i="1" s="1"/>
  <c r="N175" i="1"/>
  <c r="T164" i="1" a="1"/>
  <c r="T164" i="1" s="1"/>
  <c r="O175" i="1"/>
  <c r="U174" i="1"/>
  <c r="Y174" i="1"/>
  <c r="H344" i="1"/>
  <c r="AB343" i="1"/>
  <c r="AC174" i="1" l="1"/>
  <c r="AE163" i="1" s="1"/>
  <c r="AF170" i="1"/>
  <c r="Q175" i="1"/>
  <c r="R175" i="1"/>
  <c r="X175" i="1"/>
  <c r="Y175" i="1" s="1"/>
  <c r="W175" i="1"/>
  <c r="AD174" i="1"/>
  <c r="I176" i="1"/>
  <c r="P175" i="1"/>
  <c r="H345" i="1"/>
  <c r="AB344" i="1"/>
  <c r="O176" i="1" l="1"/>
  <c r="U175" i="1"/>
  <c r="AC175" i="1" s="1"/>
  <c r="S175" i="1"/>
  <c r="J176" i="1"/>
  <c r="L176" i="1" s="1"/>
  <c r="M176" i="1" s="1"/>
  <c r="T165" i="1" a="1"/>
  <c r="T165" i="1" s="1"/>
  <c r="H346" i="1"/>
  <c r="AB345" i="1"/>
  <c r="AD175" i="1" l="1"/>
  <c r="AE164" i="1"/>
  <c r="AF171" i="1"/>
  <c r="W176" i="1"/>
  <c r="Q176" i="1"/>
  <c r="S176" i="1" s="1"/>
  <c r="R176" i="1"/>
  <c r="X176" i="1"/>
  <c r="N176" i="1"/>
  <c r="H347" i="1"/>
  <c r="AB346" i="1"/>
  <c r="I177" i="1" l="1"/>
  <c r="P176" i="1"/>
  <c r="Y176" i="1"/>
  <c r="H348" i="1"/>
  <c r="AB347" i="1"/>
  <c r="J177" i="1" l="1"/>
  <c r="L177" i="1" s="1"/>
  <c r="M177" i="1" s="1"/>
  <c r="T166" i="1" a="1"/>
  <c r="T166" i="1" s="1"/>
  <c r="O177" i="1"/>
  <c r="U176" i="1"/>
  <c r="AC176" i="1" s="1"/>
  <c r="H349" i="1"/>
  <c r="AB348" i="1"/>
  <c r="AD176" i="1" l="1"/>
  <c r="AE165" i="1"/>
  <c r="AF172" i="1"/>
  <c r="Q177" i="1"/>
  <c r="R177" i="1"/>
  <c r="X177" i="1"/>
  <c r="W177" i="1"/>
  <c r="N177" i="1"/>
  <c r="H350" i="1"/>
  <c r="AB349" i="1"/>
  <c r="Y177" i="1" l="1"/>
  <c r="I178" i="1"/>
  <c r="P177" i="1"/>
  <c r="S177" i="1"/>
  <c r="H351" i="1"/>
  <c r="AB350" i="1"/>
  <c r="O178" i="1" l="1"/>
  <c r="U177" i="1"/>
  <c r="AC177" i="1" s="1"/>
  <c r="J178" i="1"/>
  <c r="L178" i="1" s="1"/>
  <c r="N178" i="1" s="1"/>
  <c r="T167" i="1" a="1"/>
  <c r="T167" i="1" s="1"/>
  <c r="H352" i="1"/>
  <c r="AB351" i="1"/>
  <c r="M178" i="1" l="1"/>
  <c r="I179" i="1"/>
  <c r="P178" i="1"/>
  <c r="AF173" i="1"/>
  <c r="X178" i="1"/>
  <c r="Q178" i="1"/>
  <c r="R178" i="1"/>
  <c r="W178" i="1"/>
  <c r="AD177" i="1"/>
  <c r="AE166" i="1"/>
  <c r="H353" i="1"/>
  <c r="AB352" i="1"/>
  <c r="J179" i="1" l="1"/>
  <c r="L179" i="1" s="1"/>
  <c r="N179" i="1" s="1"/>
  <c r="T168" i="1" a="1"/>
  <c r="T168" i="1" s="1"/>
  <c r="S178" i="1"/>
  <c r="Y178" i="1"/>
  <c r="O179" i="1"/>
  <c r="U178" i="1"/>
  <c r="H354" i="1"/>
  <c r="AB353" i="1"/>
  <c r="M179" i="1" l="1"/>
  <c r="AC178" i="1"/>
  <c r="I180" i="1"/>
  <c r="P179" i="1"/>
  <c r="AF174" i="1"/>
  <c r="R179" i="1"/>
  <c r="X179" i="1"/>
  <c r="Y179" i="1" s="1"/>
  <c r="W179" i="1"/>
  <c r="Q179" i="1"/>
  <c r="H355" i="1"/>
  <c r="AB354" i="1"/>
  <c r="O180" i="1" l="1"/>
  <c r="U179" i="1"/>
  <c r="AC179" i="1" s="1"/>
  <c r="S179" i="1"/>
  <c r="J180" i="1"/>
  <c r="L180" i="1" s="1"/>
  <c r="N180" i="1" s="1"/>
  <c r="T169" i="1" a="1"/>
  <c r="T169" i="1" s="1"/>
  <c r="AD178" i="1"/>
  <c r="AE167" i="1"/>
  <c r="H356" i="1"/>
  <c r="AB355" i="1"/>
  <c r="AD179" i="1" l="1"/>
  <c r="M180" i="1"/>
  <c r="AF175" i="1"/>
  <c r="W180" i="1"/>
  <c r="R180" i="1"/>
  <c r="X180" i="1"/>
  <c r="Q180" i="1"/>
  <c r="P180" i="1"/>
  <c r="I181" i="1"/>
  <c r="AE168" i="1"/>
  <c r="H357" i="1"/>
  <c r="AB356" i="1"/>
  <c r="S180" i="1" l="1"/>
  <c r="U180" i="1"/>
  <c r="AC180" i="1" s="1"/>
  <c r="O181" i="1"/>
  <c r="Y180" i="1"/>
  <c r="J181" i="1"/>
  <c r="L181" i="1" s="1"/>
  <c r="N181" i="1" s="1"/>
  <c r="M181" i="1"/>
  <c r="T170" i="1" a="1"/>
  <c r="T170" i="1" s="1"/>
  <c r="H358" i="1"/>
  <c r="AB357" i="1"/>
  <c r="AD180" i="1" l="1"/>
  <c r="AE169" i="1"/>
  <c r="P181" i="1"/>
  <c r="I182" i="1"/>
  <c r="AF176" i="1"/>
  <c r="Q181" i="1"/>
  <c r="W181" i="1"/>
  <c r="R181" i="1"/>
  <c r="X181" i="1"/>
  <c r="Y181" i="1" s="1"/>
  <c r="H359" i="1"/>
  <c r="AB358" i="1"/>
  <c r="U181" i="1" l="1"/>
  <c r="O182" i="1"/>
  <c r="S181" i="1"/>
  <c r="J182" i="1"/>
  <c r="L182" i="1" s="1"/>
  <c r="N182" i="1" s="1"/>
  <c r="T171" i="1" a="1"/>
  <c r="T171" i="1" s="1"/>
  <c r="H360" i="1"/>
  <c r="AB359" i="1"/>
  <c r="M182" i="1" l="1"/>
  <c r="AC181" i="1"/>
  <c r="P182" i="1"/>
  <c r="I183" i="1"/>
  <c r="AF177" i="1"/>
  <c r="X182" i="1"/>
  <c r="Q182" i="1"/>
  <c r="R182" i="1"/>
  <c r="W182" i="1"/>
  <c r="H361" i="1"/>
  <c r="AB360" i="1"/>
  <c r="Y182" i="1" l="1"/>
  <c r="O183" i="1"/>
  <c r="U182" i="1"/>
  <c r="AD181" i="1"/>
  <c r="AE170" i="1"/>
  <c r="S182" i="1"/>
  <c r="M183" i="1"/>
  <c r="J183" i="1"/>
  <c r="L183" i="1" s="1"/>
  <c r="N183" i="1" s="1"/>
  <c r="T172" i="1" a="1"/>
  <c r="T172" i="1" s="1"/>
  <c r="H362" i="1"/>
  <c r="AB361" i="1"/>
  <c r="P183" i="1" l="1"/>
  <c r="I184" i="1"/>
  <c r="AC182" i="1"/>
  <c r="AF178" i="1"/>
  <c r="R183" i="1"/>
  <c r="X183" i="1"/>
  <c r="W183" i="1"/>
  <c r="Q183" i="1"/>
  <c r="H363" i="1"/>
  <c r="AB362" i="1"/>
  <c r="S183" i="1" l="1"/>
  <c r="O184" i="1"/>
  <c r="U183" i="1"/>
  <c r="Y183" i="1"/>
  <c r="AD182" i="1"/>
  <c r="AE171" i="1"/>
  <c r="M184" i="1"/>
  <c r="J184" i="1"/>
  <c r="L184" i="1" s="1"/>
  <c r="N184" i="1" s="1"/>
  <c r="T173" i="1" a="1"/>
  <c r="T173" i="1" s="1"/>
  <c r="H364" i="1"/>
  <c r="AB363" i="1"/>
  <c r="AC183" i="1" l="1"/>
  <c r="AD183" i="1" s="1"/>
  <c r="P184" i="1"/>
  <c r="I185" i="1"/>
  <c r="AF179" i="1"/>
  <c r="X184" i="1"/>
  <c r="W184" i="1"/>
  <c r="Q184" i="1"/>
  <c r="R184" i="1"/>
  <c r="H365" i="1"/>
  <c r="AB364" i="1"/>
  <c r="AE172" i="1" l="1"/>
  <c r="Y184" i="1"/>
  <c r="O185" i="1"/>
  <c r="U184" i="1"/>
  <c r="S184" i="1"/>
  <c r="J185" i="1"/>
  <c r="L185" i="1" s="1"/>
  <c r="N185" i="1" s="1"/>
  <c r="M185" i="1"/>
  <c r="T174" i="1" a="1"/>
  <c r="T174" i="1" s="1"/>
  <c r="H366" i="1"/>
  <c r="AB365" i="1"/>
  <c r="AF180" i="1" l="1"/>
  <c r="Q185" i="1"/>
  <c r="R185" i="1"/>
  <c r="W185" i="1"/>
  <c r="X185" i="1"/>
  <c r="Y185" i="1" s="1"/>
  <c r="I186" i="1"/>
  <c r="P185" i="1"/>
  <c r="AC184" i="1"/>
  <c r="H367" i="1"/>
  <c r="AB366" i="1"/>
  <c r="J186" i="1" l="1"/>
  <c r="L186" i="1" s="1"/>
  <c r="N186" i="1" s="1"/>
  <c r="M186" i="1"/>
  <c r="T175" i="1" a="1"/>
  <c r="T175" i="1" s="1"/>
  <c r="AD184" i="1"/>
  <c r="AE173" i="1"/>
  <c r="U185" i="1"/>
  <c r="AC185" i="1" s="1"/>
  <c r="AE174" i="1" s="1"/>
  <c r="O186" i="1"/>
  <c r="S185" i="1"/>
  <c r="H368" i="1"/>
  <c r="AB367" i="1"/>
  <c r="AF181" i="1" l="1"/>
  <c r="Q186" i="1"/>
  <c r="R186" i="1"/>
  <c r="X186" i="1"/>
  <c r="W186" i="1"/>
  <c r="AD185" i="1"/>
  <c r="I187" i="1"/>
  <c r="P186" i="1"/>
  <c r="H369" i="1"/>
  <c r="AB368" i="1"/>
  <c r="O187" i="1" l="1"/>
  <c r="U186" i="1"/>
  <c r="AC186" i="1" s="1"/>
  <c r="J187" i="1"/>
  <c r="L187" i="1" s="1"/>
  <c r="N187" i="1" s="1"/>
  <c r="T176" i="1" a="1"/>
  <c r="T176" i="1" s="1"/>
  <c r="S186" i="1"/>
  <c r="Y186" i="1"/>
  <c r="H370" i="1"/>
  <c r="AB369" i="1"/>
  <c r="M187" i="1" l="1"/>
  <c r="I188" i="1"/>
  <c r="P187" i="1"/>
  <c r="AD186" i="1"/>
  <c r="AE175" i="1"/>
  <c r="AF182" i="1"/>
  <c r="X187" i="1"/>
  <c r="W187" i="1"/>
  <c r="Q187" i="1"/>
  <c r="R187" i="1"/>
  <c r="H371" i="1"/>
  <c r="AB370" i="1"/>
  <c r="S187" i="1" l="1"/>
  <c r="N188" i="1"/>
  <c r="J188" i="1"/>
  <c r="L188" i="1" s="1"/>
  <c r="M188" i="1" s="1"/>
  <c r="T177" i="1" a="1"/>
  <c r="T177" i="1" s="1"/>
  <c r="Y187" i="1"/>
  <c r="O188" i="1"/>
  <c r="U187" i="1"/>
  <c r="AC187" i="1" s="1"/>
  <c r="H372" i="1"/>
  <c r="AB371" i="1"/>
  <c r="AF183" i="1" l="1"/>
  <c r="R188" i="1"/>
  <c r="X188" i="1"/>
  <c r="Q188" i="1"/>
  <c r="S188" i="1" s="1"/>
  <c r="W188" i="1"/>
  <c r="I189" i="1"/>
  <c r="P188" i="1"/>
  <c r="AD187" i="1"/>
  <c r="AE176" i="1"/>
  <c r="H373" i="1"/>
  <c r="AB372" i="1"/>
  <c r="J189" i="1" l="1"/>
  <c r="L189" i="1" s="1"/>
  <c r="N189" i="1" s="1"/>
  <c r="T178" i="1" a="1"/>
  <c r="T178" i="1" s="1"/>
  <c r="Y188" i="1"/>
  <c r="O189" i="1"/>
  <c r="U188" i="1"/>
  <c r="H374" i="1"/>
  <c r="AB373" i="1"/>
  <c r="AC188" i="1" l="1"/>
  <c r="AD188" i="1"/>
  <c r="AE177" i="1"/>
  <c r="P189" i="1"/>
  <c r="I190" i="1"/>
  <c r="M189" i="1"/>
  <c r="AF184" i="1"/>
  <c r="W189" i="1"/>
  <c r="Q189" i="1"/>
  <c r="R189" i="1"/>
  <c r="X189" i="1"/>
  <c r="H375" i="1"/>
  <c r="AB374" i="1"/>
  <c r="S189" i="1" l="1"/>
  <c r="Y189" i="1"/>
  <c r="J190" i="1"/>
  <c r="L190" i="1" s="1"/>
  <c r="N190" i="1" s="1"/>
  <c r="T179" i="1" a="1"/>
  <c r="T179" i="1" s="1"/>
  <c r="O190" i="1"/>
  <c r="U189" i="1"/>
  <c r="H376" i="1"/>
  <c r="AB375" i="1"/>
  <c r="M190" i="1" l="1"/>
  <c r="I191" i="1"/>
  <c r="P190" i="1"/>
  <c r="AC189" i="1"/>
  <c r="AF185" i="1"/>
  <c r="X190" i="1"/>
  <c r="W190" i="1"/>
  <c r="Q190" i="1"/>
  <c r="R190" i="1"/>
  <c r="H377" i="1"/>
  <c r="AB376" i="1"/>
  <c r="S190" i="1" l="1"/>
  <c r="O191" i="1"/>
  <c r="U190" i="1"/>
  <c r="J191" i="1"/>
  <c r="L191" i="1" s="1"/>
  <c r="N191" i="1" s="1"/>
  <c r="T180" i="1" a="1"/>
  <c r="T180" i="1" s="1"/>
  <c r="Y190" i="1"/>
  <c r="AD189" i="1"/>
  <c r="AE178" i="1"/>
  <c r="H378" i="1"/>
  <c r="AB377" i="1"/>
  <c r="I192" i="1" l="1"/>
  <c r="P191" i="1"/>
  <c r="AF186" i="1"/>
  <c r="X191" i="1"/>
  <c r="W191" i="1"/>
  <c r="Q191" i="1"/>
  <c r="R191" i="1"/>
  <c r="M191" i="1"/>
  <c r="AC190" i="1"/>
  <c r="H379" i="1"/>
  <c r="AB378" i="1"/>
  <c r="AD190" i="1" l="1"/>
  <c r="AE179" i="1"/>
  <c r="Y191" i="1"/>
  <c r="O192" i="1"/>
  <c r="U191" i="1"/>
  <c r="J192" i="1"/>
  <c r="L192" i="1" s="1"/>
  <c r="N192" i="1" s="1"/>
  <c r="T181" i="1" a="1"/>
  <c r="T181" i="1" s="1"/>
  <c r="S191" i="1"/>
  <c r="H380" i="1"/>
  <c r="AB379" i="1"/>
  <c r="P192" i="1" l="1"/>
  <c r="I193" i="1"/>
  <c r="AC191" i="1"/>
  <c r="AF187" i="1"/>
  <c r="W192" i="1"/>
  <c r="Q192" i="1"/>
  <c r="R192" i="1"/>
  <c r="X192" i="1"/>
  <c r="M192" i="1"/>
  <c r="H381" i="1"/>
  <c r="AB380" i="1"/>
  <c r="S192" i="1" l="1"/>
  <c r="AD191" i="1"/>
  <c r="AE180" i="1"/>
  <c r="O193" i="1"/>
  <c r="U192" i="1"/>
  <c r="J193" i="1"/>
  <c r="L193" i="1" s="1"/>
  <c r="N193" i="1" s="1"/>
  <c r="T182" i="1" a="1"/>
  <c r="T182" i="1" s="1"/>
  <c r="Y192" i="1"/>
  <c r="H382" i="1"/>
  <c r="AB381" i="1"/>
  <c r="AC192" i="1" l="1"/>
  <c r="AE181" i="1" s="1"/>
  <c r="M193" i="1"/>
  <c r="AD192" i="1"/>
  <c r="AF188" i="1"/>
  <c r="R193" i="1"/>
  <c r="X193" i="1"/>
  <c r="W193" i="1"/>
  <c r="Q193" i="1"/>
  <c r="I194" i="1"/>
  <c r="P193" i="1"/>
  <c r="H383" i="1"/>
  <c r="AB382" i="1"/>
  <c r="U193" i="1" l="1"/>
  <c r="AC193" i="1" s="1"/>
  <c r="O194" i="1"/>
  <c r="Y193" i="1"/>
  <c r="J194" i="1"/>
  <c r="L194" i="1" s="1"/>
  <c r="N194" i="1" s="1"/>
  <c r="T183" i="1" a="1"/>
  <c r="T183" i="1" s="1"/>
  <c r="S193" i="1"/>
  <c r="H384" i="1"/>
  <c r="AB383" i="1"/>
  <c r="I195" i="1" l="1"/>
  <c r="P194" i="1"/>
  <c r="AF189" i="1"/>
  <c r="W194" i="1"/>
  <c r="X194" i="1"/>
  <c r="Y194" i="1" s="1"/>
  <c r="Q194" i="1"/>
  <c r="R194" i="1"/>
  <c r="AD193" i="1"/>
  <c r="AE182" i="1"/>
  <c r="M194" i="1"/>
  <c r="H385" i="1"/>
  <c r="AB384" i="1"/>
  <c r="O195" i="1" l="1"/>
  <c r="U194" i="1"/>
  <c r="J195" i="1"/>
  <c r="L195" i="1" s="1"/>
  <c r="N195" i="1" s="1"/>
  <c r="T184" i="1" a="1"/>
  <c r="T184" i="1" s="1"/>
  <c r="S194" i="1"/>
  <c r="H386" i="1"/>
  <c r="AB385" i="1"/>
  <c r="AC194" i="1" l="1"/>
  <c r="P195" i="1"/>
  <c r="I196" i="1"/>
  <c r="AF190" i="1"/>
  <c r="X195" i="1"/>
  <c r="W195" i="1"/>
  <c r="Q195" i="1"/>
  <c r="R195" i="1"/>
  <c r="M195" i="1"/>
  <c r="H387" i="1"/>
  <c r="AB386" i="1"/>
  <c r="S195" i="1" l="1"/>
  <c r="AD194" i="1"/>
  <c r="AE183" i="1"/>
  <c r="Y195" i="1"/>
  <c r="J196" i="1"/>
  <c r="L196" i="1" s="1"/>
  <c r="M196" i="1" s="1"/>
  <c r="N196" i="1"/>
  <c r="T185" i="1" a="1"/>
  <c r="T185" i="1" s="1"/>
  <c r="U195" i="1"/>
  <c r="O196" i="1"/>
  <c r="H388" i="1"/>
  <c r="AB387" i="1"/>
  <c r="AC195" i="1" l="1"/>
  <c r="AE184" i="1" s="1"/>
  <c r="I197" i="1"/>
  <c r="P196" i="1"/>
  <c r="AF191" i="1"/>
  <c r="X196" i="1"/>
  <c r="Q196" i="1"/>
  <c r="W196" i="1"/>
  <c r="R196" i="1"/>
  <c r="H389" i="1"/>
  <c r="AB388" i="1"/>
  <c r="AD195" i="1" l="1"/>
  <c r="Y196" i="1"/>
  <c r="U196" i="1"/>
  <c r="AC196" i="1" s="1"/>
  <c r="O197" i="1"/>
  <c r="S196" i="1"/>
  <c r="J197" i="1"/>
  <c r="L197" i="1" s="1"/>
  <c r="M197" i="1" s="1"/>
  <c r="T186" i="1" a="1"/>
  <c r="T186" i="1" s="1"/>
  <c r="H390" i="1"/>
  <c r="AB389" i="1"/>
  <c r="AD196" i="1" l="1"/>
  <c r="AE185" i="1"/>
  <c r="N197" i="1"/>
  <c r="AF192" i="1"/>
  <c r="Q197" i="1"/>
  <c r="S197" i="1" s="1"/>
  <c r="X197" i="1"/>
  <c r="W197" i="1"/>
  <c r="R197" i="1"/>
  <c r="H391" i="1"/>
  <c r="AB390" i="1"/>
  <c r="Y197" i="1" l="1"/>
  <c r="I198" i="1"/>
  <c r="P197" i="1"/>
  <c r="H392" i="1"/>
  <c r="AB391" i="1"/>
  <c r="U197" i="1" l="1"/>
  <c r="AC197" i="1" s="1"/>
  <c r="O198" i="1"/>
  <c r="J198" i="1"/>
  <c r="L198" i="1" s="1"/>
  <c r="M198" i="1" s="1"/>
  <c r="T187" i="1" a="1"/>
  <c r="T187" i="1" s="1"/>
  <c r="H393" i="1"/>
  <c r="AB392" i="1"/>
  <c r="N198" i="1" l="1"/>
  <c r="I199" i="1" s="1"/>
  <c r="AF193" i="1"/>
  <c r="Q198" i="1"/>
  <c r="X198" i="1"/>
  <c r="W198" i="1"/>
  <c r="R198" i="1"/>
  <c r="P198" i="1"/>
  <c r="AD197" i="1"/>
  <c r="AE186" i="1"/>
  <c r="H394" i="1"/>
  <c r="AB393" i="1"/>
  <c r="U198" i="1" l="1"/>
  <c r="O199" i="1"/>
  <c r="Y198" i="1"/>
  <c r="J199" i="1"/>
  <c r="L199" i="1" s="1"/>
  <c r="N199" i="1" s="1"/>
  <c r="M199" i="1"/>
  <c r="T188" i="1" a="1"/>
  <c r="T188" i="1" s="1"/>
  <c r="S198" i="1"/>
  <c r="H395" i="1"/>
  <c r="AB394" i="1"/>
  <c r="P199" i="1" l="1"/>
  <c r="I200" i="1"/>
  <c r="AC198" i="1"/>
  <c r="AF194" i="1"/>
  <c r="X199" i="1"/>
  <c r="Y199" i="1" s="1"/>
  <c r="R199" i="1"/>
  <c r="Q199" i="1"/>
  <c r="S199" i="1" s="1"/>
  <c r="W199" i="1"/>
  <c r="H396" i="1"/>
  <c r="AB395" i="1"/>
  <c r="J200" i="1" l="1"/>
  <c r="L200" i="1" s="1"/>
  <c r="M200" i="1" s="1"/>
  <c r="T189" i="1" a="1"/>
  <c r="T189" i="1" s="1"/>
  <c r="U199" i="1"/>
  <c r="AC199" i="1" s="1"/>
  <c r="O200" i="1"/>
  <c r="AD198" i="1"/>
  <c r="AE187" i="1"/>
  <c r="H397" i="1"/>
  <c r="AB396" i="1"/>
  <c r="AD199" i="1" l="1"/>
  <c r="AE188" i="1"/>
  <c r="AF195" i="1"/>
  <c r="W200" i="1"/>
  <c r="X200" i="1"/>
  <c r="Y200" i="1" s="1"/>
  <c r="R200" i="1"/>
  <c r="Q200" i="1"/>
  <c r="S200" i="1" s="1"/>
  <c r="N200" i="1"/>
  <c r="H398" i="1"/>
  <c r="AB397" i="1"/>
  <c r="P200" i="1" l="1"/>
  <c r="I201" i="1"/>
  <c r="H399" i="1"/>
  <c r="AB398" i="1"/>
  <c r="J201" i="1" l="1"/>
  <c r="L201" i="1" s="1"/>
  <c r="N201" i="1" s="1"/>
  <c r="T190" i="1" a="1"/>
  <c r="T190" i="1" s="1"/>
  <c r="U200" i="1"/>
  <c r="AC200" i="1" s="1"/>
  <c r="O201" i="1"/>
  <c r="H400" i="1"/>
  <c r="AB399" i="1"/>
  <c r="AD200" i="1" l="1"/>
  <c r="AE189" i="1"/>
  <c r="P201" i="1"/>
  <c r="I202" i="1"/>
  <c r="AF196" i="1"/>
  <c r="R201" i="1"/>
  <c r="Q201" i="1"/>
  <c r="X201" i="1"/>
  <c r="W201" i="1"/>
  <c r="M201" i="1"/>
  <c r="AB400" i="1"/>
  <c r="S201" i="1" l="1"/>
  <c r="J202" i="1"/>
  <c r="L202" i="1" s="1"/>
  <c r="M202" i="1" s="1"/>
  <c r="T191" i="1" a="1"/>
  <c r="T191" i="1" s="1"/>
  <c r="Y201" i="1"/>
  <c r="U201" i="1"/>
  <c r="O202" i="1"/>
  <c r="N202" i="1" l="1"/>
  <c r="AC201" i="1"/>
  <c r="AE190" i="1" s="1"/>
  <c r="AD201" i="1"/>
  <c r="P202" i="1"/>
  <c r="I203" i="1"/>
  <c r="AF197" i="1"/>
  <c r="Q202" i="1"/>
  <c r="X202" i="1"/>
  <c r="W202" i="1"/>
  <c r="R202" i="1"/>
  <c r="S202" i="1" l="1"/>
  <c r="J203" i="1"/>
  <c r="L203" i="1" s="1"/>
  <c r="N203" i="1" s="1"/>
  <c r="T192" i="1" a="1"/>
  <c r="T192" i="1" s="1"/>
  <c r="U202" i="1"/>
  <c r="O203" i="1"/>
  <c r="Y202" i="1"/>
  <c r="AC202" i="1" l="1"/>
  <c r="AE191" i="1" s="1"/>
  <c r="AD202" i="1"/>
  <c r="AF198" i="1"/>
  <c r="W203" i="1"/>
  <c r="R203" i="1"/>
  <c r="Q203" i="1"/>
  <c r="X203" i="1"/>
  <c r="M203" i="1"/>
  <c r="I204" i="1"/>
  <c r="P203" i="1"/>
  <c r="S203" i="1" l="1"/>
  <c r="J204" i="1"/>
  <c r="L204" i="1" s="1"/>
  <c r="M204" i="1" s="1"/>
  <c r="T193" i="1" a="1"/>
  <c r="T193" i="1" s="1"/>
  <c r="Y203" i="1"/>
  <c r="U203" i="1"/>
  <c r="O204" i="1"/>
  <c r="N204" i="1" l="1"/>
  <c r="P204" i="1" s="1"/>
  <c r="AF199" i="1"/>
  <c r="X204" i="1"/>
  <c r="Y204" i="1" s="1"/>
  <c r="R204" i="1"/>
  <c r="Q204" i="1"/>
  <c r="S204" i="1" s="1"/>
  <c r="W204" i="1"/>
  <c r="AC203" i="1"/>
  <c r="I205" i="1" l="1"/>
  <c r="T194" i="1" s="1" a="1"/>
  <c r="T194" i="1" s="1"/>
  <c r="J205" i="1"/>
  <c r="L205" i="1" s="1"/>
  <c r="M205" i="1" s="1"/>
  <c r="N205" i="1"/>
  <c r="U204" i="1"/>
  <c r="AC204" i="1" s="1"/>
  <c r="O205" i="1"/>
  <c r="AD203" i="1"/>
  <c r="AE192" i="1"/>
  <c r="AE193" i="1"/>
  <c r="AF200" i="1" l="1"/>
  <c r="R205" i="1"/>
  <c r="Q205" i="1"/>
  <c r="S205" i="1" s="1"/>
  <c r="X205" i="1"/>
  <c r="W205" i="1"/>
  <c r="P205" i="1"/>
  <c r="I206" i="1"/>
  <c r="AD204" i="1"/>
  <c r="U205" i="1" l="1"/>
  <c r="O206" i="1"/>
  <c r="Y205" i="1"/>
  <c r="J206" i="1"/>
  <c r="L206" i="1" s="1"/>
  <c r="N206" i="1" s="1"/>
  <c r="M206" i="1"/>
  <c r="T195" i="1" a="1"/>
  <c r="T195" i="1" s="1"/>
  <c r="AC205" i="1" l="1"/>
  <c r="AF201" i="1"/>
  <c r="X206" i="1"/>
  <c r="W206" i="1"/>
  <c r="R206" i="1"/>
  <c r="Q206" i="1"/>
  <c r="P206" i="1"/>
  <c r="I207" i="1"/>
  <c r="J207" i="1" l="1"/>
  <c r="L207" i="1" s="1"/>
  <c r="N207" i="1" s="1"/>
  <c r="T196" i="1" a="1"/>
  <c r="T196" i="1" s="1"/>
  <c r="Y206" i="1"/>
  <c r="AD205" i="1"/>
  <c r="AE194" i="1"/>
  <c r="U206" i="1"/>
  <c r="AC206" i="1" s="1"/>
  <c r="AE195" i="1" s="1"/>
  <c r="O207" i="1"/>
  <c r="S206" i="1"/>
  <c r="AD206" i="1" l="1"/>
  <c r="P207" i="1"/>
  <c r="I208" i="1"/>
  <c r="AF202" i="1"/>
  <c r="R207" i="1"/>
  <c r="Q207" i="1"/>
  <c r="W207" i="1"/>
  <c r="X207" i="1"/>
  <c r="M207" i="1"/>
  <c r="S207" i="1" l="1"/>
  <c r="J208" i="1"/>
  <c r="L208" i="1" s="1"/>
  <c r="M208" i="1" s="1"/>
  <c r="T197" i="1" a="1"/>
  <c r="T197" i="1" s="1"/>
  <c r="Y207" i="1"/>
  <c r="O208" i="1"/>
  <c r="U207" i="1"/>
  <c r="N208" i="1" l="1"/>
  <c r="P208" i="1" s="1"/>
  <c r="AC207" i="1"/>
  <c r="AF203" i="1"/>
  <c r="X208" i="1"/>
  <c r="R208" i="1"/>
  <c r="Q208" i="1"/>
  <c r="S208" i="1" s="1"/>
  <c r="W208" i="1"/>
  <c r="I209" i="1" l="1"/>
  <c r="Y208" i="1"/>
  <c r="U208" i="1"/>
  <c r="AC208" i="1" s="1"/>
  <c r="AD208" i="1" s="1"/>
  <c r="O209" i="1"/>
  <c r="J209" i="1"/>
  <c r="L209" i="1" s="1"/>
  <c r="M209" i="1" s="1"/>
  <c r="T198" i="1" a="1"/>
  <c r="T198" i="1" s="1"/>
  <c r="N209" i="1"/>
  <c r="AD207" i="1"/>
  <c r="AE196" i="1"/>
  <c r="AE197" i="1" l="1"/>
  <c r="P209" i="1"/>
  <c r="I210" i="1"/>
  <c r="AF204" i="1"/>
  <c r="R209" i="1"/>
  <c r="W209" i="1"/>
  <c r="Q209" i="1"/>
  <c r="X209" i="1"/>
  <c r="J210" i="1" l="1"/>
  <c r="L210" i="1" s="1"/>
  <c r="M210" i="1" s="1"/>
  <c r="T199" i="1" a="1"/>
  <c r="T199" i="1" s="1"/>
  <c r="N210" i="1"/>
  <c r="Y209" i="1"/>
  <c r="U209" i="1"/>
  <c r="O210" i="1"/>
  <c r="S209" i="1"/>
  <c r="I211" i="1" l="1"/>
  <c r="P210" i="1"/>
  <c r="AF205" i="1"/>
  <c r="R210" i="1"/>
  <c r="W210" i="1"/>
  <c r="Q210" i="1"/>
  <c r="X210" i="1"/>
  <c r="Y210" i="1" s="1"/>
  <c r="AC209" i="1"/>
  <c r="U210" i="1" l="1"/>
  <c r="O211" i="1"/>
  <c r="T200" i="1" a="1"/>
  <c r="T200" i="1" s="1"/>
  <c r="J211" i="1"/>
  <c r="L211" i="1" s="1"/>
  <c r="N211" i="1" s="1"/>
  <c r="AD209" i="1"/>
  <c r="AE198" i="1"/>
  <c r="S210" i="1"/>
  <c r="P211" i="1" l="1"/>
  <c r="I212" i="1"/>
  <c r="AC210" i="1"/>
  <c r="M211" i="1"/>
  <c r="AF206" i="1"/>
  <c r="R211" i="1"/>
  <c r="Q211" i="1"/>
  <c r="X211" i="1"/>
  <c r="W211" i="1"/>
  <c r="J212" i="1" l="1"/>
  <c r="L212" i="1" s="1"/>
  <c r="M212" i="1" s="1"/>
  <c r="T201" i="1" a="1"/>
  <c r="T201" i="1" s="1"/>
  <c r="Y211" i="1"/>
  <c r="U211" i="1"/>
  <c r="O212" i="1"/>
  <c r="N212" i="1"/>
  <c r="P212" i="1" s="1"/>
  <c r="S211" i="1"/>
  <c r="AD210" i="1"/>
  <c r="AE199" i="1"/>
  <c r="AF207" i="1" l="1"/>
  <c r="Q212" i="1"/>
  <c r="X212" i="1"/>
  <c r="Y212" i="1" s="1"/>
  <c r="R212" i="1"/>
  <c r="W212" i="1"/>
  <c r="I213" i="1"/>
  <c r="T202" i="1" s="1" a="1"/>
  <c r="T202" i="1" s="1"/>
  <c r="AC211" i="1"/>
  <c r="U212" i="1"/>
  <c r="O213" i="1"/>
  <c r="J213" i="1"/>
  <c r="L213" i="1" s="1"/>
  <c r="M213" i="1" s="1"/>
  <c r="AF208" i="1" l="1"/>
  <c r="AD211" i="1"/>
  <c r="AE200" i="1"/>
  <c r="S212" i="1"/>
  <c r="AC212" i="1" s="1"/>
  <c r="N213" i="1"/>
  <c r="R213" i="1"/>
  <c r="Q213" i="1"/>
  <c r="S213" i="1" s="1"/>
  <c r="X213" i="1"/>
  <c r="W213" i="1"/>
  <c r="AD212" i="1" l="1"/>
  <c r="AE201" i="1"/>
  <c r="Y213" i="1"/>
  <c r="P213" i="1"/>
  <c r="I214" i="1"/>
  <c r="J214" i="1" l="1"/>
  <c r="L214" i="1" s="1"/>
  <c r="M214" i="1" s="1"/>
  <c r="T203" i="1" a="1"/>
  <c r="T203" i="1" s="1"/>
  <c r="U213" i="1"/>
  <c r="AC213" i="1" s="1"/>
  <c r="O214" i="1"/>
  <c r="AF209" i="1" l="1"/>
  <c r="N214" i="1"/>
  <c r="R214" i="1"/>
  <c r="Q214" i="1"/>
  <c r="X214" i="1"/>
  <c r="W214" i="1"/>
  <c r="AD213" i="1"/>
  <c r="AE202" i="1"/>
  <c r="Y214" i="1" l="1"/>
  <c r="P214" i="1"/>
  <c r="I215" i="1"/>
  <c r="S214" i="1"/>
  <c r="J215" i="1" l="1"/>
  <c r="L215" i="1" s="1"/>
  <c r="N215" i="1" s="1"/>
  <c r="T204" i="1" a="1"/>
  <c r="T204" i="1" s="1"/>
  <c r="U214" i="1"/>
  <c r="AC214" i="1" s="1"/>
  <c r="O215" i="1"/>
  <c r="AF210" i="1" l="1"/>
  <c r="M215" i="1"/>
  <c r="AD214" i="1"/>
  <c r="AE203" i="1"/>
  <c r="R215" i="1"/>
  <c r="Q215" i="1"/>
  <c r="W215" i="1"/>
  <c r="X215" i="1"/>
  <c r="P215" i="1"/>
  <c r="I216" i="1"/>
  <c r="S215" i="1" l="1"/>
  <c r="U215" i="1"/>
  <c r="O216" i="1"/>
  <c r="J216" i="1"/>
  <c r="L216" i="1" s="1"/>
  <c r="N216" i="1" s="1"/>
  <c r="M216" i="1"/>
  <c r="T205" i="1" a="1"/>
  <c r="T205" i="1" s="1"/>
  <c r="Y215" i="1"/>
  <c r="AC215" i="1" l="1"/>
  <c r="AE204" i="1" s="1"/>
  <c r="AF211" i="1"/>
  <c r="AD215" i="1"/>
  <c r="P216" i="1"/>
  <c r="I217" i="1"/>
  <c r="R216" i="1"/>
  <c r="Q216" i="1"/>
  <c r="W216" i="1"/>
  <c r="X216" i="1"/>
  <c r="S216" i="1" l="1"/>
  <c r="Y216" i="1"/>
  <c r="J217" i="1"/>
  <c r="L217" i="1" s="1"/>
  <c r="N217" i="1" s="1"/>
  <c r="T206" i="1" a="1"/>
  <c r="T206" i="1" s="1"/>
  <c r="U216" i="1"/>
  <c r="O217" i="1"/>
  <c r="AF212" i="1" l="1"/>
  <c r="AC216" i="1"/>
  <c r="AD216" i="1" s="1"/>
  <c r="P217" i="1"/>
  <c r="I218" i="1"/>
  <c r="R217" i="1"/>
  <c r="Q217" i="1"/>
  <c r="X217" i="1"/>
  <c r="W217" i="1"/>
  <c r="M217" i="1"/>
  <c r="AE205" i="1" l="1"/>
  <c r="S217" i="1"/>
  <c r="U217" i="1"/>
  <c r="O218" i="1"/>
  <c r="Y217" i="1"/>
  <c r="J218" i="1"/>
  <c r="L218" i="1" s="1"/>
  <c r="M218" i="1" s="1"/>
  <c r="T207" i="1" a="1"/>
  <c r="T207" i="1" s="1"/>
  <c r="AF213" i="1" l="1"/>
  <c r="N218" i="1"/>
  <c r="AC217" i="1"/>
  <c r="R218" i="1"/>
  <c r="Q218" i="1"/>
  <c r="S218" i="1" s="1"/>
  <c r="X218" i="1"/>
  <c r="W218" i="1"/>
  <c r="Y218" i="1" l="1"/>
  <c r="AD217" i="1"/>
  <c r="AE206" i="1"/>
  <c r="P218" i="1"/>
  <c r="I219" i="1"/>
  <c r="J219" i="1" l="1"/>
  <c r="L219" i="1" s="1"/>
  <c r="M219" i="1" s="1"/>
  <c r="T208" i="1" a="1"/>
  <c r="T208" i="1" s="1"/>
  <c r="U218" i="1"/>
  <c r="AC218" i="1" s="1"/>
  <c r="O219" i="1"/>
  <c r="AF214" i="1" l="1"/>
  <c r="N219" i="1"/>
  <c r="P219" i="1" s="1"/>
  <c r="AD218" i="1"/>
  <c r="AE207" i="1"/>
  <c r="R219" i="1"/>
  <c r="Q219" i="1"/>
  <c r="X219" i="1"/>
  <c r="W219" i="1"/>
  <c r="S219" i="1" l="1"/>
  <c r="I220" i="1"/>
  <c r="J220" i="1" s="1"/>
  <c r="L220" i="1" s="1"/>
  <c r="M220" i="1" s="1"/>
  <c r="Y219" i="1"/>
  <c r="U219" i="1"/>
  <c r="O220" i="1"/>
  <c r="T209" i="1" a="1"/>
  <c r="T209" i="1" s="1"/>
  <c r="AC219" i="1" l="1"/>
  <c r="AD219" i="1" s="1"/>
  <c r="AF215" i="1"/>
  <c r="N220" i="1"/>
  <c r="R220" i="1"/>
  <c r="Q220" i="1"/>
  <c r="W220" i="1"/>
  <c r="X220" i="1"/>
  <c r="AE208" i="1"/>
  <c r="Y220" i="1" l="1"/>
  <c r="P220" i="1"/>
  <c r="I221" i="1"/>
  <c r="S220" i="1"/>
  <c r="U220" i="1" l="1"/>
  <c r="AC220" i="1" s="1"/>
  <c r="O221" i="1"/>
  <c r="J221" i="1"/>
  <c r="L221" i="1" s="1"/>
  <c r="N221" i="1" s="1"/>
  <c r="T210" i="1" a="1"/>
  <c r="T210" i="1" s="1"/>
  <c r="AF216" i="1" l="1"/>
  <c r="AD220" i="1"/>
  <c r="AE209" i="1"/>
  <c r="P221" i="1"/>
  <c r="I222" i="1"/>
  <c r="M221" i="1"/>
  <c r="R221" i="1"/>
  <c r="Q221" i="1"/>
  <c r="X221" i="1"/>
  <c r="W221" i="1"/>
  <c r="S221" i="1" l="1"/>
  <c r="Y221" i="1"/>
  <c r="J222" i="1"/>
  <c r="L222" i="1" s="1"/>
  <c r="N222" i="1" s="1"/>
  <c r="T211" i="1" a="1"/>
  <c r="T211" i="1" s="1"/>
  <c r="O222" i="1"/>
  <c r="U221" i="1"/>
  <c r="AF217" i="1" l="1"/>
  <c r="AC221" i="1"/>
  <c r="AE210" i="1" s="1"/>
  <c r="M222" i="1"/>
  <c r="I223" i="1"/>
  <c r="P222" i="1"/>
  <c r="AD221" i="1"/>
  <c r="R222" i="1"/>
  <c r="Q222" i="1"/>
  <c r="W222" i="1"/>
  <c r="X222" i="1"/>
  <c r="S222" i="1" l="1"/>
  <c r="Y222" i="1"/>
  <c r="O223" i="1"/>
  <c r="U222" i="1"/>
  <c r="M223" i="1"/>
  <c r="N223" i="1"/>
  <c r="J223" i="1"/>
  <c r="L223" i="1" s="1"/>
  <c r="T212" i="1" a="1"/>
  <c r="T212" i="1" s="1"/>
  <c r="AF218" i="1" l="1"/>
  <c r="AC222" i="1"/>
  <c r="AE211" i="1" s="1"/>
  <c r="I224" i="1"/>
  <c r="P223" i="1"/>
  <c r="Q223" i="1"/>
  <c r="R223" i="1"/>
  <c r="X223" i="1"/>
  <c r="W223" i="1"/>
  <c r="AD222" i="1" l="1"/>
  <c r="S223" i="1"/>
  <c r="Y223" i="1"/>
  <c r="O224" i="1"/>
  <c r="U223" i="1"/>
  <c r="J224" i="1"/>
  <c r="L224" i="1" s="1"/>
  <c r="N224" i="1" s="1"/>
  <c r="T213" i="1" a="1"/>
  <c r="T213" i="1" s="1"/>
  <c r="AF219" i="1" l="1"/>
  <c r="AC223" i="1"/>
  <c r="AD223" i="1" s="1"/>
  <c r="I225" i="1"/>
  <c r="P224" i="1"/>
  <c r="M224" i="1"/>
  <c r="Q224" i="1"/>
  <c r="R224" i="1"/>
  <c r="W224" i="1"/>
  <c r="X224" i="1"/>
  <c r="AE212" i="1" l="1"/>
  <c r="O225" i="1"/>
  <c r="U224" i="1"/>
  <c r="J225" i="1"/>
  <c r="L225" i="1" s="1"/>
  <c r="M225" i="1" s="1"/>
  <c r="T214" i="1" a="1"/>
  <c r="T214" i="1" s="1"/>
  <c r="Y224" i="1"/>
  <c r="S224" i="1"/>
  <c r="AF220" i="1" l="1"/>
  <c r="N225" i="1"/>
  <c r="I226" i="1" s="1"/>
  <c r="Q225" i="1"/>
  <c r="R225" i="1"/>
  <c r="X225" i="1"/>
  <c r="W225" i="1"/>
  <c r="AC224" i="1"/>
  <c r="P225" i="1" l="1"/>
  <c r="O226" i="1" s="1"/>
  <c r="AD224" i="1"/>
  <c r="AE213" i="1"/>
  <c r="S225" i="1"/>
  <c r="J226" i="1"/>
  <c r="L226" i="1" s="1"/>
  <c r="N226" i="1" s="1"/>
  <c r="T215" i="1" a="1"/>
  <c r="T215" i="1" s="1"/>
  <c r="Y225" i="1"/>
  <c r="U225" i="1" l="1"/>
  <c r="AC225" i="1" s="1"/>
  <c r="AF221" i="1"/>
  <c r="I227" i="1"/>
  <c r="P226" i="1"/>
  <c r="M226" i="1"/>
  <c r="Q226" i="1"/>
  <c r="R226" i="1"/>
  <c r="W226" i="1"/>
  <c r="X226" i="1"/>
  <c r="Y226" i="1" l="1"/>
  <c r="O227" i="1"/>
  <c r="U226" i="1"/>
  <c r="J227" i="1"/>
  <c r="L227" i="1" s="1"/>
  <c r="N227" i="1" s="1"/>
  <c r="T216" i="1" a="1"/>
  <c r="T216" i="1" s="1"/>
  <c r="S226" i="1"/>
  <c r="AD225" i="1"/>
  <c r="AE214" i="1"/>
  <c r="AF222" i="1" l="1"/>
  <c r="M227" i="1"/>
  <c r="I228" i="1"/>
  <c r="P227" i="1"/>
  <c r="Q227" i="1"/>
  <c r="R227" i="1"/>
  <c r="X227" i="1"/>
  <c r="W227" i="1"/>
  <c r="AC226" i="1"/>
  <c r="O228" i="1" l="1"/>
  <c r="U227" i="1"/>
  <c r="S227" i="1"/>
  <c r="J228" i="1"/>
  <c r="L228" i="1" s="1"/>
  <c r="N228" i="1" s="1"/>
  <c r="T217" i="1" a="1"/>
  <c r="T217" i="1" s="1"/>
  <c r="AD226" i="1"/>
  <c r="AE215" i="1"/>
  <c r="Y227" i="1"/>
  <c r="AF223" i="1" l="1"/>
  <c r="I229" i="1"/>
  <c r="P228" i="1"/>
  <c r="M228" i="1"/>
  <c r="AC227" i="1"/>
  <c r="Q228" i="1"/>
  <c r="R228" i="1"/>
  <c r="X228" i="1"/>
  <c r="W228" i="1"/>
  <c r="Y228" i="1" l="1"/>
  <c r="O229" i="1"/>
  <c r="U228" i="1"/>
  <c r="AD227" i="1"/>
  <c r="AE216" i="1"/>
  <c r="M229" i="1"/>
  <c r="J229" i="1"/>
  <c r="L229" i="1" s="1"/>
  <c r="N229" i="1" s="1"/>
  <c r="T218" i="1" a="1"/>
  <c r="T218" i="1" s="1"/>
  <c r="S228" i="1"/>
  <c r="AF224" i="1" l="1"/>
  <c r="AC228" i="1"/>
  <c r="AD228" i="1" s="1"/>
  <c r="Q229" i="1"/>
  <c r="R229" i="1"/>
  <c r="W229" i="1"/>
  <c r="X229" i="1"/>
  <c r="I230" i="1"/>
  <c r="P229" i="1"/>
  <c r="Y229" i="1" l="1"/>
  <c r="AE217" i="1"/>
  <c r="S229" i="1"/>
  <c r="O230" i="1"/>
  <c r="U229" i="1"/>
  <c r="J230" i="1"/>
  <c r="L230" i="1" s="1"/>
  <c r="M230" i="1" s="1"/>
  <c r="T219" i="1" a="1"/>
  <c r="T219" i="1" s="1"/>
  <c r="AC229" i="1" l="1"/>
  <c r="AD229" i="1" s="1"/>
  <c r="AF225" i="1"/>
  <c r="N230" i="1"/>
  <c r="I231" i="1" s="1"/>
  <c r="AE218" i="1"/>
  <c r="Q230" i="1"/>
  <c r="R230" i="1"/>
  <c r="X230" i="1"/>
  <c r="W230" i="1"/>
  <c r="P230" i="1" l="1"/>
  <c r="U230" i="1" s="1"/>
  <c r="Y230" i="1"/>
  <c r="J231" i="1"/>
  <c r="L231" i="1" s="1"/>
  <c r="M231" i="1" s="1"/>
  <c r="T220" i="1" a="1"/>
  <c r="T220" i="1" s="1"/>
  <c r="O231" i="1"/>
  <c r="S230" i="1"/>
  <c r="AF226" i="1" l="1"/>
  <c r="AC230" i="1"/>
  <c r="Q231" i="1"/>
  <c r="R231" i="1"/>
  <c r="W231" i="1"/>
  <c r="X231" i="1"/>
  <c r="Y231" i="1" s="1"/>
  <c r="N231" i="1"/>
  <c r="S231" i="1" l="1"/>
  <c r="I232" i="1"/>
  <c r="P231" i="1"/>
  <c r="AD230" i="1"/>
  <c r="AE219" i="1"/>
  <c r="J232" i="1" l="1"/>
  <c r="L232" i="1" s="1"/>
  <c r="N232" i="1" s="1"/>
  <c r="T221" i="1" a="1"/>
  <c r="T221" i="1" s="1"/>
  <c r="O232" i="1"/>
  <c r="U231" i="1"/>
  <c r="AC231" i="1" s="1"/>
  <c r="AF227" i="1" l="1"/>
  <c r="I233" i="1"/>
  <c r="P232" i="1"/>
  <c r="M232" i="1"/>
  <c r="AD231" i="1"/>
  <c r="AE220" i="1"/>
  <c r="Q232" i="1"/>
  <c r="R232" i="1"/>
  <c r="W232" i="1"/>
  <c r="X232" i="1"/>
  <c r="Y232" i="1" l="1"/>
  <c r="S232" i="1"/>
  <c r="O233" i="1"/>
  <c r="U232" i="1"/>
  <c r="J233" i="1"/>
  <c r="L233" i="1" s="1"/>
  <c r="N233" i="1" s="1"/>
  <c r="T222" i="1" a="1"/>
  <c r="T222" i="1" s="1"/>
  <c r="AC232" i="1" l="1"/>
  <c r="AE221" i="1" s="1"/>
  <c r="AF228" i="1"/>
  <c r="I234" i="1"/>
  <c r="P233" i="1"/>
  <c r="AD232" i="1"/>
  <c r="M233" i="1"/>
  <c r="Q233" i="1"/>
  <c r="R233" i="1"/>
  <c r="X233" i="1"/>
  <c r="W233" i="1"/>
  <c r="Y233" i="1" l="1"/>
  <c r="S233" i="1"/>
  <c r="O234" i="1"/>
  <c r="U233" i="1"/>
  <c r="J234" i="1"/>
  <c r="L234" i="1" s="1"/>
  <c r="N234" i="1" s="1"/>
  <c r="T223" i="1" a="1"/>
  <c r="T223" i="1" s="1"/>
  <c r="AF229" i="1" l="1"/>
  <c r="M234" i="1"/>
  <c r="I235" i="1"/>
  <c r="P234" i="1"/>
  <c r="Q234" i="1"/>
  <c r="R234" i="1"/>
  <c r="W234" i="1"/>
  <c r="X234" i="1"/>
  <c r="AC233" i="1"/>
  <c r="Y234" i="1" l="1"/>
  <c r="S234" i="1"/>
  <c r="AD233" i="1"/>
  <c r="AE222" i="1"/>
  <c r="O235" i="1"/>
  <c r="U234" i="1"/>
  <c r="AC234" i="1" s="1"/>
  <c r="J235" i="1"/>
  <c r="L235" i="1" s="1"/>
  <c r="N235" i="1" s="1"/>
  <c r="T224" i="1" a="1"/>
  <c r="T224" i="1" s="1"/>
  <c r="AF230" i="1" l="1"/>
  <c r="AD234" i="1"/>
  <c r="AE223" i="1"/>
  <c r="I236" i="1"/>
  <c r="P235" i="1"/>
  <c r="M235" i="1"/>
  <c r="Q235" i="1"/>
  <c r="R235" i="1"/>
  <c r="X235" i="1"/>
  <c r="W235" i="1"/>
  <c r="S235" i="1" l="1"/>
  <c r="O236" i="1"/>
  <c r="U235" i="1"/>
  <c r="Y235" i="1"/>
  <c r="J236" i="1"/>
  <c r="L236" i="1" s="1"/>
  <c r="N236" i="1" s="1"/>
  <c r="T225" i="1" a="1"/>
  <c r="T225" i="1" s="1"/>
  <c r="AF231" i="1" l="1"/>
  <c r="I237" i="1"/>
  <c r="P236" i="1"/>
  <c r="M236" i="1"/>
  <c r="Q236" i="1"/>
  <c r="R236" i="1"/>
  <c r="X236" i="1"/>
  <c r="W236" i="1"/>
  <c r="AC235" i="1"/>
  <c r="Y236" i="1" l="1"/>
  <c r="AD235" i="1"/>
  <c r="AE224" i="1"/>
  <c r="O237" i="1"/>
  <c r="U236" i="1"/>
  <c r="M237" i="1"/>
  <c r="J237" i="1"/>
  <c r="L237" i="1" s="1"/>
  <c r="N237" i="1" s="1"/>
  <c r="T226" i="1" a="1"/>
  <c r="T226" i="1" s="1"/>
  <c r="S236" i="1"/>
  <c r="AF232" i="1" l="1"/>
  <c r="I238" i="1"/>
  <c r="P237" i="1"/>
  <c r="Q237" i="1"/>
  <c r="R237" i="1"/>
  <c r="X237" i="1"/>
  <c r="W237" i="1"/>
  <c r="AC236" i="1"/>
  <c r="S237" i="1" l="1"/>
  <c r="Y237" i="1"/>
  <c r="AC237" i="1" s="1"/>
  <c r="O238" i="1"/>
  <c r="U237" i="1"/>
  <c r="J238" i="1"/>
  <c r="L238" i="1" s="1"/>
  <c r="N238" i="1" s="1"/>
  <c r="T227" i="1" a="1"/>
  <c r="T227" i="1" s="1"/>
  <c r="AD236" i="1"/>
  <c r="AE225" i="1"/>
  <c r="AF233" i="1" l="1"/>
  <c r="I239" i="1"/>
  <c r="P238" i="1"/>
  <c r="M238" i="1"/>
  <c r="Q238" i="1"/>
  <c r="R238" i="1"/>
  <c r="X238" i="1"/>
  <c r="W238" i="1"/>
  <c r="AD237" i="1"/>
  <c r="AE226" i="1"/>
  <c r="O239" i="1" l="1"/>
  <c r="U238" i="1"/>
  <c r="S238" i="1"/>
  <c r="J239" i="1"/>
  <c r="L239" i="1" s="1"/>
  <c r="M239" i="1" s="1"/>
  <c r="T228" i="1" a="1"/>
  <c r="T228" i="1" s="1"/>
  <c r="Y238" i="1"/>
  <c r="AF234" i="1" l="1"/>
  <c r="N239" i="1"/>
  <c r="I240" i="1" s="1"/>
  <c r="Q239" i="1"/>
  <c r="R239" i="1"/>
  <c r="W239" i="1"/>
  <c r="X239" i="1"/>
  <c r="AC238" i="1"/>
  <c r="Y239" i="1" l="1"/>
  <c r="P239" i="1"/>
  <c r="O240" i="1" s="1"/>
  <c r="AD238" i="1"/>
  <c r="AE227" i="1"/>
  <c r="U239" i="1"/>
  <c r="S239" i="1"/>
  <c r="J240" i="1"/>
  <c r="L240" i="1" s="1"/>
  <c r="N240" i="1" s="1"/>
  <c r="T229" i="1" a="1"/>
  <c r="T229" i="1" s="1"/>
  <c r="AF235" i="1" l="1"/>
  <c r="AC239" i="1"/>
  <c r="AE228" i="1" s="1"/>
  <c r="M240" i="1"/>
  <c r="I241" i="1"/>
  <c r="P240" i="1"/>
  <c r="AD239" i="1"/>
  <c r="Q240" i="1"/>
  <c r="R240" i="1"/>
  <c r="W240" i="1"/>
  <c r="X240" i="1"/>
  <c r="O241" i="1" l="1"/>
  <c r="U240" i="1"/>
  <c r="J241" i="1"/>
  <c r="L241" i="1" s="1"/>
  <c r="N241" i="1" s="1"/>
  <c r="T230" i="1" a="1"/>
  <c r="T230" i="1" s="1"/>
  <c r="Y240" i="1"/>
  <c r="S240" i="1"/>
  <c r="AF236" i="1" l="1"/>
  <c r="M241" i="1"/>
  <c r="AC240" i="1"/>
  <c r="AD240" i="1" s="1"/>
  <c r="I242" i="1"/>
  <c r="P241" i="1"/>
  <c r="Q241" i="1"/>
  <c r="R241" i="1"/>
  <c r="X241" i="1"/>
  <c r="W241" i="1"/>
  <c r="AE229" i="1" l="1"/>
  <c r="S241" i="1"/>
  <c r="Y241" i="1"/>
  <c r="O242" i="1"/>
  <c r="U241" i="1"/>
  <c r="J242" i="1"/>
  <c r="L242" i="1" s="1"/>
  <c r="N242" i="1" s="1"/>
  <c r="T231" i="1" a="1"/>
  <c r="T231" i="1" s="1"/>
  <c r="AC241" i="1" l="1"/>
  <c r="AD241" i="1" s="1"/>
  <c r="AF237" i="1"/>
  <c r="M242" i="1"/>
  <c r="I243" i="1"/>
  <c r="P242" i="1"/>
  <c r="Q242" i="1"/>
  <c r="R242" i="1"/>
  <c r="W242" i="1"/>
  <c r="X242" i="1"/>
  <c r="AE230" i="1" l="1"/>
  <c r="O243" i="1"/>
  <c r="U242" i="1"/>
  <c r="J243" i="1"/>
  <c r="L243" i="1" s="1"/>
  <c r="N243" i="1" s="1"/>
  <c r="T232" i="1" a="1"/>
  <c r="T232" i="1" s="1"/>
  <c r="Y242" i="1"/>
  <c r="S242" i="1"/>
  <c r="AF238" i="1" l="1"/>
  <c r="M243" i="1"/>
  <c r="AC242" i="1"/>
  <c r="AD242" i="1" s="1"/>
  <c r="I244" i="1"/>
  <c r="P243" i="1"/>
  <c r="Q243" i="1"/>
  <c r="R243" i="1"/>
  <c r="X243" i="1"/>
  <c r="W243" i="1"/>
  <c r="AE231" i="1" l="1"/>
  <c r="S243" i="1"/>
  <c r="Y243" i="1"/>
  <c r="O244" i="1"/>
  <c r="U243" i="1"/>
  <c r="J244" i="1"/>
  <c r="L244" i="1" s="1"/>
  <c r="M244" i="1" s="1"/>
  <c r="T233" i="1" a="1"/>
  <c r="T233" i="1" s="1"/>
  <c r="AC243" i="1" l="1"/>
  <c r="AD243" i="1" s="1"/>
  <c r="AF239" i="1"/>
  <c r="N244" i="1"/>
  <c r="I245" i="1" s="1"/>
  <c r="AE232" i="1"/>
  <c r="P244" i="1"/>
  <c r="Q244" i="1"/>
  <c r="R244" i="1"/>
  <c r="X244" i="1"/>
  <c r="W244" i="1"/>
  <c r="S244" i="1" l="1"/>
  <c r="Y244" i="1"/>
  <c r="O245" i="1"/>
  <c r="U244" i="1"/>
  <c r="J245" i="1"/>
  <c r="L245" i="1" s="1"/>
  <c r="N245" i="1" s="1"/>
  <c r="T234" i="1" a="1"/>
  <c r="T234" i="1" s="1"/>
  <c r="AC244" i="1" l="1"/>
  <c r="AF240" i="1"/>
  <c r="I246" i="1"/>
  <c r="P245" i="1"/>
  <c r="AD244" i="1"/>
  <c r="AE233" i="1"/>
  <c r="M245" i="1"/>
  <c r="Q245" i="1"/>
  <c r="R245" i="1"/>
  <c r="W245" i="1"/>
  <c r="X245" i="1"/>
  <c r="S245" i="1" l="1"/>
  <c r="Y245" i="1"/>
  <c r="O246" i="1"/>
  <c r="U245" i="1"/>
  <c r="J246" i="1"/>
  <c r="L246" i="1" s="1"/>
  <c r="M246" i="1" s="1"/>
  <c r="T235" i="1" a="1"/>
  <c r="T235" i="1" s="1"/>
  <c r="AC245" i="1" l="1"/>
  <c r="AD245" i="1" s="1"/>
  <c r="AF241" i="1"/>
  <c r="N246" i="1"/>
  <c r="I247" i="1" s="1"/>
  <c r="AE234" i="1"/>
  <c r="Q246" i="1"/>
  <c r="R246" i="1"/>
  <c r="X246" i="1"/>
  <c r="W246" i="1"/>
  <c r="P246" i="1" l="1"/>
  <c r="U246" i="1" s="1"/>
  <c r="Y246" i="1"/>
  <c r="J247" i="1"/>
  <c r="L247" i="1" s="1"/>
  <c r="M247" i="1" s="1"/>
  <c r="T236" i="1" a="1"/>
  <c r="T236" i="1" s="1"/>
  <c r="O247" i="1"/>
  <c r="S246" i="1"/>
  <c r="N247" i="1" l="1"/>
  <c r="I248" i="1" s="1"/>
  <c r="AF242" i="1"/>
  <c r="Q247" i="1"/>
  <c r="R247" i="1"/>
  <c r="W247" i="1"/>
  <c r="X247" i="1"/>
  <c r="AC246" i="1"/>
  <c r="P247" i="1" l="1"/>
  <c r="Y247" i="1"/>
  <c r="M248" i="1"/>
  <c r="J248" i="1"/>
  <c r="L248" i="1" s="1"/>
  <c r="N248" i="1" s="1"/>
  <c r="T237" i="1" a="1"/>
  <c r="T237" i="1" s="1"/>
  <c r="S247" i="1"/>
  <c r="AD246" i="1"/>
  <c r="AE235" i="1"/>
  <c r="O248" i="1"/>
  <c r="U247" i="1"/>
  <c r="AF243" i="1" l="1"/>
  <c r="AC247" i="1"/>
  <c r="AD247" i="1" s="1"/>
  <c r="Q248" i="1"/>
  <c r="R248" i="1"/>
  <c r="X248" i="1"/>
  <c r="W248" i="1"/>
  <c r="I249" i="1"/>
  <c r="P248" i="1"/>
  <c r="AE236" i="1" l="1"/>
  <c r="Y248" i="1"/>
  <c r="O249" i="1"/>
  <c r="U248" i="1"/>
  <c r="J249" i="1"/>
  <c r="L249" i="1" s="1"/>
  <c r="M249" i="1" s="1"/>
  <c r="T238" i="1" a="1"/>
  <c r="T238" i="1" s="1"/>
  <c r="S248" i="1"/>
  <c r="AF244" i="1" l="1"/>
  <c r="N249" i="1"/>
  <c r="I250" i="1" s="1"/>
  <c r="Q249" i="1"/>
  <c r="R249" i="1"/>
  <c r="X249" i="1"/>
  <c r="W249" i="1"/>
  <c r="AC248" i="1"/>
  <c r="P249" i="1" l="1"/>
  <c r="U249" i="1" s="1"/>
  <c r="S249" i="1"/>
  <c r="O250" i="1"/>
  <c r="J250" i="1"/>
  <c r="L250" i="1" s="1"/>
  <c r="N250" i="1" s="1"/>
  <c r="T239" i="1" a="1"/>
  <c r="T239" i="1" s="1"/>
  <c r="Y249" i="1"/>
  <c r="AD248" i="1"/>
  <c r="AE237" i="1"/>
  <c r="AC249" i="1" l="1"/>
  <c r="AF245" i="1"/>
  <c r="I251" i="1"/>
  <c r="P250" i="1"/>
  <c r="AD249" i="1"/>
  <c r="AE238" i="1"/>
  <c r="M250" i="1"/>
  <c r="Q250" i="1"/>
  <c r="R250" i="1"/>
  <c r="W250" i="1"/>
  <c r="X250" i="1"/>
  <c r="Y250" i="1" s="1"/>
  <c r="S250" i="1" l="1"/>
  <c r="J251" i="1"/>
  <c r="L251" i="1" s="1"/>
  <c r="N251" i="1" s="1"/>
  <c r="T240" i="1" a="1"/>
  <c r="T240" i="1" s="1"/>
  <c r="O251" i="1"/>
  <c r="U250" i="1"/>
  <c r="AC250" i="1" s="1"/>
  <c r="M251" i="1" l="1"/>
  <c r="AF246" i="1"/>
  <c r="AD250" i="1"/>
  <c r="AE239" i="1"/>
  <c r="I252" i="1"/>
  <c r="P251" i="1"/>
  <c r="Q251" i="1"/>
  <c r="R251" i="1"/>
  <c r="X251" i="1"/>
  <c r="W251" i="1"/>
  <c r="Y251" i="1" l="1"/>
  <c r="S251" i="1"/>
  <c r="O252" i="1"/>
  <c r="U251" i="1"/>
  <c r="J252" i="1"/>
  <c r="L252" i="1" s="1"/>
  <c r="N252" i="1" s="1"/>
  <c r="T241" i="1" a="1"/>
  <c r="T241" i="1" s="1"/>
  <c r="M252" i="1" l="1"/>
  <c r="AC251" i="1"/>
  <c r="AE240" i="1" s="1"/>
  <c r="AF247" i="1"/>
  <c r="I253" i="1"/>
  <c r="P252" i="1"/>
  <c r="AD251" i="1"/>
  <c r="Q252" i="1"/>
  <c r="R252" i="1"/>
  <c r="W252" i="1"/>
  <c r="X252" i="1"/>
  <c r="Y252" i="1" l="1"/>
  <c r="S252" i="1"/>
  <c r="J253" i="1"/>
  <c r="L253" i="1" s="1"/>
  <c r="N253" i="1" s="1"/>
  <c r="T242" i="1" a="1"/>
  <c r="T242" i="1" s="1"/>
  <c r="O253" i="1"/>
  <c r="U252" i="1"/>
  <c r="AC252" i="1" s="1"/>
  <c r="M253" i="1" l="1"/>
  <c r="AF248" i="1"/>
  <c r="I254" i="1"/>
  <c r="P253" i="1"/>
  <c r="AD252" i="1"/>
  <c r="AE241" i="1"/>
  <c r="Q253" i="1"/>
  <c r="R253" i="1"/>
  <c r="X253" i="1"/>
  <c r="W253" i="1"/>
  <c r="Y253" i="1" l="1"/>
  <c r="S253" i="1"/>
  <c r="O254" i="1"/>
  <c r="U253" i="1"/>
  <c r="J254" i="1"/>
  <c r="L254" i="1" s="1"/>
  <c r="N254" i="1" s="1"/>
  <c r="T243" i="1" a="1"/>
  <c r="T243" i="1" s="1"/>
  <c r="AF249" i="1" l="1"/>
  <c r="I255" i="1"/>
  <c r="P254" i="1"/>
  <c r="M254" i="1"/>
  <c r="Q254" i="1"/>
  <c r="R254" i="1"/>
  <c r="X254" i="1"/>
  <c r="W254" i="1"/>
  <c r="AC253" i="1"/>
  <c r="S254" i="1" l="1"/>
  <c r="Y254" i="1"/>
  <c r="J255" i="1"/>
  <c r="L255" i="1" s="1"/>
  <c r="M255" i="1" s="1"/>
  <c r="T244" i="1" a="1"/>
  <c r="T244" i="1" s="1"/>
  <c r="AD253" i="1"/>
  <c r="AE242" i="1"/>
  <c r="O255" i="1"/>
  <c r="U254" i="1"/>
  <c r="AC254" i="1" s="1"/>
  <c r="AF250" i="1" l="1"/>
  <c r="N255" i="1"/>
  <c r="AD254" i="1"/>
  <c r="AE243" i="1"/>
  <c r="Q255" i="1"/>
  <c r="R255" i="1"/>
  <c r="W255" i="1"/>
  <c r="X255" i="1"/>
  <c r="Y255" i="1" l="1"/>
  <c r="S255" i="1"/>
  <c r="I256" i="1"/>
  <c r="P255" i="1"/>
  <c r="O256" i="1" l="1"/>
  <c r="U255" i="1"/>
  <c r="AC255" i="1" s="1"/>
  <c r="M256" i="1"/>
  <c r="J256" i="1"/>
  <c r="L256" i="1" s="1"/>
  <c r="N256" i="1" s="1"/>
  <c r="T245" i="1" a="1"/>
  <c r="T245" i="1" s="1"/>
  <c r="AF251" i="1" l="1"/>
  <c r="AD255" i="1"/>
  <c r="AE244" i="1"/>
  <c r="I257" i="1"/>
  <c r="P256" i="1"/>
  <c r="Q256" i="1"/>
  <c r="R256" i="1"/>
  <c r="X256" i="1"/>
  <c r="W256" i="1"/>
  <c r="S256" i="1" l="1"/>
  <c r="Y256" i="1"/>
  <c r="O257" i="1"/>
  <c r="U256" i="1"/>
  <c r="J257" i="1"/>
  <c r="L257" i="1" s="1"/>
  <c r="N257" i="1" s="1"/>
  <c r="T246" i="1" a="1"/>
  <c r="T246" i="1" s="1"/>
  <c r="AF252" i="1" l="1"/>
  <c r="AC256" i="1"/>
  <c r="AD256" i="1" s="1"/>
  <c r="I258" i="1"/>
  <c r="P257" i="1"/>
  <c r="M257" i="1"/>
  <c r="Q257" i="1"/>
  <c r="R257" i="1"/>
  <c r="X257" i="1"/>
  <c r="W257" i="1"/>
  <c r="S257" i="1" l="1"/>
  <c r="AE245" i="1"/>
  <c r="Y257" i="1"/>
  <c r="AC257" i="1" s="1"/>
  <c r="O258" i="1"/>
  <c r="U257" i="1"/>
  <c r="J258" i="1"/>
  <c r="L258" i="1" s="1"/>
  <c r="N258" i="1" s="1"/>
  <c r="T247" i="1" a="1"/>
  <c r="T247" i="1" s="1"/>
  <c r="AF253" i="1" l="1"/>
  <c r="M258" i="1"/>
  <c r="AD257" i="1"/>
  <c r="AE246" i="1"/>
  <c r="I259" i="1"/>
  <c r="P258" i="1"/>
  <c r="R258" i="1"/>
  <c r="Q258" i="1"/>
  <c r="X258" i="1"/>
  <c r="W258" i="1"/>
  <c r="S258" i="1" l="1"/>
  <c r="Y258" i="1"/>
  <c r="U258" i="1"/>
  <c r="O259" i="1"/>
  <c r="J259" i="1"/>
  <c r="L259" i="1" s="1"/>
  <c r="N259" i="1" s="1"/>
  <c r="T248" i="1" a="1"/>
  <c r="T248" i="1" s="1"/>
  <c r="AF254" i="1" l="1"/>
  <c r="AC258" i="1"/>
  <c r="AD258" i="1" s="1"/>
  <c r="M259" i="1"/>
  <c r="P259" i="1"/>
  <c r="I260" i="1"/>
  <c r="R259" i="1"/>
  <c r="Q259" i="1"/>
  <c r="X259" i="1"/>
  <c r="W259" i="1"/>
  <c r="AE247" i="1" l="1"/>
  <c r="Y259" i="1"/>
  <c r="J260" i="1"/>
  <c r="L260" i="1" s="1"/>
  <c r="M260" i="1" s="1"/>
  <c r="T249" i="1" a="1"/>
  <c r="T249" i="1" s="1"/>
  <c r="S259" i="1"/>
  <c r="U259" i="1"/>
  <c r="O260" i="1"/>
  <c r="AF255" i="1" l="1"/>
  <c r="N260" i="1"/>
  <c r="AC259" i="1"/>
  <c r="R260" i="1"/>
  <c r="Q260" i="1"/>
  <c r="X260" i="1"/>
  <c r="W260" i="1"/>
  <c r="S260" i="1" l="1"/>
  <c r="Y260" i="1"/>
  <c r="AD259" i="1"/>
  <c r="AE248" i="1"/>
  <c r="P260" i="1"/>
  <c r="I261" i="1"/>
  <c r="U260" i="1" l="1"/>
  <c r="AC260" i="1" s="1"/>
  <c r="O261" i="1"/>
  <c r="J261" i="1"/>
  <c r="L261" i="1" s="1"/>
  <c r="M261" i="1" s="1"/>
  <c r="T250" i="1" a="1"/>
  <c r="T250" i="1" s="1"/>
  <c r="AF256" i="1" l="1"/>
  <c r="AD260" i="1"/>
  <c r="AE249" i="1"/>
  <c r="N261" i="1"/>
  <c r="R261" i="1"/>
  <c r="Q261" i="1"/>
  <c r="W261" i="1"/>
  <c r="X261" i="1"/>
  <c r="Y261" i="1" l="1"/>
  <c r="P261" i="1"/>
  <c r="I262" i="1"/>
  <c r="S261" i="1"/>
  <c r="J262" i="1" l="1"/>
  <c r="L262" i="1" s="1"/>
  <c r="M262" i="1" s="1"/>
  <c r="T251" i="1" a="1"/>
  <c r="T251" i="1" s="1"/>
  <c r="U261" i="1"/>
  <c r="AC261" i="1" s="1"/>
  <c r="O262" i="1"/>
  <c r="AF257" i="1" l="1"/>
  <c r="AD261" i="1"/>
  <c r="AE250" i="1"/>
  <c r="N262" i="1"/>
  <c r="R262" i="1"/>
  <c r="Q262" i="1"/>
  <c r="X262" i="1"/>
  <c r="W262" i="1"/>
  <c r="S262" i="1" l="1"/>
  <c r="Y262" i="1"/>
  <c r="P262" i="1"/>
  <c r="I263" i="1"/>
  <c r="J263" i="1" l="1"/>
  <c r="L263" i="1" s="1"/>
  <c r="M263" i="1" s="1"/>
  <c r="T252" i="1" a="1"/>
  <c r="T252" i="1" s="1"/>
  <c r="U262" i="1"/>
  <c r="AC262" i="1" s="1"/>
  <c r="O263" i="1"/>
  <c r="AF258" i="1" l="1"/>
  <c r="N263" i="1"/>
  <c r="P263" i="1" s="1"/>
  <c r="AD262" i="1"/>
  <c r="AE251" i="1"/>
  <c r="R263" i="1"/>
  <c r="Q263" i="1"/>
  <c r="W263" i="1"/>
  <c r="X263" i="1"/>
  <c r="Y263" i="1" l="1"/>
  <c r="I264" i="1"/>
  <c r="T253" i="1" s="1" a="1"/>
  <c r="T253" i="1" s="1"/>
  <c r="J264" i="1"/>
  <c r="L264" i="1" s="1"/>
  <c r="N264" i="1" s="1"/>
  <c r="S263" i="1"/>
  <c r="U263" i="1"/>
  <c r="O264" i="1"/>
  <c r="AF259" i="1" l="1"/>
  <c r="M264" i="1"/>
  <c r="R264" i="1"/>
  <c r="Q264" i="1"/>
  <c r="W264" i="1"/>
  <c r="X264" i="1"/>
  <c r="AC263" i="1"/>
  <c r="P264" i="1"/>
  <c r="I265" i="1"/>
  <c r="S264" i="1" l="1"/>
  <c r="Y264" i="1"/>
  <c r="J265" i="1"/>
  <c r="L265" i="1" s="1"/>
  <c r="N265" i="1" s="1"/>
  <c r="T254" i="1" a="1"/>
  <c r="T254" i="1" s="1"/>
  <c r="U264" i="1"/>
  <c r="O265" i="1"/>
  <c r="AD263" i="1"/>
  <c r="AE252" i="1"/>
  <c r="AF260" i="1" l="1"/>
  <c r="AC264" i="1"/>
  <c r="AD264" i="1" s="1"/>
  <c r="M265" i="1"/>
  <c r="R265" i="1"/>
  <c r="Q265" i="1"/>
  <c r="X265" i="1"/>
  <c r="W265" i="1"/>
  <c r="P265" i="1"/>
  <c r="I266" i="1"/>
  <c r="AE253" i="1" l="1"/>
  <c r="S265" i="1"/>
  <c r="J266" i="1"/>
  <c r="L266" i="1" s="1"/>
  <c r="M266" i="1" s="1"/>
  <c r="T255" i="1" a="1"/>
  <c r="T255" i="1" s="1"/>
  <c r="U265" i="1"/>
  <c r="O266" i="1"/>
  <c r="Y265" i="1"/>
  <c r="AF261" i="1" l="1"/>
  <c r="N266" i="1"/>
  <c r="I267" i="1" s="1"/>
  <c r="AC265" i="1"/>
  <c r="AE254" i="1" s="1"/>
  <c r="R266" i="1"/>
  <c r="Q266" i="1"/>
  <c r="X266" i="1"/>
  <c r="W266" i="1"/>
  <c r="P266" i="1"/>
  <c r="AD265" i="1" l="1"/>
  <c r="Y266" i="1"/>
  <c r="S266" i="1"/>
  <c r="U266" i="1"/>
  <c r="O267" i="1"/>
  <c r="J267" i="1"/>
  <c r="L267" i="1" s="1"/>
  <c r="M267" i="1" s="1"/>
  <c r="T256" i="1" a="1"/>
  <c r="T256" i="1" s="1"/>
  <c r="AC266" i="1" l="1"/>
  <c r="AD266" i="1" s="1"/>
  <c r="AF262" i="1"/>
  <c r="N267" i="1"/>
  <c r="P267" i="1" s="1"/>
  <c r="I268" i="1"/>
  <c r="R267" i="1"/>
  <c r="Q267" i="1"/>
  <c r="S267" i="1" s="1"/>
  <c r="X267" i="1"/>
  <c r="W267" i="1"/>
  <c r="AE255" i="1" l="1"/>
  <c r="Y267" i="1"/>
  <c r="J268" i="1"/>
  <c r="L268" i="1" s="1"/>
  <c r="M268" i="1" s="1"/>
  <c r="T257" i="1" a="1"/>
  <c r="T257" i="1" s="1"/>
  <c r="U267" i="1"/>
  <c r="O268" i="1"/>
  <c r="AF263" i="1" l="1"/>
  <c r="AC267" i="1"/>
  <c r="AD267" i="1" s="1"/>
  <c r="N268" i="1"/>
  <c r="R268" i="1"/>
  <c r="Q268" i="1"/>
  <c r="X268" i="1"/>
  <c r="W268" i="1"/>
  <c r="AE256" i="1" l="1"/>
  <c r="S268" i="1"/>
  <c r="Y268" i="1"/>
  <c r="P268" i="1"/>
  <c r="I269" i="1"/>
  <c r="U268" i="1" l="1"/>
  <c r="AC268" i="1" s="1"/>
  <c r="O269" i="1"/>
  <c r="J269" i="1"/>
  <c r="L269" i="1" s="1"/>
  <c r="N269" i="1" s="1"/>
  <c r="T258" i="1" a="1"/>
  <c r="T258" i="1" s="1"/>
  <c r="AF264" i="1" l="1"/>
  <c r="M269" i="1"/>
  <c r="P269" i="1"/>
  <c r="I270" i="1"/>
  <c r="R269" i="1"/>
  <c r="Q269" i="1"/>
  <c r="W269" i="1"/>
  <c r="X269" i="1"/>
  <c r="AD268" i="1"/>
  <c r="AE257" i="1"/>
  <c r="S269" i="1" l="1"/>
  <c r="Y269" i="1"/>
  <c r="J270" i="1"/>
  <c r="L270" i="1" s="1"/>
  <c r="M270" i="1" s="1"/>
  <c r="T259" i="1" a="1"/>
  <c r="T259" i="1" s="1"/>
  <c r="U269" i="1"/>
  <c r="AC269" i="1" s="1"/>
  <c r="O270" i="1"/>
  <c r="AF265" i="1" l="1"/>
  <c r="R270" i="1"/>
  <c r="Q270" i="1"/>
  <c r="W270" i="1"/>
  <c r="X270" i="1"/>
  <c r="N270" i="1"/>
  <c r="AD269" i="1"/>
  <c r="AE258" i="1"/>
  <c r="Y270" i="1" l="1"/>
  <c r="P270" i="1"/>
  <c r="I271" i="1"/>
  <c r="S270" i="1"/>
  <c r="J271" i="1" l="1"/>
  <c r="L271" i="1" s="1"/>
  <c r="M271" i="1" s="1"/>
  <c r="T260" i="1" a="1"/>
  <c r="T260" i="1" s="1"/>
  <c r="U270" i="1"/>
  <c r="AC270" i="1" s="1"/>
  <c r="O271" i="1"/>
  <c r="AF266" i="1" l="1"/>
  <c r="N271" i="1"/>
  <c r="P271" i="1" s="1"/>
  <c r="AD270" i="1"/>
  <c r="AE259" i="1"/>
  <c r="R271" i="1"/>
  <c r="Q271" i="1"/>
  <c r="S271" i="1" s="1"/>
  <c r="W271" i="1"/>
  <c r="X271" i="1"/>
  <c r="Y271" i="1" l="1"/>
  <c r="I272" i="1"/>
  <c r="T261" i="1" s="1" a="1"/>
  <c r="T261" i="1" s="1"/>
  <c r="U271" i="1"/>
  <c r="AC271" i="1" s="1"/>
  <c r="O272" i="1"/>
  <c r="J272" i="1" l="1"/>
  <c r="L272" i="1" s="1"/>
  <c r="M272" i="1" s="1"/>
  <c r="AF267" i="1"/>
  <c r="R272" i="1"/>
  <c r="Q272" i="1"/>
  <c r="W272" i="1"/>
  <c r="X272" i="1"/>
  <c r="AD271" i="1"/>
  <c r="AE260" i="1"/>
  <c r="N272" i="1" l="1"/>
  <c r="P272" i="1" s="1"/>
  <c r="Y272" i="1"/>
  <c r="S272" i="1"/>
  <c r="I273" i="1"/>
  <c r="J273" i="1" l="1"/>
  <c r="L273" i="1" s="1"/>
  <c r="N273" i="1" s="1"/>
  <c r="M273" i="1"/>
  <c r="T262" i="1" a="1"/>
  <c r="T262" i="1" s="1"/>
  <c r="U272" i="1"/>
  <c r="AC272" i="1" s="1"/>
  <c r="O273" i="1"/>
  <c r="AF268" i="1" l="1"/>
  <c r="AD272" i="1"/>
  <c r="AE261" i="1"/>
  <c r="R273" i="1"/>
  <c r="Q273" i="1"/>
  <c r="X273" i="1"/>
  <c r="W273" i="1"/>
  <c r="P273" i="1"/>
  <c r="I274" i="1"/>
  <c r="Y273" i="1" l="1"/>
  <c r="S273" i="1"/>
  <c r="J274" i="1"/>
  <c r="L274" i="1" s="1"/>
  <c r="N274" i="1" s="1"/>
  <c r="T263" i="1" a="1"/>
  <c r="T263" i="1" s="1"/>
  <c r="U273" i="1"/>
  <c r="O274" i="1"/>
  <c r="AC273" i="1" l="1"/>
  <c r="AF269" i="1"/>
  <c r="M274" i="1"/>
  <c r="P274" i="1"/>
  <c r="I275" i="1"/>
  <c r="R274" i="1"/>
  <c r="Q274" i="1"/>
  <c r="S274" i="1" s="1"/>
  <c r="X274" i="1"/>
  <c r="W274" i="1"/>
  <c r="AD273" i="1"/>
  <c r="AE262" i="1"/>
  <c r="Y274" i="1" l="1"/>
  <c r="J275" i="1"/>
  <c r="L275" i="1" s="1"/>
  <c r="N275" i="1" s="1"/>
  <c r="T264" i="1" a="1"/>
  <c r="T264" i="1" s="1"/>
  <c r="U274" i="1"/>
  <c r="AC274" i="1" s="1"/>
  <c r="O275" i="1"/>
  <c r="AF270" i="1" l="1"/>
  <c r="M275" i="1"/>
  <c r="AD274" i="1"/>
  <c r="AE263" i="1"/>
  <c r="P275" i="1"/>
  <c r="I276" i="1"/>
  <c r="R275" i="1"/>
  <c r="Q275" i="1"/>
  <c r="X275" i="1"/>
  <c r="W275" i="1"/>
  <c r="Y275" i="1" l="1"/>
  <c r="J276" i="1"/>
  <c r="L276" i="1" s="1"/>
  <c r="N276" i="1" s="1"/>
  <c r="T265" i="1" a="1"/>
  <c r="T265" i="1" s="1"/>
  <c r="S275" i="1"/>
  <c r="U275" i="1"/>
  <c r="O276" i="1"/>
  <c r="AF271" i="1" l="1"/>
  <c r="M276" i="1"/>
  <c r="R276" i="1"/>
  <c r="Q276" i="1"/>
  <c r="X276" i="1"/>
  <c r="W276" i="1"/>
  <c r="AC275" i="1"/>
  <c r="P276" i="1"/>
  <c r="I277" i="1"/>
  <c r="S276" i="1" l="1"/>
  <c r="J277" i="1"/>
  <c r="L277" i="1" s="1"/>
  <c r="N277" i="1" s="1"/>
  <c r="T266" i="1" a="1"/>
  <c r="T266" i="1" s="1"/>
  <c r="U276" i="1"/>
  <c r="O277" i="1"/>
  <c r="Y276" i="1"/>
  <c r="AD275" i="1"/>
  <c r="AE264" i="1"/>
  <c r="AF272" i="1" l="1"/>
  <c r="M277" i="1"/>
  <c r="AC276" i="1"/>
  <c r="AE265" i="1" s="1"/>
  <c r="P277" i="1"/>
  <c r="I278" i="1"/>
  <c r="R277" i="1"/>
  <c r="Q277" i="1"/>
  <c r="W277" i="1"/>
  <c r="X277" i="1"/>
  <c r="AD276" i="1" l="1"/>
  <c r="U277" i="1"/>
  <c r="O278" i="1"/>
  <c r="S277" i="1"/>
  <c r="Y277" i="1"/>
  <c r="J278" i="1"/>
  <c r="L278" i="1" s="1"/>
  <c r="M278" i="1" s="1"/>
  <c r="T267" i="1" a="1"/>
  <c r="T267" i="1" s="1"/>
  <c r="AF273" i="1" l="1"/>
  <c r="R278" i="1"/>
  <c r="Q278" i="1"/>
  <c r="X278" i="1"/>
  <c r="W278" i="1"/>
  <c r="N278" i="1"/>
  <c r="AC277" i="1"/>
  <c r="S278" i="1" l="1"/>
  <c r="AD277" i="1"/>
  <c r="AE266" i="1"/>
  <c r="P278" i="1"/>
  <c r="I279" i="1"/>
  <c r="Y278" i="1"/>
  <c r="J279" i="1" l="1"/>
  <c r="L279" i="1" s="1"/>
  <c r="N279" i="1" s="1"/>
  <c r="T268" i="1" a="1"/>
  <c r="T268" i="1" s="1"/>
  <c r="U278" i="1"/>
  <c r="AC278" i="1" s="1"/>
  <c r="O279" i="1"/>
  <c r="AF274" i="1" l="1"/>
  <c r="P279" i="1"/>
  <c r="I280" i="1"/>
  <c r="M279" i="1"/>
  <c r="R279" i="1"/>
  <c r="Q279" i="1"/>
  <c r="W279" i="1"/>
  <c r="X279" i="1"/>
  <c r="AD278" i="1"/>
  <c r="AE267" i="1"/>
  <c r="S279" i="1" l="1"/>
  <c r="U279" i="1"/>
  <c r="O280" i="1"/>
  <c r="Y279" i="1"/>
  <c r="J280" i="1"/>
  <c r="L280" i="1" s="1"/>
  <c r="M280" i="1" s="1"/>
  <c r="T269" i="1" a="1"/>
  <c r="T269" i="1" s="1"/>
  <c r="AF275" i="1" l="1"/>
  <c r="AC279" i="1"/>
  <c r="AE268" i="1" s="1"/>
  <c r="N280" i="1"/>
  <c r="R280" i="1"/>
  <c r="Q280" i="1"/>
  <c r="S280" i="1" s="1"/>
  <c r="W280" i="1"/>
  <c r="X280" i="1"/>
  <c r="AD279" i="1" l="1"/>
  <c r="Y280" i="1"/>
  <c r="P280" i="1"/>
  <c r="I281" i="1"/>
  <c r="J281" i="1" l="1"/>
  <c r="L281" i="1" s="1"/>
  <c r="N281" i="1" s="1"/>
  <c r="T270" i="1" a="1"/>
  <c r="T270" i="1" s="1"/>
  <c r="U280" i="1"/>
  <c r="AC280" i="1" s="1"/>
  <c r="O281" i="1"/>
  <c r="AF276" i="1" l="1"/>
  <c r="P281" i="1"/>
  <c r="I282" i="1"/>
  <c r="M281" i="1"/>
  <c r="R281" i="1"/>
  <c r="Q281" i="1"/>
  <c r="X281" i="1"/>
  <c r="W281" i="1"/>
  <c r="AD280" i="1"/>
  <c r="AE269" i="1"/>
  <c r="S281" i="1" l="1"/>
  <c r="Y281" i="1"/>
  <c r="J282" i="1"/>
  <c r="L282" i="1" s="1"/>
  <c r="M282" i="1" s="1"/>
  <c r="T271" i="1" a="1"/>
  <c r="T271" i="1" s="1"/>
  <c r="U281" i="1"/>
  <c r="O282" i="1"/>
  <c r="AF277" i="1" l="1"/>
  <c r="AC281" i="1"/>
  <c r="AD281" i="1" s="1"/>
  <c r="N282" i="1"/>
  <c r="R282" i="1"/>
  <c r="Q282" i="1"/>
  <c r="X282" i="1"/>
  <c r="W282" i="1"/>
  <c r="AE270" i="1" l="1"/>
  <c r="S282" i="1"/>
  <c r="Y282" i="1"/>
  <c r="P282" i="1"/>
  <c r="I283" i="1"/>
  <c r="J283" i="1" l="1"/>
  <c r="L283" i="1" s="1"/>
  <c r="N283" i="1" s="1"/>
  <c r="T272" i="1" a="1"/>
  <c r="T272" i="1" s="1"/>
  <c r="U282" i="1"/>
  <c r="AC282" i="1" s="1"/>
  <c r="O283" i="1"/>
  <c r="AF278" i="1" l="1"/>
  <c r="P283" i="1"/>
  <c r="I284" i="1"/>
  <c r="M283" i="1"/>
  <c r="AD282" i="1"/>
  <c r="AE271" i="1"/>
  <c r="R283" i="1"/>
  <c r="Q283" i="1"/>
  <c r="X283" i="1"/>
  <c r="W283" i="1"/>
  <c r="S283" i="1" l="1"/>
  <c r="Y283" i="1"/>
  <c r="J284" i="1"/>
  <c r="L284" i="1" s="1"/>
  <c r="M284" i="1" s="1"/>
  <c r="T273" i="1" a="1"/>
  <c r="T273" i="1" s="1"/>
  <c r="U283" i="1"/>
  <c r="O284" i="1"/>
  <c r="AF279" i="1" l="1"/>
  <c r="AC283" i="1"/>
  <c r="AD283" i="1" s="1"/>
  <c r="N284" i="1"/>
  <c r="R284" i="1"/>
  <c r="Q284" i="1"/>
  <c r="X284" i="1"/>
  <c r="W284" i="1"/>
  <c r="AE272" i="1" l="1"/>
  <c r="Y284" i="1"/>
  <c r="S284" i="1"/>
  <c r="P284" i="1"/>
  <c r="I285" i="1"/>
  <c r="J285" i="1" l="1"/>
  <c r="L285" i="1" s="1"/>
  <c r="M285" i="1" s="1"/>
  <c r="T274" i="1" a="1"/>
  <c r="T274" i="1" s="1"/>
  <c r="U284" i="1"/>
  <c r="AC284" i="1" s="1"/>
  <c r="O285" i="1"/>
  <c r="AF280" i="1" l="1"/>
  <c r="N285" i="1"/>
  <c r="P285" i="1" s="1"/>
  <c r="R285" i="1"/>
  <c r="Q285" i="1"/>
  <c r="W285" i="1"/>
  <c r="X285" i="1"/>
  <c r="AD284" i="1"/>
  <c r="AE273" i="1"/>
  <c r="S285" i="1" l="1"/>
  <c r="Y285" i="1"/>
  <c r="I286" i="1"/>
  <c r="J286" i="1" s="1"/>
  <c r="L286" i="1" s="1"/>
  <c r="N286" i="1" s="1"/>
  <c r="U285" i="1"/>
  <c r="O286" i="1"/>
  <c r="T275" i="1" l="1" a="1"/>
  <c r="T275" i="1" s="1"/>
  <c r="AC285" i="1"/>
  <c r="AD285" i="1" s="1"/>
  <c r="M286" i="1"/>
  <c r="AF281" i="1"/>
  <c r="AE274" i="1"/>
  <c r="P286" i="1"/>
  <c r="I287" i="1"/>
  <c r="R286" i="1"/>
  <c r="Q286" i="1"/>
  <c r="W286" i="1"/>
  <c r="X286" i="1"/>
  <c r="J287" i="1" l="1"/>
  <c r="L287" i="1" s="1"/>
  <c r="M287" i="1" s="1"/>
  <c r="T276" i="1" a="1"/>
  <c r="T276" i="1" s="1"/>
  <c r="S286" i="1"/>
  <c r="U286" i="1"/>
  <c r="O287" i="1"/>
  <c r="Y286" i="1"/>
  <c r="AF282" i="1" l="1"/>
  <c r="N287" i="1"/>
  <c r="I288" i="1" s="1"/>
  <c r="R287" i="1"/>
  <c r="Q287" i="1"/>
  <c r="W287" i="1"/>
  <c r="X287" i="1"/>
  <c r="AC286" i="1"/>
  <c r="S287" i="1" l="1"/>
  <c r="Y287" i="1"/>
  <c r="P287" i="1"/>
  <c r="J288" i="1"/>
  <c r="L288" i="1" s="1"/>
  <c r="N288" i="1" s="1"/>
  <c r="T277" i="1" a="1"/>
  <c r="T277" i="1" s="1"/>
  <c r="U287" i="1"/>
  <c r="AC287" i="1" s="1"/>
  <c r="O288" i="1"/>
  <c r="AD286" i="1"/>
  <c r="AE275" i="1"/>
  <c r="AF283" i="1" l="1"/>
  <c r="P288" i="1"/>
  <c r="I289" i="1"/>
  <c r="AD287" i="1"/>
  <c r="AE276" i="1"/>
  <c r="M288" i="1"/>
  <c r="R288" i="1"/>
  <c r="Q288" i="1"/>
  <c r="S288" i="1" s="1"/>
  <c r="W288" i="1"/>
  <c r="X288" i="1"/>
  <c r="Y288" i="1" l="1"/>
  <c r="J289" i="1"/>
  <c r="L289" i="1" s="1"/>
  <c r="M289" i="1" s="1"/>
  <c r="T278" i="1" a="1"/>
  <c r="T278" i="1" s="1"/>
  <c r="U288" i="1"/>
  <c r="O289" i="1"/>
  <c r="AC288" i="1" l="1"/>
  <c r="AD288" i="1" s="1"/>
  <c r="AF284" i="1"/>
  <c r="N289" i="1"/>
  <c r="P289" i="1" s="1"/>
  <c r="AE277" i="1"/>
  <c r="R289" i="1"/>
  <c r="Q289" i="1"/>
  <c r="X289" i="1"/>
  <c r="W289" i="1"/>
  <c r="I290" i="1" l="1"/>
  <c r="T279" i="1" s="1" a="1"/>
  <c r="T279" i="1" s="1"/>
  <c r="Y289" i="1"/>
  <c r="J290" i="1"/>
  <c r="L290" i="1" s="1"/>
  <c r="N290" i="1" s="1"/>
  <c r="S289" i="1"/>
  <c r="U289" i="1"/>
  <c r="O290" i="1"/>
  <c r="AF285" i="1" l="1"/>
  <c r="AC289" i="1"/>
  <c r="AD289" i="1" s="1"/>
  <c r="I291" i="1"/>
  <c r="P290" i="1"/>
  <c r="R290" i="1"/>
  <c r="Q290" i="1"/>
  <c r="X290" i="1"/>
  <c r="W290" i="1"/>
  <c r="M290" i="1"/>
  <c r="S290" i="1" l="1"/>
  <c r="AE278" i="1"/>
  <c r="Y290" i="1"/>
  <c r="U290" i="1"/>
  <c r="O291" i="1"/>
  <c r="J291" i="1"/>
  <c r="L291" i="1" s="1"/>
  <c r="N291" i="1" s="1"/>
  <c r="T280" i="1" a="1"/>
  <c r="T280" i="1" s="1"/>
  <c r="AC290" i="1" l="1"/>
  <c r="AD290" i="1" s="1"/>
  <c r="AF286" i="1"/>
  <c r="M291" i="1"/>
  <c r="AE279" i="1"/>
  <c r="P291" i="1"/>
  <c r="I292" i="1"/>
  <c r="Q291" i="1"/>
  <c r="R291" i="1"/>
  <c r="X291" i="1"/>
  <c r="W291" i="1"/>
  <c r="S291" i="1" l="1"/>
  <c r="Y291" i="1"/>
  <c r="J292" i="1"/>
  <c r="L292" i="1" s="1"/>
  <c r="M292" i="1" s="1"/>
  <c r="T281" i="1" a="1"/>
  <c r="T281" i="1" s="1"/>
  <c r="U291" i="1"/>
  <c r="O292" i="1"/>
  <c r="AF287" i="1" l="1"/>
  <c r="N292" i="1"/>
  <c r="I293" i="1" s="1"/>
  <c r="AC291" i="1"/>
  <c r="AD291" i="1" s="1"/>
  <c r="R292" i="1"/>
  <c r="Q292" i="1"/>
  <c r="S292" i="1" s="1"/>
  <c r="W292" i="1"/>
  <c r="X292" i="1"/>
  <c r="P292" i="1" l="1"/>
  <c r="U292" i="1" s="1"/>
  <c r="AE280" i="1"/>
  <c r="J293" i="1"/>
  <c r="L293" i="1" s="1"/>
  <c r="N293" i="1" s="1"/>
  <c r="T282" i="1" a="1"/>
  <c r="T282" i="1" s="1"/>
  <c r="O293" i="1"/>
  <c r="Y292" i="1"/>
  <c r="AF288" i="1" l="1"/>
  <c r="AC292" i="1"/>
  <c r="AD292" i="1" s="1"/>
  <c r="P293" i="1"/>
  <c r="I294" i="1"/>
  <c r="Q293" i="1"/>
  <c r="R293" i="1"/>
  <c r="X293" i="1"/>
  <c r="W293" i="1"/>
  <c r="M293" i="1"/>
  <c r="Y293" i="1" l="1"/>
  <c r="AE281" i="1"/>
  <c r="J294" i="1"/>
  <c r="L294" i="1" s="1"/>
  <c r="M294" i="1" s="1"/>
  <c r="T283" i="1" a="1"/>
  <c r="T283" i="1" s="1"/>
  <c r="O294" i="1"/>
  <c r="U293" i="1"/>
  <c r="S293" i="1"/>
  <c r="N294" i="1" l="1"/>
  <c r="I295" i="1" s="1"/>
  <c r="AF289" i="1"/>
  <c r="AC293" i="1"/>
  <c r="R294" i="1"/>
  <c r="Q294" i="1"/>
  <c r="W294" i="1"/>
  <c r="X294" i="1"/>
  <c r="P294" i="1" l="1"/>
  <c r="O295" i="1" s="1"/>
  <c r="S294" i="1"/>
  <c r="U294" i="1"/>
  <c r="J295" i="1"/>
  <c r="L295" i="1" s="1"/>
  <c r="M295" i="1" s="1"/>
  <c r="T284" i="1" a="1"/>
  <c r="T284" i="1" s="1"/>
  <c r="Y294" i="1"/>
  <c r="AD293" i="1"/>
  <c r="AE282" i="1"/>
  <c r="N295" i="1" l="1"/>
  <c r="AF290" i="1"/>
  <c r="AC294" i="1"/>
  <c r="AE283" i="1" s="1"/>
  <c r="Q295" i="1"/>
  <c r="R295" i="1"/>
  <c r="W295" i="1"/>
  <c r="X295" i="1"/>
  <c r="P295" i="1"/>
  <c r="I296" i="1"/>
  <c r="AD294" i="1" l="1"/>
  <c r="Y295" i="1"/>
  <c r="S295" i="1"/>
  <c r="J296" i="1"/>
  <c r="L296" i="1" s="1"/>
  <c r="N296" i="1" s="1"/>
  <c r="T285" i="1" a="1"/>
  <c r="T285" i="1" s="1"/>
  <c r="U295" i="1"/>
  <c r="O296" i="1"/>
  <c r="AF291" i="1" l="1"/>
  <c r="AC295" i="1"/>
  <c r="AD295" i="1" s="1"/>
  <c r="I297" i="1"/>
  <c r="P296" i="1"/>
  <c r="R296" i="1"/>
  <c r="Q296" i="1"/>
  <c r="X296" i="1"/>
  <c r="W296" i="1"/>
  <c r="AE284" i="1"/>
  <c r="M296" i="1"/>
  <c r="S296" i="1" l="1"/>
  <c r="Y296" i="1"/>
  <c r="U296" i="1"/>
  <c r="AC296" i="1" s="1"/>
  <c r="O297" i="1"/>
  <c r="J297" i="1"/>
  <c r="L297" i="1" s="1"/>
  <c r="M297" i="1" s="1"/>
  <c r="T286" i="1" a="1"/>
  <c r="T286" i="1" s="1"/>
  <c r="N297" i="1" l="1"/>
  <c r="I298" i="1" s="1"/>
  <c r="AF292" i="1"/>
  <c r="AD296" i="1"/>
  <c r="AE285" i="1"/>
  <c r="Q297" i="1"/>
  <c r="R297" i="1"/>
  <c r="W297" i="1"/>
  <c r="X297" i="1"/>
  <c r="P297" i="1"/>
  <c r="Y297" i="1" l="1"/>
  <c r="S297" i="1"/>
  <c r="J298" i="1"/>
  <c r="L298" i="1" s="1"/>
  <c r="M298" i="1" s="1"/>
  <c r="T287" i="1" a="1"/>
  <c r="T287" i="1" s="1"/>
  <c r="O298" i="1"/>
  <c r="U297" i="1"/>
  <c r="N298" i="1" l="1"/>
  <c r="P298" i="1" s="1"/>
  <c r="AF293" i="1"/>
  <c r="AC297" i="1"/>
  <c r="AD297" i="1" s="1"/>
  <c r="AE286" i="1"/>
  <c r="R298" i="1"/>
  <c r="Q298" i="1"/>
  <c r="W298" i="1"/>
  <c r="X298" i="1"/>
  <c r="I299" i="1" l="1"/>
  <c r="S298" i="1"/>
  <c r="U298" i="1"/>
  <c r="O299" i="1"/>
  <c r="Y298" i="1"/>
  <c r="J299" i="1"/>
  <c r="L299" i="1" s="1"/>
  <c r="N299" i="1" s="1"/>
  <c r="T288" i="1" a="1"/>
  <c r="T288" i="1" s="1"/>
  <c r="AC298" i="1" l="1"/>
  <c r="AD298" i="1" s="1"/>
  <c r="AF294" i="1"/>
  <c r="M299" i="1"/>
  <c r="AE287" i="1"/>
  <c r="P299" i="1"/>
  <c r="I300" i="1"/>
  <c r="Q299" i="1"/>
  <c r="R299" i="1"/>
  <c r="X299" i="1"/>
  <c r="W299" i="1"/>
  <c r="S299" i="1" l="1"/>
  <c r="U299" i="1"/>
  <c r="O300" i="1"/>
  <c r="Y299" i="1"/>
  <c r="J300" i="1"/>
  <c r="L300" i="1" s="1"/>
  <c r="N300" i="1" s="1"/>
  <c r="M300" i="1"/>
  <c r="T289" i="1" a="1"/>
  <c r="T289" i="1" s="1"/>
  <c r="AF295" i="1" l="1"/>
  <c r="AC299" i="1"/>
  <c r="I301" i="1"/>
  <c r="P300" i="1"/>
  <c r="AD299" i="1"/>
  <c r="AE288" i="1"/>
  <c r="R300" i="1"/>
  <c r="Q300" i="1"/>
  <c r="W300" i="1"/>
  <c r="X300" i="1"/>
  <c r="Y300" i="1" l="1"/>
  <c r="U300" i="1"/>
  <c r="O301" i="1"/>
  <c r="J301" i="1"/>
  <c r="L301" i="1" s="1"/>
  <c r="M301" i="1" s="1"/>
  <c r="T290" i="1" a="1"/>
  <c r="T290" i="1" s="1"/>
  <c r="S300" i="1"/>
  <c r="AF296" i="1" l="1"/>
  <c r="AC300" i="1"/>
  <c r="N301" i="1"/>
  <c r="Q301" i="1"/>
  <c r="R301" i="1"/>
  <c r="X301" i="1"/>
  <c r="W301" i="1"/>
  <c r="S301" i="1" l="1"/>
  <c r="Y301" i="1"/>
  <c r="P301" i="1"/>
  <c r="I302" i="1"/>
  <c r="AD300" i="1"/>
  <c r="AE289" i="1"/>
  <c r="J302" i="1" l="1"/>
  <c r="L302" i="1" s="1"/>
  <c r="M302" i="1" s="1"/>
  <c r="T291" i="1" a="1"/>
  <c r="T291" i="1" s="1"/>
  <c r="O302" i="1"/>
  <c r="U301" i="1"/>
  <c r="AC301" i="1" s="1"/>
  <c r="AF297" i="1" l="1"/>
  <c r="N302" i="1"/>
  <c r="I303" i="1" s="1"/>
  <c r="AD301" i="1"/>
  <c r="AE290" i="1"/>
  <c r="R302" i="1"/>
  <c r="Q302" i="1"/>
  <c r="S302" i="1" s="1"/>
  <c r="X302" i="1"/>
  <c r="W302" i="1"/>
  <c r="P302" i="1" l="1"/>
  <c r="U302" i="1" s="1"/>
  <c r="AC302" i="1" s="1"/>
  <c r="Y302" i="1"/>
  <c r="J303" i="1"/>
  <c r="L303" i="1" s="1"/>
  <c r="M303" i="1" s="1"/>
  <c r="T292" i="1" a="1"/>
  <c r="T292" i="1" s="1"/>
  <c r="O303" i="1"/>
  <c r="AF298" i="1" l="1"/>
  <c r="N303" i="1"/>
  <c r="Q303" i="1"/>
  <c r="R303" i="1"/>
  <c r="W303" i="1"/>
  <c r="X303" i="1"/>
  <c r="AD302" i="1"/>
  <c r="AE291" i="1"/>
  <c r="Y303" i="1" l="1"/>
  <c r="S303" i="1"/>
  <c r="P303" i="1"/>
  <c r="I304" i="1"/>
  <c r="J304" i="1" l="1"/>
  <c r="L304" i="1" s="1"/>
  <c r="M304" i="1" s="1"/>
  <c r="T293" i="1" a="1"/>
  <c r="T293" i="1" s="1"/>
  <c r="O304" i="1"/>
  <c r="U303" i="1"/>
  <c r="AC303" i="1" s="1"/>
  <c r="AF299" i="1" l="1"/>
  <c r="N304" i="1"/>
  <c r="I305" i="1" s="1"/>
  <c r="AD303" i="1"/>
  <c r="AE292" i="1"/>
  <c r="R304" i="1"/>
  <c r="Q304" i="1"/>
  <c r="X304" i="1"/>
  <c r="W304" i="1"/>
  <c r="Y304" i="1" l="1"/>
  <c r="P304" i="1"/>
  <c r="O305" i="1" s="1"/>
  <c r="U304" i="1"/>
  <c r="J305" i="1"/>
  <c r="L305" i="1" s="1"/>
  <c r="N305" i="1" s="1"/>
  <c r="T294" i="1" a="1"/>
  <c r="T294" i="1" s="1"/>
  <c r="S304" i="1"/>
  <c r="AF300" i="1" l="1"/>
  <c r="M305" i="1"/>
  <c r="AC304" i="1"/>
  <c r="AD304" i="1" s="1"/>
  <c r="P305" i="1"/>
  <c r="I306" i="1"/>
  <c r="R305" i="1"/>
  <c r="Q305" i="1"/>
  <c r="X305" i="1"/>
  <c r="W305" i="1"/>
  <c r="AE293" i="1" l="1"/>
  <c r="Y305" i="1"/>
  <c r="J306" i="1"/>
  <c r="L306" i="1" s="1"/>
  <c r="N306" i="1" s="1"/>
  <c r="T295" i="1" a="1"/>
  <c r="T295" i="1" s="1"/>
  <c r="S305" i="1"/>
  <c r="U305" i="1"/>
  <c r="O306" i="1"/>
  <c r="M306" i="1" l="1"/>
  <c r="AF301" i="1"/>
  <c r="AC305" i="1"/>
  <c r="R306" i="1"/>
  <c r="Q306" i="1"/>
  <c r="W306" i="1"/>
  <c r="X306" i="1"/>
  <c r="P306" i="1"/>
  <c r="I307" i="1"/>
  <c r="Y306" i="1" l="1"/>
  <c r="J307" i="1"/>
  <c r="L307" i="1" s="1"/>
  <c r="M307" i="1" s="1"/>
  <c r="T296" i="1" a="1"/>
  <c r="T296" i="1" s="1"/>
  <c r="U306" i="1"/>
  <c r="O307" i="1"/>
  <c r="AD305" i="1"/>
  <c r="AE294" i="1"/>
  <c r="S306" i="1"/>
  <c r="AF302" i="1" l="1"/>
  <c r="N307" i="1"/>
  <c r="AC306" i="1"/>
  <c r="R307" i="1"/>
  <c r="Q307" i="1"/>
  <c r="X307" i="1"/>
  <c r="W307" i="1"/>
  <c r="Y307" i="1" l="1"/>
  <c r="AD306" i="1"/>
  <c r="AE295" i="1"/>
  <c r="S307" i="1"/>
  <c r="P307" i="1"/>
  <c r="I308" i="1"/>
  <c r="J308" i="1" l="1"/>
  <c r="L308" i="1" s="1"/>
  <c r="M308" i="1" s="1"/>
  <c r="T297" i="1" a="1"/>
  <c r="T297" i="1" s="1"/>
  <c r="U307" i="1"/>
  <c r="AC307" i="1" s="1"/>
  <c r="O308" i="1"/>
  <c r="AF303" i="1" l="1"/>
  <c r="AD307" i="1"/>
  <c r="AE296" i="1"/>
  <c r="N308" i="1"/>
  <c r="R308" i="1"/>
  <c r="Q308" i="1"/>
  <c r="W308" i="1"/>
  <c r="X308" i="1"/>
  <c r="Y308" i="1" l="1"/>
  <c r="P308" i="1"/>
  <c r="I309" i="1"/>
  <c r="S308" i="1"/>
  <c r="J309" i="1" l="1"/>
  <c r="L309" i="1" s="1"/>
  <c r="M309" i="1" s="1"/>
  <c r="T298" i="1" a="1"/>
  <c r="T298" i="1" s="1"/>
  <c r="U308" i="1"/>
  <c r="AC308" i="1" s="1"/>
  <c r="O309" i="1"/>
  <c r="N309" i="1" l="1"/>
  <c r="AF304" i="1"/>
  <c r="AD308" i="1"/>
  <c r="AE297" i="1"/>
  <c r="R309" i="1"/>
  <c r="Q309" i="1"/>
  <c r="W309" i="1"/>
  <c r="X309" i="1"/>
  <c r="P309" i="1"/>
  <c r="I310" i="1"/>
  <c r="S309" i="1" l="1"/>
  <c r="J310" i="1"/>
  <c r="L310" i="1" s="1"/>
  <c r="N310" i="1" s="1"/>
  <c r="T299" i="1" a="1"/>
  <c r="T299" i="1" s="1"/>
  <c r="Y309" i="1"/>
  <c r="U309" i="1"/>
  <c r="O310" i="1"/>
  <c r="AC309" i="1" l="1"/>
  <c r="AE298" i="1" s="1"/>
  <c r="AF305" i="1"/>
  <c r="P310" i="1"/>
  <c r="I311" i="1"/>
  <c r="AD309" i="1"/>
  <c r="R310" i="1"/>
  <c r="Q310" i="1"/>
  <c r="X310" i="1"/>
  <c r="W310" i="1"/>
  <c r="M310" i="1"/>
  <c r="S310" i="1" l="1"/>
  <c r="Y310" i="1"/>
  <c r="J311" i="1"/>
  <c r="L311" i="1" s="1"/>
  <c r="N311" i="1" s="1"/>
  <c r="T300" i="1" a="1"/>
  <c r="T300" i="1" s="1"/>
  <c r="U310" i="1"/>
  <c r="AC310" i="1" s="1"/>
  <c r="O311" i="1"/>
  <c r="AF306" i="1" l="1"/>
  <c r="M311" i="1"/>
  <c r="R311" i="1"/>
  <c r="Q311" i="1"/>
  <c r="W311" i="1"/>
  <c r="X311" i="1"/>
  <c r="AD310" i="1"/>
  <c r="AE299" i="1"/>
  <c r="P311" i="1"/>
  <c r="I312" i="1"/>
  <c r="Y311" i="1" l="1"/>
  <c r="S311" i="1"/>
  <c r="U311" i="1"/>
  <c r="AC311" i="1" s="1"/>
  <c r="O312" i="1"/>
  <c r="J312" i="1"/>
  <c r="L312" i="1" s="1"/>
  <c r="M312" i="1" s="1"/>
  <c r="T301" i="1" a="1"/>
  <c r="T301" i="1" s="1"/>
  <c r="AF307" i="1" l="1"/>
  <c r="N312" i="1"/>
  <c r="R312" i="1"/>
  <c r="Q312" i="1"/>
  <c r="X312" i="1"/>
  <c r="W312" i="1"/>
  <c r="AD311" i="1"/>
  <c r="AE300" i="1"/>
  <c r="Y312" i="1" l="1"/>
  <c r="P312" i="1"/>
  <c r="I313" i="1"/>
  <c r="S312" i="1"/>
  <c r="J313" i="1" l="1"/>
  <c r="L313" i="1" s="1"/>
  <c r="N313" i="1" s="1"/>
  <c r="T302" i="1" a="1"/>
  <c r="T302" i="1" s="1"/>
  <c r="U312" i="1"/>
  <c r="AC312" i="1" s="1"/>
  <c r="O313" i="1"/>
  <c r="M313" i="1" l="1"/>
  <c r="AF308" i="1"/>
  <c r="AD312" i="1"/>
  <c r="AE301" i="1"/>
  <c r="R313" i="1"/>
  <c r="Q313" i="1"/>
  <c r="X313" i="1"/>
  <c r="W313" i="1"/>
  <c r="P313" i="1"/>
  <c r="I314" i="1"/>
  <c r="Y313" i="1" l="1"/>
  <c r="S313" i="1"/>
  <c r="U313" i="1"/>
  <c r="AC313" i="1" s="1"/>
  <c r="O314" i="1"/>
  <c r="J314" i="1"/>
  <c r="L314" i="1" s="1"/>
  <c r="N314" i="1" s="1"/>
  <c r="M314" i="1"/>
  <c r="T303" i="1" a="1"/>
  <c r="T303" i="1" s="1"/>
  <c r="AF309" i="1" l="1"/>
  <c r="AD313" i="1"/>
  <c r="AE302" i="1"/>
  <c r="P314" i="1"/>
  <c r="I315" i="1"/>
  <c r="R314" i="1"/>
  <c r="Q314" i="1"/>
  <c r="W314" i="1"/>
  <c r="X314" i="1"/>
  <c r="S314" i="1" l="1"/>
  <c r="Y314" i="1"/>
  <c r="J315" i="1"/>
  <c r="L315" i="1" s="1"/>
  <c r="M315" i="1" s="1"/>
  <c r="T304" i="1" a="1"/>
  <c r="T304" i="1" s="1"/>
  <c r="U314" i="1"/>
  <c r="AC314" i="1" s="1"/>
  <c r="O315" i="1"/>
  <c r="AF310" i="1" l="1"/>
  <c r="N315" i="1"/>
  <c r="AD314" i="1"/>
  <c r="AE303" i="1"/>
  <c r="P315" i="1"/>
  <c r="I316" i="1"/>
  <c r="R315" i="1"/>
  <c r="Q315" i="1"/>
  <c r="X315" i="1"/>
  <c r="W315" i="1"/>
  <c r="Y315" i="1" l="1"/>
  <c r="J316" i="1"/>
  <c r="L316" i="1" s="1"/>
  <c r="M316" i="1" s="1"/>
  <c r="T305" i="1" a="1"/>
  <c r="T305" i="1" s="1"/>
  <c r="S315" i="1"/>
  <c r="U315" i="1"/>
  <c r="O316" i="1"/>
  <c r="AF311" i="1" l="1"/>
  <c r="N316" i="1"/>
  <c r="R316" i="1"/>
  <c r="Q316" i="1"/>
  <c r="X316" i="1"/>
  <c r="W316" i="1"/>
  <c r="AC315" i="1"/>
  <c r="AD315" i="1" l="1"/>
  <c r="AE304" i="1"/>
  <c r="Y316" i="1"/>
  <c r="P316" i="1"/>
  <c r="I317" i="1"/>
  <c r="S316" i="1"/>
  <c r="N317" i="1" l="1"/>
  <c r="J317" i="1"/>
  <c r="L317" i="1" s="1"/>
  <c r="M317" i="1"/>
  <c r="T306" i="1" a="1"/>
  <c r="T306" i="1" s="1"/>
  <c r="U316" i="1"/>
  <c r="AC316" i="1" s="1"/>
  <c r="O317" i="1"/>
  <c r="AF312" i="1" l="1"/>
  <c r="AD316" i="1"/>
  <c r="AE305" i="1"/>
  <c r="P317" i="1"/>
  <c r="I318" i="1"/>
  <c r="R317" i="1"/>
  <c r="Q317" i="1"/>
  <c r="W317" i="1"/>
  <c r="X317" i="1"/>
  <c r="Y317" i="1" l="1"/>
  <c r="S317" i="1"/>
  <c r="U317" i="1"/>
  <c r="O318" i="1"/>
  <c r="J318" i="1"/>
  <c r="L318" i="1" s="1"/>
  <c r="N318" i="1" s="1"/>
  <c r="M318" i="1"/>
  <c r="T307" i="1" a="1"/>
  <c r="T307" i="1" s="1"/>
  <c r="AF313" i="1" l="1"/>
  <c r="AC317" i="1"/>
  <c r="AD317" i="1" s="1"/>
  <c r="P318" i="1"/>
  <c r="I319" i="1"/>
  <c r="R318" i="1"/>
  <c r="Q318" i="1"/>
  <c r="X318" i="1"/>
  <c r="W318" i="1"/>
  <c r="S318" i="1" l="1"/>
  <c r="AE306" i="1"/>
  <c r="Y318" i="1"/>
  <c r="J319" i="1"/>
  <c r="L319" i="1" s="1"/>
  <c r="M319" i="1" s="1"/>
  <c r="T308" i="1" a="1"/>
  <c r="T308" i="1" s="1"/>
  <c r="U318" i="1"/>
  <c r="AC318" i="1" s="1"/>
  <c r="O319" i="1"/>
  <c r="N319" i="1" l="1"/>
  <c r="I320" i="1" s="1"/>
  <c r="AF314" i="1"/>
  <c r="AD318" i="1"/>
  <c r="AE307" i="1"/>
  <c r="R319" i="1"/>
  <c r="Q319" i="1"/>
  <c r="W319" i="1"/>
  <c r="X319" i="1"/>
  <c r="P319" i="1"/>
  <c r="S319" i="1" l="1"/>
  <c r="U319" i="1"/>
  <c r="O320" i="1"/>
  <c r="J320" i="1"/>
  <c r="L320" i="1" s="1"/>
  <c r="N320" i="1" s="1"/>
  <c r="T309" i="1" a="1"/>
  <c r="T309" i="1" s="1"/>
  <c r="Y319" i="1"/>
  <c r="AC319" i="1" l="1"/>
  <c r="AD319" i="1" s="1"/>
  <c r="M320" i="1"/>
  <c r="AF315" i="1"/>
  <c r="P320" i="1"/>
  <c r="I321" i="1"/>
  <c r="R320" i="1"/>
  <c r="Q320" i="1"/>
  <c r="W320" i="1"/>
  <c r="X320" i="1"/>
  <c r="AE308" i="1" l="1"/>
  <c r="Y320" i="1"/>
  <c r="S320" i="1"/>
  <c r="U320" i="1"/>
  <c r="O321" i="1"/>
  <c r="N321" i="1"/>
  <c r="J321" i="1"/>
  <c r="L321" i="1" s="1"/>
  <c r="M321" i="1" s="1"/>
  <c r="T310" i="1" a="1"/>
  <c r="T310" i="1" s="1"/>
  <c r="AF316" i="1" l="1"/>
  <c r="AC320" i="1"/>
  <c r="AD320" i="1" s="1"/>
  <c r="R321" i="1"/>
  <c r="Q321" i="1"/>
  <c r="X321" i="1"/>
  <c r="W321" i="1"/>
  <c r="P321" i="1"/>
  <c r="I322" i="1"/>
  <c r="S321" i="1" l="1"/>
  <c r="AE309" i="1"/>
  <c r="N322" i="1"/>
  <c r="J322" i="1"/>
  <c r="L322" i="1" s="1"/>
  <c r="M322" i="1"/>
  <c r="T311" i="1" a="1"/>
  <c r="T311" i="1" s="1"/>
  <c r="U321" i="1"/>
  <c r="AC321" i="1" s="1"/>
  <c r="O322" i="1"/>
  <c r="Y321" i="1"/>
  <c r="AF317" i="1" l="1"/>
  <c r="AD321" i="1"/>
  <c r="AE310" i="1"/>
  <c r="P322" i="1"/>
  <c r="I323" i="1"/>
  <c r="R322" i="1"/>
  <c r="Q322" i="1"/>
  <c r="W322" i="1"/>
  <c r="X322" i="1"/>
  <c r="Y322" i="1" l="1"/>
  <c r="J323" i="1"/>
  <c r="L323" i="1" s="1"/>
  <c r="N323" i="1" s="1"/>
  <c r="T312" i="1" a="1"/>
  <c r="T312" i="1" s="1"/>
  <c r="S322" i="1"/>
  <c r="U322" i="1"/>
  <c r="O323" i="1"/>
  <c r="AF318" i="1" l="1"/>
  <c r="M323" i="1"/>
  <c r="P323" i="1"/>
  <c r="I324" i="1"/>
  <c r="R323" i="1"/>
  <c r="Q323" i="1"/>
  <c r="X323" i="1"/>
  <c r="W323" i="1"/>
  <c r="AC322" i="1"/>
  <c r="S323" i="1" l="1"/>
  <c r="Y323" i="1"/>
  <c r="N324" i="1"/>
  <c r="J324" i="1"/>
  <c r="L324" i="1" s="1"/>
  <c r="M324" i="1" s="1"/>
  <c r="T313" i="1" a="1"/>
  <c r="T313" i="1" s="1"/>
  <c r="AD322" i="1"/>
  <c r="AE311" i="1"/>
  <c r="U323" i="1"/>
  <c r="O324" i="1"/>
  <c r="AC323" i="1" l="1"/>
  <c r="AD323" i="1" s="1"/>
  <c r="AF319" i="1"/>
  <c r="R324" i="1"/>
  <c r="Q324" i="1"/>
  <c r="W324" i="1"/>
  <c r="X324" i="1"/>
  <c r="P324" i="1"/>
  <c r="I325" i="1"/>
  <c r="Y324" i="1" l="1"/>
  <c r="AE312" i="1"/>
  <c r="S324" i="1"/>
  <c r="J325" i="1"/>
  <c r="L325" i="1" s="1"/>
  <c r="N325" i="1" s="1"/>
  <c r="M325" i="1"/>
  <c r="T314" i="1" a="1"/>
  <c r="T314" i="1" s="1"/>
  <c r="U324" i="1"/>
  <c r="O325" i="1"/>
  <c r="AC324" i="1" l="1"/>
  <c r="AF320" i="1"/>
  <c r="P325" i="1"/>
  <c r="I326" i="1"/>
  <c r="R325" i="1"/>
  <c r="Q325" i="1"/>
  <c r="W325" i="1"/>
  <c r="X325" i="1"/>
  <c r="AD324" i="1"/>
  <c r="AE313" i="1"/>
  <c r="S325" i="1" l="1"/>
  <c r="O326" i="1"/>
  <c r="U325" i="1"/>
  <c r="AC325" i="1" s="1"/>
  <c r="Y325" i="1"/>
  <c r="J326" i="1"/>
  <c r="L326" i="1" s="1"/>
  <c r="N326" i="1" s="1"/>
  <c r="T315" i="1" a="1"/>
  <c r="T315" i="1" s="1"/>
  <c r="AF321" i="1" l="1"/>
  <c r="I327" i="1"/>
  <c r="P326" i="1"/>
  <c r="AD325" i="1"/>
  <c r="AE314" i="1"/>
  <c r="R326" i="1"/>
  <c r="Q326" i="1"/>
  <c r="X326" i="1"/>
  <c r="W326" i="1"/>
  <c r="M326" i="1"/>
  <c r="O327" i="1" l="1"/>
  <c r="U326" i="1"/>
  <c r="Y326" i="1"/>
  <c r="J327" i="1"/>
  <c r="L327" i="1" s="1"/>
  <c r="N327" i="1" s="1"/>
  <c r="T316" i="1" a="1"/>
  <c r="T316" i="1" s="1"/>
  <c r="S326" i="1"/>
  <c r="AF322" i="1" l="1"/>
  <c r="I328" i="1"/>
  <c r="P327" i="1"/>
  <c r="M327" i="1"/>
  <c r="AC326" i="1"/>
  <c r="Q327" i="1"/>
  <c r="R327" i="1"/>
  <c r="W327" i="1"/>
  <c r="X327" i="1"/>
  <c r="Y327" i="1" l="1"/>
  <c r="S327" i="1"/>
  <c r="O328" i="1"/>
  <c r="U327" i="1"/>
  <c r="AD326" i="1"/>
  <c r="AE315" i="1"/>
  <c r="J328" i="1"/>
  <c r="L328" i="1" s="1"/>
  <c r="M328" i="1" s="1"/>
  <c r="T317" i="1" a="1"/>
  <c r="T317" i="1" s="1"/>
  <c r="N328" i="1" l="1"/>
  <c r="I329" i="1" s="1"/>
  <c r="AF323" i="1"/>
  <c r="Q328" i="1"/>
  <c r="R328" i="1"/>
  <c r="X328" i="1"/>
  <c r="W328" i="1"/>
  <c r="AC327" i="1"/>
  <c r="P328" i="1" l="1"/>
  <c r="O329" i="1" s="1"/>
  <c r="S328" i="1"/>
  <c r="AD327" i="1"/>
  <c r="AE316" i="1"/>
  <c r="Y328" i="1"/>
  <c r="U328" i="1"/>
  <c r="J329" i="1"/>
  <c r="L329" i="1" s="1"/>
  <c r="N329" i="1" s="1"/>
  <c r="T318" i="1" a="1"/>
  <c r="T318" i="1" s="1"/>
  <c r="AF324" i="1" l="1"/>
  <c r="AC328" i="1"/>
  <c r="AD328" i="1" s="1"/>
  <c r="I330" i="1"/>
  <c r="P329" i="1"/>
  <c r="M329" i="1"/>
  <c r="Q329" i="1"/>
  <c r="R329" i="1"/>
  <c r="X329" i="1"/>
  <c r="W329" i="1"/>
  <c r="Y329" i="1" l="1"/>
  <c r="AE317" i="1"/>
  <c r="O330" i="1"/>
  <c r="U329" i="1"/>
  <c r="J330" i="1"/>
  <c r="L330" i="1" s="1"/>
  <c r="N330" i="1" s="1"/>
  <c r="T319" i="1" a="1"/>
  <c r="T319" i="1" s="1"/>
  <c r="S329" i="1"/>
  <c r="AF325" i="1" l="1"/>
  <c r="AC329" i="1"/>
  <c r="AE318" i="1" s="1"/>
  <c r="M330" i="1"/>
  <c r="I331" i="1"/>
  <c r="P330" i="1"/>
  <c r="Q330" i="1"/>
  <c r="R330" i="1"/>
  <c r="X330" i="1"/>
  <c r="W330" i="1"/>
  <c r="AD329" i="1" l="1"/>
  <c r="Y330" i="1"/>
  <c r="O331" i="1"/>
  <c r="U330" i="1"/>
  <c r="J331" i="1"/>
  <c r="L331" i="1" s="1"/>
  <c r="M331" i="1" s="1"/>
  <c r="T320" i="1" a="1"/>
  <c r="T320" i="1" s="1"/>
  <c r="S330" i="1"/>
  <c r="AF326" i="1" l="1"/>
  <c r="Q331" i="1"/>
  <c r="R331" i="1"/>
  <c r="X331" i="1"/>
  <c r="W331" i="1"/>
  <c r="AC330" i="1"/>
  <c r="N331" i="1"/>
  <c r="S331" i="1" l="1"/>
  <c r="Y331" i="1"/>
  <c r="I332" i="1"/>
  <c r="P331" i="1"/>
  <c r="AD330" i="1"/>
  <c r="AE319" i="1"/>
  <c r="O332" i="1" l="1"/>
  <c r="U331" i="1"/>
  <c r="AC331" i="1" s="1"/>
  <c r="M332" i="1"/>
  <c r="J332" i="1"/>
  <c r="L332" i="1" s="1"/>
  <c r="N332" i="1" s="1"/>
  <c r="T321" i="1" a="1"/>
  <c r="T321" i="1" s="1"/>
  <c r="AF327" i="1" l="1"/>
  <c r="AD331" i="1"/>
  <c r="AE320" i="1"/>
  <c r="Q332" i="1"/>
  <c r="R332" i="1"/>
  <c r="W332" i="1"/>
  <c r="X332" i="1"/>
  <c r="I333" i="1"/>
  <c r="P332" i="1"/>
  <c r="O333" i="1" l="1"/>
  <c r="U332" i="1"/>
  <c r="Y332" i="1"/>
  <c r="S332" i="1"/>
  <c r="J333" i="1"/>
  <c r="L333" i="1" s="1"/>
  <c r="M333" i="1" s="1"/>
  <c r="T322" i="1" a="1"/>
  <c r="T322" i="1" s="1"/>
  <c r="N333" i="1" l="1"/>
  <c r="AF328" i="1"/>
  <c r="AC332" i="1"/>
  <c r="Q333" i="1"/>
  <c r="R333" i="1"/>
  <c r="W333" i="1"/>
  <c r="X333" i="1"/>
  <c r="P333" i="1"/>
  <c r="I334" i="1"/>
  <c r="Y333" i="1" l="1"/>
  <c r="S333" i="1"/>
  <c r="J334" i="1"/>
  <c r="L334" i="1" s="1"/>
  <c r="M334" i="1" s="1"/>
  <c r="T323" i="1" a="1"/>
  <c r="T323" i="1" s="1"/>
  <c r="AD332" i="1"/>
  <c r="AE321" i="1"/>
  <c r="O334" i="1"/>
  <c r="U333" i="1"/>
  <c r="AC333" i="1" s="1"/>
  <c r="AF329" i="1" l="1"/>
  <c r="AD333" i="1"/>
  <c r="AE322" i="1"/>
  <c r="N334" i="1"/>
  <c r="R334" i="1"/>
  <c r="Q334" i="1"/>
  <c r="W334" i="1"/>
  <c r="X334" i="1"/>
  <c r="S334" i="1" l="1"/>
  <c r="Y334" i="1"/>
  <c r="I335" i="1"/>
  <c r="P334" i="1"/>
  <c r="U334" i="1" l="1"/>
  <c r="AC334" i="1" s="1"/>
  <c r="O335" i="1"/>
  <c r="M335" i="1"/>
  <c r="J335" i="1"/>
  <c r="L335" i="1" s="1"/>
  <c r="N335" i="1" s="1"/>
  <c r="T324" i="1" a="1"/>
  <c r="T324" i="1" s="1"/>
  <c r="AF330" i="1" l="1"/>
  <c r="P335" i="1"/>
  <c r="I336" i="1"/>
  <c r="AD334" i="1"/>
  <c r="AE323" i="1"/>
  <c r="Q335" i="1"/>
  <c r="R335" i="1"/>
  <c r="X335" i="1"/>
  <c r="W335" i="1"/>
  <c r="S335" i="1" l="1"/>
  <c r="J336" i="1"/>
  <c r="L336" i="1" s="1"/>
  <c r="M336" i="1" s="1"/>
  <c r="T325" i="1" a="1"/>
  <c r="T325" i="1" s="1"/>
  <c r="Y335" i="1"/>
  <c r="O336" i="1"/>
  <c r="U335" i="1"/>
  <c r="AF331" i="1" l="1"/>
  <c r="AC335" i="1"/>
  <c r="AD335" i="1" s="1"/>
  <c r="N336" i="1"/>
  <c r="R336" i="1"/>
  <c r="Q336" i="1"/>
  <c r="X336" i="1"/>
  <c r="W336" i="1"/>
  <c r="AE324" i="1" l="1"/>
  <c r="S336" i="1"/>
  <c r="Y336" i="1"/>
  <c r="I337" i="1"/>
  <c r="P336" i="1"/>
  <c r="U336" i="1" l="1"/>
  <c r="AC336" i="1" s="1"/>
  <c r="O337" i="1"/>
  <c r="M337" i="1"/>
  <c r="J337" i="1"/>
  <c r="L337" i="1" s="1"/>
  <c r="N337" i="1" s="1"/>
  <c r="T326" i="1" a="1"/>
  <c r="T326" i="1" s="1"/>
  <c r="AF332" i="1" l="1"/>
  <c r="P337" i="1"/>
  <c r="I338" i="1"/>
  <c r="AD336" i="1"/>
  <c r="AE325" i="1"/>
  <c r="Q337" i="1"/>
  <c r="R337" i="1"/>
  <c r="X337" i="1"/>
  <c r="W337" i="1"/>
  <c r="S337" i="1" l="1"/>
  <c r="J338" i="1"/>
  <c r="L338" i="1" s="1"/>
  <c r="N338" i="1" s="1"/>
  <c r="T327" i="1" a="1"/>
  <c r="T327" i="1" s="1"/>
  <c r="Y337" i="1"/>
  <c r="O338" i="1"/>
  <c r="U337" i="1"/>
  <c r="AF333" i="1" l="1"/>
  <c r="AC337" i="1"/>
  <c r="AD337" i="1" s="1"/>
  <c r="I339" i="1"/>
  <c r="P338" i="1"/>
  <c r="AE326" i="1"/>
  <c r="M338" i="1"/>
  <c r="R338" i="1"/>
  <c r="Q338" i="1"/>
  <c r="W338" i="1"/>
  <c r="X338" i="1"/>
  <c r="S338" i="1" l="1"/>
  <c r="Y338" i="1"/>
  <c r="U338" i="1"/>
  <c r="O339" i="1"/>
  <c r="N339" i="1"/>
  <c r="J339" i="1"/>
  <c r="L339" i="1" s="1"/>
  <c r="M339" i="1" s="1"/>
  <c r="T328" i="1" a="1"/>
  <c r="T328" i="1" s="1"/>
  <c r="AC338" i="1" l="1"/>
  <c r="AD338" i="1" s="1"/>
  <c r="AF334" i="1"/>
  <c r="P339" i="1"/>
  <c r="I340" i="1"/>
  <c r="Q339" i="1"/>
  <c r="R339" i="1"/>
  <c r="W339" i="1"/>
  <c r="X339" i="1"/>
  <c r="AE327" i="1" l="1"/>
  <c r="S339" i="1"/>
  <c r="Y339" i="1"/>
  <c r="J340" i="1"/>
  <c r="L340" i="1" s="1"/>
  <c r="M340" i="1" s="1"/>
  <c r="T329" i="1" a="1"/>
  <c r="T329" i="1" s="1"/>
  <c r="O340" i="1"/>
  <c r="U339" i="1"/>
  <c r="AC339" i="1" s="1"/>
  <c r="AF335" i="1" l="1"/>
  <c r="AD339" i="1"/>
  <c r="AE328" i="1"/>
  <c r="N340" i="1"/>
  <c r="R340" i="1"/>
  <c r="Q340" i="1"/>
  <c r="W340" i="1"/>
  <c r="X340" i="1"/>
  <c r="Y340" i="1" l="1"/>
  <c r="I341" i="1"/>
  <c r="P340" i="1"/>
  <c r="S340" i="1"/>
  <c r="N341" i="1" l="1"/>
  <c r="J341" i="1"/>
  <c r="L341" i="1" s="1"/>
  <c r="M341" i="1" s="1"/>
  <c r="T330" i="1" a="1"/>
  <c r="T330" i="1" s="1"/>
  <c r="U340" i="1"/>
  <c r="AC340" i="1" s="1"/>
  <c r="O341" i="1"/>
  <c r="AF336" i="1" l="1"/>
  <c r="AD340" i="1"/>
  <c r="AE329" i="1"/>
  <c r="Q341" i="1"/>
  <c r="R341" i="1"/>
  <c r="W341" i="1"/>
  <c r="X341" i="1"/>
  <c r="P341" i="1"/>
  <c r="I342" i="1"/>
  <c r="O342" i="1" l="1"/>
  <c r="U341" i="1"/>
  <c r="J342" i="1"/>
  <c r="L342" i="1" s="1"/>
  <c r="N342" i="1" s="1"/>
  <c r="T331" i="1" a="1"/>
  <c r="T331" i="1" s="1"/>
  <c r="Y341" i="1"/>
  <c r="S341" i="1"/>
  <c r="AF337" i="1" l="1"/>
  <c r="M342" i="1"/>
  <c r="AC341" i="1"/>
  <c r="AD341" i="1" s="1"/>
  <c r="I343" i="1"/>
  <c r="P342" i="1"/>
  <c r="AE330" i="1"/>
  <c r="R342" i="1"/>
  <c r="Q342" i="1"/>
  <c r="W342" i="1"/>
  <c r="X342" i="1"/>
  <c r="S342" i="1" l="1"/>
  <c r="Y342" i="1"/>
  <c r="U342" i="1"/>
  <c r="AC342" i="1" s="1"/>
  <c r="O343" i="1"/>
  <c r="J343" i="1"/>
  <c r="L343" i="1" s="1"/>
  <c r="N343" i="1" s="1"/>
  <c r="T332" i="1" a="1"/>
  <c r="T332" i="1" s="1"/>
  <c r="AF338" i="1" l="1"/>
  <c r="M343" i="1"/>
  <c r="AD342" i="1"/>
  <c r="AE331" i="1"/>
  <c r="P343" i="1"/>
  <c r="I344" i="1"/>
  <c r="Q343" i="1"/>
  <c r="R343" i="1"/>
  <c r="X343" i="1"/>
  <c r="W343" i="1"/>
  <c r="S343" i="1" l="1"/>
  <c r="Y343" i="1"/>
  <c r="N344" i="1"/>
  <c r="J344" i="1"/>
  <c r="L344" i="1" s="1"/>
  <c r="M344" i="1" s="1"/>
  <c r="T333" i="1" a="1"/>
  <c r="T333" i="1" s="1"/>
  <c r="O344" i="1"/>
  <c r="U343" i="1"/>
  <c r="AC343" i="1" l="1"/>
  <c r="AD343" i="1" s="1"/>
  <c r="AF339" i="1"/>
  <c r="R344" i="1"/>
  <c r="Q344" i="1"/>
  <c r="X344" i="1"/>
  <c r="W344" i="1"/>
  <c r="I345" i="1"/>
  <c r="P344" i="1"/>
  <c r="AE332" i="1" l="1"/>
  <c r="U344" i="1"/>
  <c r="O345" i="1"/>
  <c r="Y344" i="1"/>
  <c r="J345" i="1"/>
  <c r="L345" i="1" s="1"/>
  <c r="N345" i="1" s="1"/>
  <c r="T334" i="1" a="1"/>
  <c r="T334" i="1" s="1"/>
  <c r="S344" i="1"/>
  <c r="AC344" i="1" l="1"/>
  <c r="AE333" i="1" s="1"/>
  <c r="AF340" i="1"/>
  <c r="M345" i="1"/>
  <c r="P345" i="1"/>
  <c r="I346" i="1"/>
  <c r="Q345" i="1"/>
  <c r="R345" i="1"/>
  <c r="X345" i="1"/>
  <c r="W345" i="1"/>
  <c r="AD344" i="1" l="1"/>
  <c r="Y345" i="1"/>
  <c r="O346" i="1"/>
  <c r="U345" i="1"/>
  <c r="S345" i="1"/>
  <c r="J346" i="1"/>
  <c r="L346" i="1" s="1"/>
  <c r="N346" i="1" s="1"/>
  <c r="T335" i="1" a="1"/>
  <c r="T335" i="1" s="1"/>
  <c r="M346" i="1" l="1"/>
  <c r="AF341" i="1"/>
  <c r="R346" i="1"/>
  <c r="Q346" i="1"/>
  <c r="X346" i="1"/>
  <c r="W346" i="1"/>
  <c r="I347" i="1"/>
  <c r="P346" i="1"/>
  <c r="AC345" i="1"/>
  <c r="Y346" i="1" l="1"/>
  <c r="S346" i="1"/>
  <c r="J347" i="1"/>
  <c r="L347" i="1" s="1"/>
  <c r="M347" i="1" s="1"/>
  <c r="T336" i="1" a="1"/>
  <c r="T336" i="1" s="1"/>
  <c r="AD345" i="1"/>
  <c r="AE334" i="1"/>
  <c r="U346" i="1"/>
  <c r="AC346" i="1" s="1"/>
  <c r="O347" i="1"/>
  <c r="AF342" i="1" l="1"/>
  <c r="AD346" i="1"/>
  <c r="AE335" i="1"/>
  <c r="Q347" i="1"/>
  <c r="R347" i="1"/>
  <c r="W347" i="1"/>
  <c r="X347" i="1"/>
  <c r="N347" i="1"/>
  <c r="Y347" i="1" l="1"/>
  <c r="S347" i="1"/>
  <c r="P347" i="1"/>
  <c r="I348" i="1"/>
  <c r="O348" i="1" l="1"/>
  <c r="U347" i="1"/>
  <c r="AC347" i="1" s="1"/>
  <c r="N348" i="1"/>
  <c r="J348" i="1"/>
  <c r="L348" i="1" s="1"/>
  <c r="M348" i="1" s="1"/>
  <c r="T337" i="1" a="1"/>
  <c r="T337" i="1" s="1"/>
  <c r="AF343" i="1" l="1"/>
  <c r="AD347" i="1"/>
  <c r="AE336" i="1"/>
  <c r="R348" i="1"/>
  <c r="Q348" i="1"/>
  <c r="X348" i="1"/>
  <c r="W348" i="1"/>
  <c r="I349" i="1"/>
  <c r="P348" i="1"/>
  <c r="Y348" i="1" l="1"/>
  <c r="O349" i="1"/>
  <c r="U348" i="1"/>
  <c r="S348" i="1"/>
  <c r="J349" i="1"/>
  <c r="L349" i="1" s="1"/>
  <c r="N349" i="1" s="1"/>
  <c r="T338" i="1" a="1"/>
  <c r="T338" i="1" s="1"/>
  <c r="AF344" i="1" l="1"/>
  <c r="M349" i="1"/>
  <c r="I350" i="1"/>
  <c r="P349" i="1"/>
  <c r="AC348" i="1"/>
  <c r="Q349" i="1"/>
  <c r="R349" i="1"/>
  <c r="W349" i="1"/>
  <c r="X349" i="1"/>
  <c r="Y349" i="1" l="1"/>
  <c r="O350" i="1"/>
  <c r="U349" i="1"/>
  <c r="S349" i="1"/>
  <c r="J350" i="1"/>
  <c r="L350" i="1" s="1"/>
  <c r="N350" i="1" s="1"/>
  <c r="T339" i="1" a="1"/>
  <c r="T339" i="1" s="1"/>
  <c r="AD348" i="1"/>
  <c r="AE337" i="1"/>
  <c r="AF345" i="1" l="1"/>
  <c r="I351" i="1"/>
  <c r="P350" i="1"/>
  <c r="M350" i="1"/>
  <c r="AC349" i="1"/>
  <c r="Q350" i="1"/>
  <c r="R350" i="1"/>
  <c r="W350" i="1"/>
  <c r="X350" i="1"/>
  <c r="S350" i="1" l="1"/>
  <c r="Y350" i="1"/>
  <c r="M351" i="1"/>
  <c r="J351" i="1"/>
  <c r="L351" i="1" s="1"/>
  <c r="N351" i="1"/>
  <c r="T340" i="1" a="1"/>
  <c r="T340" i="1" s="1"/>
  <c r="AD349" i="1"/>
  <c r="AE338" i="1"/>
  <c r="O351" i="1"/>
  <c r="U350" i="1"/>
  <c r="AC350" i="1" s="1"/>
  <c r="AF346" i="1" l="1"/>
  <c r="I352" i="1"/>
  <c r="P351" i="1"/>
  <c r="AD350" i="1"/>
  <c r="AE339" i="1"/>
  <c r="Q351" i="1"/>
  <c r="R351" i="1"/>
  <c r="X351" i="1"/>
  <c r="W351" i="1"/>
  <c r="S351" i="1" l="1"/>
  <c r="Y351" i="1"/>
  <c r="O352" i="1"/>
  <c r="U351" i="1"/>
  <c r="J352" i="1"/>
  <c r="L352" i="1" s="1"/>
  <c r="N352" i="1" s="1"/>
  <c r="T341" i="1" a="1"/>
  <c r="T341" i="1" s="1"/>
  <c r="AC351" i="1" l="1"/>
  <c r="AD351" i="1" s="1"/>
  <c r="AF347" i="1"/>
  <c r="I353" i="1"/>
  <c r="P352" i="1"/>
  <c r="M352" i="1"/>
  <c r="Q352" i="1"/>
  <c r="R352" i="1"/>
  <c r="X352" i="1"/>
  <c r="W352" i="1"/>
  <c r="AE340" i="1"/>
  <c r="Y352" i="1" l="1"/>
  <c r="O353" i="1"/>
  <c r="U352" i="1"/>
  <c r="J353" i="1"/>
  <c r="L353" i="1" s="1"/>
  <c r="M353" i="1" s="1"/>
  <c r="T342" i="1" a="1"/>
  <c r="T342" i="1" s="1"/>
  <c r="S352" i="1"/>
  <c r="AF348" i="1" l="1"/>
  <c r="N353" i="1"/>
  <c r="I354" i="1" s="1"/>
  <c r="Q353" i="1"/>
  <c r="R353" i="1"/>
  <c r="X353" i="1"/>
  <c r="W353" i="1"/>
  <c r="AC352" i="1"/>
  <c r="P353" i="1" l="1"/>
  <c r="O354" i="1" s="1"/>
  <c r="AD352" i="1"/>
  <c r="AE341" i="1"/>
  <c r="U353" i="1"/>
  <c r="S353" i="1"/>
  <c r="J354" i="1"/>
  <c r="L354" i="1" s="1"/>
  <c r="N354" i="1" s="1"/>
  <c r="T343" i="1" a="1"/>
  <c r="T343" i="1" s="1"/>
  <c r="Y353" i="1"/>
  <c r="AF349" i="1" l="1"/>
  <c r="I355" i="1"/>
  <c r="P354" i="1"/>
  <c r="M354" i="1"/>
  <c r="AC353" i="1"/>
  <c r="Q354" i="1"/>
  <c r="R354" i="1"/>
  <c r="X354" i="1"/>
  <c r="W354" i="1"/>
  <c r="S354" i="1" l="1"/>
  <c r="O355" i="1"/>
  <c r="U354" i="1"/>
  <c r="Y354" i="1"/>
  <c r="AD353" i="1"/>
  <c r="AE342" i="1"/>
  <c r="J355" i="1"/>
  <c r="L355" i="1" s="1"/>
  <c r="M355" i="1" s="1"/>
  <c r="T344" i="1" a="1"/>
  <c r="T344" i="1" s="1"/>
  <c r="AF350" i="1" l="1"/>
  <c r="AC354" i="1"/>
  <c r="AD354" i="1" s="1"/>
  <c r="N355" i="1"/>
  <c r="Q355" i="1"/>
  <c r="R355" i="1"/>
  <c r="X355" i="1"/>
  <c r="W355" i="1"/>
  <c r="Y355" i="1" l="1"/>
  <c r="AE343" i="1"/>
  <c r="P355" i="1"/>
  <c r="I356" i="1"/>
  <c r="S355" i="1"/>
  <c r="O356" i="1" l="1"/>
  <c r="U355" i="1"/>
  <c r="AC355" i="1" s="1"/>
  <c r="J356" i="1"/>
  <c r="L356" i="1" s="1"/>
  <c r="N356" i="1" s="1"/>
  <c r="T345" i="1" a="1"/>
  <c r="T345" i="1" s="1"/>
  <c r="AF351" i="1" l="1"/>
  <c r="M356" i="1"/>
  <c r="I357" i="1"/>
  <c r="P356" i="1"/>
  <c r="AD355" i="1"/>
  <c r="AE344" i="1"/>
  <c r="R356" i="1"/>
  <c r="Q356" i="1"/>
  <c r="W356" i="1"/>
  <c r="X356" i="1"/>
  <c r="J357" i="1" l="1"/>
  <c r="L357" i="1" s="1"/>
  <c r="M357" i="1" s="1"/>
  <c r="T346" i="1" a="1"/>
  <c r="T346" i="1" s="1"/>
  <c r="S356" i="1"/>
  <c r="Y356" i="1"/>
  <c r="U356" i="1"/>
  <c r="O357" i="1"/>
  <c r="AF352" i="1" l="1"/>
  <c r="AC356" i="1"/>
  <c r="N357" i="1"/>
  <c r="Q357" i="1"/>
  <c r="R357" i="1"/>
  <c r="W357" i="1"/>
  <c r="X357" i="1"/>
  <c r="AD356" i="1" l="1"/>
  <c r="AE345" i="1"/>
  <c r="P357" i="1"/>
  <c r="I358" i="1"/>
  <c r="Y357" i="1"/>
  <c r="S357" i="1"/>
  <c r="J358" i="1" l="1"/>
  <c r="L358" i="1" s="1"/>
  <c r="N358" i="1" s="1"/>
  <c r="M358" i="1"/>
  <c r="T347" i="1" a="1"/>
  <c r="T347" i="1" s="1"/>
  <c r="O358" i="1"/>
  <c r="U357" i="1"/>
  <c r="AC357" i="1" s="1"/>
  <c r="AF353" i="1" l="1"/>
  <c r="AD357" i="1"/>
  <c r="AE346" i="1"/>
  <c r="R358" i="1"/>
  <c r="Q358" i="1"/>
  <c r="W358" i="1"/>
  <c r="X358" i="1"/>
  <c r="I359" i="1"/>
  <c r="P358" i="1"/>
  <c r="S358" i="1" l="1"/>
  <c r="U358" i="1"/>
  <c r="O359" i="1"/>
  <c r="Y358" i="1"/>
  <c r="J359" i="1"/>
  <c r="L359" i="1" s="1"/>
  <c r="N359" i="1" s="1"/>
  <c r="T348" i="1" a="1"/>
  <c r="T348" i="1" s="1"/>
  <c r="AC358" i="1" l="1"/>
  <c r="AD358" i="1" s="1"/>
  <c r="AF354" i="1"/>
  <c r="M359" i="1"/>
  <c r="P359" i="1"/>
  <c r="I360" i="1"/>
  <c r="Q359" i="1"/>
  <c r="R359" i="1"/>
  <c r="X359" i="1"/>
  <c r="W359" i="1"/>
  <c r="AE347" i="1" l="1"/>
  <c r="S359" i="1"/>
  <c r="Y359" i="1"/>
  <c r="J360" i="1"/>
  <c r="L360" i="1" s="1"/>
  <c r="M360" i="1" s="1"/>
  <c r="T349" i="1" a="1"/>
  <c r="T349" i="1" s="1"/>
  <c r="O360" i="1"/>
  <c r="U359" i="1"/>
  <c r="AC359" i="1" s="1"/>
  <c r="AF355" i="1" l="1"/>
  <c r="AD359" i="1"/>
  <c r="AE348" i="1"/>
  <c r="N360" i="1"/>
  <c r="R360" i="1"/>
  <c r="Q360" i="1"/>
  <c r="X360" i="1"/>
  <c r="W360" i="1"/>
  <c r="S360" i="1" l="1"/>
  <c r="Y360" i="1"/>
  <c r="I361" i="1"/>
  <c r="P360" i="1"/>
  <c r="U360" i="1" l="1"/>
  <c r="AC360" i="1" s="1"/>
  <c r="O361" i="1"/>
  <c r="N361" i="1"/>
  <c r="J361" i="1"/>
  <c r="L361" i="1" s="1"/>
  <c r="M361" i="1" s="1"/>
  <c r="T350" i="1" a="1"/>
  <c r="T350" i="1" s="1"/>
  <c r="AF356" i="1" l="1"/>
  <c r="P361" i="1"/>
  <c r="I362" i="1"/>
  <c r="AD360" i="1"/>
  <c r="AE349" i="1"/>
  <c r="Q361" i="1"/>
  <c r="R361" i="1"/>
  <c r="X361" i="1"/>
  <c r="W361" i="1"/>
  <c r="S361" i="1" l="1"/>
  <c r="Y361" i="1"/>
  <c r="O362" i="1"/>
  <c r="U361" i="1"/>
  <c r="J362" i="1"/>
  <c r="L362" i="1" s="1"/>
  <c r="N362" i="1" s="1"/>
  <c r="M362" i="1"/>
  <c r="T351" i="1" a="1"/>
  <c r="T351" i="1" s="1"/>
  <c r="AC361" i="1" l="1"/>
  <c r="AF357" i="1"/>
  <c r="I363" i="1"/>
  <c r="P362" i="1"/>
  <c r="R362" i="1"/>
  <c r="Q362" i="1"/>
  <c r="X362" i="1"/>
  <c r="Y362" i="1" s="1"/>
  <c r="W362" i="1"/>
  <c r="AD361" i="1"/>
  <c r="AE350" i="1"/>
  <c r="S362" i="1" l="1"/>
  <c r="U362" i="1"/>
  <c r="O363" i="1"/>
  <c r="J363" i="1"/>
  <c r="L363" i="1" s="1"/>
  <c r="M363" i="1" s="1"/>
  <c r="T352" i="1" a="1"/>
  <c r="T352" i="1" s="1"/>
  <c r="N363" i="1" l="1"/>
  <c r="P363" i="1" s="1"/>
  <c r="AC362" i="1"/>
  <c r="AD362" i="1" s="1"/>
  <c r="AF358" i="1"/>
  <c r="I364" i="1"/>
  <c r="Q363" i="1"/>
  <c r="R363" i="1"/>
  <c r="X363" i="1"/>
  <c r="W363" i="1"/>
  <c r="AE351" i="1" l="1"/>
  <c r="S363" i="1"/>
  <c r="Y363" i="1"/>
  <c r="J364" i="1"/>
  <c r="L364" i="1" s="1"/>
  <c r="N364" i="1" s="1"/>
  <c r="T353" i="1" a="1"/>
  <c r="T353" i="1" s="1"/>
  <c r="O364" i="1"/>
  <c r="U363" i="1"/>
  <c r="AC363" i="1" s="1"/>
  <c r="AF359" i="1" l="1"/>
  <c r="I365" i="1"/>
  <c r="P364" i="1"/>
  <c r="R364" i="1"/>
  <c r="Q364" i="1"/>
  <c r="X364" i="1"/>
  <c r="W364" i="1"/>
  <c r="AD363" i="1"/>
  <c r="AE352" i="1"/>
  <c r="M364" i="1"/>
  <c r="S364" i="1" l="1"/>
  <c r="Y364" i="1"/>
  <c r="U364" i="1"/>
  <c r="AC364" i="1" s="1"/>
  <c r="O365" i="1"/>
  <c r="J365" i="1"/>
  <c r="L365" i="1" s="1"/>
  <c r="M365" i="1" s="1"/>
  <c r="T354" i="1" a="1"/>
  <c r="T354" i="1" s="1"/>
  <c r="N365" i="1" l="1"/>
  <c r="I366" i="1" s="1"/>
  <c r="AF360" i="1"/>
  <c r="AD364" i="1"/>
  <c r="AE353" i="1"/>
  <c r="P365" i="1"/>
  <c r="Q365" i="1"/>
  <c r="R365" i="1"/>
  <c r="W365" i="1"/>
  <c r="X365" i="1"/>
  <c r="S365" i="1" l="1"/>
  <c r="Y365" i="1"/>
  <c r="J366" i="1"/>
  <c r="L366" i="1" s="1"/>
  <c r="M366" i="1" s="1"/>
  <c r="T355" i="1" a="1"/>
  <c r="T355" i="1" s="1"/>
  <c r="O366" i="1"/>
  <c r="U365" i="1"/>
  <c r="AC365" i="1" l="1"/>
  <c r="AD365" i="1" s="1"/>
  <c r="AF361" i="1"/>
  <c r="N366" i="1"/>
  <c r="AE354" i="1"/>
  <c r="R366" i="1"/>
  <c r="Q366" i="1"/>
  <c r="W366" i="1"/>
  <c r="X366" i="1"/>
  <c r="Y366" i="1" s="1"/>
  <c r="S366" i="1" l="1"/>
  <c r="I367" i="1"/>
  <c r="P366" i="1"/>
  <c r="U366" i="1" l="1"/>
  <c r="AC366" i="1" s="1"/>
  <c r="O367" i="1"/>
  <c r="J367" i="1"/>
  <c r="L367" i="1" s="1"/>
  <c r="N367" i="1" s="1"/>
  <c r="T356" i="1" a="1"/>
  <c r="T356" i="1" s="1"/>
  <c r="AF362" i="1" l="1"/>
  <c r="P367" i="1"/>
  <c r="I368" i="1"/>
  <c r="AD366" i="1"/>
  <c r="AE355" i="1"/>
  <c r="M367" i="1"/>
  <c r="Q367" i="1"/>
  <c r="R367" i="1"/>
  <c r="X367" i="1"/>
  <c r="W367" i="1"/>
  <c r="S367" i="1" l="1"/>
  <c r="Y367" i="1"/>
  <c r="J368" i="1"/>
  <c r="L368" i="1" s="1"/>
  <c r="N368" i="1" s="1"/>
  <c r="T357" i="1" a="1"/>
  <c r="T357" i="1" s="1"/>
  <c r="O368" i="1"/>
  <c r="U367" i="1"/>
  <c r="M368" i="1" l="1"/>
  <c r="AF363" i="1"/>
  <c r="AC367" i="1"/>
  <c r="AD367" i="1" s="1"/>
  <c r="R368" i="1"/>
  <c r="Q368" i="1"/>
  <c r="S368" i="1" s="1"/>
  <c r="X368" i="1"/>
  <c r="W368" i="1"/>
  <c r="I369" i="1"/>
  <c r="P368" i="1"/>
  <c r="Y368" i="1" l="1"/>
  <c r="AE356" i="1"/>
  <c r="U368" i="1"/>
  <c r="AC368" i="1" s="1"/>
  <c r="O369" i="1"/>
  <c r="J369" i="1"/>
  <c r="L369" i="1" s="1"/>
  <c r="N369" i="1" s="1"/>
  <c r="T358" i="1" a="1"/>
  <c r="T358" i="1" s="1"/>
  <c r="AF364" i="1" l="1"/>
  <c r="M369" i="1"/>
  <c r="AD368" i="1"/>
  <c r="AE357" i="1"/>
  <c r="Q369" i="1"/>
  <c r="R369" i="1"/>
  <c r="X369" i="1"/>
  <c r="W369" i="1"/>
  <c r="P369" i="1"/>
  <c r="I370" i="1"/>
  <c r="S369" i="1" l="1"/>
  <c r="J370" i="1"/>
  <c r="L370" i="1" s="1"/>
  <c r="N370" i="1" s="1"/>
  <c r="T359" i="1" a="1"/>
  <c r="T359" i="1" s="1"/>
  <c r="Y369" i="1"/>
  <c r="O370" i="1"/>
  <c r="U369" i="1"/>
  <c r="AF365" i="1" l="1"/>
  <c r="I371" i="1"/>
  <c r="P370" i="1"/>
  <c r="M370" i="1"/>
  <c r="AC369" i="1"/>
  <c r="Q370" i="1"/>
  <c r="R370" i="1"/>
  <c r="W370" i="1"/>
  <c r="X370" i="1"/>
  <c r="Y370" i="1" l="1"/>
  <c r="S370" i="1"/>
  <c r="O371" i="1"/>
  <c r="U370" i="1"/>
  <c r="M371" i="1"/>
  <c r="N371" i="1"/>
  <c r="J371" i="1"/>
  <c r="L371" i="1" s="1"/>
  <c r="T360" i="1" a="1"/>
  <c r="T360" i="1" s="1"/>
  <c r="AD369" i="1"/>
  <c r="AE358" i="1"/>
  <c r="AC370" i="1" l="1"/>
  <c r="AE359" i="1" s="1"/>
  <c r="AF366" i="1"/>
  <c r="P371" i="1"/>
  <c r="I372" i="1"/>
  <c r="Q371" i="1"/>
  <c r="R371" i="1"/>
  <c r="X371" i="1"/>
  <c r="Y371" i="1" s="1"/>
  <c r="W371" i="1"/>
  <c r="AD370" i="1"/>
  <c r="O372" i="1" l="1"/>
  <c r="U371" i="1"/>
  <c r="S371" i="1"/>
  <c r="J372" i="1"/>
  <c r="L372" i="1" s="1"/>
  <c r="N372" i="1" s="1"/>
  <c r="T361" i="1" a="1"/>
  <c r="T361" i="1" s="1"/>
  <c r="M372" i="1" l="1"/>
  <c r="AF367" i="1"/>
  <c r="R372" i="1"/>
  <c r="Q372" i="1"/>
  <c r="W372" i="1"/>
  <c r="X372" i="1"/>
  <c r="I373" i="1"/>
  <c r="P372" i="1"/>
  <c r="AC371" i="1"/>
  <c r="S372" i="1" l="1"/>
  <c r="Y372" i="1"/>
  <c r="AD371" i="1"/>
  <c r="AE360" i="1"/>
  <c r="U372" i="1"/>
  <c r="O373" i="1"/>
  <c r="J373" i="1"/>
  <c r="L373" i="1" s="1"/>
  <c r="N373" i="1" s="1"/>
  <c r="T362" i="1" a="1"/>
  <c r="T362" i="1" s="1"/>
  <c r="AF368" i="1" l="1"/>
  <c r="AC372" i="1"/>
  <c r="AD372" i="1" s="1"/>
  <c r="M373" i="1"/>
  <c r="P373" i="1"/>
  <c r="I374" i="1"/>
  <c r="Q373" i="1"/>
  <c r="R373" i="1"/>
  <c r="X373" i="1"/>
  <c r="W373" i="1"/>
  <c r="Y373" i="1" l="1"/>
  <c r="AE361" i="1"/>
  <c r="J374" i="1"/>
  <c r="L374" i="1" s="1"/>
  <c r="M374" i="1" s="1"/>
  <c r="T363" i="1" a="1"/>
  <c r="T363" i="1" s="1"/>
  <c r="O374" i="1"/>
  <c r="U373" i="1"/>
  <c r="S373" i="1"/>
  <c r="AF369" i="1" l="1"/>
  <c r="N374" i="1"/>
  <c r="R374" i="1"/>
  <c r="Q374" i="1"/>
  <c r="W374" i="1"/>
  <c r="X374" i="1"/>
  <c r="AC373" i="1"/>
  <c r="Y374" i="1" l="1"/>
  <c r="AD373" i="1"/>
  <c r="AE362" i="1"/>
  <c r="I375" i="1"/>
  <c r="P374" i="1"/>
  <c r="S374" i="1"/>
  <c r="M375" i="1" l="1"/>
  <c r="J375" i="1"/>
  <c r="L375" i="1" s="1"/>
  <c r="N375" i="1" s="1"/>
  <c r="T364" i="1" a="1"/>
  <c r="T364" i="1" s="1"/>
  <c r="U374" i="1"/>
  <c r="AC374" i="1" s="1"/>
  <c r="O375" i="1"/>
  <c r="AF370" i="1" l="1"/>
  <c r="AD374" i="1"/>
  <c r="AE363" i="1"/>
  <c r="Q375" i="1"/>
  <c r="R375" i="1"/>
  <c r="W375" i="1"/>
  <c r="X375" i="1"/>
  <c r="P375" i="1"/>
  <c r="I376" i="1"/>
  <c r="Y375" i="1" l="1"/>
  <c r="J376" i="1"/>
  <c r="L376" i="1" s="1"/>
  <c r="N376" i="1" s="1"/>
  <c r="T365" i="1" a="1"/>
  <c r="T365" i="1" s="1"/>
  <c r="S375" i="1"/>
  <c r="O376" i="1"/>
  <c r="U375" i="1"/>
  <c r="AF371" i="1" l="1"/>
  <c r="M376" i="1"/>
  <c r="I377" i="1"/>
  <c r="P376" i="1"/>
  <c r="R376" i="1"/>
  <c r="Q376" i="1"/>
  <c r="X376" i="1"/>
  <c r="W376" i="1"/>
  <c r="AC375" i="1"/>
  <c r="S376" i="1" l="1"/>
  <c r="Y376" i="1"/>
  <c r="U376" i="1"/>
  <c r="O377" i="1"/>
  <c r="AD375" i="1"/>
  <c r="AE364" i="1"/>
  <c r="J377" i="1"/>
  <c r="L377" i="1" s="1"/>
  <c r="M377" i="1" s="1"/>
  <c r="T366" i="1" a="1"/>
  <c r="T366" i="1" s="1"/>
  <c r="AC376" i="1" l="1"/>
  <c r="AD376" i="1" s="1"/>
  <c r="AF372" i="1"/>
  <c r="N377" i="1"/>
  <c r="Q377" i="1"/>
  <c r="R377" i="1"/>
  <c r="W377" i="1"/>
  <c r="X377" i="1"/>
  <c r="Y377" i="1" s="1"/>
  <c r="AE365" i="1" l="1"/>
  <c r="S377" i="1"/>
  <c r="P377" i="1"/>
  <c r="I378" i="1"/>
  <c r="J378" i="1" l="1"/>
  <c r="L378" i="1" s="1"/>
  <c r="N378" i="1" s="1"/>
  <c r="T367" i="1" a="1"/>
  <c r="T367" i="1" s="1"/>
  <c r="O378" i="1"/>
  <c r="U377" i="1"/>
  <c r="AC377" i="1" s="1"/>
  <c r="AF373" i="1" l="1"/>
  <c r="I379" i="1"/>
  <c r="P378" i="1"/>
  <c r="R378" i="1"/>
  <c r="Q378" i="1"/>
  <c r="W378" i="1"/>
  <c r="X378" i="1"/>
  <c r="Y378" i="1" s="1"/>
  <c r="AD377" i="1"/>
  <c r="AE366" i="1"/>
  <c r="M378" i="1"/>
  <c r="S378" i="1" l="1"/>
  <c r="U378" i="1"/>
  <c r="O379" i="1"/>
  <c r="J379" i="1"/>
  <c r="L379" i="1" s="1"/>
  <c r="M379" i="1" s="1"/>
  <c r="T368" i="1" a="1"/>
  <c r="T368" i="1" s="1"/>
  <c r="AC378" i="1" l="1"/>
  <c r="AD378" i="1" s="1"/>
  <c r="AF374" i="1"/>
  <c r="N379" i="1"/>
  <c r="Q379" i="1"/>
  <c r="R379" i="1"/>
  <c r="X379" i="1"/>
  <c r="W379" i="1"/>
  <c r="AE367" i="1" l="1"/>
  <c r="S379" i="1"/>
  <c r="Y379" i="1"/>
  <c r="I380" i="1"/>
  <c r="P379" i="1"/>
  <c r="J380" i="1" l="1"/>
  <c r="L380" i="1" s="1"/>
  <c r="M380" i="1" s="1"/>
  <c r="T369" i="1" a="1"/>
  <c r="T369" i="1" s="1"/>
  <c r="O380" i="1"/>
  <c r="U379" i="1"/>
  <c r="AC379" i="1" s="1"/>
  <c r="AF375" i="1" l="1"/>
  <c r="N380" i="1"/>
  <c r="P380" i="1" s="1"/>
  <c r="AD379" i="1"/>
  <c r="AE368" i="1"/>
  <c r="Q380" i="1"/>
  <c r="R380" i="1"/>
  <c r="X380" i="1"/>
  <c r="W380" i="1"/>
  <c r="I381" i="1" l="1"/>
  <c r="J381" i="1" s="1"/>
  <c r="L381" i="1" s="1"/>
  <c r="M381" i="1" s="1"/>
  <c r="Y380" i="1"/>
  <c r="O381" i="1"/>
  <c r="U380" i="1"/>
  <c r="T370" i="1" a="1"/>
  <c r="T370" i="1" s="1"/>
  <c r="S380" i="1"/>
  <c r="AF376" i="1" l="1"/>
  <c r="N381" i="1"/>
  <c r="P381" i="1" s="1"/>
  <c r="R381" i="1"/>
  <c r="Q381" i="1"/>
  <c r="W381" i="1"/>
  <c r="X381" i="1"/>
  <c r="AC380" i="1"/>
  <c r="I382" i="1"/>
  <c r="S381" i="1" l="1"/>
  <c r="Y381" i="1"/>
  <c r="U381" i="1"/>
  <c r="AC381" i="1" s="1"/>
  <c r="O382" i="1"/>
  <c r="J382" i="1"/>
  <c r="L382" i="1" s="1"/>
  <c r="N382" i="1" s="1"/>
  <c r="T371" i="1" a="1"/>
  <c r="T371" i="1" s="1"/>
  <c r="AD380" i="1"/>
  <c r="AE369" i="1"/>
  <c r="AF377" i="1" l="1"/>
  <c r="P382" i="1"/>
  <c r="I383" i="1"/>
  <c r="M382" i="1"/>
  <c r="Q382" i="1"/>
  <c r="R382" i="1"/>
  <c r="W382" i="1"/>
  <c r="X382" i="1"/>
  <c r="AD381" i="1"/>
  <c r="AE370" i="1"/>
  <c r="Y382" i="1" l="1"/>
  <c r="O383" i="1"/>
  <c r="U382" i="1"/>
  <c r="S382" i="1"/>
  <c r="J383" i="1"/>
  <c r="L383" i="1" s="1"/>
  <c r="N383" i="1" s="1"/>
  <c r="M383" i="1"/>
  <c r="T372" i="1" a="1"/>
  <c r="T372" i="1" s="1"/>
  <c r="AF378" i="1" l="1"/>
  <c r="I384" i="1"/>
  <c r="P383" i="1"/>
  <c r="R383" i="1"/>
  <c r="Q383" i="1"/>
  <c r="S383" i="1" s="1"/>
  <c r="W383" i="1"/>
  <c r="X383" i="1"/>
  <c r="AC382" i="1"/>
  <c r="Y383" i="1" l="1"/>
  <c r="J384" i="1"/>
  <c r="L384" i="1" s="1"/>
  <c r="M384" i="1" s="1"/>
  <c r="T373" i="1" a="1"/>
  <c r="T373" i="1" s="1"/>
  <c r="AD382" i="1"/>
  <c r="AE371" i="1"/>
  <c r="U383" i="1"/>
  <c r="O384" i="1"/>
  <c r="AF379" i="1" l="1"/>
  <c r="AC383" i="1"/>
  <c r="AD383" i="1" s="1"/>
  <c r="N384" i="1"/>
  <c r="P384" i="1" s="1"/>
  <c r="AE372" i="1"/>
  <c r="Q384" i="1"/>
  <c r="R384" i="1"/>
  <c r="W384" i="1"/>
  <c r="X384" i="1"/>
  <c r="Y384" i="1" l="1"/>
  <c r="I385" i="1"/>
  <c r="J385" i="1" s="1"/>
  <c r="L385" i="1" s="1"/>
  <c r="M385" i="1" s="1"/>
  <c r="S384" i="1"/>
  <c r="T374" i="1" a="1"/>
  <c r="T374" i="1" s="1"/>
  <c r="O385" i="1"/>
  <c r="U384" i="1"/>
  <c r="AC384" i="1" l="1"/>
  <c r="AD384" i="1" s="1"/>
  <c r="AF380" i="1"/>
  <c r="AE373" i="1"/>
  <c r="N385" i="1"/>
  <c r="R385" i="1"/>
  <c r="Q385" i="1"/>
  <c r="X385" i="1"/>
  <c r="W385" i="1"/>
  <c r="S385" i="1" l="1"/>
  <c r="Y385" i="1"/>
  <c r="I386" i="1"/>
  <c r="P385" i="1"/>
  <c r="J386" i="1" l="1"/>
  <c r="L386" i="1" s="1"/>
  <c r="M386" i="1" s="1"/>
  <c r="T375" i="1" a="1"/>
  <c r="T375" i="1" s="1"/>
  <c r="U385" i="1"/>
  <c r="AC385" i="1" s="1"/>
  <c r="O386" i="1"/>
  <c r="AF381" i="1" l="1"/>
  <c r="N386" i="1"/>
  <c r="P386" i="1" s="1"/>
  <c r="Q386" i="1"/>
  <c r="R386" i="1"/>
  <c r="X386" i="1"/>
  <c r="W386" i="1"/>
  <c r="AD385" i="1"/>
  <c r="AE374" i="1"/>
  <c r="I387" i="1" l="1"/>
  <c r="J387" i="1"/>
  <c r="L387" i="1" s="1"/>
  <c r="M387" i="1" s="1"/>
  <c r="T376" i="1" a="1"/>
  <c r="T376" i="1" s="1"/>
  <c r="S386" i="1"/>
  <c r="O387" i="1"/>
  <c r="U386" i="1"/>
  <c r="Y386" i="1"/>
  <c r="AF382" i="1" l="1"/>
  <c r="AC386" i="1"/>
  <c r="AE375" i="1" s="1"/>
  <c r="N387" i="1"/>
  <c r="R387" i="1"/>
  <c r="Q387" i="1"/>
  <c r="X387" i="1"/>
  <c r="W387" i="1"/>
  <c r="AD386" i="1" l="1"/>
  <c r="I388" i="1"/>
  <c r="P387" i="1"/>
  <c r="Y387" i="1"/>
  <c r="S387" i="1"/>
  <c r="U387" i="1" l="1"/>
  <c r="AC387" i="1" s="1"/>
  <c r="O388" i="1"/>
  <c r="J388" i="1"/>
  <c r="L388" i="1" s="1"/>
  <c r="M388" i="1" s="1"/>
  <c r="T377" i="1" a="1"/>
  <c r="T377" i="1" s="1"/>
  <c r="N388" i="1" l="1"/>
  <c r="P388" i="1" s="1"/>
  <c r="AF383" i="1"/>
  <c r="AD387" i="1"/>
  <c r="AE376" i="1"/>
  <c r="Q388" i="1"/>
  <c r="R388" i="1"/>
  <c r="X388" i="1"/>
  <c r="W388" i="1"/>
  <c r="I389" i="1"/>
  <c r="Y388" i="1" l="1"/>
  <c r="M389" i="1"/>
  <c r="N389" i="1"/>
  <c r="J389" i="1"/>
  <c r="L389" i="1" s="1"/>
  <c r="T378" i="1" a="1"/>
  <c r="T378" i="1" s="1"/>
  <c r="O389" i="1"/>
  <c r="U388" i="1"/>
  <c r="S388" i="1"/>
  <c r="AF384" i="1" l="1"/>
  <c r="AC388" i="1"/>
  <c r="P389" i="1"/>
  <c r="I390" i="1"/>
  <c r="Q389" i="1"/>
  <c r="R389" i="1"/>
  <c r="W389" i="1"/>
  <c r="X389" i="1"/>
  <c r="O390" i="1" l="1"/>
  <c r="U389" i="1"/>
  <c r="AD388" i="1"/>
  <c r="AE377" i="1"/>
  <c r="Y389" i="1"/>
  <c r="S389" i="1"/>
  <c r="J390" i="1"/>
  <c r="L390" i="1" s="1"/>
  <c r="N390" i="1" s="1"/>
  <c r="T379" i="1" a="1"/>
  <c r="T379" i="1" s="1"/>
  <c r="AF385" i="1" l="1"/>
  <c r="M390" i="1"/>
  <c r="I391" i="1"/>
  <c r="P390" i="1"/>
  <c r="AC389" i="1"/>
  <c r="R390" i="1"/>
  <c r="Q390" i="1"/>
  <c r="W390" i="1"/>
  <c r="X390" i="1"/>
  <c r="Y390" i="1" l="1"/>
  <c r="S390" i="1"/>
  <c r="J391" i="1"/>
  <c r="L391" i="1" s="1"/>
  <c r="N391" i="1" s="1"/>
  <c r="T380" i="1" a="1"/>
  <c r="T380" i="1" s="1"/>
  <c r="AD389" i="1"/>
  <c r="AE378" i="1"/>
  <c r="U390" i="1"/>
  <c r="O391" i="1"/>
  <c r="M391" i="1" l="1"/>
  <c r="AF386" i="1"/>
  <c r="AC390" i="1"/>
  <c r="AD390" i="1" s="1"/>
  <c r="P391" i="1"/>
  <c r="I392" i="1"/>
  <c r="Q391" i="1"/>
  <c r="R391" i="1"/>
  <c r="W391" i="1"/>
  <c r="X391" i="1"/>
  <c r="AE379" i="1" l="1"/>
  <c r="Y391" i="1"/>
  <c r="S391" i="1"/>
  <c r="J392" i="1"/>
  <c r="L392" i="1" s="1"/>
  <c r="M392" i="1" s="1"/>
  <c r="T381" i="1" a="1"/>
  <c r="T381" i="1" s="1"/>
  <c r="O392" i="1"/>
  <c r="U391" i="1"/>
  <c r="AC391" i="1" l="1"/>
  <c r="AD391" i="1" s="1"/>
  <c r="AF387" i="1"/>
  <c r="N392" i="1"/>
  <c r="AE380" i="1"/>
  <c r="R392" i="1"/>
  <c r="Q392" i="1"/>
  <c r="X392" i="1"/>
  <c r="W392" i="1"/>
  <c r="Y392" i="1" l="1"/>
  <c r="I393" i="1"/>
  <c r="P392" i="1"/>
  <c r="S392" i="1"/>
  <c r="U392" i="1" l="1"/>
  <c r="AC392" i="1" s="1"/>
  <c r="O393" i="1"/>
  <c r="N393" i="1"/>
  <c r="J393" i="1"/>
  <c r="L393" i="1" s="1"/>
  <c r="M393" i="1" s="1"/>
  <c r="T382" i="1" a="1"/>
  <c r="T382" i="1" s="1"/>
  <c r="AF388" i="1" l="1"/>
  <c r="AD392" i="1"/>
  <c r="AE381" i="1"/>
  <c r="Q393" i="1"/>
  <c r="R393" i="1"/>
  <c r="X393" i="1"/>
  <c r="W393" i="1"/>
  <c r="P393" i="1"/>
  <c r="I394" i="1"/>
  <c r="Y393" i="1" l="1"/>
  <c r="N394" i="1"/>
  <c r="J394" i="1"/>
  <c r="L394" i="1" s="1"/>
  <c r="M394" i="1" s="1"/>
  <c r="T383" i="1" a="1"/>
  <c r="T383" i="1" s="1"/>
  <c r="S393" i="1"/>
  <c r="O394" i="1"/>
  <c r="U393" i="1"/>
  <c r="AF389" i="1" l="1"/>
  <c r="I395" i="1"/>
  <c r="P394" i="1"/>
  <c r="R394" i="1"/>
  <c r="Q394" i="1"/>
  <c r="X394" i="1"/>
  <c r="W394" i="1"/>
  <c r="AC393" i="1"/>
  <c r="S394" i="1" l="1"/>
  <c r="Y394" i="1"/>
  <c r="U394" i="1"/>
  <c r="AC394" i="1" s="1"/>
  <c r="O395" i="1"/>
  <c r="AD393" i="1"/>
  <c r="AE382" i="1"/>
  <c r="J395" i="1"/>
  <c r="L395" i="1" s="1"/>
  <c r="M395" i="1" s="1"/>
  <c r="T384" i="1" a="1"/>
  <c r="T384" i="1" s="1"/>
  <c r="AF390" i="1" l="1"/>
  <c r="AD394" i="1"/>
  <c r="AE383" i="1"/>
  <c r="N395" i="1"/>
  <c r="Q395" i="1"/>
  <c r="R395" i="1"/>
  <c r="X395" i="1"/>
  <c r="W395" i="1"/>
  <c r="S395" i="1" l="1"/>
  <c r="Y395" i="1"/>
  <c r="P395" i="1"/>
  <c r="I396" i="1"/>
  <c r="J396" i="1" l="1"/>
  <c r="L396" i="1" s="1"/>
  <c r="N396" i="1" s="1"/>
  <c r="T385" i="1" a="1"/>
  <c r="T385" i="1" s="1"/>
  <c r="O396" i="1"/>
  <c r="U395" i="1"/>
  <c r="AC395" i="1" s="1"/>
  <c r="AF391" i="1" l="1"/>
  <c r="I397" i="1"/>
  <c r="P396" i="1"/>
  <c r="R396" i="1"/>
  <c r="Q396" i="1"/>
  <c r="W396" i="1"/>
  <c r="X396" i="1"/>
  <c r="Y396" i="1" s="1"/>
  <c r="M396" i="1"/>
  <c r="AD395" i="1"/>
  <c r="AE384" i="1"/>
  <c r="S396" i="1" l="1"/>
  <c r="U396" i="1"/>
  <c r="O397" i="1"/>
  <c r="J397" i="1"/>
  <c r="L397" i="1" s="1"/>
  <c r="M397" i="1" s="1"/>
  <c r="T386" i="1" a="1"/>
  <c r="T386" i="1" s="1"/>
  <c r="AC396" i="1" l="1"/>
  <c r="AD396" i="1" s="1"/>
  <c r="AF392" i="1"/>
  <c r="Q397" i="1"/>
  <c r="R397" i="1"/>
  <c r="W397" i="1"/>
  <c r="X397" i="1"/>
  <c r="N397" i="1"/>
  <c r="AE385" i="1" l="1"/>
  <c r="Y397" i="1"/>
  <c r="S397" i="1"/>
  <c r="P397" i="1"/>
  <c r="I398" i="1"/>
  <c r="J398" i="1" l="1"/>
  <c r="L398" i="1" s="1"/>
  <c r="M398" i="1" s="1"/>
  <c r="T387" i="1" a="1"/>
  <c r="T387" i="1" s="1"/>
  <c r="O398" i="1"/>
  <c r="U397" i="1"/>
  <c r="AC397" i="1" s="1"/>
  <c r="AF393" i="1" l="1"/>
  <c r="AD397" i="1"/>
  <c r="AE386" i="1"/>
  <c r="N398" i="1"/>
  <c r="R398" i="1"/>
  <c r="Q398" i="1"/>
  <c r="X398" i="1"/>
  <c r="W398" i="1"/>
  <c r="S398" i="1" l="1"/>
  <c r="Y398" i="1"/>
  <c r="I399" i="1"/>
  <c r="P398" i="1"/>
  <c r="U398" i="1" l="1"/>
  <c r="AC398" i="1" s="1"/>
  <c r="O399" i="1"/>
  <c r="J399" i="1"/>
  <c r="L399" i="1" s="1"/>
  <c r="M399" i="1" s="1"/>
  <c r="T388" i="1" a="1"/>
  <c r="T388" i="1" s="1"/>
  <c r="AF394" i="1" l="1"/>
  <c r="N399" i="1"/>
  <c r="P399" i="1"/>
  <c r="I400" i="1"/>
  <c r="Q399" i="1"/>
  <c r="R399" i="1"/>
  <c r="W399" i="1"/>
  <c r="X399" i="1"/>
  <c r="AD398" i="1"/>
  <c r="AE387" i="1"/>
  <c r="Y399" i="1" l="1"/>
  <c r="S399" i="1"/>
  <c r="N400" i="1"/>
  <c r="P400" i="1" s="1"/>
  <c r="U400" i="1" s="1"/>
  <c r="J400" i="1"/>
  <c r="L400" i="1" s="1"/>
  <c r="M400" i="1" s="1"/>
  <c r="T400" i="1" a="1"/>
  <c r="T400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7" i="1" a="1"/>
  <c r="T397" i="1" s="1"/>
  <c r="T396" i="1" a="1"/>
  <c r="T396" i="1" s="1"/>
  <c r="T395" i="1" a="1"/>
  <c r="T395" i="1" s="1"/>
  <c r="T398" i="1" a="1"/>
  <c r="T398" i="1" s="1"/>
  <c r="T399" i="1" a="1"/>
  <c r="T399" i="1" s="1"/>
  <c r="O400" i="1"/>
  <c r="U399" i="1"/>
  <c r="AC399" i="1" s="1"/>
  <c r="AF395" i="1" l="1"/>
  <c r="AF396" i="1"/>
  <c r="AF397" i="1"/>
  <c r="AF398" i="1"/>
  <c r="AF399" i="1"/>
  <c r="AF400" i="1"/>
  <c r="AD399" i="1"/>
  <c r="AE388" i="1"/>
  <c r="R400" i="1"/>
  <c r="Q400" i="1"/>
  <c r="X400" i="1"/>
  <c r="W400" i="1"/>
  <c r="Y400" i="1" l="1"/>
  <c r="S400" i="1"/>
  <c r="AC400" i="1" l="1"/>
  <c r="AE389" i="1" s="1"/>
  <c r="AE400" i="1"/>
  <c r="AD400" i="1"/>
  <c r="AE390" i="1"/>
  <c r="AE391" i="1"/>
  <c r="AE392" i="1"/>
  <c r="AE394" i="1"/>
  <c r="AE395" i="1"/>
  <c r="AE398" i="1"/>
  <c r="AE396" i="1"/>
  <c r="AE397" i="1"/>
  <c r="AE399" i="1" l="1"/>
  <c r="AE393" i="1"/>
</calcChain>
</file>

<file path=xl/comments1.xml><?xml version="1.0" encoding="utf-8"?>
<comments xmlns="http://schemas.openxmlformats.org/spreadsheetml/2006/main">
  <authors>
    <author>Administrador</author>
  </authors>
  <commentList>
    <comment ref="W41" authorId="0" shapeId="0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Comisión Desgravamejn es en total 15% para IBK</t>
        </r>
      </text>
    </comment>
  </commentList>
</comments>
</file>

<file path=xl/sharedStrings.xml><?xml version="1.0" encoding="utf-8"?>
<sst xmlns="http://schemas.openxmlformats.org/spreadsheetml/2006/main" count="67" uniqueCount="61">
  <si>
    <t>DNI</t>
  </si>
  <si>
    <t>Resumen FTP</t>
  </si>
  <si>
    <t>Score</t>
  </si>
  <si>
    <t>Stage IFRS9</t>
  </si>
  <si>
    <t>Plazo (Años)</t>
  </si>
  <si>
    <t>PEN</t>
  </si>
  <si>
    <t>DOL</t>
  </si>
  <si>
    <t>Tipo Hipotecario</t>
  </si>
  <si>
    <t>Moneda</t>
  </si>
  <si>
    <t>Monto</t>
  </si>
  <si>
    <t>Tipo Persona</t>
  </si>
  <si>
    <t>Canal Adqui</t>
  </si>
  <si>
    <t>Segmento</t>
  </si>
  <si>
    <t>Seguro Dorado (S/N)</t>
  </si>
  <si>
    <t>tasa interes anual</t>
  </si>
  <si>
    <t>tasa interes mensual</t>
  </si>
  <si>
    <t>plazo contratado (años)</t>
  </si>
  <si>
    <t>Cuota</t>
  </si>
  <si>
    <t>plazo real (años)</t>
  </si>
  <si>
    <t>Bucket</t>
  </si>
  <si>
    <t>Madurez</t>
  </si>
  <si>
    <t>LGD</t>
  </si>
  <si>
    <t>Prob Prepago</t>
  </si>
  <si>
    <t>FTP anual</t>
  </si>
  <si>
    <t>Ratio Prepago</t>
  </si>
  <si>
    <t>FTP mensual</t>
  </si>
  <si>
    <t>ROA Total</t>
  </si>
  <si>
    <t>Inflación Anual</t>
  </si>
  <si>
    <t>Inflación Mensual</t>
  </si>
  <si>
    <t>INOF Mora</t>
  </si>
  <si>
    <t>Tasa Desgravamen</t>
  </si>
  <si>
    <t>Gasto Adqui Fijo</t>
  </si>
  <si>
    <t>Margen Bruto</t>
  </si>
  <si>
    <t>Gasto Adqui Variable</t>
  </si>
  <si>
    <t>Gasto Mante</t>
  </si>
  <si>
    <t>Tasa bruta cliente</t>
  </si>
  <si>
    <t>Seguro Bien IBK</t>
  </si>
  <si>
    <t>Tasa Bruta cia Seguros</t>
  </si>
  <si>
    <t>Desgravamen IBK</t>
  </si>
  <si>
    <t>columna mal</t>
  </si>
  <si>
    <t>Stage</t>
  </si>
  <si>
    <t># Cuota</t>
  </si>
  <si>
    <t>Saldo inicial</t>
  </si>
  <si>
    <t>Intereses</t>
  </si>
  <si>
    <t>Pago</t>
  </si>
  <si>
    <t>Amotización</t>
  </si>
  <si>
    <t>Prepago</t>
  </si>
  <si>
    <t>Saldo fin</t>
  </si>
  <si>
    <t>Saldo prepago inicio</t>
  </si>
  <si>
    <t>Saldo prepago fin</t>
  </si>
  <si>
    <t>Intereses prepago</t>
  </si>
  <si>
    <t>FTP</t>
  </si>
  <si>
    <t>Prima Riesgo</t>
  </si>
  <si>
    <t>Desgravamen</t>
  </si>
  <si>
    <t>Garantia</t>
  </si>
  <si>
    <t>I+D+G</t>
  </si>
  <si>
    <t>Gastos Manten</t>
  </si>
  <si>
    <t>Rentabilidad</t>
  </si>
  <si>
    <t>Rentabilidad Descont</t>
  </si>
  <si>
    <t>ROA 1 año</t>
  </si>
  <si>
    <t>Saldo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</si>
</sst>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S/.&quot;\ #,##0.00;[Red]&quot;S/.&quot;\ \-#,##0.00"/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&quot;S/.&quot;\ #,##0.000;[Red]&quot;S/.&quot;\ \-#,##0.000"/>
    <numFmt numFmtId="167" formatCode="0.000%"/>
    <numFmt numFmtId="168" formatCode="_ * #,##0.000_ ;_ * \-#,##0.000_ ;_ * &quot;-&quot;??_ ;_ @_ "/>
    <numFmt numFmtId="169" formatCode="_ * #,##0.00000_ ;_ * \-#,##0.00000_ ;_ * &quot;-&quot;??_ ;_ @_ "/>
    <numFmt numFmtId="170" formatCode="_ * #,##0.0000_ ;_ * \-#,##0.0000_ ;_ * &quot;-&quot;??_ ;_ @_ "/>
    <numFmt numFmtId="171" formatCode="_ * #,##0.0_ ;_ * \-#,##0.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9A6"/>
      <name val="Calibri"/>
      <family val="2"/>
    </font>
    <font>
      <sz val="11"/>
      <color rgb="FF0039A6"/>
      <name val="Calibri"/>
      <family val="2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rgb="FF212121"/>
      <name val="Arial"/>
      <family val="2"/>
    </font>
    <font>
      <b/>
      <sz val="2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0" applyNumberFormat="1"/>
    <xf numFmtId="0" fontId="3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43" fontId="9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0" fontId="10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/>
    <xf numFmtId="10" fontId="6" fillId="2" borderId="1" xfId="0" applyNumberFormat="1" applyFont="1" applyFill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64" fontId="6" fillId="0" borderId="0" xfId="1" applyNumberFormat="1" applyFont="1" applyBorder="1" applyAlignment="1">
      <alignment horizontal="center" vertical="center"/>
    </xf>
    <xf numFmtId="166" fontId="0" fillId="0" borderId="0" xfId="0" applyNumberFormat="1"/>
    <xf numFmtId="0" fontId="6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8" fontId="11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 applyBorder="1"/>
    <xf numFmtId="10" fontId="8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0" borderId="1" xfId="0" applyFont="1" applyFill="1" applyBorder="1"/>
    <xf numFmtId="10" fontId="6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10" fontId="0" fillId="0" borderId="3" xfId="0" applyNumberFormat="1" applyFill="1" applyBorder="1" applyAlignment="1"/>
    <xf numFmtId="10" fontId="0" fillId="0" borderId="0" xfId="0" applyNumberFormat="1" applyFill="1" applyBorder="1"/>
    <xf numFmtId="0" fontId="0" fillId="0" borderId="4" xfId="0" applyBorder="1"/>
    <xf numFmtId="10" fontId="0" fillId="0" borderId="5" xfId="2" applyNumberFormat="1" applyFont="1" applyBorder="1" applyAlignment="1"/>
    <xf numFmtId="10" fontId="0" fillId="0" borderId="0" xfId="2" applyNumberFormat="1" applyFont="1" applyBorder="1"/>
    <xf numFmtId="10" fontId="0" fillId="0" borderId="0" xfId="2" applyNumberFormat="1" applyFont="1"/>
    <xf numFmtId="0" fontId="0" fillId="0" borderId="0" xfId="0" applyAlignment="1"/>
    <xf numFmtId="10" fontId="6" fillId="0" borderId="1" xfId="0" applyNumberFormat="1" applyFont="1" applyBorder="1" applyAlignment="1">
      <alignment horizontal="center" vertical="center"/>
    </xf>
    <xf numFmtId="43" fontId="0" fillId="0" borderId="0" xfId="0" applyNumberFormat="1" applyBorder="1"/>
    <xf numFmtId="168" fontId="8" fillId="0" borderId="1" xfId="0" applyNumberFormat="1" applyFont="1" applyBorder="1" applyAlignment="1"/>
    <xf numFmtId="0" fontId="6" fillId="0" borderId="1" xfId="0" applyFont="1" applyBorder="1"/>
    <xf numFmtId="167" fontId="6" fillId="0" borderId="1" xfId="2" applyNumberFormat="1" applyFont="1" applyBorder="1" applyAlignment="1"/>
    <xf numFmtId="0" fontId="8" fillId="7" borderId="1" xfId="0" applyFont="1" applyFill="1" applyBorder="1" applyAlignment="1">
      <alignment horizontal="left" vertical="center"/>
    </xf>
    <xf numFmtId="164" fontId="8" fillId="7" borderId="1" xfId="1" applyNumberFormat="1" applyFont="1" applyFill="1" applyBorder="1" applyAlignment="1">
      <alignment vertical="center"/>
    </xf>
    <xf numFmtId="1" fontId="0" fillId="0" borderId="0" xfId="0" applyNumberFormat="1"/>
    <xf numFmtId="169" fontId="8" fillId="7" borderId="1" xfId="1" applyNumberFormat="1" applyFont="1" applyFill="1" applyBorder="1" applyAlignment="1">
      <alignment vertical="center"/>
    </xf>
    <xf numFmtId="43" fontId="0" fillId="0" borderId="0" xfId="1" applyNumberFormat="1" applyFont="1" applyBorder="1"/>
    <xf numFmtId="43" fontId="8" fillId="7" borderId="1" xfId="1" applyNumberFormat="1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0" fontId="8" fillId="2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43" fontId="0" fillId="6" borderId="0" xfId="0" applyNumberFormat="1" applyFill="1"/>
    <xf numFmtId="0" fontId="2" fillId="8" borderId="1" xfId="0" applyFont="1" applyFill="1" applyBorder="1" applyAlignment="1">
      <alignment horizontal="center" vertical="center"/>
    </xf>
    <xf numFmtId="164" fontId="0" fillId="0" borderId="0" xfId="0" applyNumberFormat="1"/>
    <xf numFmtId="166" fontId="2" fillId="0" borderId="1" xfId="0" applyNumberFormat="1" applyFont="1" applyBorder="1" applyAlignment="1">
      <alignment horizontal="center"/>
    </xf>
    <xf numFmtId="43" fontId="0" fillId="0" borderId="0" xfId="0" applyNumberFormat="1" applyFont="1"/>
    <xf numFmtId="8" fontId="2" fillId="9" borderId="1" xfId="0" applyNumberFormat="1" applyFont="1" applyFill="1" applyBorder="1" applyAlignment="1">
      <alignment horizontal="center"/>
    </xf>
    <xf numFmtId="165" fontId="2" fillId="9" borderId="1" xfId="2" applyNumberFormat="1" applyFont="1" applyFill="1" applyBorder="1" applyAlignment="1">
      <alignment horizontal="center"/>
    </xf>
    <xf numFmtId="43" fontId="2" fillId="8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9" fontId="2" fillId="1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/>
    </xf>
    <xf numFmtId="164" fontId="0" fillId="8" borderId="1" xfId="0" applyNumberFormat="1" applyFill="1" applyBorder="1"/>
    <xf numFmtId="43" fontId="0" fillId="0" borderId="1" xfId="0" applyNumberFormat="1" applyFill="1" applyBorder="1" applyAlignment="1">
      <alignment horizontal="center"/>
    </xf>
    <xf numFmtId="168" fontId="2" fillId="8" borderId="1" xfId="1" applyNumberFormat="1" applyFont="1" applyFill="1" applyBorder="1"/>
    <xf numFmtId="170" fontId="0" fillId="8" borderId="1" xfId="0" applyNumberFormat="1" applyFill="1" applyBorder="1" applyAlignment="1">
      <alignment horizontal="center"/>
    </xf>
    <xf numFmtId="171" fontId="0" fillId="10" borderId="1" xfId="1" applyNumberFormat="1" applyFont="1" applyFill="1" applyBorder="1" applyAlignment="1">
      <alignment horizontal="center"/>
    </xf>
    <xf numFmtId="168" fontId="0" fillId="2" borderId="7" xfId="1" applyNumberFormat="1" applyFont="1" applyFill="1" applyBorder="1"/>
    <xf numFmtId="43" fontId="0" fillId="2" borderId="1" xfId="1" applyNumberFormat="1" applyFont="1" applyFill="1" applyBorder="1"/>
    <xf numFmtId="43" fontId="0" fillId="10" borderId="1" xfId="1" applyNumberFormat="1" applyFont="1" applyFill="1" applyBorder="1"/>
    <xf numFmtId="164" fontId="0" fillId="0" borderId="1" xfId="0" applyNumberFormat="1" applyFill="1" applyBorder="1"/>
    <xf numFmtId="43" fontId="0" fillId="0" borderId="1" xfId="0" applyNumberFormat="1" applyFill="1" applyBorder="1"/>
    <xf numFmtId="43" fontId="0" fillId="5" borderId="1" xfId="0" applyNumberFormat="1" applyFill="1" applyBorder="1"/>
    <xf numFmtId="43" fontId="0" fillId="11" borderId="1" xfId="1" applyNumberFormat="1" applyFont="1" applyFill="1" applyBorder="1" applyAlignment="1">
      <alignment horizontal="center"/>
    </xf>
    <xf numFmtId="43" fontId="2" fillId="8" borderId="1" xfId="1" applyNumberFormat="1" applyFont="1" applyFill="1" applyBorder="1"/>
    <xf numFmtId="165" fontId="0" fillId="8" borderId="1" xfId="2" applyNumberFormat="1" applyFont="1" applyFill="1" applyBorder="1" applyAlignment="1">
      <alignment horizontal="center"/>
    </xf>
    <xf numFmtId="170" fontId="2" fillId="8" borderId="1" xfId="1" applyNumberFormat="1" applyFont="1" applyFill="1" applyBorder="1"/>
    <xf numFmtId="0" fontId="0" fillId="4" borderId="0" xfId="0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739588</xdr:colOff>
      <xdr:row>17</xdr:row>
      <xdr:rowOff>156883</xdr:rowOff>
    </xdr:from>
    <xdr:to>
      <xdr:col>15</xdr:col>
      <xdr:colOff>1030942</xdr:colOff>
      <xdr:row>21</xdr:row>
      <xdr:rowOff>56030</xdr:rowOff>
    </xdr:to>
    <xdr:sp macro="[1]!Macro1" textlink="">
      <xdr:nvSpPr>
        <xdr:cNvPr id="2" name="Rectángulo redondeado 1"/>
        <xdr:cNvSpPr/>
      </xdr:nvSpPr>
      <xdr:spPr>
        <a:xfrm>
          <a:off x="7168963" y="3395383"/>
          <a:ext cx="2739279" cy="670672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600" b="1"/>
            <a:t>PRICING</a:t>
          </a:r>
        </a:p>
      </xdr:txBody>
    </xdr:sp>
    <xdr:clientData/>
  </xdr:twoCellAnchor>
  <xdr:twoCellAnchor>
    <xdr:from>
      <xdr:col>13</xdr:col>
      <xdr:colOff>773205</xdr:colOff>
      <xdr:row>23</xdr:row>
      <xdr:rowOff>156882</xdr:rowOff>
    </xdr:from>
    <xdr:to>
      <xdr:col>15</xdr:col>
      <xdr:colOff>997324</xdr:colOff>
      <xdr:row>26</xdr:row>
      <xdr:rowOff>179294</xdr:rowOff>
    </xdr:to>
    <xdr:sp macro="[0]!GoalSeek" textlink="">
      <xdr:nvSpPr>
        <xdr:cNvPr id="3" name="Rectángulo redondeado 2"/>
        <xdr:cNvSpPr/>
      </xdr:nvSpPr>
      <xdr:spPr>
        <a:xfrm>
          <a:off x="7202580" y="4547907"/>
          <a:ext cx="2672044" cy="593912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/>
            <a:t>TASAS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upoib.local\dfs3\Div_Inteligencia_Comercial\Pricing%20&amp;%20Profitability\Pricing\Simulador%20Pricing%20Hipotecario\plantilla_final_pricing_automatizacion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BILIDAD_BURO"/>
      <sheetName val="QUERY"/>
      <sheetName val="CRONO_VEHICULAR_1"/>
      <sheetName val="CRONO_VEHICULAR_2_T1"/>
      <sheetName val="CRONO_VEHICULAR_2_T2"/>
      <sheetName val="CRONO_VEHICULAR_1ANIO_T1"/>
      <sheetName val="CRONO_VEHICULAR_1ANIO_T2"/>
      <sheetName val="CRONO_HIPOTECARIO"/>
      <sheetName val="CRONO_HIPOTECARIO_1ANIO"/>
      <sheetName val="CRONO_HIPOTECARIO_MONTO"/>
      <sheetName val="CARACTERISTICAS"/>
      <sheetName val="HIPOTECARIO BURO"/>
      <sheetName val="Hoja2"/>
      <sheetName val="CRONO_HIPOTECARIO_PLANTILLA_2"/>
      <sheetName val="HIPOTECARIO_PLANTILLA_MENSU (2"/>
      <sheetName val="HIPOTECARIO_PLANTILLA_ANUAL"/>
      <sheetName val="HIPOTECARIO_PLANTILLA_AMORT_4"/>
      <sheetName val="DATOS"/>
      <sheetName val="Curva Cupon"/>
      <sheetName val="RENT_PERFILES"/>
      <sheetName val="Rentabilidad_IBK_CTS_PLA"/>
      <sheetName val="RENTABILIDAD_IBK_VEHI"/>
      <sheetName val="RENTABILIDAD_IBK_HIPO"/>
      <sheetName val="CONSUMO_VIDA_MEDIA"/>
      <sheetName val="HIPO_VIDA_MEDIA"/>
      <sheetName val="vida_hipo_calculo"/>
      <sheetName val="k_economico_riesgos"/>
      <sheetName val="GASTOS"/>
      <sheetName val="HIPOTECARIO_PLANTILLA_MENSUAL"/>
      <sheetName val="BASE"/>
      <sheetName val="Input RF"/>
      <sheetName val="Base CLV"/>
      <sheetName val="Querry"/>
      <sheetName val="Esquema ROA"/>
      <sheetName val="Resumen"/>
    </sheetNames>
    <definedNames>
      <definedName name="Macro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O4">
            <v>0.16400000000000001</v>
          </cell>
        </row>
        <row r="5">
          <cell r="B5">
            <v>10</v>
          </cell>
          <cell r="D5">
            <v>565</v>
          </cell>
          <cell r="J5">
            <v>1</v>
          </cell>
          <cell r="K5">
            <v>0</v>
          </cell>
          <cell r="L5">
            <v>0</v>
          </cell>
          <cell r="M5">
            <v>7.1561490000000003E-4</v>
          </cell>
        </row>
        <row r="6">
          <cell r="B6">
            <v>9</v>
          </cell>
          <cell r="C6">
            <v>566</v>
          </cell>
          <cell r="D6">
            <v>714</v>
          </cell>
          <cell r="J6">
            <v>2</v>
          </cell>
          <cell r="K6">
            <v>0</v>
          </cell>
          <cell r="L6">
            <v>0</v>
          </cell>
          <cell r="M6">
            <v>1.0613094E-3</v>
          </cell>
        </row>
        <row r="7">
          <cell r="B7">
            <v>8</v>
          </cell>
          <cell r="C7">
            <v>715</v>
          </cell>
          <cell r="D7">
            <v>787</v>
          </cell>
          <cell r="J7">
            <v>3</v>
          </cell>
          <cell r="K7">
            <v>0</v>
          </cell>
          <cell r="L7">
            <v>0</v>
          </cell>
          <cell r="M7">
            <v>1.3142284999999999E-3</v>
          </cell>
        </row>
        <row r="8">
          <cell r="B8">
            <v>7</v>
          </cell>
          <cell r="C8">
            <v>788</v>
          </cell>
          <cell r="D8">
            <v>832</v>
          </cell>
          <cell r="J8">
            <v>4</v>
          </cell>
          <cell r="K8">
            <v>0</v>
          </cell>
          <cell r="L8">
            <v>0</v>
          </cell>
          <cell r="M8">
            <v>1.9396284E-3</v>
          </cell>
        </row>
        <row r="9">
          <cell r="B9">
            <v>6</v>
          </cell>
          <cell r="C9">
            <v>833</v>
          </cell>
          <cell r="D9">
            <v>864</v>
          </cell>
          <cell r="J9">
            <v>5</v>
          </cell>
          <cell r="K9">
            <v>0</v>
          </cell>
          <cell r="L9">
            <v>0</v>
          </cell>
          <cell r="M9">
            <v>2.6211475000000001E-3</v>
          </cell>
        </row>
        <row r="10">
          <cell r="B10">
            <v>5</v>
          </cell>
          <cell r="C10">
            <v>865</v>
          </cell>
          <cell r="D10">
            <v>891</v>
          </cell>
          <cell r="J10">
            <v>6</v>
          </cell>
          <cell r="K10">
            <v>0</v>
          </cell>
          <cell r="L10">
            <v>0</v>
          </cell>
          <cell r="M10">
            <v>3.2252141000000002E-3</v>
          </cell>
        </row>
        <row r="11">
          <cell r="B11">
            <v>4</v>
          </cell>
          <cell r="C11">
            <v>892</v>
          </cell>
          <cell r="D11">
            <v>914</v>
          </cell>
          <cell r="J11">
            <v>7</v>
          </cell>
          <cell r="K11">
            <v>0</v>
          </cell>
          <cell r="L11">
            <v>0</v>
          </cell>
          <cell r="M11">
            <v>4.4161553999999999E-3</v>
          </cell>
        </row>
        <row r="12">
          <cell r="B12">
            <v>3</v>
          </cell>
          <cell r="C12">
            <v>915</v>
          </cell>
          <cell r="D12">
            <v>936</v>
          </cell>
          <cell r="J12">
            <v>8</v>
          </cell>
          <cell r="K12">
            <v>0</v>
          </cell>
          <cell r="L12">
            <v>0</v>
          </cell>
          <cell r="M12">
            <v>6.1649102000000001E-3</v>
          </cell>
        </row>
        <row r="13">
          <cell r="B13">
            <v>2</v>
          </cell>
          <cell r="C13">
            <v>937</v>
          </cell>
          <cell r="D13">
            <v>959</v>
          </cell>
          <cell r="J13">
            <v>9</v>
          </cell>
          <cell r="K13">
            <v>0</v>
          </cell>
          <cell r="L13">
            <v>0</v>
          </cell>
          <cell r="M13">
            <v>9.2750817999999995E-3</v>
          </cell>
        </row>
        <row r="14">
          <cell r="B14">
            <v>1</v>
          </cell>
          <cell r="C14">
            <v>960</v>
          </cell>
          <cell r="J14">
            <v>10</v>
          </cell>
          <cell r="K14">
            <v>0</v>
          </cell>
          <cell r="L14">
            <v>0</v>
          </cell>
          <cell r="M14">
            <v>1.9788006300000001E-2</v>
          </cell>
        </row>
        <row r="15">
          <cell r="J15">
            <v>11</v>
          </cell>
          <cell r="K15">
            <v>0</v>
          </cell>
          <cell r="L15">
            <v>0</v>
          </cell>
          <cell r="M15">
            <v>0</v>
          </cell>
        </row>
        <row r="16">
          <cell r="J16">
            <v>12</v>
          </cell>
          <cell r="K16">
            <v>0</v>
          </cell>
          <cell r="L16">
            <v>0</v>
          </cell>
          <cell r="M16">
            <v>1</v>
          </cell>
        </row>
        <row r="17">
          <cell r="J17">
            <v>13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14</v>
          </cell>
          <cell r="J18">
            <v>1</v>
          </cell>
          <cell r="K18">
            <v>0</v>
          </cell>
          <cell r="L18">
            <v>1</v>
          </cell>
          <cell r="M18">
            <v>1.27042873E-2</v>
          </cell>
        </row>
        <row r="19">
          <cell r="J19">
            <v>2</v>
          </cell>
          <cell r="K19">
            <v>0</v>
          </cell>
          <cell r="L19">
            <v>1</v>
          </cell>
          <cell r="M19">
            <v>1.4605712999999999E-2</v>
          </cell>
        </row>
        <row r="20">
          <cell r="J20">
            <v>3</v>
          </cell>
          <cell r="K20">
            <v>0</v>
          </cell>
          <cell r="L20">
            <v>1</v>
          </cell>
          <cell r="M20">
            <v>1.5979580100000002E-2</v>
          </cell>
        </row>
        <row r="21">
          <cell r="J21">
            <v>4</v>
          </cell>
          <cell r="K21">
            <v>0</v>
          </cell>
          <cell r="L21">
            <v>1</v>
          </cell>
          <cell r="M21">
            <v>1.81141077E-2</v>
          </cell>
        </row>
        <row r="22">
          <cell r="J22">
            <v>5</v>
          </cell>
          <cell r="K22">
            <v>0</v>
          </cell>
          <cell r="L22">
            <v>1</v>
          </cell>
          <cell r="M22">
            <v>2.032233E-2</v>
          </cell>
        </row>
        <row r="23">
          <cell r="J23">
            <v>6</v>
          </cell>
          <cell r="K23">
            <v>0</v>
          </cell>
          <cell r="L23">
            <v>1</v>
          </cell>
          <cell r="M23">
            <v>2.1831510799999999E-2</v>
          </cell>
        </row>
        <row r="24">
          <cell r="J24">
            <v>7</v>
          </cell>
          <cell r="K24">
            <v>0</v>
          </cell>
          <cell r="L24">
            <v>1</v>
          </cell>
          <cell r="M24">
            <v>2.4803691100000001E-2</v>
          </cell>
        </row>
        <row r="25">
          <cell r="J25">
            <v>8</v>
          </cell>
          <cell r="K25">
            <v>0</v>
          </cell>
          <cell r="L25">
            <v>1</v>
          </cell>
          <cell r="M25">
            <v>2.8839129000000002E-2</v>
          </cell>
        </row>
        <row r="26">
          <cell r="J26">
            <v>9</v>
          </cell>
          <cell r="K26">
            <v>0</v>
          </cell>
          <cell r="L26">
            <v>1</v>
          </cell>
          <cell r="M26">
            <v>3.2333903999999997E-2</v>
          </cell>
        </row>
        <row r="27">
          <cell r="J27">
            <v>10</v>
          </cell>
          <cell r="K27">
            <v>0</v>
          </cell>
          <cell r="L27">
            <v>1</v>
          </cell>
          <cell r="M27">
            <v>4.3675644499999999E-2</v>
          </cell>
        </row>
        <row r="28">
          <cell r="J28">
            <v>1</v>
          </cell>
          <cell r="K28">
            <v>0</v>
          </cell>
          <cell r="L28">
            <v>2</v>
          </cell>
          <cell r="M28">
            <v>2.7100124699999999E-2</v>
          </cell>
        </row>
        <row r="29">
          <cell r="J29">
            <v>2</v>
          </cell>
          <cell r="K29">
            <v>0</v>
          </cell>
          <cell r="L29">
            <v>2</v>
          </cell>
          <cell r="M29">
            <v>2.9408121299999999E-2</v>
          </cell>
        </row>
        <row r="30">
          <cell r="J30">
            <v>3</v>
          </cell>
          <cell r="K30">
            <v>0</v>
          </cell>
          <cell r="L30">
            <v>2</v>
          </cell>
          <cell r="M30">
            <v>3.1188861200000001E-2</v>
          </cell>
        </row>
        <row r="31">
          <cell r="J31">
            <v>4</v>
          </cell>
          <cell r="K31">
            <v>0</v>
          </cell>
          <cell r="L31">
            <v>2</v>
          </cell>
          <cell r="M31">
            <v>3.3655946200000002E-2</v>
          </cell>
        </row>
        <row r="32">
          <cell r="J32">
            <v>5</v>
          </cell>
          <cell r="K32">
            <v>0</v>
          </cell>
          <cell r="L32">
            <v>2</v>
          </cell>
          <cell r="M32">
            <v>3.6223359599999998E-2</v>
          </cell>
        </row>
        <row r="33">
          <cell r="J33">
            <v>6</v>
          </cell>
          <cell r="K33">
            <v>0</v>
          </cell>
          <cell r="L33">
            <v>2</v>
          </cell>
          <cell r="M33">
            <v>3.7854873099999999E-2</v>
          </cell>
        </row>
        <row r="34">
          <cell r="J34">
            <v>7</v>
          </cell>
          <cell r="K34">
            <v>0</v>
          </cell>
          <cell r="L34">
            <v>2</v>
          </cell>
          <cell r="M34">
            <v>4.1239396800000001E-2</v>
          </cell>
        </row>
        <row r="35">
          <cell r="J35">
            <v>8</v>
          </cell>
          <cell r="K35">
            <v>0</v>
          </cell>
          <cell r="L35">
            <v>2</v>
          </cell>
          <cell r="M35">
            <v>4.5510063599999998E-2</v>
          </cell>
        </row>
        <row r="36">
          <cell r="J36">
            <v>9</v>
          </cell>
          <cell r="K36">
            <v>0</v>
          </cell>
          <cell r="L36">
            <v>2</v>
          </cell>
          <cell r="M36">
            <v>4.8653261500000003E-2</v>
          </cell>
        </row>
        <row r="37">
          <cell r="J37">
            <v>10</v>
          </cell>
          <cell r="K37">
            <v>0</v>
          </cell>
          <cell r="L37">
            <v>2</v>
          </cell>
          <cell r="M37">
            <v>5.9738277499999999E-2</v>
          </cell>
        </row>
        <row r="38">
          <cell r="J38">
            <v>1</v>
          </cell>
          <cell r="K38">
            <v>0</v>
          </cell>
          <cell r="L38">
            <v>3</v>
          </cell>
          <cell r="M38">
            <v>4.1998364599999997E-2</v>
          </cell>
        </row>
        <row r="39">
          <cell r="J39">
            <v>2</v>
          </cell>
          <cell r="K39">
            <v>0</v>
          </cell>
          <cell r="L39">
            <v>3</v>
          </cell>
          <cell r="M39">
            <v>4.4336083300000002E-2</v>
          </cell>
        </row>
        <row r="40">
          <cell r="J40">
            <v>3</v>
          </cell>
          <cell r="K40">
            <v>0</v>
          </cell>
          <cell r="L40">
            <v>3</v>
          </cell>
          <cell r="M40">
            <v>4.6298127699999997E-2</v>
          </cell>
        </row>
        <row r="41">
          <cell r="J41">
            <v>4</v>
          </cell>
          <cell r="K41">
            <v>0</v>
          </cell>
          <cell r="L41">
            <v>3</v>
          </cell>
          <cell r="M41">
            <v>4.8769078399999999E-2</v>
          </cell>
        </row>
        <row r="42">
          <cell r="J42">
            <v>5</v>
          </cell>
          <cell r="K42">
            <v>0</v>
          </cell>
          <cell r="L42">
            <v>3</v>
          </cell>
          <cell r="M42">
            <v>5.1389744799999998E-2</v>
          </cell>
        </row>
        <row r="43">
          <cell r="J43">
            <v>6</v>
          </cell>
          <cell r="K43">
            <v>0</v>
          </cell>
          <cell r="L43">
            <v>3</v>
          </cell>
          <cell r="M43">
            <v>5.2960792700000002E-2</v>
          </cell>
        </row>
        <row r="44">
          <cell r="J44">
            <v>7</v>
          </cell>
          <cell r="K44">
            <v>0</v>
          </cell>
          <cell r="L44">
            <v>3</v>
          </cell>
          <cell r="M44">
            <v>5.6448867E-2</v>
          </cell>
        </row>
        <row r="45">
          <cell r="J45">
            <v>8</v>
          </cell>
          <cell r="K45">
            <v>0</v>
          </cell>
          <cell r="L45">
            <v>3</v>
          </cell>
          <cell r="M45">
            <v>6.0521551600000001E-2</v>
          </cell>
        </row>
        <row r="46">
          <cell r="J46">
            <v>9</v>
          </cell>
          <cell r="K46">
            <v>0</v>
          </cell>
          <cell r="L46">
            <v>3</v>
          </cell>
          <cell r="M46">
            <v>6.3217134899999999E-2</v>
          </cell>
        </row>
        <row r="47">
          <cell r="J47">
            <v>10</v>
          </cell>
          <cell r="K47">
            <v>0</v>
          </cell>
          <cell r="L47">
            <v>3</v>
          </cell>
          <cell r="M47">
            <v>7.38762008E-2</v>
          </cell>
        </row>
        <row r="48">
          <cell r="J48">
            <v>1</v>
          </cell>
          <cell r="K48">
            <v>0</v>
          </cell>
          <cell r="L48">
            <v>4</v>
          </cell>
          <cell r="M48">
            <v>5.7033190099999999E-2</v>
          </cell>
        </row>
        <row r="49">
          <cell r="J49">
            <v>2</v>
          </cell>
          <cell r="K49">
            <v>0</v>
          </cell>
          <cell r="L49">
            <v>4</v>
          </cell>
          <cell r="M49">
            <v>5.9275527199999997E-2</v>
          </cell>
        </row>
        <row r="50">
          <cell r="J50">
            <v>3</v>
          </cell>
          <cell r="K50">
            <v>0</v>
          </cell>
          <cell r="L50">
            <v>4</v>
          </cell>
          <cell r="M50">
            <v>6.1344475000000002E-2</v>
          </cell>
        </row>
        <row r="51">
          <cell r="J51">
            <v>4</v>
          </cell>
          <cell r="K51">
            <v>0</v>
          </cell>
          <cell r="L51">
            <v>4</v>
          </cell>
          <cell r="M51">
            <v>6.3713316399999997E-2</v>
          </cell>
        </row>
        <row r="52">
          <cell r="J52">
            <v>5</v>
          </cell>
          <cell r="K52">
            <v>0</v>
          </cell>
          <cell r="L52">
            <v>4</v>
          </cell>
          <cell r="M52">
            <v>6.6289800400000001E-2</v>
          </cell>
        </row>
        <row r="53">
          <cell r="J53">
            <v>6</v>
          </cell>
          <cell r="K53">
            <v>0</v>
          </cell>
          <cell r="L53">
            <v>4</v>
          </cell>
          <cell r="M53">
            <v>6.7743464500000003E-2</v>
          </cell>
        </row>
        <row r="54">
          <cell r="J54">
            <v>7</v>
          </cell>
          <cell r="K54">
            <v>0</v>
          </cell>
          <cell r="L54">
            <v>4</v>
          </cell>
          <cell r="M54">
            <v>7.1239290900000002E-2</v>
          </cell>
        </row>
        <row r="55">
          <cell r="J55">
            <v>8</v>
          </cell>
          <cell r="K55">
            <v>0</v>
          </cell>
          <cell r="L55">
            <v>4</v>
          </cell>
          <cell r="M55">
            <v>7.4981972600000002E-2</v>
          </cell>
        </row>
        <row r="56">
          <cell r="J56">
            <v>9</v>
          </cell>
          <cell r="K56">
            <v>0</v>
          </cell>
          <cell r="L56">
            <v>4</v>
          </cell>
          <cell r="M56">
            <v>7.7203356900000006E-2</v>
          </cell>
        </row>
        <row r="57">
          <cell r="J57">
            <v>10</v>
          </cell>
          <cell r="K57">
            <v>0</v>
          </cell>
          <cell r="L57">
            <v>4</v>
          </cell>
          <cell r="M57">
            <v>8.7387569999999998E-2</v>
          </cell>
        </row>
        <row r="58">
          <cell r="J58">
            <v>1</v>
          </cell>
          <cell r="K58">
            <v>0</v>
          </cell>
          <cell r="L58">
            <v>5</v>
          </cell>
          <cell r="M58">
            <v>7.1002809700000002E-2</v>
          </cell>
        </row>
        <row r="59">
          <cell r="J59">
            <v>2</v>
          </cell>
          <cell r="K59">
            <v>0</v>
          </cell>
          <cell r="L59">
            <v>5</v>
          </cell>
          <cell r="M59">
            <v>7.3121375399999994E-2</v>
          </cell>
        </row>
        <row r="60">
          <cell r="J60">
            <v>3</v>
          </cell>
          <cell r="K60">
            <v>0</v>
          </cell>
          <cell r="L60">
            <v>5</v>
          </cell>
          <cell r="M60">
            <v>7.5268384699999996E-2</v>
          </cell>
        </row>
        <row r="61">
          <cell r="J61">
            <v>4</v>
          </cell>
          <cell r="K61">
            <v>0</v>
          </cell>
          <cell r="L61">
            <v>5</v>
          </cell>
          <cell r="M61">
            <v>7.7512837700000004E-2</v>
          </cell>
        </row>
        <row r="62">
          <cell r="J62">
            <v>5</v>
          </cell>
          <cell r="K62">
            <v>0</v>
          </cell>
          <cell r="L62">
            <v>5</v>
          </cell>
          <cell r="M62">
            <v>8.0021095E-2</v>
          </cell>
        </row>
        <row r="63">
          <cell r="J63">
            <v>6</v>
          </cell>
          <cell r="K63">
            <v>0</v>
          </cell>
          <cell r="L63">
            <v>5</v>
          </cell>
          <cell r="M63">
            <v>8.1350126100000003E-2</v>
          </cell>
        </row>
        <row r="64">
          <cell r="J64">
            <v>7</v>
          </cell>
          <cell r="K64">
            <v>0</v>
          </cell>
          <cell r="L64">
            <v>5</v>
          </cell>
          <cell r="M64">
            <v>8.4826479199999999E-2</v>
          </cell>
        </row>
        <row r="65">
          <cell r="J65">
            <v>8</v>
          </cell>
          <cell r="K65">
            <v>0</v>
          </cell>
          <cell r="L65">
            <v>5</v>
          </cell>
          <cell r="M65">
            <v>8.8226772199999998E-2</v>
          </cell>
        </row>
        <row r="66">
          <cell r="J66">
            <v>9</v>
          </cell>
          <cell r="K66">
            <v>0</v>
          </cell>
          <cell r="L66">
            <v>5</v>
          </cell>
          <cell r="M66">
            <v>9.0001489300000001E-2</v>
          </cell>
        </row>
        <row r="67">
          <cell r="J67">
            <v>10</v>
          </cell>
          <cell r="K67">
            <v>0</v>
          </cell>
          <cell r="L67">
            <v>5</v>
          </cell>
          <cell r="M67">
            <v>9.9732246199999999E-2</v>
          </cell>
        </row>
        <row r="68">
          <cell r="J68">
            <v>1</v>
          </cell>
          <cell r="K68">
            <v>0</v>
          </cell>
          <cell r="L68">
            <v>6</v>
          </cell>
          <cell r="M68">
            <v>8.03016124E-2</v>
          </cell>
        </row>
        <row r="69">
          <cell r="J69">
            <v>2</v>
          </cell>
          <cell r="K69">
            <v>0</v>
          </cell>
          <cell r="L69">
            <v>6</v>
          </cell>
          <cell r="M69">
            <v>8.2331377499999997E-2</v>
          </cell>
        </row>
        <row r="70">
          <cell r="J70">
            <v>3</v>
          </cell>
          <cell r="K70">
            <v>0</v>
          </cell>
          <cell r="L70">
            <v>6</v>
          </cell>
          <cell r="M70">
            <v>8.4526469399999998E-2</v>
          </cell>
        </row>
        <row r="71">
          <cell r="J71">
            <v>4</v>
          </cell>
          <cell r="K71">
            <v>0</v>
          </cell>
          <cell r="L71">
            <v>6</v>
          </cell>
          <cell r="M71">
            <v>8.6682745500000005E-2</v>
          </cell>
        </row>
        <row r="72">
          <cell r="J72">
            <v>5</v>
          </cell>
          <cell r="K72">
            <v>0</v>
          </cell>
          <cell r="L72">
            <v>6</v>
          </cell>
          <cell r="M72">
            <v>8.9140638600000002E-2</v>
          </cell>
        </row>
        <row r="73">
          <cell r="J73">
            <v>6</v>
          </cell>
          <cell r="K73">
            <v>0</v>
          </cell>
          <cell r="L73">
            <v>6</v>
          </cell>
          <cell r="M73">
            <v>9.0383875799999999E-2</v>
          </cell>
        </row>
        <row r="74">
          <cell r="J74">
            <v>7</v>
          </cell>
          <cell r="K74">
            <v>0</v>
          </cell>
          <cell r="L74">
            <v>6</v>
          </cell>
          <cell r="M74">
            <v>9.3842413200000002E-2</v>
          </cell>
        </row>
        <row r="75">
          <cell r="J75">
            <v>8</v>
          </cell>
          <cell r="K75">
            <v>0</v>
          </cell>
          <cell r="L75">
            <v>6</v>
          </cell>
          <cell r="M75">
            <v>9.7008294499999995E-2</v>
          </cell>
        </row>
        <row r="76">
          <cell r="J76">
            <v>9</v>
          </cell>
          <cell r="K76">
            <v>0</v>
          </cell>
          <cell r="L76">
            <v>6</v>
          </cell>
          <cell r="M76">
            <v>9.8484590299999994E-2</v>
          </cell>
        </row>
        <row r="77">
          <cell r="J77">
            <v>10</v>
          </cell>
          <cell r="K77">
            <v>0</v>
          </cell>
          <cell r="L77">
            <v>6</v>
          </cell>
          <cell r="M77">
            <v>0.1079112832</v>
          </cell>
        </row>
        <row r="78">
          <cell r="J78">
            <v>1</v>
          </cell>
          <cell r="K78">
            <v>0</v>
          </cell>
          <cell r="L78">
            <v>7</v>
          </cell>
          <cell r="M78">
            <v>8.7599920600000006E-2</v>
          </cell>
        </row>
        <row r="79">
          <cell r="J79">
            <v>2</v>
          </cell>
          <cell r="K79">
            <v>0</v>
          </cell>
          <cell r="L79">
            <v>7</v>
          </cell>
          <cell r="M79">
            <v>8.9558497799999998E-2</v>
          </cell>
        </row>
        <row r="80">
          <cell r="J80">
            <v>3</v>
          </cell>
          <cell r="K80">
            <v>0</v>
          </cell>
          <cell r="L80">
            <v>7</v>
          </cell>
          <cell r="M80">
            <v>9.1790426199999997E-2</v>
          </cell>
        </row>
        <row r="81">
          <cell r="J81">
            <v>4</v>
          </cell>
          <cell r="K81">
            <v>0</v>
          </cell>
          <cell r="L81">
            <v>7</v>
          </cell>
          <cell r="M81">
            <v>9.3876244600000006E-2</v>
          </cell>
        </row>
        <row r="82">
          <cell r="J82">
            <v>5</v>
          </cell>
          <cell r="K82">
            <v>0</v>
          </cell>
          <cell r="L82">
            <v>7</v>
          </cell>
          <cell r="M82">
            <v>9.6293457900000004E-2</v>
          </cell>
        </row>
        <row r="83">
          <cell r="J83">
            <v>6</v>
          </cell>
          <cell r="K83">
            <v>0</v>
          </cell>
          <cell r="L83">
            <v>7</v>
          </cell>
          <cell r="M83">
            <v>9.7468700000000005E-2</v>
          </cell>
        </row>
        <row r="84">
          <cell r="J84">
            <v>7</v>
          </cell>
          <cell r="K84">
            <v>0</v>
          </cell>
          <cell r="L84">
            <v>7</v>
          </cell>
          <cell r="M84">
            <v>0.1009121264</v>
          </cell>
        </row>
        <row r="85">
          <cell r="J85">
            <v>8</v>
          </cell>
          <cell r="K85">
            <v>0</v>
          </cell>
          <cell r="L85">
            <v>7</v>
          </cell>
          <cell r="M85">
            <v>0.1038925145</v>
          </cell>
        </row>
        <row r="86">
          <cell r="J86">
            <v>9</v>
          </cell>
          <cell r="K86">
            <v>0</v>
          </cell>
          <cell r="L86">
            <v>7</v>
          </cell>
          <cell r="M86">
            <v>0.1051343344</v>
          </cell>
        </row>
        <row r="87">
          <cell r="J87">
            <v>10</v>
          </cell>
          <cell r="K87">
            <v>0</v>
          </cell>
          <cell r="L87">
            <v>7</v>
          </cell>
          <cell r="M87">
            <v>0.1143218615</v>
          </cell>
        </row>
        <row r="88">
          <cell r="J88">
            <v>1</v>
          </cell>
          <cell r="K88">
            <v>0</v>
          </cell>
          <cell r="L88">
            <v>8</v>
          </cell>
          <cell r="M88">
            <v>9.3377925200000003E-2</v>
          </cell>
        </row>
        <row r="89">
          <cell r="J89">
            <v>2</v>
          </cell>
          <cell r="K89">
            <v>0</v>
          </cell>
          <cell r="L89">
            <v>8</v>
          </cell>
          <cell r="M89">
            <v>9.5279747299999995E-2</v>
          </cell>
        </row>
        <row r="90">
          <cell r="J90">
            <v>3</v>
          </cell>
          <cell r="K90">
            <v>0</v>
          </cell>
          <cell r="L90">
            <v>8</v>
          </cell>
          <cell r="M90">
            <v>9.75405991E-2</v>
          </cell>
        </row>
        <row r="91">
          <cell r="J91">
            <v>4</v>
          </cell>
          <cell r="K91">
            <v>0</v>
          </cell>
          <cell r="L91">
            <v>8</v>
          </cell>
          <cell r="M91">
            <v>9.9570304600000006E-2</v>
          </cell>
        </row>
        <row r="92">
          <cell r="J92">
            <v>5</v>
          </cell>
          <cell r="K92">
            <v>0</v>
          </cell>
          <cell r="L92">
            <v>8</v>
          </cell>
          <cell r="M92">
            <v>0.1019550062</v>
          </cell>
        </row>
        <row r="93">
          <cell r="J93">
            <v>6</v>
          </cell>
          <cell r="K93">
            <v>0</v>
          </cell>
          <cell r="L93">
            <v>8</v>
          </cell>
          <cell r="M93">
            <v>0.1030762423</v>
          </cell>
        </row>
        <row r="94">
          <cell r="J94">
            <v>7</v>
          </cell>
          <cell r="K94">
            <v>0</v>
          </cell>
          <cell r="L94">
            <v>8</v>
          </cell>
          <cell r="M94">
            <v>0.1065074057</v>
          </cell>
        </row>
        <row r="95">
          <cell r="J95">
            <v>8</v>
          </cell>
          <cell r="K95">
            <v>0</v>
          </cell>
          <cell r="L95">
            <v>8</v>
          </cell>
          <cell r="M95">
            <v>0.10934053909999999</v>
          </cell>
        </row>
        <row r="96">
          <cell r="J96">
            <v>9</v>
          </cell>
          <cell r="K96">
            <v>0</v>
          </cell>
          <cell r="L96">
            <v>8</v>
          </cell>
          <cell r="M96">
            <v>0.1103966587</v>
          </cell>
        </row>
        <row r="97">
          <cell r="J97">
            <v>10</v>
          </cell>
          <cell r="K97">
            <v>0</v>
          </cell>
          <cell r="L97">
            <v>8</v>
          </cell>
          <cell r="M97">
            <v>0.119394703</v>
          </cell>
        </row>
        <row r="98">
          <cell r="J98">
            <v>1</v>
          </cell>
          <cell r="K98">
            <v>0</v>
          </cell>
          <cell r="L98">
            <v>9</v>
          </cell>
          <cell r="M98">
            <v>9.7979474799999994E-2</v>
          </cell>
        </row>
        <row r="99">
          <cell r="J99">
            <v>2</v>
          </cell>
          <cell r="K99">
            <v>0</v>
          </cell>
          <cell r="L99">
            <v>9</v>
          </cell>
          <cell r="M99">
            <v>9.9835991799999996E-2</v>
          </cell>
        </row>
        <row r="100">
          <cell r="J100">
            <v>3</v>
          </cell>
          <cell r="K100">
            <v>0</v>
          </cell>
          <cell r="L100">
            <v>9</v>
          </cell>
          <cell r="M100">
            <v>0.10211981389999999</v>
          </cell>
        </row>
        <row r="101">
          <cell r="J101">
            <v>4</v>
          </cell>
          <cell r="K101">
            <v>0</v>
          </cell>
          <cell r="L101">
            <v>9</v>
          </cell>
          <cell r="M101">
            <v>0.1041047428</v>
          </cell>
        </row>
        <row r="102">
          <cell r="J102">
            <v>5</v>
          </cell>
          <cell r="K102">
            <v>0</v>
          </cell>
          <cell r="L102">
            <v>9</v>
          </cell>
          <cell r="M102">
            <v>0.1064634709</v>
          </cell>
        </row>
        <row r="103">
          <cell r="J103">
            <v>6</v>
          </cell>
          <cell r="K103">
            <v>0</v>
          </cell>
          <cell r="L103">
            <v>9</v>
          </cell>
          <cell r="M103">
            <v>0.10754165020000001</v>
          </cell>
        </row>
        <row r="104">
          <cell r="J104">
            <v>7</v>
          </cell>
          <cell r="K104">
            <v>0</v>
          </cell>
          <cell r="L104">
            <v>9</v>
          </cell>
          <cell r="M104">
            <v>0.1109629674</v>
          </cell>
        </row>
        <row r="105">
          <cell r="J105">
            <v>8</v>
          </cell>
          <cell r="K105">
            <v>0</v>
          </cell>
          <cell r="L105">
            <v>9</v>
          </cell>
          <cell r="M105">
            <v>0.11367872129999999</v>
          </cell>
        </row>
        <row r="106">
          <cell r="J106">
            <v>9</v>
          </cell>
          <cell r="K106">
            <v>0</v>
          </cell>
          <cell r="L106">
            <v>9</v>
          </cell>
          <cell r="M106">
            <v>0.1145869328</v>
          </cell>
        </row>
        <row r="107">
          <cell r="J107">
            <v>10</v>
          </cell>
          <cell r="K107">
            <v>0</v>
          </cell>
          <cell r="L107">
            <v>9</v>
          </cell>
          <cell r="M107">
            <v>0.1234340381</v>
          </cell>
        </row>
        <row r="108">
          <cell r="J108">
            <v>1</v>
          </cell>
          <cell r="K108">
            <v>0</v>
          </cell>
          <cell r="L108">
            <v>10</v>
          </cell>
          <cell r="M108">
            <v>0.1016516683</v>
          </cell>
        </row>
        <row r="109">
          <cell r="J109">
            <v>2</v>
          </cell>
          <cell r="K109">
            <v>0</v>
          </cell>
          <cell r="L109">
            <v>10</v>
          </cell>
          <cell r="M109">
            <v>0.1034720021</v>
          </cell>
        </row>
        <row r="110">
          <cell r="J110">
            <v>3</v>
          </cell>
          <cell r="K110">
            <v>0</v>
          </cell>
          <cell r="L110">
            <v>10</v>
          </cell>
          <cell r="M110">
            <v>0.1057741384</v>
          </cell>
        </row>
        <row r="111">
          <cell r="J111">
            <v>4</v>
          </cell>
          <cell r="K111">
            <v>0</v>
          </cell>
          <cell r="L111">
            <v>10</v>
          </cell>
          <cell r="M111">
            <v>0.10772331039999999</v>
          </cell>
        </row>
        <row r="112">
          <cell r="J112">
            <v>5</v>
          </cell>
          <cell r="K112">
            <v>0</v>
          </cell>
          <cell r="L112">
            <v>10</v>
          </cell>
          <cell r="M112">
            <v>0.1100612889</v>
          </cell>
        </row>
        <row r="113">
          <cell r="J113">
            <v>6</v>
          </cell>
          <cell r="K113">
            <v>0</v>
          </cell>
          <cell r="L113">
            <v>10</v>
          </cell>
          <cell r="M113">
            <v>0.1111050952</v>
          </cell>
        </row>
        <row r="114">
          <cell r="J114">
            <v>7</v>
          </cell>
          <cell r="K114">
            <v>0</v>
          </cell>
          <cell r="L114">
            <v>10</v>
          </cell>
          <cell r="M114">
            <v>0.1145185334</v>
          </cell>
        </row>
        <row r="115">
          <cell r="J115">
            <v>8</v>
          </cell>
          <cell r="K115">
            <v>0</v>
          </cell>
          <cell r="L115">
            <v>10</v>
          </cell>
          <cell r="M115">
            <v>0.1171405859</v>
          </cell>
        </row>
        <row r="116">
          <cell r="J116">
            <v>9</v>
          </cell>
          <cell r="K116">
            <v>0</v>
          </cell>
          <cell r="L116">
            <v>10</v>
          </cell>
          <cell r="M116">
            <v>0.11793075679999999</v>
          </cell>
        </row>
        <row r="117">
          <cell r="J117">
            <v>10</v>
          </cell>
          <cell r="K117">
            <v>0</v>
          </cell>
          <cell r="L117">
            <v>10</v>
          </cell>
          <cell r="M117">
            <v>0.1266573979</v>
          </cell>
        </row>
        <row r="118">
          <cell r="J118">
            <v>1</v>
          </cell>
          <cell r="K118">
            <v>0</v>
          </cell>
          <cell r="L118">
            <v>11</v>
          </cell>
          <cell r="M118">
            <v>0.10458422739999999</v>
          </cell>
        </row>
        <row r="119">
          <cell r="J119">
            <v>2</v>
          </cell>
          <cell r="K119">
            <v>0</v>
          </cell>
          <cell r="L119">
            <v>11</v>
          </cell>
          <cell r="M119">
            <v>0.1063756584</v>
          </cell>
        </row>
        <row r="120">
          <cell r="J120">
            <v>3</v>
          </cell>
          <cell r="K120">
            <v>0</v>
          </cell>
          <cell r="L120">
            <v>11</v>
          </cell>
          <cell r="M120">
            <v>0.1086924155</v>
          </cell>
        </row>
        <row r="121">
          <cell r="J121">
            <v>4</v>
          </cell>
          <cell r="K121">
            <v>0</v>
          </cell>
          <cell r="L121">
            <v>11</v>
          </cell>
          <cell r="M121">
            <v>0.1106130263</v>
          </cell>
        </row>
        <row r="122">
          <cell r="J122">
            <v>5</v>
          </cell>
          <cell r="K122">
            <v>0</v>
          </cell>
          <cell r="L122">
            <v>11</v>
          </cell>
          <cell r="M122">
            <v>0.11293442870000001</v>
          </cell>
        </row>
        <row r="123">
          <cell r="J123">
            <v>6</v>
          </cell>
          <cell r="K123">
            <v>0</v>
          </cell>
          <cell r="L123">
            <v>11</v>
          </cell>
          <cell r="M123">
            <v>0.1139507818</v>
          </cell>
        </row>
        <row r="124">
          <cell r="J124">
            <v>7</v>
          </cell>
          <cell r="K124">
            <v>0</v>
          </cell>
          <cell r="L124">
            <v>11</v>
          </cell>
          <cell r="M124">
            <v>0.1173579225</v>
          </cell>
        </row>
        <row r="125">
          <cell r="J125">
            <v>8</v>
          </cell>
          <cell r="K125">
            <v>0</v>
          </cell>
          <cell r="L125">
            <v>11</v>
          </cell>
          <cell r="M125">
            <v>0.11990513880000001</v>
          </cell>
        </row>
        <row r="126">
          <cell r="J126">
            <v>9</v>
          </cell>
          <cell r="K126">
            <v>0</v>
          </cell>
          <cell r="L126">
            <v>11</v>
          </cell>
          <cell r="M126">
            <v>0.1206010429</v>
          </cell>
        </row>
        <row r="127">
          <cell r="J127">
            <v>10</v>
          </cell>
          <cell r="K127">
            <v>0</v>
          </cell>
          <cell r="L127">
            <v>11</v>
          </cell>
          <cell r="M127">
            <v>0.1292314806</v>
          </cell>
        </row>
        <row r="128">
          <cell r="J128">
            <v>1</v>
          </cell>
          <cell r="K128">
            <v>0</v>
          </cell>
          <cell r="L128">
            <v>12</v>
          </cell>
          <cell r="M128">
            <v>0.1069266636</v>
          </cell>
        </row>
        <row r="129">
          <cell r="J129">
            <v>2</v>
          </cell>
          <cell r="K129">
            <v>0</v>
          </cell>
          <cell r="L129">
            <v>12</v>
          </cell>
          <cell r="M129">
            <v>0.1086950059</v>
          </cell>
        </row>
        <row r="130">
          <cell r="J130">
            <v>3</v>
          </cell>
          <cell r="K130">
            <v>0</v>
          </cell>
          <cell r="L130">
            <v>12</v>
          </cell>
          <cell r="M130">
            <v>0.1110234405</v>
          </cell>
        </row>
        <row r="131">
          <cell r="J131">
            <v>4</v>
          </cell>
          <cell r="K131">
            <v>0</v>
          </cell>
          <cell r="L131">
            <v>12</v>
          </cell>
          <cell r="M131">
            <v>0.1129212359</v>
          </cell>
        </row>
        <row r="132">
          <cell r="J132">
            <v>5</v>
          </cell>
          <cell r="K132">
            <v>0</v>
          </cell>
          <cell r="L132">
            <v>12</v>
          </cell>
          <cell r="M132">
            <v>0.11522939629999999</v>
          </cell>
        </row>
        <row r="133">
          <cell r="J133">
            <v>6</v>
          </cell>
          <cell r="K133">
            <v>0</v>
          </cell>
          <cell r="L133">
            <v>12</v>
          </cell>
          <cell r="M133">
            <v>0.1162238198</v>
          </cell>
        </row>
        <row r="134">
          <cell r="J134">
            <v>7</v>
          </cell>
          <cell r="K134">
            <v>0</v>
          </cell>
          <cell r="L134">
            <v>12</v>
          </cell>
          <cell r="M134">
            <v>0.1196259286</v>
          </cell>
        </row>
        <row r="135">
          <cell r="J135">
            <v>8</v>
          </cell>
          <cell r="K135">
            <v>0</v>
          </cell>
          <cell r="L135">
            <v>12</v>
          </cell>
          <cell r="M135">
            <v>0.1221133661</v>
          </cell>
        </row>
        <row r="136">
          <cell r="J136">
            <v>9</v>
          </cell>
          <cell r="K136">
            <v>0</v>
          </cell>
          <cell r="L136">
            <v>12</v>
          </cell>
          <cell r="M136">
            <v>0.1227339727</v>
          </cell>
        </row>
        <row r="137">
          <cell r="J137">
            <v>10</v>
          </cell>
          <cell r="K137">
            <v>0</v>
          </cell>
          <cell r="L137">
            <v>12</v>
          </cell>
          <cell r="M137">
            <v>0.13128756529999999</v>
          </cell>
        </row>
        <row r="138">
          <cell r="J138">
            <v>1</v>
          </cell>
          <cell r="K138">
            <v>0</v>
          </cell>
          <cell r="L138">
            <v>13</v>
          </cell>
          <cell r="M138">
            <v>0.10879787119999999</v>
          </cell>
        </row>
        <row r="139">
          <cell r="J139">
            <v>2</v>
          </cell>
          <cell r="K139">
            <v>0</v>
          </cell>
          <cell r="L139">
            <v>13</v>
          </cell>
          <cell r="M139">
            <v>0.1105477691</v>
          </cell>
        </row>
        <row r="140">
          <cell r="J140">
            <v>3</v>
          </cell>
          <cell r="K140">
            <v>0</v>
          </cell>
          <cell r="L140">
            <v>13</v>
          </cell>
          <cell r="M140">
            <v>0.11288553160000001</v>
          </cell>
        </row>
        <row r="141">
          <cell r="J141">
            <v>4</v>
          </cell>
          <cell r="K141">
            <v>0</v>
          </cell>
          <cell r="L141">
            <v>13</v>
          </cell>
          <cell r="M141">
            <v>0.1147651009</v>
          </cell>
        </row>
        <row r="142">
          <cell r="J142">
            <v>5</v>
          </cell>
          <cell r="K142">
            <v>0</v>
          </cell>
          <cell r="L142">
            <v>13</v>
          </cell>
          <cell r="M142">
            <v>0.11706268290000001</v>
          </cell>
        </row>
        <row r="143">
          <cell r="J143">
            <v>6</v>
          </cell>
          <cell r="K143">
            <v>0</v>
          </cell>
          <cell r="L143">
            <v>13</v>
          </cell>
          <cell r="M143">
            <v>0.1180395881</v>
          </cell>
        </row>
        <row r="144">
          <cell r="J144">
            <v>7</v>
          </cell>
          <cell r="K144">
            <v>0</v>
          </cell>
          <cell r="L144">
            <v>13</v>
          </cell>
          <cell r="M144">
            <v>0.1214376769</v>
          </cell>
        </row>
        <row r="145">
          <cell r="J145">
            <v>8</v>
          </cell>
          <cell r="K145">
            <v>0</v>
          </cell>
          <cell r="L145">
            <v>13</v>
          </cell>
          <cell r="M145">
            <v>0.1238773608</v>
          </cell>
        </row>
        <row r="146">
          <cell r="J146">
            <v>9</v>
          </cell>
          <cell r="K146">
            <v>0</v>
          </cell>
          <cell r="L146">
            <v>13</v>
          </cell>
          <cell r="M146">
            <v>0.12443781719999999</v>
          </cell>
        </row>
        <row r="147">
          <cell r="J147">
            <v>10</v>
          </cell>
          <cell r="K147">
            <v>0</v>
          </cell>
          <cell r="L147">
            <v>13</v>
          </cell>
          <cell r="M147">
            <v>0.1329300236</v>
          </cell>
        </row>
        <row r="148">
          <cell r="J148">
            <v>1</v>
          </cell>
          <cell r="K148">
            <v>0</v>
          </cell>
          <cell r="L148">
            <v>14</v>
          </cell>
          <cell r="M148">
            <v>0.1102926852</v>
          </cell>
        </row>
        <row r="149">
          <cell r="J149">
            <v>2</v>
          </cell>
          <cell r="K149">
            <v>0</v>
          </cell>
          <cell r="L149">
            <v>14</v>
          </cell>
          <cell r="M149">
            <v>0.11202784859999999</v>
          </cell>
        </row>
        <row r="150">
          <cell r="J150">
            <v>3</v>
          </cell>
          <cell r="K150">
            <v>0</v>
          </cell>
          <cell r="L150">
            <v>14</v>
          </cell>
          <cell r="M150">
            <v>0.1143730627</v>
          </cell>
        </row>
        <row r="151">
          <cell r="J151">
            <v>4</v>
          </cell>
          <cell r="K151">
            <v>0</v>
          </cell>
          <cell r="L151">
            <v>14</v>
          </cell>
          <cell r="M151">
            <v>0.116238072</v>
          </cell>
        </row>
        <row r="152">
          <cell r="J152">
            <v>5</v>
          </cell>
          <cell r="K152">
            <v>0</v>
          </cell>
          <cell r="L152">
            <v>14</v>
          </cell>
          <cell r="M152">
            <v>0.11852720329999999</v>
          </cell>
        </row>
        <row r="153">
          <cell r="J153">
            <v>6</v>
          </cell>
          <cell r="K153">
            <v>0</v>
          </cell>
          <cell r="L153">
            <v>14</v>
          </cell>
          <cell r="M153">
            <v>0.11949011399999999</v>
          </cell>
        </row>
        <row r="154">
          <cell r="J154">
            <v>7</v>
          </cell>
          <cell r="K154">
            <v>0</v>
          </cell>
          <cell r="L154">
            <v>14</v>
          </cell>
          <cell r="M154">
            <v>0.1228849913</v>
          </cell>
        </row>
        <row r="155">
          <cell r="J155">
            <v>8</v>
          </cell>
          <cell r="K155">
            <v>0</v>
          </cell>
          <cell r="L155">
            <v>14</v>
          </cell>
          <cell r="M155">
            <v>0.12528652709999999</v>
          </cell>
        </row>
        <row r="156">
          <cell r="J156">
            <v>9</v>
          </cell>
          <cell r="K156">
            <v>0</v>
          </cell>
          <cell r="L156">
            <v>14</v>
          </cell>
          <cell r="M156">
            <v>0.1257989326</v>
          </cell>
        </row>
        <row r="157">
          <cell r="J157">
            <v>10</v>
          </cell>
          <cell r="K157">
            <v>0</v>
          </cell>
          <cell r="L157">
            <v>14</v>
          </cell>
          <cell r="M157">
            <v>0.13424210049999999</v>
          </cell>
        </row>
        <row r="158">
          <cell r="J158">
            <v>1</v>
          </cell>
          <cell r="K158">
            <v>0</v>
          </cell>
          <cell r="L158">
            <v>15</v>
          </cell>
          <cell r="M158">
            <v>0.1114868275</v>
          </cell>
        </row>
        <row r="159">
          <cell r="J159">
            <v>2</v>
          </cell>
          <cell r="K159">
            <v>0</v>
          </cell>
          <cell r="L159">
            <v>15</v>
          </cell>
          <cell r="M159">
            <v>0.11321022009999999</v>
          </cell>
        </row>
        <row r="160">
          <cell r="J160">
            <v>3</v>
          </cell>
          <cell r="K160">
            <v>0</v>
          </cell>
          <cell r="L160">
            <v>15</v>
          </cell>
          <cell r="M160">
            <v>0.11556138689999999</v>
          </cell>
        </row>
        <row r="161">
          <cell r="J161">
            <v>4</v>
          </cell>
          <cell r="K161">
            <v>0</v>
          </cell>
          <cell r="L161">
            <v>15</v>
          </cell>
          <cell r="M161">
            <v>0.1174147648</v>
          </cell>
        </row>
        <row r="162">
          <cell r="J162">
            <v>5</v>
          </cell>
          <cell r="K162">
            <v>0</v>
          </cell>
          <cell r="L162">
            <v>15</v>
          </cell>
          <cell r="M162">
            <v>0.1196971451</v>
          </cell>
        </row>
        <row r="163">
          <cell r="J163">
            <v>6</v>
          </cell>
          <cell r="K163">
            <v>0</v>
          </cell>
          <cell r="L163">
            <v>15</v>
          </cell>
          <cell r="M163">
            <v>0.1206488761</v>
          </cell>
        </row>
        <row r="164">
          <cell r="J164">
            <v>7</v>
          </cell>
          <cell r="K164">
            <v>0</v>
          </cell>
          <cell r="L164">
            <v>15</v>
          </cell>
          <cell r="M164">
            <v>0.1240411879</v>
          </cell>
        </row>
        <row r="165">
          <cell r="J165">
            <v>8</v>
          </cell>
          <cell r="K165">
            <v>0</v>
          </cell>
          <cell r="L165">
            <v>15</v>
          </cell>
          <cell r="M165">
            <v>0.12641224879999999</v>
          </cell>
        </row>
        <row r="166">
          <cell r="J166">
            <v>9</v>
          </cell>
          <cell r="K166">
            <v>0</v>
          </cell>
          <cell r="L166">
            <v>15</v>
          </cell>
          <cell r="M166">
            <v>0.12688626850000001</v>
          </cell>
        </row>
        <row r="167">
          <cell r="J167">
            <v>10</v>
          </cell>
          <cell r="K167">
            <v>0</v>
          </cell>
          <cell r="L167">
            <v>15</v>
          </cell>
          <cell r="M167">
            <v>0.1352902617</v>
          </cell>
        </row>
        <row r="168">
          <cell r="J168">
            <v>1</v>
          </cell>
          <cell r="K168">
            <v>0</v>
          </cell>
          <cell r="L168">
            <v>16</v>
          </cell>
          <cell r="M168">
            <v>0.11244077869999999</v>
          </cell>
        </row>
        <row r="169">
          <cell r="J169">
            <v>2</v>
          </cell>
          <cell r="K169">
            <v>0</v>
          </cell>
          <cell r="L169">
            <v>16</v>
          </cell>
          <cell r="M169">
            <v>0.1141547681</v>
          </cell>
        </row>
        <row r="170">
          <cell r="J170">
            <v>3</v>
          </cell>
          <cell r="K170">
            <v>0</v>
          </cell>
          <cell r="L170">
            <v>16</v>
          </cell>
          <cell r="M170">
            <v>0.1165106903</v>
          </cell>
        </row>
        <row r="171">
          <cell r="J171">
            <v>4</v>
          </cell>
          <cell r="K171">
            <v>0</v>
          </cell>
          <cell r="L171">
            <v>16</v>
          </cell>
          <cell r="M171">
            <v>0.11835477630000001</v>
          </cell>
        </row>
        <row r="172">
          <cell r="J172">
            <v>5</v>
          </cell>
          <cell r="K172">
            <v>0</v>
          </cell>
          <cell r="L172">
            <v>16</v>
          </cell>
          <cell r="M172">
            <v>0.1206317635</v>
          </cell>
        </row>
        <row r="173">
          <cell r="J173">
            <v>6</v>
          </cell>
          <cell r="K173">
            <v>0</v>
          </cell>
          <cell r="L173">
            <v>16</v>
          </cell>
          <cell r="M173">
            <v>0.1215745636</v>
          </cell>
        </row>
        <row r="174">
          <cell r="J174">
            <v>7</v>
          </cell>
          <cell r="K174">
            <v>0</v>
          </cell>
          <cell r="L174">
            <v>16</v>
          </cell>
          <cell r="M174">
            <v>0.12496482590000001</v>
          </cell>
        </row>
        <row r="175">
          <cell r="J175">
            <v>8</v>
          </cell>
          <cell r="K175">
            <v>0</v>
          </cell>
          <cell r="L175">
            <v>16</v>
          </cell>
          <cell r="M175">
            <v>0.12731154159999999</v>
          </cell>
        </row>
        <row r="176">
          <cell r="J176">
            <v>9</v>
          </cell>
          <cell r="K176">
            <v>0</v>
          </cell>
          <cell r="L176">
            <v>16</v>
          </cell>
          <cell r="M176">
            <v>0.12775489649999999</v>
          </cell>
        </row>
        <row r="177">
          <cell r="J177">
            <v>10</v>
          </cell>
          <cell r="K177">
            <v>0</v>
          </cell>
          <cell r="L177">
            <v>16</v>
          </cell>
          <cell r="M177">
            <v>0.13612759460000001</v>
          </cell>
        </row>
        <row r="178">
          <cell r="J178">
            <v>1</v>
          </cell>
          <cell r="K178">
            <v>0</v>
          </cell>
          <cell r="L178">
            <v>17</v>
          </cell>
          <cell r="M178">
            <v>0.1132028518</v>
          </cell>
        </row>
        <row r="179">
          <cell r="J179">
            <v>2</v>
          </cell>
          <cell r="K179">
            <v>0</v>
          </cell>
          <cell r="L179">
            <v>17</v>
          </cell>
          <cell r="M179">
            <v>0.1149093294</v>
          </cell>
        </row>
        <row r="180">
          <cell r="J180">
            <v>3</v>
          </cell>
          <cell r="K180">
            <v>0</v>
          </cell>
          <cell r="L180">
            <v>17</v>
          </cell>
          <cell r="M180">
            <v>0.11726905040000001</v>
          </cell>
        </row>
        <row r="181">
          <cell r="J181">
            <v>4</v>
          </cell>
          <cell r="K181">
            <v>0</v>
          </cell>
          <cell r="L181">
            <v>17</v>
          </cell>
          <cell r="M181">
            <v>0.1191057136</v>
          </cell>
        </row>
        <row r="182">
          <cell r="J182">
            <v>5</v>
          </cell>
          <cell r="K182">
            <v>0</v>
          </cell>
          <cell r="L182">
            <v>17</v>
          </cell>
          <cell r="M182">
            <v>0.1213783925</v>
          </cell>
        </row>
        <row r="183">
          <cell r="J183">
            <v>6</v>
          </cell>
          <cell r="K183">
            <v>0</v>
          </cell>
          <cell r="L183">
            <v>17</v>
          </cell>
          <cell r="M183">
            <v>0.122314058</v>
          </cell>
        </row>
        <row r="184">
          <cell r="J184">
            <v>7</v>
          </cell>
          <cell r="K184">
            <v>0</v>
          </cell>
          <cell r="L184">
            <v>17</v>
          </cell>
          <cell r="M184">
            <v>0.12570268300000001</v>
          </cell>
        </row>
        <row r="185">
          <cell r="J185">
            <v>8</v>
          </cell>
          <cell r="K185">
            <v>0</v>
          </cell>
          <cell r="L185">
            <v>17</v>
          </cell>
          <cell r="M185">
            <v>0.12802995040000001</v>
          </cell>
        </row>
        <row r="186">
          <cell r="J186">
            <v>9</v>
          </cell>
          <cell r="K186">
            <v>0</v>
          </cell>
          <cell r="L186">
            <v>17</v>
          </cell>
          <cell r="M186">
            <v>0.1284488084</v>
          </cell>
        </row>
        <row r="187">
          <cell r="J187">
            <v>10</v>
          </cell>
          <cell r="K187">
            <v>0</v>
          </cell>
          <cell r="L187">
            <v>17</v>
          </cell>
          <cell r="M187">
            <v>0.13679650609999999</v>
          </cell>
        </row>
        <row r="188">
          <cell r="J188">
            <v>1</v>
          </cell>
          <cell r="K188">
            <v>0</v>
          </cell>
          <cell r="L188">
            <v>18</v>
          </cell>
          <cell r="M188">
            <v>0.1138116415</v>
          </cell>
        </row>
        <row r="189">
          <cell r="J189">
            <v>2</v>
          </cell>
          <cell r="K189">
            <v>0</v>
          </cell>
          <cell r="L189">
            <v>18</v>
          </cell>
          <cell r="M189">
            <v>0.1155121182</v>
          </cell>
        </row>
        <row r="190">
          <cell r="J190">
            <v>3</v>
          </cell>
          <cell r="K190">
            <v>0</v>
          </cell>
          <cell r="L190">
            <v>18</v>
          </cell>
          <cell r="M190">
            <v>0.117874874</v>
          </cell>
        </row>
        <row r="191">
          <cell r="J191">
            <v>4</v>
          </cell>
          <cell r="K191">
            <v>0</v>
          </cell>
          <cell r="L191">
            <v>18</v>
          </cell>
          <cell r="M191">
            <v>0.1197056073</v>
          </cell>
        </row>
        <row r="192">
          <cell r="J192">
            <v>5</v>
          </cell>
          <cell r="K192">
            <v>0</v>
          </cell>
          <cell r="L192">
            <v>18</v>
          </cell>
          <cell r="M192">
            <v>0.1219748445</v>
          </cell>
        </row>
        <row r="193">
          <cell r="J193">
            <v>6</v>
          </cell>
          <cell r="K193">
            <v>0</v>
          </cell>
          <cell r="L193">
            <v>18</v>
          </cell>
          <cell r="M193">
            <v>0.1229048105</v>
          </cell>
        </row>
        <row r="194">
          <cell r="J194">
            <v>7</v>
          </cell>
          <cell r="K194">
            <v>0</v>
          </cell>
          <cell r="L194">
            <v>18</v>
          </cell>
          <cell r="M194">
            <v>0.12629212749999999</v>
          </cell>
        </row>
        <row r="195">
          <cell r="J195">
            <v>8</v>
          </cell>
          <cell r="K195">
            <v>0</v>
          </cell>
          <cell r="L195">
            <v>18</v>
          </cell>
          <cell r="M195">
            <v>0.12860385839999999</v>
          </cell>
        </row>
        <row r="196">
          <cell r="J196">
            <v>9</v>
          </cell>
          <cell r="K196">
            <v>0</v>
          </cell>
          <cell r="L196">
            <v>18</v>
          </cell>
          <cell r="M196">
            <v>0.1290031468</v>
          </cell>
        </row>
        <row r="197">
          <cell r="J197">
            <v>10</v>
          </cell>
          <cell r="K197">
            <v>0</v>
          </cell>
          <cell r="L197">
            <v>18</v>
          </cell>
          <cell r="M197">
            <v>0.1373308727</v>
          </cell>
        </row>
        <row r="198">
          <cell r="J198">
            <v>11</v>
          </cell>
          <cell r="K198">
            <v>0</v>
          </cell>
          <cell r="L198">
            <v>18</v>
          </cell>
          <cell r="M198">
            <v>1</v>
          </cell>
        </row>
        <row r="199">
          <cell r="J199">
            <v>12</v>
          </cell>
          <cell r="K199">
            <v>0</v>
          </cell>
          <cell r="L199">
            <v>18</v>
          </cell>
          <cell r="M199">
            <v>1</v>
          </cell>
        </row>
        <row r="200">
          <cell r="J200">
            <v>13</v>
          </cell>
          <cell r="K200">
            <v>0</v>
          </cell>
          <cell r="L200">
            <v>18</v>
          </cell>
          <cell r="M200">
            <v>0</v>
          </cell>
        </row>
        <row r="201">
          <cell r="J201">
            <v>1</v>
          </cell>
          <cell r="K201">
            <v>0</v>
          </cell>
          <cell r="L201">
            <v>19</v>
          </cell>
          <cell r="M201">
            <v>0.1142979793</v>
          </cell>
        </row>
        <row r="202">
          <cell r="J202">
            <v>2</v>
          </cell>
          <cell r="K202">
            <v>0</v>
          </cell>
          <cell r="L202">
            <v>19</v>
          </cell>
          <cell r="M202">
            <v>0.11599366210000001</v>
          </cell>
        </row>
        <row r="203">
          <cell r="J203">
            <v>3</v>
          </cell>
          <cell r="K203">
            <v>0</v>
          </cell>
          <cell r="L203">
            <v>19</v>
          </cell>
          <cell r="M203">
            <v>0.1183588423</v>
          </cell>
        </row>
        <row r="204">
          <cell r="J204">
            <v>4</v>
          </cell>
          <cell r="K204">
            <v>0</v>
          </cell>
          <cell r="L204">
            <v>19</v>
          </cell>
          <cell r="M204">
            <v>0.12018483839999999</v>
          </cell>
        </row>
        <row r="205">
          <cell r="J205">
            <v>5</v>
          </cell>
          <cell r="K205">
            <v>0</v>
          </cell>
          <cell r="L205">
            <v>19</v>
          </cell>
          <cell r="M205">
            <v>0.12245132609999999</v>
          </cell>
        </row>
        <row r="206">
          <cell r="J206">
            <v>6</v>
          </cell>
          <cell r="K206">
            <v>0</v>
          </cell>
          <cell r="L206">
            <v>19</v>
          </cell>
          <cell r="M206">
            <v>0.123376739</v>
          </cell>
        </row>
        <row r="207">
          <cell r="J207">
            <v>7</v>
          </cell>
          <cell r="K207">
            <v>0</v>
          </cell>
          <cell r="L207">
            <v>19</v>
          </cell>
          <cell r="M207">
            <v>0.1267630112</v>
          </cell>
        </row>
        <row r="208">
          <cell r="J208">
            <v>8</v>
          </cell>
          <cell r="K208">
            <v>0</v>
          </cell>
          <cell r="L208">
            <v>19</v>
          </cell>
          <cell r="M208">
            <v>0.12906233049999999</v>
          </cell>
        </row>
        <row r="209">
          <cell r="J209">
            <v>9</v>
          </cell>
          <cell r="K209">
            <v>0</v>
          </cell>
          <cell r="L209">
            <v>19</v>
          </cell>
          <cell r="M209">
            <v>0.1294459855</v>
          </cell>
        </row>
        <row r="210">
          <cell r="J210">
            <v>10</v>
          </cell>
          <cell r="K210">
            <v>0</v>
          </cell>
          <cell r="L210">
            <v>19</v>
          </cell>
          <cell r="M210">
            <v>0.13775775679999999</v>
          </cell>
        </row>
        <row r="211">
          <cell r="J211">
            <v>11</v>
          </cell>
          <cell r="K211">
            <v>0</v>
          </cell>
          <cell r="L211">
            <v>19</v>
          </cell>
          <cell r="M211">
            <v>1</v>
          </cell>
        </row>
        <row r="212">
          <cell r="J212">
            <v>1</v>
          </cell>
          <cell r="K212">
            <v>0</v>
          </cell>
          <cell r="L212">
            <v>20</v>
          </cell>
          <cell r="M212">
            <v>0.11468649509999999</v>
          </cell>
        </row>
        <row r="213">
          <cell r="J213">
            <v>2</v>
          </cell>
          <cell r="K213">
            <v>0</v>
          </cell>
          <cell r="L213">
            <v>20</v>
          </cell>
          <cell r="M213">
            <v>0.1163783483</v>
          </cell>
        </row>
        <row r="214">
          <cell r="J214">
            <v>3</v>
          </cell>
          <cell r="K214">
            <v>0</v>
          </cell>
          <cell r="L214">
            <v>20</v>
          </cell>
          <cell r="M214">
            <v>0.1187454651</v>
          </cell>
        </row>
        <row r="215">
          <cell r="J215">
            <v>4</v>
          </cell>
          <cell r="K215">
            <v>0</v>
          </cell>
          <cell r="L215">
            <v>20</v>
          </cell>
          <cell r="M215">
            <v>0.120567677</v>
          </cell>
        </row>
        <row r="216">
          <cell r="J216">
            <v>5</v>
          </cell>
          <cell r="K216">
            <v>0</v>
          </cell>
          <cell r="L216">
            <v>20</v>
          </cell>
          <cell r="M216">
            <v>0.1228319683</v>
          </cell>
        </row>
        <row r="217">
          <cell r="J217">
            <v>6</v>
          </cell>
          <cell r="K217">
            <v>0</v>
          </cell>
          <cell r="L217">
            <v>20</v>
          </cell>
          <cell r="M217">
            <v>0.1237537439</v>
          </cell>
        </row>
        <row r="218">
          <cell r="J218">
            <v>7</v>
          </cell>
          <cell r="K218">
            <v>0</v>
          </cell>
          <cell r="L218">
            <v>20</v>
          </cell>
          <cell r="M218">
            <v>0.12713918129999999</v>
          </cell>
        </row>
        <row r="219">
          <cell r="J219">
            <v>8</v>
          </cell>
          <cell r="K219">
            <v>0</v>
          </cell>
          <cell r="L219">
            <v>20</v>
          </cell>
          <cell r="M219">
            <v>0.12942858560000001</v>
          </cell>
        </row>
        <row r="220">
          <cell r="J220">
            <v>9</v>
          </cell>
          <cell r="K220">
            <v>0</v>
          </cell>
          <cell r="L220">
            <v>20</v>
          </cell>
          <cell r="M220">
            <v>0.12979975169999999</v>
          </cell>
        </row>
        <row r="221">
          <cell r="J221">
            <v>10</v>
          </cell>
          <cell r="K221">
            <v>0</v>
          </cell>
          <cell r="L221">
            <v>20</v>
          </cell>
          <cell r="M221">
            <v>0.13809877740000001</v>
          </cell>
        </row>
        <row r="222">
          <cell r="J222">
            <v>1</v>
          </cell>
          <cell r="K222">
            <v>0</v>
          </cell>
          <cell r="L222">
            <v>21</v>
          </cell>
          <cell r="M222">
            <v>0.1149968649</v>
          </cell>
        </row>
        <row r="223">
          <cell r="J223">
            <v>2</v>
          </cell>
          <cell r="K223">
            <v>0</v>
          </cell>
          <cell r="L223">
            <v>21</v>
          </cell>
          <cell r="M223">
            <v>0.1166856587</v>
          </cell>
        </row>
        <row r="224">
          <cell r="J224">
            <v>3</v>
          </cell>
          <cell r="K224">
            <v>0</v>
          </cell>
          <cell r="L224">
            <v>21</v>
          </cell>
          <cell r="M224">
            <v>0.11905432270000001</v>
          </cell>
        </row>
        <row r="225">
          <cell r="J225">
            <v>4</v>
          </cell>
          <cell r="K225">
            <v>0</v>
          </cell>
          <cell r="L225">
            <v>21</v>
          </cell>
          <cell r="M225">
            <v>0.1208735115</v>
          </cell>
        </row>
        <row r="226">
          <cell r="J226">
            <v>5</v>
          </cell>
          <cell r="K226">
            <v>0</v>
          </cell>
          <cell r="L226">
            <v>21</v>
          </cell>
          <cell r="M226">
            <v>0.12313604810000001</v>
          </cell>
        </row>
        <row r="227">
          <cell r="J227">
            <v>6</v>
          </cell>
          <cell r="K227">
            <v>0</v>
          </cell>
          <cell r="L227">
            <v>21</v>
          </cell>
          <cell r="M227">
            <v>0.124054918</v>
          </cell>
        </row>
        <row r="228">
          <cell r="J228">
            <v>7</v>
          </cell>
          <cell r="K228">
            <v>0</v>
          </cell>
          <cell r="L228">
            <v>21</v>
          </cell>
          <cell r="M228">
            <v>0.12743968859999999</v>
          </cell>
        </row>
        <row r="229">
          <cell r="J229">
            <v>8</v>
          </cell>
          <cell r="K229">
            <v>0</v>
          </cell>
          <cell r="L229">
            <v>21</v>
          </cell>
          <cell r="M229">
            <v>0.1297211721</v>
          </cell>
        </row>
        <row r="230">
          <cell r="J230">
            <v>9</v>
          </cell>
          <cell r="K230">
            <v>0</v>
          </cell>
          <cell r="L230">
            <v>21</v>
          </cell>
          <cell r="M230">
            <v>0.13008236140000001</v>
          </cell>
        </row>
        <row r="231">
          <cell r="J231">
            <v>10</v>
          </cell>
          <cell r="K231">
            <v>0</v>
          </cell>
          <cell r="L231">
            <v>21</v>
          </cell>
          <cell r="M231">
            <v>0.13837120520000001</v>
          </cell>
        </row>
        <row r="232">
          <cell r="J232">
            <v>1</v>
          </cell>
          <cell r="K232">
            <v>0</v>
          </cell>
          <cell r="L232">
            <v>22</v>
          </cell>
          <cell r="M232">
            <v>0.1152448069</v>
          </cell>
        </row>
        <row r="233">
          <cell r="J233">
            <v>2</v>
          </cell>
          <cell r="K233">
            <v>0</v>
          </cell>
          <cell r="L233">
            <v>22</v>
          </cell>
          <cell r="M233">
            <v>0.1169311567</v>
          </cell>
        </row>
        <row r="234">
          <cell r="J234">
            <v>3</v>
          </cell>
          <cell r="K234">
            <v>0</v>
          </cell>
          <cell r="L234">
            <v>22</v>
          </cell>
          <cell r="M234">
            <v>0.1193010567</v>
          </cell>
        </row>
        <row r="235">
          <cell r="J235">
            <v>4</v>
          </cell>
          <cell r="K235">
            <v>0</v>
          </cell>
          <cell r="L235">
            <v>22</v>
          </cell>
          <cell r="M235">
            <v>0.1211178304</v>
          </cell>
        </row>
        <row r="236">
          <cell r="J236">
            <v>5</v>
          </cell>
          <cell r="K236">
            <v>0</v>
          </cell>
          <cell r="L236">
            <v>22</v>
          </cell>
          <cell r="M236">
            <v>0.1233789653</v>
          </cell>
        </row>
        <row r="237">
          <cell r="J237">
            <v>6</v>
          </cell>
          <cell r="K237">
            <v>0</v>
          </cell>
          <cell r="L237">
            <v>22</v>
          </cell>
          <cell r="M237">
            <v>0.1242955139</v>
          </cell>
        </row>
        <row r="238">
          <cell r="J238">
            <v>7</v>
          </cell>
          <cell r="K238">
            <v>0</v>
          </cell>
          <cell r="L238">
            <v>22</v>
          </cell>
          <cell r="M238">
            <v>0.1276797519</v>
          </cell>
        </row>
        <row r="239">
          <cell r="J239">
            <v>8</v>
          </cell>
          <cell r="K239">
            <v>0</v>
          </cell>
          <cell r="L239">
            <v>22</v>
          </cell>
          <cell r="M239">
            <v>0.12995490779999999</v>
          </cell>
        </row>
        <row r="240">
          <cell r="J240">
            <v>9</v>
          </cell>
          <cell r="K240">
            <v>0</v>
          </cell>
          <cell r="L240">
            <v>22</v>
          </cell>
          <cell r="M240">
            <v>0.130308127</v>
          </cell>
        </row>
        <row r="241">
          <cell r="J241">
            <v>10</v>
          </cell>
          <cell r="K241">
            <v>0</v>
          </cell>
          <cell r="L241">
            <v>22</v>
          </cell>
          <cell r="M241">
            <v>0.13858883690000001</v>
          </cell>
        </row>
        <row r="242">
          <cell r="J242">
            <v>1</v>
          </cell>
          <cell r="K242">
            <v>0</v>
          </cell>
          <cell r="L242">
            <v>23</v>
          </cell>
          <cell r="M242">
            <v>0.1154428778</v>
          </cell>
        </row>
        <row r="243">
          <cell r="J243">
            <v>2</v>
          </cell>
          <cell r="K243">
            <v>0</v>
          </cell>
          <cell r="L243">
            <v>23</v>
          </cell>
          <cell r="M243">
            <v>0.11712727520000001</v>
          </cell>
        </row>
        <row r="244">
          <cell r="J244">
            <v>3</v>
          </cell>
          <cell r="K244">
            <v>0</v>
          </cell>
          <cell r="L244">
            <v>23</v>
          </cell>
          <cell r="M244">
            <v>0.1194981626</v>
          </cell>
        </row>
        <row r="245">
          <cell r="J245">
            <v>4</v>
          </cell>
          <cell r="K245">
            <v>0</v>
          </cell>
          <cell r="L245">
            <v>23</v>
          </cell>
          <cell r="M245">
            <v>0.121313007</v>
          </cell>
        </row>
        <row r="246">
          <cell r="J246">
            <v>5</v>
          </cell>
          <cell r="K246">
            <v>0</v>
          </cell>
          <cell r="L246">
            <v>23</v>
          </cell>
          <cell r="M246">
            <v>0.1235730221</v>
          </cell>
        </row>
        <row r="247">
          <cell r="J247">
            <v>6</v>
          </cell>
          <cell r="K247">
            <v>0</v>
          </cell>
          <cell r="L247">
            <v>23</v>
          </cell>
          <cell r="M247">
            <v>0.1244877164</v>
          </cell>
        </row>
        <row r="248">
          <cell r="J248">
            <v>7</v>
          </cell>
          <cell r="K248">
            <v>0</v>
          </cell>
          <cell r="L248">
            <v>23</v>
          </cell>
          <cell r="M248">
            <v>0.12787152879999999</v>
          </cell>
        </row>
        <row r="249">
          <cell r="J249">
            <v>8</v>
          </cell>
          <cell r="K249">
            <v>0</v>
          </cell>
          <cell r="L249">
            <v>23</v>
          </cell>
          <cell r="M249">
            <v>0.1301416299</v>
          </cell>
        </row>
        <row r="250">
          <cell r="J250">
            <v>9</v>
          </cell>
          <cell r="K250">
            <v>0</v>
          </cell>
          <cell r="L250">
            <v>23</v>
          </cell>
          <cell r="M250">
            <v>0.1304884821</v>
          </cell>
        </row>
        <row r="251">
          <cell r="J251">
            <v>10</v>
          </cell>
          <cell r="K251">
            <v>0</v>
          </cell>
          <cell r="L251">
            <v>23</v>
          </cell>
          <cell r="M251">
            <v>0.1387626941</v>
          </cell>
        </row>
        <row r="252">
          <cell r="J252">
            <v>1</v>
          </cell>
          <cell r="K252">
            <v>0</v>
          </cell>
          <cell r="L252">
            <v>24</v>
          </cell>
          <cell r="M252">
            <v>0.1156011088</v>
          </cell>
        </row>
        <row r="253">
          <cell r="J253">
            <v>2</v>
          </cell>
          <cell r="K253">
            <v>0</v>
          </cell>
          <cell r="L253">
            <v>24</v>
          </cell>
          <cell r="M253">
            <v>0.1172839465</v>
          </cell>
        </row>
        <row r="254">
          <cell r="J254">
            <v>3</v>
          </cell>
          <cell r="K254">
            <v>0</v>
          </cell>
          <cell r="L254">
            <v>24</v>
          </cell>
          <cell r="M254">
            <v>0.11965562270000001</v>
          </cell>
        </row>
        <row r="255">
          <cell r="J255">
            <v>4</v>
          </cell>
          <cell r="K255">
            <v>0</v>
          </cell>
          <cell r="L255">
            <v>24</v>
          </cell>
          <cell r="M255">
            <v>0.1214689258</v>
          </cell>
        </row>
        <row r="256">
          <cell r="J256">
            <v>5</v>
          </cell>
          <cell r="K256">
            <v>0</v>
          </cell>
          <cell r="L256">
            <v>24</v>
          </cell>
          <cell r="M256">
            <v>0.1237280464</v>
          </cell>
        </row>
        <row r="257">
          <cell r="J257">
            <v>6</v>
          </cell>
          <cell r="K257">
            <v>0</v>
          </cell>
          <cell r="L257">
            <v>24</v>
          </cell>
          <cell r="M257">
            <v>0.1246412593</v>
          </cell>
        </row>
        <row r="258">
          <cell r="J258">
            <v>7</v>
          </cell>
          <cell r="K258">
            <v>0</v>
          </cell>
          <cell r="L258">
            <v>24</v>
          </cell>
          <cell r="M258">
            <v>0.12802473180000001</v>
          </cell>
        </row>
        <row r="259">
          <cell r="J259">
            <v>8</v>
          </cell>
          <cell r="K259">
            <v>0</v>
          </cell>
          <cell r="L259">
            <v>24</v>
          </cell>
          <cell r="M259">
            <v>0.1302907948</v>
          </cell>
        </row>
        <row r="260">
          <cell r="J260">
            <v>9</v>
          </cell>
          <cell r="K260">
            <v>0</v>
          </cell>
          <cell r="L260">
            <v>24</v>
          </cell>
          <cell r="M260">
            <v>0.1306325606</v>
          </cell>
        </row>
        <row r="261">
          <cell r="J261">
            <v>10</v>
          </cell>
          <cell r="K261">
            <v>0</v>
          </cell>
          <cell r="L261">
            <v>24</v>
          </cell>
          <cell r="M261">
            <v>0.1389015817</v>
          </cell>
        </row>
        <row r="262">
          <cell r="J262">
            <v>1</v>
          </cell>
          <cell r="K262">
            <v>0</v>
          </cell>
          <cell r="L262">
            <v>25</v>
          </cell>
          <cell r="M262">
            <v>0.11572751320000001</v>
          </cell>
        </row>
        <row r="263">
          <cell r="J263">
            <v>2</v>
          </cell>
          <cell r="K263">
            <v>0</v>
          </cell>
          <cell r="L263">
            <v>25</v>
          </cell>
          <cell r="M263">
            <v>0.117409105</v>
          </cell>
        </row>
        <row r="264">
          <cell r="J264">
            <v>3</v>
          </cell>
          <cell r="K264">
            <v>0</v>
          </cell>
          <cell r="L264">
            <v>25</v>
          </cell>
          <cell r="M264">
            <v>0.11978141119999999</v>
          </cell>
        </row>
        <row r="265">
          <cell r="J265">
            <v>4</v>
          </cell>
          <cell r="K265">
            <v>0</v>
          </cell>
          <cell r="L265">
            <v>25</v>
          </cell>
          <cell r="M265">
            <v>0.1215934832</v>
          </cell>
        </row>
        <row r="266">
          <cell r="J266">
            <v>5</v>
          </cell>
          <cell r="K266">
            <v>0</v>
          </cell>
          <cell r="L266">
            <v>25</v>
          </cell>
          <cell r="M266">
            <v>0.1238518891</v>
          </cell>
        </row>
        <row r="267">
          <cell r="J267">
            <v>6</v>
          </cell>
          <cell r="K267">
            <v>0</v>
          </cell>
          <cell r="L267">
            <v>25</v>
          </cell>
          <cell r="M267">
            <v>0.1247639186</v>
          </cell>
        </row>
        <row r="268">
          <cell r="J268">
            <v>7</v>
          </cell>
          <cell r="K268">
            <v>0</v>
          </cell>
          <cell r="L268">
            <v>25</v>
          </cell>
          <cell r="M268">
            <v>0.12814711949999999</v>
          </cell>
        </row>
        <row r="269">
          <cell r="J269">
            <v>8</v>
          </cell>
          <cell r="K269">
            <v>0</v>
          </cell>
          <cell r="L269">
            <v>25</v>
          </cell>
          <cell r="M269">
            <v>0.13040995659999999</v>
          </cell>
        </row>
        <row r="270">
          <cell r="J270">
            <v>9</v>
          </cell>
          <cell r="K270">
            <v>0</v>
          </cell>
          <cell r="L270">
            <v>25</v>
          </cell>
          <cell r="M270">
            <v>0.1307476591</v>
          </cell>
        </row>
        <row r="271">
          <cell r="J271">
            <v>10</v>
          </cell>
          <cell r="K271">
            <v>0</v>
          </cell>
          <cell r="L271">
            <v>25</v>
          </cell>
          <cell r="M271">
            <v>0.13901253350000001</v>
          </cell>
        </row>
        <row r="272">
          <cell r="J272">
            <v>1</v>
          </cell>
          <cell r="K272">
            <v>0</v>
          </cell>
          <cell r="L272">
            <v>26</v>
          </cell>
          <cell r="M272">
            <v>0.1158284926</v>
          </cell>
        </row>
        <row r="273">
          <cell r="J273">
            <v>2</v>
          </cell>
          <cell r="K273">
            <v>0</v>
          </cell>
          <cell r="L273">
            <v>26</v>
          </cell>
          <cell r="M273">
            <v>0.117509089</v>
          </cell>
        </row>
        <row r="274">
          <cell r="J274">
            <v>3</v>
          </cell>
          <cell r="K274">
            <v>0</v>
          </cell>
          <cell r="L274">
            <v>26</v>
          </cell>
          <cell r="M274">
            <v>0.11988189859999999</v>
          </cell>
        </row>
        <row r="275">
          <cell r="J275">
            <v>4</v>
          </cell>
          <cell r="K275">
            <v>0</v>
          </cell>
          <cell r="L275">
            <v>26</v>
          </cell>
          <cell r="M275">
            <v>0.121692987</v>
          </cell>
        </row>
        <row r="276">
          <cell r="J276">
            <v>5</v>
          </cell>
          <cell r="K276">
            <v>0</v>
          </cell>
          <cell r="L276">
            <v>26</v>
          </cell>
          <cell r="M276">
            <v>0.1239508221</v>
          </cell>
        </row>
        <row r="277">
          <cell r="J277">
            <v>6</v>
          </cell>
          <cell r="K277">
            <v>0</v>
          </cell>
          <cell r="L277">
            <v>26</v>
          </cell>
          <cell r="M277">
            <v>0.1248619062</v>
          </cell>
        </row>
        <row r="278">
          <cell r="J278">
            <v>7</v>
          </cell>
          <cell r="K278">
            <v>0</v>
          </cell>
          <cell r="L278">
            <v>26</v>
          </cell>
          <cell r="M278">
            <v>0.12824489019999999</v>
          </cell>
        </row>
        <row r="279">
          <cell r="J279">
            <v>8</v>
          </cell>
          <cell r="K279">
            <v>0</v>
          </cell>
          <cell r="L279">
            <v>26</v>
          </cell>
          <cell r="M279">
            <v>0.1305051502</v>
          </cell>
        </row>
        <row r="280">
          <cell r="J280">
            <v>9</v>
          </cell>
          <cell r="K280">
            <v>0</v>
          </cell>
          <cell r="L280">
            <v>26</v>
          </cell>
          <cell r="M280">
            <v>0.13083960680000001</v>
          </cell>
        </row>
        <row r="281">
          <cell r="J281">
            <v>10</v>
          </cell>
          <cell r="K281">
            <v>0</v>
          </cell>
          <cell r="L281">
            <v>26</v>
          </cell>
          <cell r="M281">
            <v>0.1391011684</v>
          </cell>
        </row>
        <row r="282">
          <cell r="J282">
            <v>1</v>
          </cell>
          <cell r="K282">
            <v>0</v>
          </cell>
          <cell r="L282">
            <v>27</v>
          </cell>
          <cell r="M282">
            <v>0.1159091611</v>
          </cell>
        </row>
        <row r="283">
          <cell r="J283">
            <v>2</v>
          </cell>
          <cell r="K283">
            <v>0</v>
          </cell>
          <cell r="L283">
            <v>27</v>
          </cell>
          <cell r="M283">
            <v>0.1175889623</v>
          </cell>
        </row>
        <row r="284">
          <cell r="J284">
            <v>3</v>
          </cell>
          <cell r="K284">
            <v>0</v>
          </cell>
          <cell r="L284">
            <v>27</v>
          </cell>
          <cell r="M284">
            <v>0.1199621741</v>
          </cell>
        </row>
        <row r="285">
          <cell r="J285">
            <v>4</v>
          </cell>
          <cell r="K285">
            <v>0</v>
          </cell>
          <cell r="L285">
            <v>27</v>
          </cell>
          <cell r="M285">
            <v>0.12177247670000001</v>
          </cell>
        </row>
        <row r="286">
          <cell r="J286">
            <v>5</v>
          </cell>
          <cell r="K286">
            <v>0</v>
          </cell>
          <cell r="L286">
            <v>27</v>
          </cell>
          <cell r="M286">
            <v>0.1240298557</v>
          </cell>
        </row>
        <row r="287">
          <cell r="J287">
            <v>6</v>
          </cell>
          <cell r="K287">
            <v>0</v>
          </cell>
          <cell r="L287">
            <v>27</v>
          </cell>
          <cell r="M287">
            <v>0.1249401846</v>
          </cell>
        </row>
        <row r="288">
          <cell r="J288">
            <v>7</v>
          </cell>
          <cell r="K288">
            <v>0</v>
          </cell>
          <cell r="L288">
            <v>27</v>
          </cell>
          <cell r="M288">
            <v>0.12832299520000001</v>
          </cell>
        </row>
        <row r="289">
          <cell r="J289">
            <v>8</v>
          </cell>
          <cell r="K289">
            <v>0</v>
          </cell>
          <cell r="L289">
            <v>27</v>
          </cell>
          <cell r="M289">
            <v>0.1305811966</v>
          </cell>
        </row>
        <row r="290">
          <cell r="J290">
            <v>9</v>
          </cell>
          <cell r="K290">
            <v>0</v>
          </cell>
          <cell r="L290">
            <v>27</v>
          </cell>
          <cell r="M290">
            <v>0.13091306010000001</v>
          </cell>
        </row>
        <row r="291">
          <cell r="J291">
            <v>10</v>
          </cell>
          <cell r="K291">
            <v>0</v>
          </cell>
          <cell r="L291">
            <v>27</v>
          </cell>
          <cell r="M291">
            <v>0.1391719753</v>
          </cell>
        </row>
        <row r="292">
          <cell r="J292">
            <v>1</v>
          </cell>
          <cell r="K292">
            <v>0</v>
          </cell>
          <cell r="L292">
            <v>28</v>
          </cell>
          <cell r="M292">
            <v>0.1159736039</v>
          </cell>
        </row>
        <row r="293">
          <cell r="J293">
            <v>2</v>
          </cell>
          <cell r="K293">
            <v>0</v>
          </cell>
          <cell r="L293">
            <v>28</v>
          </cell>
          <cell r="M293">
            <v>0.1176527699</v>
          </cell>
        </row>
        <row r="294">
          <cell r="J294">
            <v>3</v>
          </cell>
          <cell r="K294">
            <v>0</v>
          </cell>
          <cell r="L294">
            <v>28</v>
          </cell>
          <cell r="M294">
            <v>0.12002630290000001</v>
          </cell>
        </row>
        <row r="295">
          <cell r="J295">
            <v>4</v>
          </cell>
          <cell r="K295">
            <v>0</v>
          </cell>
          <cell r="L295">
            <v>28</v>
          </cell>
          <cell r="M295">
            <v>0.12183597779999999</v>
          </cell>
        </row>
        <row r="296">
          <cell r="J296">
            <v>5</v>
          </cell>
          <cell r="K296">
            <v>0</v>
          </cell>
          <cell r="L296">
            <v>28</v>
          </cell>
          <cell r="M296">
            <v>0.1240929925</v>
          </cell>
        </row>
        <row r="297">
          <cell r="J297">
            <v>6</v>
          </cell>
          <cell r="K297">
            <v>0</v>
          </cell>
          <cell r="L297">
            <v>28</v>
          </cell>
          <cell r="M297">
            <v>0.12500271809999999</v>
          </cell>
        </row>
        <row r="298">
          <cell r="J298">
            <v>7</v>
          </cell>
          <cell r="K298">
            <v>0</v>
          </cell>
          <cell r="L298">
            <v>28</v>
          </cell>
          <cell r="M298">
            <v>0.12838539030000001</v>
          </cell>
        </row>
        <row r="299">
          <cell r="J299">
            <v>8</v>
          </cell>
          <cell r="K299">
            <v>0</v>
          </cell>
          <cell r="L299">
            <v>28</v>
          </cell>
          <cell r="M299">
            <v>0.13064194709999999</v>
          </cell>
        </row>
        <row r="300">
          <cell r="J300">
            <v>9</v>
          </cell>
          <cell r="K300">
            <v>0</v>
          </cell>
          <cell r="L300">
            <v>28</v>
          </cell>
          <cell r="M300">
            <v>0.130971739</v>
          </cell>
        </row>
        <row r="301">
          <cell r="J301">
            <v>10</v>
          </cell>
          <cell r="K301">
            <v>0</v>
          </cell>
          <cell r="L301">
            <v>28</v>
          </cell>
          <cell r="M301">
            <v>0.13922854009999999</v>
          </cell>
        </row>
        <row r="302">
          <cell r="J302">
            <v>1</v>
          </cell>
          <cell r="K302">
            <v>0</v>
          </cell>
          <cell r="L302">
            <v>29</v>
          </cell>
          <cell r="M302">
            <v>0.11602508459999999</v>
          </cell>
        </row>
        <row r="303">
          <cell r="J303">
            <v>2</v>
          </cell>
          <cell r="K303">
            <v>0</v>
          </cell>
          <cell r="L303">
            <v>29</v>
          </cell>
          <cell r="M303">
            <v>0.1177037432</v>
          </cell>
        </row>
        <row r="304">
          <cell r="J304">
            <v>3</v>
          </cell>
          <cell r="K304">
            <v>0</v>
          </cell>
          <cell r="L304">
            <v>29</v>
          </cell>
          <cell r="M304">
            <v>0.1200775328</v>
          </cell>
        </row>
        <row r="305">
          <cell r="J305">
            <v>4</v>
          </cell>
          <cell r="K305">
            <v>0</v>
          </cell>
          <cell r="L305">
            <v>29</v>
          </cell>
          <cell r="M305">
            <v>0.12188670629999999</v>
          </cell>
        </row>
        <row r="306">
          <cell r="J306">
            <v>5</v>
          </cell>
          <cell r="K306">
            <v>0</v>
          </cell>
          <cell r="L306">
            <v>29</v>
          </cell>
          <cell r="M306">
            <v>0.12414343</v>
          </cell>
        </row>
        <row r="307">
          <cell r="J307">
            <v>6</v>
          </cell>
          <cell r="K307">
            <v>0</v>
          </cell>
          <cell r="L307">
            <v>29</v>
          </cell>
          <cell r="M307">
            <v>0.1250526736</v>
          </cell>
        </row>
        <row r="308">
          <cell r="J308">
            <v>7</v>
          </cell>
          <cell r="K308">
            <v>0</v>
          </cell>
          <cell r="L308">
            <v>29</v>
          </cell>
          <cell r="M308">
            <v>0.1284352352</v>
          </cell>
        </row>
        <row r="309">
          <cell r="J309">
            <v>8</v>
          </cell>
          <cell r="K309">
            <v>0</v>
          </cell>
          <cell r="L309">
            <v>29</v>
          </cell>
          <cell r="M309">
            <v>0.13069047810000001</v>
          </cell>
        </row>
        <row r="310">
          <cell r="J310">
            <v>9</v>
          </cell>
          <cell r="K310">
            <v>0</v>
          </cell>
          <cell r="L310">
            <v>29</v>
          </cell>
          <cell r="M310">
            <v>0.13101861519999999</v>
          </cell>
        </row>
        <row r="311">
          <cell r="J311">
            <v>10</v>
          </cell>
          <cell r="K311">
            <v>0</v>
          </cell>
          <cell r="L311">
            <v>29</v>
          </cell>
          <cell r="M311">
            <v>0.1392737275</v>
          </cell>
        </row>
        <row r="312">
          <cell r="J312">
            <v>1</v>
          </cell>
          <cell r="K312">
            <v>0</v>
          </cell>
          <cell r="L312">
            <v>30</v>
          </cell>
          <cell r="M312">
            <v>0.1160662106</v>
          </cell>
        </row>
        <row r="313">
          <cell r="J313">
            <v>2</v>
          </cell>
          <cell r="K313">
            <v>0</v>
          </cell>
          <cell r="L313">
            <v>30</v>
          </cell>
          <cell r="M313">
            <v>0.1177444637</v>
          </cell>
        </row>
        <row r="314">
          <cell r="J314">
            <v>3</v>
          </cell>
          <cell r="K314">
            <v>0</v>
          </cell>
          <cell r="L314">
            <v>30</v>
          </cell>
          <cell r="M314">
            <v>0.1201184584</v>
          </cell>
        </row>
        <row r="315">
          <cell r="J315">
            <v>4</v>
          </cell>
          <cell r="K315">
            <v>0</v>
          </cell>
          <cell r="L315">
            <v>30</v>
          </cell>
          <cell r="M315">
            <v>0.12192723129999999</v>
          </cell>
        </row>
        <row r="316">
          <cell r="J316">
            <v>5</v>
          </cell>
          <cell r="K316">
            <v>0</v>
          </cell>
          <cell r="L316">
            <v>30</v>
          </cell>
          <cell r="M316">
            <v>0.1241837224</v>
          </cell>
        </row>
        <row r="317">
          <cell r="J317">
            <v>6</v>
          </cell>
          <cell r="K317">
            <v>0</v>
          </cell>
          <cell r="L317">
            <v>30</v>
          </cell>
          <cell r="M317">
            <v>0.12509258100000001</v>
          </cell>
        </row>
        <row r="318">
          <cell r="J318">
            <v>7</v>
          </cell>
          <cell r="K318">
            <v>0</v>
          </cell>
          <cell r="L318">
            <v>30</v>
          </cell>
          <cell r="M318">
            <v>0.12847505419999999</v>
          </cell>
        </row>
        <row r="319">
          <cell r="J319">
            <v>8</v>
          </cell>
          <cell r="K319">
            <v>0</v>
          </cell>
          <cell r="L319">
            <v>30</v>
          </cell>
          <cell r="M319">
            <v>0.1307292477</v>
          </cell>
        </row>
        <row r="320">
          <cell r="J320">
            <v>9</v>
          </cell>
          <cell r="K320">
            <v>0</v>
          </cell>
          <cell r="L320">
            <v>30</v>
          </cell>
          <cell r="M320">
            <v>0.13105606280000001</v>
          </cell>
        </row>
        <row r="321">
          <cell r="J321">
            <v>10</v>
          </cell>
          <cell r="K321">
            <v>0</v>
          </cell>
          <cell r="L321">
            <v>30</v>
          </cell>
          <cell r="M321">
            <v>0.13930982589999999</v>
          </cell>
        </row>
        <row r="322">
          <cell r="J322">
            <v>1</v>
          </cell>
          <cell r="K322">
            <v>1</v>
          </cell>
          <cell r="L322">
            <v>1</v>
          </cell>
          <cell r="M322">
            <v>3.8235317E-3</v>
          </cell>
        </row>
        <row r="323">
          <cell r="J323">
            <v>2</v>
          </cell>
          <cell r="K323">
            <v>1</v>
          </cell>
          <cell r="L323">
            <v>1</v>
          </cell>
          <cell r="M323">
            <v>5.8717737000000001E-3</v>
          </cell>
        </row>
        <row r="324">
          <cell r="J324">
            <v>3</v>
          </cell>
          <cell r="K324">
            <v>1</v>
          </cell>
          <cell r="L324">
            <v>1</v>
          </cell>
          <cell r="M324">
            <v>7.2825857000000001E-3</v>
          </cell>
        </row>
        <row r="325">
          <cell r="J325">
            <v>4</v>
          </cell>
          <cell r="K325">
            <v>1</v>
          </cell>
          <cell r="L325">
            <v>1</v>
          </cell>
          <cell r="M325">
            <v>9.8278489E-3</v>
          </cell>
        </row>
        <row r="326">
          <cell r="J326">
            <v>5</v>
          </cell>
          <cell r="K326">
            <v>1</v>
          </cell>
          <cell r="L326">
            <v>1</v>
          </cell>
          <cell r="M326">
            <v>1.2635842600000001E-2</v>
          </cell>
        </row>
        <row r="327">
          <cell r="J327">
            <v>6</v>
          </cell>
          <cell r="K327">
            <v>1</v>
          </cell>
          <cell r="L327">
            <v>1</v>
          </cell>
          <cell r="M327">
            <v>1.57980806E-2</v>
          </cell>
        </row>
        <row r="328">
          <cell r="J328">
            <v>7</v>
          </cell>
          <cell r="K328">
            <v>1</v>
          </cell>
          <cell r="L328">
            <v>1</v>
          </cell>
          <cell r="M328">
            <v>2.1727079600000001E-2</v>
          </cell>
        </row>
        <row r="329">
          <cell r="J329">
            <v>8</v>
          </cell>
          <cell r="K329">
            <v>1</v>
          </cell>
          <cell r="L329">
            <v>1</v>
          </cell>
          <cell r="M329">
            <v>3.0637795700000001E-2</v>
          </cell>
        </row>
        <row r="330">
          <cell r="J330">
            <v>9</v>
          </cell>
          <cell r="K330">
            <v>1</v>
          </cell>
          <cell r="L330">
            <v>1</v>
          </cell>
          <cell r="M330">
            <v>4.6646331399999998E-2</v>
          </cell>
        </row>
        <row r="331">
          <cell r="J331">
            <v>10</v>
          </cell>
          <cell r="K331">
            <v>1</v>
          </cell>
          <cell r="L331">
            <v>1</v>
          </cell>
          <cell r="M331">
            <v>0.12333788919999999</v>
          </cell>
        </row>
        <row r="332">
          <cell r="J332">
            <v>1</v>
          </cell>
          <cell r="K332">
            <v>1</v>
          </cell>
          <cell r="L332">
            <v>2</v>
          </cell>
          <cell r="M332">
            <v>1.5580199499999999E-2</v>
          </cell>
        </row>
        <row r="333">
          <cell r="J333">
            <v>2</v>
          </cell>
          <cell r="K333">
            <v>1</v>
          </cell>
          <cell r="L333">
            <v>2</v>
          </cell>
          <cell r="M333">
            <v>1.90315377E-2</v>
          </cell>
        </row>
        <row r="334">
          <cell r="J334">
            <v>3</v>
          </cell>
          <cell r="K334">
            <v>1</v>
          </cell>
          <cell r="L334">
            <v>2</v>
          </cell>
          <cell r="M334">
            <v>2.17390025E-2</v>
          </cell>
        </row>
        <row r="335">
          <cell r="J335">
            <v>4</v>
          </cell>
          <cell r="K335">
            <v>1</v>
          </cell>
          <cell r="L335">
            <v>2</v>
          </cell>
          <cell r="M335">
            <v>2.55178647E-2</v>
          </cell>
        </row>
        <row r="336">
          <cell r="J336">
            <v>5</v>
          </cell>
          <cell r="K336">
            <v>1</v>
          </cell>
          <cell r="L336">
            <v>2</v>
          </cell>
          <cell r="M336">
            <v>2.9841239799999999E-2</v>
          </cell>
        </row>
        <row r="337">
          <cell r="J337">
            <v>6</v>
          </cell>
          <cell r="K337">
            <v>1</v>
          </cell>
          <cell r="L337">
            <v>2</v>
          </cell>
          <cell r="M337">
            <v>3.4295617299999998E-2</v>
          </cell>
        </row>
        <row r="338">
          <cell r="J338">
            <v>7</v>
          </cell>
          <cell r="K338">
            <v>1</v>
          </cell>
          <cell r="L338">
            <v>2</v>
          </cell>
          <cell r="M338">
            <v>4.17746092E-2</v>
          </cell>
        </row>
        <row r="339">
          <cell r="J339">
            <v>8</v>
          </cell>
          <cell r="K339">
            <v>1</v>
          </cell>
          <cell r="L339">
            <v>2</v>
          </cell>
          <cell r="M339">
            <v>5.31029841E-2</v>
          </cell>
        </row>
        <row r="340">
          <cell r="J340">
            <v>9</v>
          </cell>
          <cell r="K340">
            <v>1</v>
          </cell>
          <cell r="L340">
            <v>2</v>
          </cell>
          <cell r="M340">
            <v>6.9190268900000004E-2</v>
          </cell>
        </row>
        <row r="341">
          <cell r="J341">
            <v>10</v>
          </cell>
          <cell r="K341">
            <v>1</v>
          </cell>
          <cell r="L341">
            <v>2</v>
          </cell>
          <cell r="M341">
            <v>0.14461650779999999</v>
          </cell>
        </row>
        <row r="342">
          <cell r="J342">
            <v>11</v>
          </cell>
          <cell r="K342">
            <v>1</v>
          </cell>
          <cell r="L342">
            <v>2</v>
          </cell>
          <cell r="M342">
            <v>1</v>
          </cell>
        </row>
        <row r="343">
          <cell r="J343">
            <v>12</v>
          </cell>
          <cell r="K343">
            <v>1</v>
          </cell>
          <cell r="L343">
            <v>2</v>
          </cell>
          <cell r="M343">
            <v>1</v>
          </cell>
        </row>
        <row r="344">
          <cell r="J344">
            <v>13</v>
          </cell>
          <cell r="K344">
            <v>1</v>
          </cell>
          <cell r="L344">
            <v>2</v>
          </cell>
          <cell r="M344">
            <v>0</v>
          </cell>
        </row>
        <row r="345">
          <cell r="J345">
            <v>1</v>
          </cell>
          <cell r="K345">
            <v>1</v>
          </cell>
          <cell r="L345">
            <v>3</v>
          </cell>
          <cell r="M345">
            <v>3.05098361E-2</v>
          </cell>
        </row>
        <row r="346">
          <cell r="J346">
            <v>2</v>
          </cell>
          <cell r="K346">
            <v>1</v>
          </cell>
          <cell r="L346">
            <v>3</v>
          </cell>
          <cell r="M346">
            <v>3.4464741799999997E-2</v>
          </cell>
        </row>
        <row r="347">
          <cell r="J347">
            <v>3</v>
          </cell>
          <cell r="K347">
            <v>1</v>
          </cell>
          <cell r="L347">
            <v>3</v>
          </cell>
          <cell r="M347">
            <v>3.7654119799999997E-2</v>
          </cell>
        </row>
        <row r="348">
          <cell r="J348">
            <v>4</v>
          </cell>
          <cell r="K348">
            <v>1</v>
          </cell>
          <cell r="L348">
            <v>3</v>
          </cell>
          <cell r="M348">
            <v>4.1737437099999997E-2</v>
          </cell>
        </row>
        <row r="349">
          <cell r="J349">
            <v>5</v>
          </cell>
          <cell r="K349">
            <v>1</v>
          </cell>
          <cell r="L349">
            <v>3</v>
          </cell>
          <cell r="M349">
            <v>4.6503354099999998E-2</v>
          </cell>
        </row>
        <row r="350">
          <cell r="J350">
            <v>6</v>
          </cell>
          <cell r="K350">
            <v>1</v>
          </cell>
          <cell r="L350">
            <v>3</v>
          </cell>
          <cell r="M350">
            <v>5.12358428E-2</v>
          </cell>
        </row>
        <row r="351">
          <cell r="J351">
            <v>7</v>
          </cell>
          <cell r="K351">
            <v>1</v>
          </cell>
          <cell r="L351">
            <v>3</v>
          </cell>
          <cell r="M351">
            <v>5.9024878099999997E-2</v>
          </cell>
        </row>
        <row r="352">
          <cell r="J352">
            <v>8</v>
          </cell>
          <cell r="K352">
            <v>1</v>
          </cell>
          <cell r="L352">
            <v>3</v>
          </cell>
          <cell r="M352">
            <v>7.0718720400000004E-2</v>
          </cell>
        </row>
        <row r="353">
          <cell r="J353">
            <v>9</v>
          </cell>
          <cell r="K353">
            <v>1</v>
          </cell>
          <cell r="L353">
            <v>3</v>
          </cell>
          <cell r="M353">
            <v>8.6329219900000004E-2</v>
          </cell>
        </row>
        <row r="354">
          <cell r="J354">
            <v>10</v>
          </cell>
          <cell r="K354">
            <v>1</v>
          </cell>
          <cell r="L354">
            <v>3</v>
          </cell>
          <cell r="M354">
            <v>0.15908649189999999</v>
          </cell>
        </row>
        <row r="355">
          <cell r="J355">
            <v>1</v>
          </cell>
          <cell r="K355">
            <v>1</v>
          </cell>
          <cell r="L355">
            <v>4</v>
          </cell>
          <cell r="M355">
            <v>4.6534825299999999E-2</v>
          </cell>
        </row>
        <row r="356">
          <cell r="J356">
            <v>2</v>
          </cell>
          <cell r="K356">
            <v>1</v>
          </cell>
          <cell r="L356">
            <v>4</v>
          </cell>
          <cell r="M356">
            <v>5.0605293500000002E-2</v>
          </cell>
        </row>
        <row r="357">
          <cell r="J357">
            <v>3</v>
          </cell>
          <cell r="K357">
            <v>1</v>
          </cell>
          <cell r="L357">
            <v>4</v>
          </cell>
          <cell r="M357">
            <v>5.3960409700000003E-2</v>
          </cell>
        </row>
        <row r="358">
          <cell r="J358">
            <v>4</v>
          </cell>
          <cell r="K358">
            <v>1</v>
          </cell>
          <cell r="L358">
            <v>4</v>
          </cell>
          <cell r="M358">
            <v>5.8017042300000002E-2</v>
          </cell>
        </row>
        <row r="359">
          <cell r="J359">
            <v>5</v>
          </cell>
          <cell r="K359">
            <v>1</v>
          </cell>
          <cell r="L359">
            <v>4</v>
          </cell>
          <cell r="M359">
            <v>6.2870163800000003E-2</v>
          </cell>
        </row>
        <row r="360">
          <cell r="J360">
            <v>6</v>
          </cell>
          <cell r="K360">
            <v>1</v>
          </cell>
          <cell r="L360">
            <v>4</v>
          </cell>
          <cell r="M360">
            <v>6.7560912200000003E-2</v>
          </cell>
        </row>
        <row r="361">
          <cell r="J361">
            <v>7</v>
          </cell>
          <cell r="K361">
            <v>1</v>
          </cell>
          <cell r="L361">
            <v>4</v>
          </cell>
          <cell r="M361">
            <v>7.5301799099999997E-2</v>
          </cell>
        </row>
        <row r="362">
          <cell r="J362">
            <v>8</v>
          </cell>
          <cell r="K362">
            <v>1</v>
          </cell>
          <cell r="L362">
            <v>4</v>
          </cell>
          <cell r="M362">
            <v>8.6754472400000004E-2</v>
          </cell>
        </row>
        <row r="363">
          <cell r="J363">
            <v>9</v>
          </cell>
          <cell r="K363">
            <v>1</v>
          </cell>
          <cell r="L363">
            <v>4</v>
          </cell>
          <cell r="M363">
            <v>0.1018602351</v>
          </cell>
        </row>
        <row r="364">
          <cell r="J364">
            <v>10</v>
          </cell>
          <cell r="K364">
            <v>1</v>
          </cell>
          <cell r="L364">
            <v>4</v>
          </cell>
          <cell r="M364">
            <v>0.17182525470000001</v>
          </cell>
        </row>
        <row r="365">
          <cell r="J365">
            <v>1</v>
          </cell>
          <cell r="K365">
            <v>1</v>
          </cell>
          <cell r="L365">
            <v>5</v>
          </cell>
          <cell r="M365">
            <v>6.1698315599999998E-2</v>
          </cell>
        </row>
        <row r="366">
          <cell r="J366">
            <v>2</v>
          </cell>
          <cell r="K366">
            <v>1</v>
          </cell>
          <cell r="L366">
            <v>5</v>
          </cell>
          <cell r="M366">
            <v>6.5759560499999994E-2</v>
          </cell>
        </row>
        <row r="367">
          <cell r="J367">
            <v>3</v>
          </cell>
          <cell r="K367">
            <v>1</v>
          </cell>
          <cell r="L367">
            <v>5</v>
          </cell>
          <cell r="M367">
            <v>6.9175609299999996E-2</v>
          </cell>
        </row>
        <row r="368">
          <cell r="J368">
            <v>4</v>
          </cell>
          <cell r="K368">
            <v>1</v>
          </cell>
          <cell r="L368">
            <v>5</v>
          </cell>
          <cell r="M368">
            <v>7.3112426199999997E-2</v>
          </cell>
        </row>
        <row r="369">
          <cell r="J369">
            <v>5</v>
          </cell>
          <cell r="K369">
            <v>1</v>
          </cell>
          <cell r="L369">
            <v>5</v>
          </cell>
          <cell r="M369">
            <v>7.7946462300000005E-2</v>
          </cell>
        </row>
        <row r="370">
          <cell r="J370">
            <v>6</v>
          </cell>
          <cell r="K370">
            <v>1</v>
          </cell>
          <cell r="L370">
            <v>5</v>
          </cell>
          <cell r="M370">
            <v>8.2509866799999998E-2</v>
          </cell>
        </row>
        <row r="371">
          <cell r="J371">
            <v>7</v>
          </cell>
          <cell r="K371">
            <v>1</v>
          </cell>
          <cell r="L371">
            <v>5</v>
          </cell>
          <cell r="M371">
            <v>9.0109070900000005E-2</v>
          </cell>
        </row>
        <row r="372">
          <cell r="J372">
            <v>8</v>
          </cell>
          <cell r="K372">
            <v>1</v>
          </cell>
          <cell r="L372">
            <v>5</v>
          </cell>
          <cell r="M372">
            <v>0.101173983</v>
          </cell>
        </row>
        <row r="373">
          <cell r="J373">
            <v>9</v>
          </cell>
          <cell r="K373">
            <v>1</v>
          </cell>
          <cell r="L373">
            <v>5</v>
          </cell>
          <cell r="M373">
            <v>0.11580821769999999</v>
          </cell>
        </row>
        <row r="374">
          <cell r="J374">
            <v>10</v>
          </cell>
          <cell r="K374">
            <v>1</v>
          </cell>
          <cell r="L374">
            <v>5</v>
          </cell>
          <cell r="M374">
            <v>0.1831616989</v>
          </cell>
        </row>
        <row r="375">
          <cell r="J375">
            <v>1</v>
          </cell>
          <cell r="K375">
            <v>1</v>
          </cell>
          <cell r="L375">
            <v>6</v>
          </cell>
          <cell r="M375">
            <v>7.1841940600000001E-2</v>
          </cell>
        </row>
        <row r="376">
          <cell r="J376">
            <v>2</v>
          </cell>
          <cell r="K376">
            <v>1</v>
          </cell>
          <cell r="L376">
            <v>6</v>
          </cell>
          <cell r="M376">
            <v>7.5875565300000003E-2</v>
          </cell>
        </row>
        <row r="377">
          <cell r="J377">
            <v>3</v>
          </cell>
          <cell r="K377">
            <v>1</v>
          </cell>
          <cell r="L377">
            <v>6</v>
          </cell>
          <cell r="M377">
            <v>7.9315093200000006E-2</v>
          </cell>
        </row>
        <row r="378">
          <cell r="J378">
            <v>4</v>
          </cell>
          <cell r="K378">
            <v>1</v>
          </cell>
          <cell r="L378">
            <v>6</v>
          </cell>
          <cell r="M378">
            <v>8.3154774799999998E-2</v>
          </cell>
        </row>
        <row r="379">
          <cell r="J379">
            <v>5</v>
          </cell>
          <cell r="K379">
            <v>1</v>
          </cell>
          <cell r="L379">
            <v>6</v>
          </cell>
          <cell r="M379">
            <v>8.7957863400000003E-2</v>
          </cell>
        </row>
        <row r="380">
          <cell r="J380">
            <v>6</v>
          </cell>
          <cell r="K380">
            <v>1</v>
          </cell>
          <cell r="L380">
            <v>6</v>
          </cell>
          <cell r="M380">
            <v>9.2420404499999997E-2</v>
          </cell>
        </row>
        <row r="381">
          <cell r="J381">
            <v>7</v>
          </cell>
          <cell r="K381">
            <v>1</v>
          </cell>
          <cell r="L381">
            <v>6</v>
          </cell>
          <cell r="M381">
            <v>9.9907749399999995E-2</v>
          </cell>
        </row>
        <row r="382">
          <cell r="J382">
            <v>8</v>
          </cell>
          <cell r="K382">
            <v>1</v>
          </cell>
          <cell r="L382">
            <v>6</v>
          </cell>
          <cell r="M382">
            <v>0.1106849374</v>
          </cell>
        </row>
        <row r="383">
          <cell r="J383">
            <v>9</v>
          </cell>
          <cell r="K383">
            <v>1</v>
          </cell>
          <cell r="L383">
            <v>6</v>
          </cell>
          <cell r="M383">
            <v>0.1250049141</v>
          </cell>
        </row>
        <row r="384">
          <cell r="J384">
            <v>10</v>
          </cell>
          <cell r="K384">
            <v>1</v>
          </cell>
          <cell r="L384">
            <v>6</v>
          </cell>
          <cell r="M384">
            <v>0.19061715609999999</v>
          </cell>
        </row>
        <row r="385">
          <cell r="J385">
            <v>1</v>
          </cell>
          <cell r="K385">
            <v>1</v>
          </cell>
          <cell r="L385">
            <v>7</v>
          </cell>
          <cell r="M385">
            <v>7.9814986399999996E-2</v>
          </cell>
        </row>
        <row r="386">
          <cell r="J386">
            <v>2</v>
          </cell>
          <cell r="K386">
            <v>1</v>
          </cell>
          <cell r="L386">
            <v>7</v>
          </cell>
          <cell r="M386">
            <v>8.3821928099999998E-2</v>
          </cell>
        </row>
        <row r="387">
          <cell r="J387">
            <v>3</v>
          </cell>
          <cell r="K387">
            <v>1</v>
          </cell>
          <cell r="L387">
            <v>7</v>
          </cell>
          <cell r="M387">
            <v>8.7275906900000005E-2</v>
          </cell>
        </row>
        <row r="388">
          <cell r="J388">
            <v>4</v>
          </cell>
          <cell r="K388">
            <v>1</v>
          </cell>
          <cell r="L388">
            <v>7</v>
          </cell>
          <cell r="M388">
            <v>9.1035306199999999E-2</v>
          </cell>
        </row>
        <row r="389">
          <cell r="J389">
            <v>5</v>
          </cell>
          <cell r="K389">
            <v>1</v>
          </cell>
          <cell r="L389">
            <v>7</v>
          </cell>
          <cell r="M389">
            <v>9.5809863300000006E-2</v>
          </cell>
        </row>
        <row r="390">
          <cell r="J390">
            <v>6</v>
          </cell>
          <cell r="K390">
            <v>1</v>
          </cell>
          <cell r="L390">
            <v>7</v>
          </cell>
          <cell r="M390">
            <v>0.100189499</v>
          </cell>
        </row>
        <row r="391">
          <cell r="J391">
            <v>7</v>
          </cell>
          <cell r="K391">
            <v>1</v>
          </cell>
          <cell r="L391">
            <v>7</v>
          </cell>
          <cell r="M391">
            <v>0.10758497440000001</v>
          </cell>
        </row>
        <row r="392">
          <cell r="J392">
            <v>8</v>
          </cell>
          <cell r="K392">
            <v>1</v>
          </cell>
          <cell r="L392">
            <v>7</v>
          </cell>
          <cell r="M392">
            <v>0.11812946169999999</v>
          </cell>
        </row>
        <row r="393">
          <cell r="J393">
            <v>9</v>
          </cell>
          <cell r="K393">
            <v>1</v>
          </cell>
          <cell r="L393">
            <v>7</v>
          </cell>
          <cell r="M393">
            <v>0.13220270079999999</v>
          </cell>
        </row>
        <row r="394">
          <cell r="J394">
            <v>10</v>
          </cell>
          <cell r="K394">
            <v>1</v>
          </cell>
          <cell r="L394">
            <v>7</v>
          </cell>
          <cell r="M394">
            <v>0.19644764319999999</v>
          </cell>
        </row>
        <row r="395">
          <cell r="J395">
            <v>1</v>
          </cell>
          <cell r="K395">
            <v>1</v>
          </cell>
          <cell r="L395">
            <v>8</v>
          </cell>
          <cell r="M395">
            <v>8.6130274699999995E-2</v>
          </cell>
        </row>
        <row r="396">
          <cell r="J396">
            <v>2</v>
          </cell>
          <cell r="K396">
            <v>1</v>
          </cell>
          <cell r="L396">
            <v>8</v>
          </cell>
          <cell r="M396">
            <v>9.0114761400000007E-2</v>
          </cell>
        </row>
        <row r="397">
          <cell r="J397">
            <v>3</v>
          </cell>
          <cell r="K397">
            <v>1</v>
          </cell>
          <cell r="L397">
            <v>8</v>
          </cell>
          <cell r="M397">
            <v>9.3579124E-2</v>
          </cell>
        </row>
        <row r="398">
          <cell r="J398">
            <v>4</v>
          </cell>
          <cell r="K398">
            <v>1</v>
          </cell>
          <cell r="L398">
            <v>8</v>
          </cell>
          <cell r="M398">
            <v>9.7273889799999999E-2</v>
          </cell>
        </row>
        <row r="399">
          <cell r="J399">
            <v>5</v>
          </cell>
          <cell r="K399">
            <v>1</v>
          </cell>
          <cell r="L399">
            <v>8</v>
          </cell>
          <cell r="M399">
            <v>0.1020247316</v>
          </cell>
        </row>
        <row r="400">
          <cell r="J400">
            <v>6</v>
          </cell>
          <cell r="K400">
            <v>1</v>
          </cell>
          <cell r="L400">
            <v>8</v>
          </cell>
          <cell r="M400">
            <v>0.106337738</v>
          </cell>
        </row>
        <row r="401">
          <cell r="J401">
            <v>7</v>
          </cell>
          <cell r="K401">
            <v>1</v>
          </cell>
          <cell r="L401">
            <v>8</v>
          </cell>
          <cell r="M401">
            <v>0.1136593986</v>
          </cell>
        </row>
        <row r="402">
          <cell r="J402">
            <v>8</v>
          </cell>
          <cell r="K402">
            <v>1</v>
          </cell>
          <cell r="L402">
            <v>8</v>
          </cell>
          <cell r="M402">
            <v>0.12401783249999999</v>
          </cell>
        </row>
        <row r="403">
          <cell r="J403">
            <v>9</v>
          </cell>
          <cell r="K403">
            <v>1</v>
          </cell>
          <cell r="L403">
            <v>8</v>
          </cell>
          <cell r="M403">
            <v>0.13789570840000001</v>
          </cell>
        </row>
        <row r="404">
          <cell r="J404">
            <v>10</v>
          </cell>
          <cell r="K404">
            <v>1</v>
          </cell>
          <cell r="L404">
            <v>8</v>
          </cell>
          <cell r="M404">
            <v>0.2010579968</v>
          </cell>
        </row>
        <row r="405">
          <cell r="J405">
            <v>1</v>
          </cell>
          <cell r="K405">
            <v>1</v>
          </cell>
          <cell r="L405">
            <v>9</v>
          </cell>
          <cell r="M405">
            <v>9.1160539999999998E-2</v>
          </cell>
        </row>
        <row r="406">
          <cell r="J406">
            <v>2</v>
          </cell>
          <cell r="K406">
            <v>1</v>
          </cell>
          <cell r="L406">
            <v>9</v>
          </cell>
          <cell r="M406">
            <v>9.5126788500000004E-2</v>
          </cell>
        </row>
        <row r="407">
          <cell r="J407">
            <v>3</v>
          </cell>
          <cell r="K407">
            <v>1</v>
          </cell>
          <cell r="L407">
            <v>9</v>
          </cell>
          <cell r="M407">
            <v>9.85991383E-2</v>
          </cell>
        </row>
        <row r="408">
          <cell r="J408">
            <v>4</v>
          </cell>
          <cell r="K408">
            <v>1</v>
          </cell>
          <cell r="L408">
            <v>9</v>
          </cell>
          <cell r="M408">
            <v>0.1022421436</v>
          </cell>
        </row>
        <row r="409">
          <cell r="J409">
            <v>5</v>
          </cell>
          <cell r="K409">
            <v>1</v>
          </cell>
          <cell r="L409">
            <v>9</v>
          </cell>
          <cell r="M409">
            <v>0.10697379780000001</v>
          </cell>
        </row>
        <row r="410">
          <cell r="J410">
            <v>6</v>
          </cell>
          <cell r="K410">
            <v>1</v>
          </cell>
          <cell r="L410">
            <v>9</v>
          </cell>
          <cell r="M410">
            <v>0.1112334757</v>
          </cell>
        </row>
        <row r="411">
          <cell r="J411">
            <v>7</v>
          </cell>
          <cell r="K411">
            <v>1</v>
          </cell>
          <cell r="L411">
            <v>9</v>
          </cell>
          <cell r="M411">
            <v>0.1184960618</v>
          </cell>
        </row>
        <row r="412">
          <cell r="J412">
            <v>8</v>
          </cell>
          <cell r="K412">
            <v>1</v>
          </cell>
          <cell r="L412">
            <v>9</v>
          </cell>
          <cell r="M412">
            <v>0.12870583660000001</v>
          </cell>
        </row>
        <row r="413">
          <cell r="J413">
            <v>9</v>
          </cell>
          <cell r="K413">
            <v>1</v>
          </cell>
          <cell r="L413">
            <v>9</v>
          </cell>
          <cell r="M413">
            <v>0.14242812099999999</v>
          </cell>
        </row>
        <row r="414">
          <cell r="J414">
            <v>10</v>
          </cell>
          <cell r="K414">
            <v>1</v>
          </cell>
          <cell r="L414">
            <v>9</v>
          </cell>
          <cell r="M414">
            <v>0.20472814689999999</v>
          </cell>
        </row>
        <row r="415">
          <cell r="J415">
            <v>11</v>
          </cell>
          <cell r="K415">
            <v>1</v>
          </cell>
          <cell r="L415">
            <v>9</v>
          </cell>
          <cell r="M415">
            <v>1</v>
          </cell>
        </row>
        <row r="416">
          <cell r="J416">
            <v>12</v>
          </cell>
          <cell r="K416">
            <v>1</v>
          </cell>
          <cell r="L416">
            <v>9</v>
          </cell>
          <cell r="M416">
            <v>1</v>
          </cell>
        </row>
        <row r="417">
          <cell r="J417">
            <v>13</v>
          </cell>
          <cell r="K417">
            <v>1</v>
          </cell>
          <cell r="L417">
            <v>9</v>
          </cell>
          <cell r="M417">
            <v>0</v>
          </cell>
        </row>
        <row r="418">
          <cell r="J418">
            <v>1</v>
          </cell>
          <cell r="K418">
            <v>1</v>
          </cell>
          <cell r="L418">
            <v>10</v>
          </cell>
          <cell r="M418">
            <v>9.5175083699999996E-2</v>
          </cell>
        </row>
        <row r="419">
          <cell r="J419">
            <v>2</v>
          </cell>
          <cell r="K419">
            <v>1</v>
          </cell>
          <cell r="L419">
            <v>10</v>
          </cell>
          <cell r="M419">
            <v>9.9126682800000004E-2</v>
          </cell>
        </row>
        <row r="420">
          <cell r="J420">
            <v>3</v>
          </cell>
          <cell r="K420">
            <v>1</v>
          </cell>
          <cell r="L420">
            <v>10</v>
          </cell>
          <cell r="M420">
            <v>0.1026053316</v>
          </cell>
        </row>
        <row r="421">
          <cell r="J421">
            <v>4</v>
          </cell>
          <cell r="K421">
            <v>1</v>
          </cell>
          <cell r="L421">
            <v>10</v>
          </cell>
          <cell r="M421">
            <v>0.1062069539</v>
          </cell>
        </row>
        <row r="422">
          <cell r="J422">
            <v>5</v>
          </cell>
          <cell r="K422">
            <v>1</v>
          </cell>
          <cell r="L422">
            <v>10</v>
          </cell>
          <cell r="M422">
            <v>0.1109232156</v>
          </cell>
        </row>
        <row r="423">
          <cell r="J423">
            <v>6</v>
          </cell>
          <cell r="K423">
            <v>1</v>
          </cell>
          <cell r="L423">
            <v>10</v>
          </cell>
          <cell r="M423">
            <v>0.11514026500000001</v>
          </cell>
        </row>
        <row r="424">
          <cell r="J424">
            <v>7</v>
          </cell>
          <cell r="K424">
            <v>1</v>
          </cell>
          <cell r="L424">
            <v>10</v>
          </cell>
          <cell r="M424">
            <v>0.1223556306</v>
          </cell>
        </row>
        <row r="425">
          <cell r="J425">
            <v>8</v>
          </cell>
          <cell r="K425">
            <v>1</v>
          </cell>
          <cell r="L425">
            <v>10</v>
          </cell>
          <cell r="M425">
            <v>0.1324466406</v>
          </cell>
        </row>
        <row r="426">
          <cell r="J426">
            <v>9</v>
          </cell>
          <cell r="K426">
            <v>1</v>
          </cell>
          <cell r="L426">
            <v>10</v>
          </cell>
          <cell r="M426">
            <v>0.14604475589999999</v>
          </cell>
        </row>
        <row r="427">
          <cell r="J427">
            <v>10</v>
          </cell>
          <cell r="K427">
            <v>1</v>
          </cell>
          <cell r="L427">
            <v>10</v>
          </cell>
          <cell r="M427">
            <v>0.20765665459999999</v>
          </cell>
        </row>
        <row r="428">
          <cell r="J428">
            <v>11</v>
          </cell>
          <cell r="K428">
            <v>1</v>
          </cell>
          <cell r="L428">
            <v>10</v>
          </cell>
          <cell r="M428">
            <v>1</v>
          </cell>
        </row>
        <row r="429">
          <cell r="J429">
            <v>12</v>
          </cell>
          <cell r="K429">
            <v>1</v>
          </cell>
          <cell r="L429">
            <v>10</v>
          </cell>
          <cell r="M429">
            <v>1</v>
          </cell>
        </row>
        <row r="430">
          <cell r="J430">
            <v>13</v>
          </cell>
          <cell r="K430">
            <v>1</v>
          </cell>
          <cell r="L430">
            <v>10</v>
          </cell>
          <cell r="M430">
            <v>0</v>
          </cell>
        </row>
        <row r="431">
          <cell r="J431">
            <v>1</v>
          </cell>
          <cell r="K431">
            <v>1</v>
          </cell>
          <cell r="L431">
            <v>11</v>
          </cell>
          <cell r="M431">
            <v>9.8381097099999995E-2</v>
          </cell>
        </row>
        <row r="432">
          <cell r="J432">
            <v>2</v>
          </cell>
          <cell r="K432">
            <v>1</v>
          </cell>
          <cell r="L432">
            <v>11</v>
          </cell>
          <cell r="M432">
            <v>0.1023209724</v>
          </cell>
        </row>
        <row r="433">
          <cell r="J433">
            <v>3</v>
          </cell>
          <cell r="K433">
            <v>1</v>
          </cell>
          <cell r="L433">
            <v>11</v>
          </cell>
          <cell r="M433">
            <v>0.1058046315</v>
          </cell>
        </row>
        <row r="434">
          <cell r="J434">
            <v>4</v>
          </cell>
          <cell r="K434">
            <v>1</v>
          </cell>
          <cell r="L434">
            <v>11</v>
          </cell>
          <cell r="M434">
            <v>0.1093731855</v>
          </cell>
        </row>
        <row r="435">
          <cell r="J435">
            <v>5</v>
          </cell>
          <cell r="K435">
            <v>1</v>
          </cell>
          <cell r="L435">
            <v>11</v>
          </cell>
          <cell r="M435">
            <v>0.1140771337</v>
          </cell>
        </row>
        <row r="436">
          <cell r="J436">
            <v>6</v>
          </cell>
          <cell r="K436">
            <v>1</v>
          </cell>
          <cell r="L436">
            <v>11</v>
          </cell>
          <cell r="M436">
            <v>0.11826012180000001</v>
          </cell>
        </row>
        <row r="437">
          <cell r="J437">
            <v>7</v>
          </cell>
          <cell r="K437">
            <v>1</v>
          </cell>
          <cell r="L437">
            <v>11</v>
          </cell>
          <cell r="M437">
            <v>0.12543775739999999</v>
          </cell>
        </row>
        <row r="438">
          <cell r="J438">
            <v>8</v>
          </cell>
          <cell r="K438">
            <v>1</v>
          </cell>
          <cell r="L438">
            <v>11</v>
          </cell>
          <cell r="M438">
            <v>0.13543388910000001</v>
          </cell>
        </row>
        <row r="439">
          <cell r="J439">
            <v>9</v>
          </cell>
          <cell r="K439">
            <v>1</v>
          </cell>
          <cell r="L439">
            <v>11</v>
          </cell>
          <cell r="M439">
            <v>0.14893284439999999</v>
          </cell>
        </row>
        <row r="440">
          <cell r="J440">
            <v>10</v>
          </cell>
          <cell r="K440">
            <v>1</v>
          </cell>
          <cell r="L440">
            <v>11</v>
          </cell>
          <cell r="M440">
            <v>0.20999521160000001</v>
          </cell>
        </row>
        <row r="441">
          <cell r="J441">
            <v>11</v>
          </cell>
          <cell r="K441">
            <v>1</v>
          </cell>
          <cell r="L441">
            <v>11</v>
          </cell>
          <cell r="M441">
            <v>1</v>
          </cell>
        </row>
        <row r="442">
          <cell r="J442">
            <v>12</v>
          </cell>
          <cell r="K442">
            <v>1</v>
          </cell>
          <cell r="L442">
            <v>11</v>
          </cell>
          <cell r="M442">
            <v>1</v>
          </cell>
        </row>
        <row r="443">
          <cell r="J443">
            <v>13</v>
          </cell>
          <cell r="K443">
            <v>1</v>
          </cell>
          <cell r="L443">
            <v>11</v>
          </cell>
          <cell r="M443">
            <v>0</v>
          </cell>
        </row>
        <row r="444">
          <cell r="J444">
            <v>1</v>
          </cell>
          <cell r="K444">
            <v>1</v>
          </cell>
          <cell r="L444">
            <v>12</v>
          </cell>
          <cell r="M444">
            <v>0.1009419756</v>
          </cell>
        </row>
        <row r="445">
          <cell r="J445">
            <v>2</v>
          </cell>
          <cell r="K445">
            <v>1</v>
          </cell>
          <cell r="L445">
            <v>12</v>
          </cell>
          <cell r="M445">
            <v>0.1048724795</v>
          </cell>
        </row>
        <row r="446">
          <cell r="J446">
            <v>3</v>
          </cell>
          <cell r="K446">
            <v>1</v>
          </cell>
          <cell r="L446">
            <v>12</v>
          </cell>
          <cell r="M446">
            <v>0.1083601354</v>
          </cell>
        </row>
        <row r="447">
          <cell r="J447">
            <v>4</v>
          </cell>
          <cell r="K447">
            <v>1</v>
          </cell>
          <cell r="L447">
            <v>12</v>
          </cell>
          <cell r="M447">
            <v>0.1119022702</v>
          </cell>
        </row>
        <row r="448">
          <cell r="J448">
            <v>5</v>
          </cell>
          <cell r="K448">
            <v>1</v>
          </cell>
          <cell r="L448">
            <v>12</v>
          </cell>
          <cell r="M448">
            <v>0.1165963771</v>
          </cell>
        </row>
        <row r="449">
          <cell r="J449">
            <v>6</v>
          </cell>
          <cell r="K449">
            <v>1</v>
          </cell>
          <cell r="L449">
            <v>12</v>
          </cell>
          <cell r="M449">
            <v>0.1207521531</v>
          </cell>
        </row>
        <row r="450">
          <cell r="J450">
            <v>7</v>
          </cell>
          <cell r="K450">
            <v>1</v>
          </cell>
          <cell r="L450">
            <v>12</v>
          </cell>
          <cell r="M450">
            <v>0.12789964570000001</v>
          </cell>
        </row>
        <row r="451">
          <cell r="J451">
            <v>8</v>
          </cell>
          <cell r="K451">
            <v>1</v>
          </cell>
          <cell r="L451">
            <v>12</v>
          </cell>
          <cell r="M451">
            <v>0.13781998240000001</v>
          </cell>
        </row>
        <row r="452">
          <cell r="J452">
            <v>9</v>
          </cell>
          <cell r="K452">
            <v>1</v>
          </cell>
          <cell r="L452">
            <v>12</v>
          </cell>
          <cell r="M452">
            <v>0.1512397318</v>
          </cell>
        </row>
        <row r="453">
          <cell r="J453">
            <v>10</v>
          </cell>
          <cell r="K453">
            <v>1</v>
          </cell>
          <cell r="L453">
            <v>12</v>
          </cell>
          <cell r="M453">
            <v>0.21186314949999999</v>
          </cell>
        </row>
        <row r="454">
          <cell r="J454">
            <v>11</v>
          </cell>
          <cell r="K454">
            <v>1</v>
          </cell>
          <cell r="L454">
            <v>12</v>
          </cell>
          <cell r="M454">
            <v>1</v>
          </cell>
        </row>
        <row r="455">
          <cell r="J455">
            <v>12</v>
          </cell>
          <cell r="K455">
            <v>1</v>
          </cell>
          <cell r="L455">
            <v>12</v>
          </cell>
          <cell r="M455">
            <v>1</v>
          </cell>
        </row>
        <row r="456">
          <cell r="J456">
            <v>13</v>
          </cell>
          <cell r="K456">
            <v>1</v>
          </cell>
          <cell r="L456">
            <v>12</v>
          </cell>
          <cell r="M456">
            <v>0</v>
          </cell>
        </row>
        <row r="457">
          <cell r="J457">
            <v>1</v>
          </cell>
          <cell r="K457">
            <v>1</v>
          </cell>
          <cell r="L457">
            <v>13</v>
          </cell>
          <cell r="M457">
            <v>0.1029876854</v>
          </cell>
        </row>
        <row r="458">
          <cell r="J458">
            <v>2</v>
          </cell>
          <cell r="K458">
            <v>1</v>
          </cell>
          <cell r="L458">
            <v>13</v>
          </cell>
          <cell r="M458">
            <v>0.1069107015</v>
          </cell>
        </row>
        <row r="459">
          <cell r="J459">
            <v>3</v>
          </cell>
          <cell r="K459">
            <v>1</v>
          </cell>
          <cell r="L459">
            <v>13</v>
          </cell>
          <cell r="M459">
            <v>0.1104015487</v>
          </cell>
        </row>
        <row r="460">
          <cell r="J460">
            <v>4</v>
          </cell>
          <cell r="K460">
            <v>1</v>
          </cell>
          <cell r="L460">
            <v>13</v>
          </cell>
          <cell r="M460">
            <v>0.11392257760000001</v>
          </cell>
        </row>
        <row r="461">
          <cell r="J461">
            <v>5</v>
          </cell>
          <cell r="K461">
            <v>1</v>
          </cell>
          <cell r="L461">
            <v>13</v>
          </cell>
          <cell r="M461">
            <v>0.1186088215</v>
          </cell>
        </row>
        <row r="462">
          <cell r="J462">
            <v>6</v>
          </cell>
          <cell r="K462">
            <v>1</v>
          </cell>
          <cell r="L462">
            <v>13</v>
          </cell>
          <cell r="M462">
            <v>0.12274285829999999</v>
          </cell>
        </row>
        <row r="463">
          <cell r="J463">
            <v>7</v>
          </cell>
          <cell r="K463">
            <v>1</v>
          </cell>
          <cell r="L463">
            <v>13</v>
          </cell>
          <cell r="M463">
            <v>0.12986627040000001</v>
          </cell>
        </row>
        <row r="464">
          <cell r="J464">
            <v>8</v>
          </cell>
          <cell r="K464">
            <v>1</v>
          </cell>
          <cell r="L464">
            <v>13</v>
          </cell>
          <cell r="M464">
            <v>0.13972605739999999</v>
          </cell>
        </row>
        <row r="465">
          <cell r="J465">
            <v>9</v>
          </cell>
          <cell r="K465">
            <v>1</v>
          </cell>
          <cell r="L465">
            <v>13</v>
          </cell>
          <cell r="M465">
            <v>0.15308253459999999</v>
          </cell>
        </row>
        <row r="466">
          <cell r="J466">
            <v>10</v>
          </cell>
          <cell r="K466">
            <v>1</v>
          </cell>
          <cell r="L466">
            <v>13</v>
          </cell>
          <cell r="M466">
            <v>0.21335530629999999</v>
          </cell>
        </row>
        <row r="467">
          <cell r="J467">
            <v>11</v>
          </cell>
          <cell r="K467">
            <v>1</v>
          </cell>
          <cell r="L467">
            <v>13</v>
          </cell>
          <cell r="M467">
            <v>1</v>
          </cell>
        </row>
        <row r="468">
          <cell r="J468">
            <v>12</v>
          </cell>
          <cell r="K468">
            <v>1</v>
          </cell>
          <cell r="L468">
            <v>13</v>
          </cell>
          <cell r="M468">
            <v>1</v>
          </cell>
        </row>
        <row r="469">
          <cell r="J469">
            <v>13</v>
          </cell>
          <cell r="K469">
            <v>1</v>
          </cell>
          <cell r="L469">
            <v>13</v>
          </cell>
          <cell r="M469">
            <v>0</v>
          </cell>
        </row>
        <row r="470">
          <cell r="J470">
            <v>1</v>
          </cell>
          <cell r="K470">
            <v>1</v>
          </cell>
          <cell r="L470">
            <v>14</v>
          </cell>
          <cell r="M470">
            <v>0.10462190170000001</v>
          </cell>
        </row>
        <row r="471">
          <cell r="J471">
            <v>2</v>
          </cell>
          <cell r="K471">
            <v>1</v>
          </cell>
          <cell r="L471">
            <v>14</v>
          </cell>
          <cell r="M471">
            <v>0.10853893570000001</v>
          </cell>
        </row>
        <row r="472">
          <cell r="J472">
            <v>3</v>
          </cell>
          <cell r="K472">
            <v>1</v>
          </cell>
          <cell r="L472">
            <v>14</v>
          </cell>
          <cell r="M472">
            <v>0.1120323319</v>
          </cell>
        </row>
        <row r="473">
          <cell r="J473">
            <v>4</v>
          </cell>
          <cell r="K473">
            <v>1</v>
          </cell>
          <cell r="L473">
            <v>14</v>
          </cell>
          <cell r="M473">
            <v>0.1155365</v>
          </cell>
        </row>
        <row r="474">
          <cell r="J474">
            <v>5</v>
          </cell>
          <cell r="K474">
            <v>1</v>
          </cell>
          <cell r="L474">
            <v>14</v>
          </cell>
          <cell r="M474">
            <v>0.1202164621</v>
          </cell>
        </row>
        <row r="475">
          <cell r="J475">
            <v>6</v>
          </cell>
          <cell r="K475">
            <v>1</v>
          </cell>
          <cell r="L475">
            <v>14</v>
          </cell>
          <cell r="M475">
            <v>0.1243331322</v>
          </cell>
        </row>
        <row r="476">
          <cell r="J476">
            <v>7</v>
          </cell>
          <cell r="K476">
            <v>1</v>
          </cell>
          <cell r="L476">
            <v>14</v>
          </cell>
          <cell r="M476">
            <v>0.13143730719999999</v>
          </cell>
        </row>
        <row r="477">
          <cell r="J477">
            <v>8</v>
          </cell>
          <cell r="K477">
            <v>1</v>
          </cell>
          <cell r="L477">
            <v>14</v>
          </cell>
          <cell r="M477">
            <v>0.1412487234</v>
          </cell>
        </row>
        <row r="478">
          <cell r="J478">
            <v>9</v>
          </cell>
          <cell r="K478">
            <v>1</v>
          </cell>
          <cell r="L478">
            <v>14</v>
          </cell>
          <cell r="M478">
            <v>0.15455465569999999</v>
          </cell>
        </row>
        <row r="479">
          <cell r="J479">
            <v>10</v>
          </cell>
          <cell r="K479">
            <v>1</v>
          </cell>
          <cell r="L479">
            <v>14</v>
          </cell>
          <cell r="M479">
            <v>0.21454731369999999</v>
          </cell>
        </row>
        <row r="480">
          <cell r="J480">
            <v>11</v>
          </cell>
          <cell r="K480">
            <v>1</v>
          </cell>
          <cell r="L480">
            <v>14</v>
          </cell>
          <cell r="M480">
            <v>1</v>
          </cell>
        </row>
        <row r="481">
          <cell r="J481">
            <v>12</v>
          </cell>
          <cell r="K481">
            <v>1</v>
          </cell>
          <cell r="L481">
            <v>14</v>
          </cell>
          <cell r="M481">
            <v>1</v>
          </cell>
        </row>
        <row r="482">
          <cell r="J482">
            <v>13</v>
          </cell>
          <cell r="K482">
            <v>1</v>
          </cell>
          <cell r="L482">
            <v>14</v>
          </cell>
          <cell r="M482">
            <v>0</v>
          </cell>
        </row>
        <row r="483">
          <cell r="J483">
            <v>1</v>
          </cell>
          <cell r="K483">
            <v>1</v>
          </cell>
          <cell r="L483">
            <v>15</v>
          </cell>
          <cell r="M483">
            <v>0.1059274067</v>
          </cell>
        </row>
        <row r="484">
          <cell r="J484">
            <v>2</v>
          </cell>
          <cell r="K484">
            <v>1</v>
          </cell>
          <cell r="L484">
            <v>15</v>
          </cell>
          <cell r="M484">
            <v>0.1098396616</v>
          </cell>
        </row>
        <row r="485">
          <cell r="J485">
            <v>3</v>
          </cell>
          <cell r="K485">
            <v>1</v>
          </cell>
          <cell r="L485">
            <v>15</v>
          </cell>
          <cell r="M485">
            <v>0.113335094</v>
          </cell>
        </row>
        <row r="486">
          <cell r="J486">
            <v>4</v>
          </cell>
          <cell r="K486">
            <v>1</v>
          </cell>
          <cell r="L486">
            <v>15</v>
          </cell>
          <cell r="M486">
            <v>0.1168257927</v>
          </cell>
        </row>
        <row r="487">
          <cell r="J487">
            <v>5</v>
          </cell>
          <cell r="K487">
            <v>1</v>
          </cell>
          <cell r="L487">
            <v>15</v>
          </cell>
          <cell r="M487">
            <v>0.1215007364</v>
          </cell>
        </row>
        <row r="488">
          <cell r="J488">
            <v>6</v>
          </cell>
          <cell r="K488">
            <v>1</v>
          </cell>
          <cell r="L488">
            <v>15</v>
          </cell>
          <cell r="M488">
            <v>0.12560353290000001</v>
          </cell>
        </row>
        <row r="489">
          <cell r="J489">
            <v>7</v>
          </cell>
          <cell r="K489">
            <v>1</v>
          </cell>
          <cell r="L489">
            <v>15</v>
          </cell>
          <cell r="M489">
            <v>0.1326923401</v>
          </cell>
        </row>
        <row r="490">
          <cell r="J490">
            <v>8</v>
          </cell>
          <cell r="K490">
            <v>1</v>
          </cell>
          <cell r="L490">
            <v>15</v>
          </cell>
          <cell r="M490">
            <v>0.1424651149</v>
          </cell>
        </row>
        <row r="491">
          <cell r="J491">
            <v>9</v>
          </cell>
          <cell r="K491">
            <v>1</v>
          </cell>
          <cell r="L491">
            <v>15</v>
          </cell>
          <cell r="M491">
            <v>0.15573066890000001</v>
          </cell>
        </row>
        <row r="492">
          <cell r="J492">
            <v>10</v>
          </cell>
          <cell r="K492">
            <v>1</v>
          </cell>
          <cell r="L492">
            <v>15</v>
          </cell>
          <cell r="M492">
            <v>0.21549955630000001</v>
          </cell>
        </row>
        <row r="493">
          <cell r="J493">
            <v>11</v>
          </cell>
          <cell r="K493">
            <v>1</v>
          </cell>
          <cell r="L493">
            <v>15</v>
          </cell>
          <cell r="M493">
            <v>1</v>
          </cell>
        </row>
        <row r="494">
          <cell r="J494">
            <v>12</v>
          </cell>
          <cell r="K494">
            <v>1</v>
          </cell>
          <cell r="L494">
            <v>15</v>
          </cell>
          <cell r="M494">
            <v>1</v>
          </cell>
        </row>
        <row r="495">
          <cell r="J495">
            <v>13</v>
          </cell>
          <cell r="K495">
            <v>1</v>
          </cell>
          <cell r="L495">
            <v>15</v>
          </cell>
          <cell r="M495">
            <v>0</v>
          </cell>
        </row>
        <row r="496">
          <cell r="J496">
            <v>1</v>
          </cell>
          <cell r="K496">
            <v>1</v>
          </cell>
          <cell r="L496">
            <v>16</v>
          </cell>
          <cell r="M496">
            <v>0.1069703211</v>
          </cell>
        </row>
        <row r="497">
          <cell r="J497">
            <v>2</v>
          </cell>
          <cell r="K497">
            <v>1</v>
          </cell>
          <cell r="L497">
            <v>16</v>
          </cell>
          <cell r="M497">
            <v>0.1108787582</v>
          </cell>
        </row>
        <row r="498">
          <cell r="J498">
            <v>3</v>
          </cell>
          <cell r="K498">
            <v>1</v>
          </cell>
          <cell r="L498">
            <v>16</v>
          </cell>
          <cell r="M498">
            <v>0.11437581719999999</v>
          </cell>
        </row>
        <row r="499">
          <cell r="J499">
            <v>4</v>
          </cell>
          <cell r="K499">
            <v>1</v>
          </cell>
          <cell r="L499">
            <v>16</v>
          </cell>
          <cell r="M499">
            <v>0.1178557556</v>
          </cell>
        </row>
        <row r="500">
          <cell r="J500">
            <v>5</v>
          </cell>
          <cell r="K500">
            <v>1</v>
          </cell>
          <cell r="L500">
            <v>16</v>
          </cell>
          <cell r="M500">
            <v>0.1225266904</v>
          </cell>
        </row>
        <row r="501">
          <cell r="J501">
            <v>6</v>
          </cell>
          <cell r="K501">
            <v>1</v>
          </cell>
          <cell r="L501">
            <v>16</v>
          </cell>
          <cell r="M501">
            <v>0.1266184038</v>
          </cell>
        </row>
        <row r="502">
          <cell r="J502">
            <v>7</v>
          </cell>
          <cell r="K502">
            <v>1</v>
          </cell>
          <cell r="L502">
            <v>16</v>
          </cell>
          <cell r="M502">
            <v>0.13369493430000001</v>
          </cell>
        </row>
        <row r="503">
          <cell r="J503">
            <v>8</v>
          </cell>
          <cell r="K503">
            <v>1</v>
          </cell>
          <cell r="L503">
            <v>16</v>
          </cell>
          <cell r="M503">
            <v>0.1434368399</v>
          </cell>
        </row>
        <row r="504">
          <cell r="J504">
            <v>9</v>
          </cell>
          <cell r="K504">
            <v>1</v>
          </cell>
          <cell r="L504">
            <v>16</v>
          </cell>
          <cell r="M504">
            <v>0.1566701375</v>
          </cell>
        </row>
        <row r="505">
          <cell r="J505">
            <v>10</v>
          </cell>
          <cell r="K505">
            <v>1</v>
          </cell>
          <cell r="L505">
            <v>16</v>
          </cell>
          <cell r="M505">
            <v>0.21626026370000001</v>
          </cell>
        </row>
        <row r="506">
          <cell r="J506">
            <v>11</v>
          </cell>
          <cell r="K506">
            <v>1</v>
          </cell>
          <cell r="L506">
            <v>16</v>
          </cell>
          <cell r="M506">
            <v>1</v>
          </cell>
        </row>
        <row r="507">
          <cell r="J507">
            <v>12</v>
          </cell>
          <cell r="K507">
            <v>1</v>
          </cell>
          <cell r="L507">
            <v>16</v>
          </cell>
          <cell r="M507">
            <v>1</v>
          </cell>
        </row>
        <row r="508">
          <cell r="J508">
            <v>13</v>
          </cell>
          <cell r="K508">
            <v>1</v>
          </cell>
          <cell r="L508">
            <v>16</v>
          </cell>
          <cell r="M508">
            <v>0</v>
          </cell>
        </row>
        <row r="509">
          <cell r="J509">
            <v>1</v>
          </cell>
          <cell r="K509">
            <v>1</v>
          </cell>
          <cell r="L509">
            <v>17</v>
          </cell>
          <cell r="M509">
            <v>0.1078034633</v>
          </cell>
        </row>
        <row r="510">
          <cell r="J510">
            <v>2</v>
          </cell>
          <cell r="K510">
            <v>1</v>
          </cell>
          <cell r="L510">
            <v>17</v>
          </cell>
          <cell r="M510">
            <v>0.11170885060000001</v>
          </cell>
        </row>
        <row r="511">
          <cell r="J511">
            <v>3</v>
          </cell>
          <cell r="K511">
            <v>1</v>
          </cell>
          <cell r="L511">
            <v>17</v>
          </cell>
          <cell r="M511">
            <v>0.115207209</v>
          </cell>
        </row>
        <row r="512">
          <cell r="J512">
            <v>4</v>
          </cell>
          <cell r="K512">
            <v>1</v>
          </cell>
          <cell r="L512">
            <v>17</v>
          </cell>
          <cell r="M512">
            <v>0.11867855150000001</v>
          </cell>
        </row>
        <row r="513">
          <cell r="J513">
            <v>5</v>
          </cell>
          <cell r="K513">
            <v>1</v>
          </cell>
          <cell r="L513">
            <v>17</v>
          </cell>
          <cell r="M513">
            <v>0.1233462837</v>
          </cell>
        </row>
        <row r="514">
          <cell r="J514">
            <v>6</v>
          </cell>
          <cell r="K514">
            <v>1</v>
          </cell>
          <cell r="L514">
            <v>17</v>
          </cell>
          <cell r="M514">
            <v>0.12742914329999999</v>
          </cell>
        </row>
        <row r="515">
          <cell r="J515">
            <v>7</v>
          </cell>
          <cell r="K515">
            <v>1</v>
          </cell>
          <cell r="L515">
            <v>17</v>
          </cell>
          <cell r="M515">
            <v>0.1344958664</v>
          </cell>
        </row>
        <row r="516">
          <cell r="J516">
            <v>8</v>
          </cell>
          <cell r="K516">
            <v>1</v>
          </cell>
          <cell r="L516">
            <v>17</v>
          </cell>
          <cell r="M516">
            <v>0.14421311179999999</v>
          </cell>
        </row>
        <row r="517">
          <cell r="J517">
            <v>9</v>
          </cell>
          <cell r="K517">
            <v>1</v>
          </cell>
          <cell r="L517">
            <v>17</v>
          </cell>
          <cell r="M517">
            <v>0.15742064110000001</v>
          </cell>
        </row>
        <row r="518">
          <cell r="J518">
            <v>10</v>
          </cell>
          <cell r="K518">
            <v>1</v>
          </cell>
          <cell r="L518">
            <v>17</v>
          </cell>
          <cell r="M518">
            <v>0.21686796210000001</v>
          </cell>
        </row>
        <row r="519">
          <cell r="J519">
            <v>11</v>
          </cell>
          <cell r="K519">
            <v>1</v>
          </cell>
          <cell r="L519">
            <v>17</v>
          </cell>
          <cell r="M519">
            <v>1</v>
          </cell>
        </row>
        <row r="520">
          <cell r="J520">
            <v>12</v>
          </cell>
          <cell r="K520">
            <v>1</v>
          </cell>
          <cell r="L520">
            <v>17</v>
          </cell>
          <cell r="M520">
            <v>1</v>
          </cell>
        </row>
        <row r="521">
          <cell r="J521">
            <v>13</v>
          </cell>
          <cell r="K521">
            <v>1</v>
          </cell>
          <cell r="L521">
            <v>17</v>
          </cell>
          <cell r="M521">
            <v>0</v>
          </cell>
        </row>
        <row r="522">
          <cell r="J522">
            <v>1</v>
          </cell>
          <cell r="K522">
            <v>1</v>
          </cell>
          <cell r="L522">
            <v>18</v>
          </cell>
          <cell r="M522">
            <v>0.10846902730000001</v>
          </cell>
        </row>
        <row r="523">
          <cell r="J523">
            <v>2</v>
          </cell>
          <cell r="K523">
            <v>1</v>
          </cell>
          <cell r="L523">
            <v>18</v>
          </cell>
          <cell r="M523">
            <v>0.1123719782</v>
          </cell>
        </row>
        <row r="524">
          <cell r="J524">
            <v>3</v>
          </cell>
          <cell r="K524">
            <v>1</v>
          </cell>
          <cell r="L524">
            <v>18</v>
          </cell>
          <cell r="M524">
            <v>0.11587137459999999</v>
          </cell>
        </row>
        <row r="525">
          <cell r="J525">
            <v>4</v>
          </cell>
          <cell r="K525">
            <v>1</v>
          </cell>
          <cell r="L525">
            <v>18</v>
          </cell>
          <cell r="M525">
            <v>0.1193358502</v>
          </cell>
        </row>
        <row r="526">
          <cell r="J526">
            <v>5</v>
          </cell>
          <cell r="K526">
            <v>1</v>
          </cell>
          <cell r="L526">
            <v>18</v>
          </cell>
          <cell r="M526">
            <v>0.12400102389999999</v>
          </cell>
        </row>
        <row r="527">
          <cell r="J527">
            <v>6</v>
          </cell>
          <cell r="K527">
            <v>1</v>
          </cell>
          <cell r="L527">
            <v>18</v>
          </cell>
          <cell r="M527">
            <v>0.12807681060000001</v>
          </cell>
        </row>
        <row r="528">
          <cell r="J528">
            <v>7</v>
          </cell>
          <cell r="K528">
            <v>1</v>
          </cell>
          <cell r="L528">
            <v>18</v>
          </cell>
          <cell r="M528">
            <v>0.13513569889999999</v>
          </cell>
        </row>
        <row r="529">
          <cell r="J529">
            <v>8</v>
          </cell>
          <cell r="K529">
            <v>1</v>
          </cell>
          <cell r="L529">
            <v>18</v>
          </cell>
          <cell r="M529">
            <v>0.14483324440000001</v>
          </cell>
        </row>
        <row r="530">
          <cell r="J530">
            <v>9</v>
          </cell>
          <cell r="K530">
            <v>1</v>
          </cell>
          <cell r="L530">
            <v>18</v>
          </cell>
          <cell r="M530">
            <v>0.1580201883</v>
          </cell>
        </row>
        <row r="531">
          <cell r="J531">
            <v>10</v>
          </cell>
          <cell r="K531">
            <v>1</v>
          </cell>
          <cell r="L531">
            <v>18</v>
          </cell>
          <cell r="M531">
            <v>0.21735342799999999</v>
          </cell>
        </row>
        <row r="532">
          <cell r="J532">
            <v>11</v>
          </cell>
          <cell r="K532">
            <v>1</v>
          </cell>
          <cell r="L532">
            <v>18</v>
          </cell>
          <cell r="M532">
            <v>1</v>
          </cell>
        </row>
        <row r="533">
          <cell r="J533">
            <v>12</v>
          </cell>
          <cell r="K533">
            <v>1</v>
          </cell>
          <cell r="L533">
            <v>18</v>
          </cell>
          <cell r="M533">
            <v>1</v>
          </cell>
        </row>
        <row r="534">
          <cell r="J534">
            <v>13</v>
          </cell>
          <cell r="K534">
            <v>1</v>
          </cell>
          <cell r="L534">
            <v>18</v>
          </cell>
          <cell r="M534">
            <v>0</v>
          </cell>
        </row>
        <row r="535">
          <cell r="J535">
            <v>1</v>
          </cell>
          <cell r="K535">
            <v>1</v>
          </cell>
          <cell r="L535">
            <v>19</v>
          </cell>
          <cell r="M535">
            <v>0.10900071980000001</v>
          </cell>
        </row>
        <row r="536">
          <cell r="J536">
            <v>2</v>
          </cell>
          <cell r="K536">
            <v>1</v>
          </cell>
          <cell r="L536">
            <v>19</v>
          </cell>
          <cell r="M536">
            <v>0.11290172430000001</v>
          </cell>
        </row>
        <row r="537">
          <cell r="J537">
            <v>3</v>
          </cell>
          <cell r="K537">
            <v>1</v>
          </cell>
          <cell r="L537">
            <v>19</v>
          </cell>
          <cell r="M537">
            <v>0.11640195</v>
          </cell>
        </row>
        <row r="538">
          <cell r="J538">
            <v>4</v>
          </cell>
          <cell r="K538">
            <v>1</v>
          </cell>
          <cell r="L538">
            <v>19</v>
          </cell>
          <cell r="M538">
            <v>0.1198609398</v>
          </cell>
        </row>
        <row r="539">
          <cell r="J539">
            <v>5</v>
          </cell>
          <cell r="K539">
            <v>1</v>
          </cell>
          <cell r="L539">
            <v>19</v>
          </cell>
          <cell r="M539">
            <v>0.1245240697</v>
          </cell>
        </row>
        <row r="540">
          <cell r="J540">
            <v>6</v>
          </cell>
          <cell r="K540">
            <v>1</v>
          </cell>
          <cell r="L540">
            <v>19</v>
          </cell>
          <cell r="M540">
            <v>0.12859420599999999</v>
          </cell>
        </row>
        <row r="541">
          <cell r="J541">
            <v>7</v>
          </cell>
          <cell r="K541">
            <v>1</v>
          </cell>
          <cell r="L541">
            <v>19</v>
          </cell>
          <cell r="M541">
            <v>0.13564683550000001</v>
          </cell>
        </row>
        <row r="542">
          <cell r="J542">
            <v>8</v>
          </cell>
          <cell r="K542">
            <v>1</v>
          </cell>
          <cell r="L542">
            <v>19</v>
          </cell>
          <cell r="M542">
            <v>0.14532864340000001</v>
          </cell>
        </row>
        <row r="543">
          <cell r="J543">
            <v>9</v>
          </cell>
          <cell r="K543">
            <v>1</v>
          </cell>
          <cell r="L543">
            <v>19</v>
          </cell>
          <cell r="M543">
            <v>0.1584991425</v>
          </cell>
        </row>
        <row r="544">
          <cell r="J544">
            <v>10</v>
          </cell>
          <cell r="K544">
            <v>1</v>
          </cell>
          <cell r="L544">
            <v>19</v>
          </cell>
          <cell r="M544">
            <v>0.2177412473</v>
          </cell>
        </row>
        <row r="545">
          <cell r="J545">
            <v>11</v>
          </cell>
          <cell r="K545">
            <v>1</v>
          </cell>
          <cell r="L545">
            <v>19</v>
          </cell>
          <cell r="M545">
            <v>1</v>
          </cell>
        </row>
        <row r="546">
          <cell r="J546">
            <v>12</v>
          </cell>
          <cell r="K546">
            <v>1</v>
          </cell>
          <cell r="L546">
            <v>19</v>
          </cell>
          <cell r="M546">
            <v>1</v>
          </cell>
        </row>
        <row r="547">
          <cell r="J547">
            <v>13</v>
          </cell>
          <cell r="K547">
            <v>1</v>
          </cell>
          <cell r="L547">
            <v>19</v>
          </cell>
          <cell r="M547">
            <v>0</v>
          </cell>
        </row>
        <row r="548">
          <cell r="J548">
            <v>1</v>
          </cell>
          <cell r="K548">
            <v>1</v>
          </cell>
          <cell r="L548">
            <v>20</v>
          </cell>
          <cell r="M548">
            <v>0.10942546760000001</v>
          </cell>
        </row>
        <row r="549">
          <cell r="J549">
            <v>2</v>
          </cell>
          <cell r="K549">
            <v>1</v>
          </cell>
          <cell r="L549">
            <v>20</v>
          </cell>
          <cell r="M549">
            <v>0.1133249172</v>
          </cell>
        </row>
        <row r="550">
          <cell r="J550">
            <v>3</v>
          </cell>
          <cell r="K550">
            <v>1</v>
          </cell>
          <cell r="L550">
            <v>20</v>
          </cell>
          <cell r="M550">
            <v>0.1168258054</v>
          </cell>
        </row>
        <row r="551">
          <cell r="J551">
            <v>4</v>
          </cell>
          <cell r="K551">
            <v>1</v>
          </cell>
          <cell r="L551">
            <v>20</v>
          </cell>
          <cell r="M551">
            <v>0.12028041289999999</v>
          </cell>
        </row>
        <row r="552">
          <cell r="J552">
            <v>5</v>
          </cell>
          <cell r="K552">
            <v>1</v>
          </cell>
          <cell r="L552">
            <v>20</v>
          </cell>
          <cell r="M552">
            <v>0.1249419101</v>
          </cell>
        </row>
        <row r="553">
          <cell r="J553">
            <v>6</v>
          </cell>
          <cell r="K553">
            <v>1</v>
          </cell>
          <cell r="L553">
            <v>20</v>
          </cell>
          <cell r="M553">
            <v>0.1290075326</v>
          </cell>
        </row>
        <row r="554">
          <cell r="J554">
            <v>7</v>
          </cell>
          <cell r="K554">
            <v>1</v>
          </cell>
          <cell r="L554">
            <v>20</v>
          </cell>
          <cell r="M554">
            <v>0.13605516209999999</v>
          </cell>
        </row>
        <row r="555">
          <cell r="J555">
            <v>8</v>
          </cell>
          <cell r="K555">
            <v>1</v>
          </cell>
          <cell r="L555">
            <v>20</v>
          </cell>
          <cell r="M555">
            <v>0.145724398</v>
          </cell>
        </row>
        <row r="556">
          <cell r="J556">
            <v>9</v>
          </cell>
          <cell r="K556">
            <v>1</v>
          </cell>
          <cell r="L556">
            <v>20</v>
          </cell>
          <cell r="M556">
            <v>0.15888176000000001</v>
          </cell>
        </row>
        <row r="557">
          <cell r="J557">
            <v>10</v>
          </cell>
          <cell r="K557">
            <v>1</v>
          </cell>
          <cell r="L557">
            <v>20</v>
          </cell>
          <cell r="M557">
            <v>0.21805106060000001</v>
          </cell>
        </row>
        <row r="558">
          <cell r="J558">
            <v>11</v>
          </cell>
          <cell r="K558">
            <v>1</v>
          </cell>
          <cell r="L558">
            <v>20</v>
          </cell>
          <cell r="M558">
            <v>1</v>
          </cell>
        </row>
        <row r="559">
          <cell r="J559">
            <v>12</v>
          </cell>
          <cell r="K559">
            <v>1</v>
          </cell>
          <cell r="L559">
            <v>20</v>
          </cell>
          <cell r="M559">
            <v>1</v>
          </cell>
        </row>
        <row r="560">
          <cell r="J560">
            <v>13</v>
          </cell>
          <cell r="K560">
            <v>1</v>
          </cell>
          <cell r="L560">
            <v>20</v>
          </cell>
          <cell r="M560">
            <v>0</v>
          </cell>
        </row>
        <row r="561">
          <cell r="J561">
            <v>1</v>
          </cell>
          <cell r="K561">
            <v>1</v>
          </cell>
          <cell r="L561">
            <v>21</v>
          </cell>
          <cell r="M561">
            <v>0.10976478169999999</v>
          </cell>
        </row>
        <row r="562">
          <cell r="J562">
            <v>2</v>
          </cell>
          <cell r="K562">
            <v>1</v>
          </cell>
          <cell r="L562">
            <v>21</v>
          </cell>
          <cell r="M562">
            <v>0.11366298919999999</v>
          </cell>
        </row>
        <row r="563">
          <cell r="J563">
            <v>3</v>
          </cell>
          <cell r="K563">
            <v>1</v>
          </cell>
          <cell r="L563">
            <v>21</v>
          </cell>
          <cell r="M563">
            <v>0.11716440660000001</v>
          </cell>
        </row>
        <row r="564">
          <cell r="J564">
            <v>4</v>
          </cell>
          <cell r="K564">
            <v>1</v>
          </cell>
          <cell r="L564">
            <v>21</v>
          </cell>
          <cell r="M564">
            <v>0.1206155132</v>
          </cell>
        </row>
        <row r="565">
          <cell r="J565">
            <v>5</v>
          </cell>
          <cell r="K565">
            <v>1</v>
          </cell>
          <cell r="L565">
            <v>21</v>
          </cell>
          <cell r="M565">
            <v>0.12527570599999999</v>
          </cell>
        </row>
        <row r="566">
          <cell r="J566">
            <v>6</v>
          </cell>
          <cell r="K566">
            <v>1</v>
          </cell>
          <cell r="L566">
            <v>21</v>
          </cell>
          <cell r="M566">
            <v>0.12933772269999999</v>
          </cell>
        </row>
        <row r="567">
          <cell r="J567">
            <v>7</v>
          </cell>
          <cell r="K567">
            <v>1</v>
          </cell>
          <cell r="L567">
            <v>21</v>
          </cell>
          <cell r="M567">
            <v>0.1363813579</v>
          </cell>
        </row>
        <row r="568">
          <cell r="J568">
            <v>8</v>
          </cell>
          <cell r="K568">
            <v>1</v>
          </cell>
          <cell r="L568">
            <v>21</v>
          </cell>
          <cell r="M568">
            <v>0.1460405505</v>
          </cell>
        </row>
        <row r="569">
          <cell r="J569">
            <v>9</v>
          </cell>
          <cell r="K569">
            <v>1</v>
          </cell>
          <cell r="L569">
            <v>21</v>
          </cell>
          <cell r="M569">
            <v>0.15918741780000001</v>
          </cell>
        </row>
        <row r="570">
          <cell r="J570">
            <v>10</v>
          </cell>
          <cell r="K570">
            <v>1</v>
          </cell>
          <cell r="L570">
            <v>21</v>
          </cell>
          <cell r="M570">
            <v>0.21829855810000001</v>
          </cell>
        </row>
        <row r="571">
          <cell r="J571">
            <v>11</v>
          </cell>
          <cell r="K571">
            <v>1</v>
          </cell>
          <cell r="L571">
            <v>21</v>
          </cell>
          <cell r="M571">
            <v>1</v>
          </cell>
        </row>
        <row r="572">
          <cell r="J572">
            <v>12</v>
          </cell>
          <cell r="K572">
            <v>1</v>
          </cell>
          <cell r="L572">
            <v>21</v>
          </cell>
          <cell r="M572">
            <v>1</v>
          </cell>
        </row>
        <row r="573">
          <cell r="J573">
            <v>13</v>
          </cell>
          <cell r="K573">
            <v>1</v>
          </cell>
          <cell r="L573">
            <v>21</v>
          </cell>
          <cell r="M573">
            <v>0</v>
          </cell>
        </row>
        <row r="574">
          <cell r="J574">
            <v>1</v>
          </cell>
          <cell r="K574">
            <v>1</v>
          </cell>
          <cell r="L574">
            <v>22</v>
          </cell>
          <cell r="M574">
            <v>0.1100358462</v>
          </cell>
        </row>
        <row r="575">
          <cell r="J575">
            <v>2</v>
          </cell>
          <cell r="K575">
            <v>1</v>
          </cell>
          <cell r="L575">
            <v>22</v>
          </cell>
          <cell r="M575">
            <v>0.11393306139999999</v>
          </cell>
        </row>
        <row r="576">
          <cell r="J576">
            <v>3</v>
          </cell>
          <cell r="K576">
            <v>1</v>
          </cell>
          <cell r="L576">
            <v>22</v>
          </cell>
          <cell r="M576">
            <v>0.1174349016</v>
          </cell>
        </row>
        <row r="577">
          <cell r="J577">
            <v>4</v>
          </cell>
          <cell r="K577">
            <v>1</v>
          </cell>
          <cell r="L577">
            <v>22</v>
          </cell>
          <cell r="M577">
            <v>0.1208832115</v>
          </cell>
        </row>
        <row r="578">
          <cell r="J578">
            <v>5</v>
          </cell>
          <cell r="K578">
            <v>1</v>
          </cell>
          <cell r="L578">
            <v>22</v>
          </cell>
          <cell r="M578">
            <v>0.12554236229999999</v>
          </cell>
        </row>
        <row r="579">
          <cell r="J579">
            <v>6</v>
          </cell>
          <cell r="K579">
            <v>1</v>
          </cell>
          <cell r="L579">
            <v>22</v>
          </cell>
          <cell r="M579">
            <v>0.12960149839999999</v>
          </cell>
        </row>
        <row r="580">
          <cell r="J580">
            <v>7</v>
          </cell>
          <cell r="K580">
            <v>1</v>
          </cell>
          <cell r="L580">
            <v>22</v>
          </cell>
          <cell r="M580">
            <v>0.1366419428</v>
          </cell>
        </row>
        <row r="581">
          <cell r="J581">
            <v>8</v>
          </cell>
          <cell r="K581">
            <v>1</v>
          </cell>
          <cell r="L581">
            <v>22</v>
          </cell>
          <cell r="M581">
            <v>0.146293112</v>
          </cell>
        </row>
        <row r="582">
          <cell r="J582">
            <v>9</v>
          </cell>
          <cell r="K582">
            <v>1</v>
          </cell>
          <cell r="L582">
            <v>22</v>
          </cell>
          <cell r="M582">
            <v>0.1594315956</v>
          </cell>
        </row>
        <row r="583">
          <cell r="J583">
            <v>10</v>
          </cell>
          <cell r="K583">
            <v>1</v>
          </cell>
          <cell r="L583">
            <v>22</v>
          </cell>
          <cell r="M583">
            <v>0.21849627399999999</v>
          </cell>
        </row>
        <row r="584">
          <cell r="J584">
            <v>11</v>
          </cell>
          <cell r="K584">
            <v>1</v>
          </cell>
          <cell r="L584">
            <v>22</v>
          </cell>
          <cell r="M584">
            <v>1</v>
          </cell>
        </row>
        <row r="585">
          <cell r="J585">
            <v>12</v>
          </cell>
          <cell r="K585">
            <v>1</v>
          </cell>
          <cell r="L585">
            <v>22</v>
          </cell>
          <cell r="M585">
            <v>1</v>
          </cell>
        </row>
        <row r="586">
          <cell r="J586">
            <v>13</v>
          </cell>
          <cell r="K586">
            <v>1</v>
          </cell>
          <cell r="L586">
            <v>22</v>
          </cell>
          <cell r="M586">
            <v>0</v>
          </cell>
        </row>
        <row r="587">
          <cell r="J587">
            <v>1</v>
          </cell>
          <cell r="K587">
            <v>1</v>
          </cell>
          <cell r="L587">
            <v>23</v>
          </cell>
          <cell r="M587">
            <v>0.1102523888</v>
          </cell>
        </row>
        <row r="588">
          <cell r="J588">
            <v>2</v>
          </cell>
          <cell r="K588">
            <v>1</v>
          </cell>
          <cell r="L588">
            <v>23</v>
          </cell>
          <cell r="M588">
            <v>0.1141488113</v>
          </cell>
        </row>
        <row r="589">
          <cell r="J589">
            <v>3</v>
          </cell>
          <cell r="K589">
            <v>1</v>
          </cell>
          <cell r="L589">
            <v>23</v>
          </cell>
          <cell r="M589">
            <v>0.1176509892</v>
          </cell>
        </row>
        <row r="590">
          <cell r="J590">
            <v>4</v>
          </cell>
          <cell r="K590">
            <v>1</v>
          </cell>
          <cell r="L590">
            <v>23</v>
          </cell>
          <cell r="M590">
            <v>0.1210970649</v>
          </cell>
        </row>
        <row r="591">
          <cell r="J591">
            <v>5</v>
          </cell>
          <cell r="K591">
            <v>1</v>
          </cell>
          <cell r="L591">
            <v>23</v>
          </cell>
          <cell r="M591">
            <v>0.1257553834</v>
          </cell>
        </row>
        <row r="592">
          <cell r="J592">
            <v>6</v>
          </cell>
          <cell r="K592">
            <v>1</v>
          </cell>
          <cell r="L592">
            <v>23</v>
          </cell>
          <cell r="M592">
            <v>0.1298122182</v>
          </cell>
        </row>
        <row r="593">
          <cell r="J593">
            <v>7</v>
          </cell>
          <cell r="K593">
            <v>1</v>
          </cell>
          <cell r="L593">
            <v>23</v>
          </cell>
          <cell r="M593">
            <v>0.13685011359999999</v>
          </cell>
        </row>
        <row r="594">
          <cell r="J594">
            <v>8</v>
          </cell>
          <cell r="K594">
            <v>1</v>
          </cell>
          <cell r="L594">
            <v>23</v>
          </cell>
          <cell r="M594">
            <v>0.1464948734</v>
          </cell>
        </row>
        <row r="595">
          <cell r="J595">
            <v>9</v>
          </cell>
          <cell r="K595">
            <v>1</v>
          </cell>
          <cell r="L595">
            <v>23</v>
          </cell>
          <cell r="M595">
            <v>0.15962665940000001</v>
          </cell>
        </row>
        <row r="596">
          <cell r="J596">
            <v>10</v>
          </cell>
          <cell r="K596">
            <v>1</v>
          </cell>
          <cell r="L596">
            <v>23</v>
          </cell>
          <cell r="M596">
            <v>0.21865422130000001</v>
          </cell>
        </row>
        <row r="597">
          <cell r="J597">
            <v>11</v>
          </cell>
          <cell r="K597">
            <v>1</v>
          </cell>
          <cell r="L597">
            <v>23</v>
          </cell>
          <cell r="M597">
            <v>1</v>
          </cell>
        </row>
        <row r="598">
          <cell r="J598">
            <v>12</v>
          </cell>
          <cell r="K598">
            <v>1</v>
          </cell>
          <cell r="L598">
            <v>23</v>
          </cell>
          <cell r="M598">
            <v>1</v>
          </cell>
        </row>
        <row r="599">
          <cell r="J599">
            <v>13</v>
          </cell>
          <cell r="K599">
            <v>1</v>
          </cell>
          <cell r="L599">
            <v>23</v>
          </cell>
          <cell r="M599">
            <v>0</v>
          </cell>
        </row>
        <row r="600">
          <cell r="J600">
            <v>1</v>
          </cell>
          <cell r="K600">
            <v>1</v>
          </cell>
          <cell r="L600">
            <v>24</v>
          </cell>
          <cell r="M600">
            <v>0.11042537600000001</v>
          </cell>
        </row>
        <row r="601">
          <cell r="J601">
            <v>2</v>
          </cell>
          <cell r="K601">
            <v>1</v>
          </cell>
          <cell r="L601">
            <v>24</v>
          </cell>
          <cell r="M601">
            <v>0.1143211653</v>
          </cell>
        </row>
        <row r="602">
          <cell r="J602">
            <v>3</v>
          </cell>
          <cell r="K602">
            <v>1</v>
          </cell>
          <cell r="L602">
            <v>24</v>
          </cell>
          <cell r="M602">
            <v>0.11782361299999999</v>
          </cell>
        </row>
        <row r="603">
          <cell r="J603">
            <v>4</v>
          </cell>
          <cell r="K603">
            <v>1</v>
          </cell>
          <cell r="L603">
            <v>24</v>
          </cell>
          <cell r="M603">
            <v>0.1212679039</v>
          </cell>
        </row>
        <row r="604">
          <cell r="J604">
            <v>5</v>
          </cell>
          <cell r="K604">
            <v>1</v>
          </cell>
          <cell r="L604">
            <v>24</v>
          </cell>
          <cell r="M604">
            <v>0.1259255574</v>
          </cell>
        </row>
        <row r="605">
          <cell r="J605">
            <v>6</v>
          </cell>
          <cell r="K605">
            <v>1</v>
          </cell>
          <cell r="L605">
            <v>24</v>
          </cell>
          <cell r="M605">
            <v>0.12998055389999999</v>
          </cell>
        </row>
        <row r="606">
          <cell r="J606">
            <v>7</v>
          </cell>
          <cell r="K606">
            <v>1</v>
          </cell>
          <cell r="L606">
            <v>24</v>
          </cell>
          <cell r="M606">
            <v>0.1370164129</v>
          </cell>
        </row>
        <row r="607">
          <cell r="J607">
            <v>8</v>
          </cell>
          <cell r="K607">
            <v>1</v>
          </cell>
          <cell r="L607">
            <v>24</v>
          </cell>
          <cell r="M607">
            <v>0.14665605249999999</v>
          </cell>
        </row>
        <row r="608">
          <cell r="J608">
            <v>9</v>
          </cell>
          <cell r="K608">
            <v>1</v>
          </cell>
          <cell r="L608">
            <v>24</v>
          </cell>
          <cell r="M608">
            <v>0.15978248819999999</v>
          </cell>
        </row>
        <row r="609">
          <cell r="J609">
            <v>10</v>
          </cell>
          <cell r="K609">
            <v>1</v>
          </cell>
          <cell r="L609">
            <v>24</v>
          </cell>
          <cell r="M609">
            <v>0.21878039909999999</v>
          </cell>
        </row>
        <row r="610">
          <cell r="J610">
            <v>11</v>
          </cell>
          <cell r="K610">
            <v>1</v>
          </cell>
          <cell r="L610">
            <v>24</v>
          </cell>
          <cell r="M610">
            <v>1</v>
          </cell>
        </row>
        <row r="611">
          <cell r="J611">
            <v>12</v>
          </cell>
          <cell r="K611">
            <v>1</v>
          </cell>
          <cell r="L611">
            <v>24</v>
          </cell>
          <cell r="M611">
            <v>1</v>
          </cell>
        </row>
        <row r="612">
          <cell r="J612">
            <v>13</v>
          </cell>
          <cell r="K612">
            <v>1</v>
          </cell>
          <cell r="L612">
            <v>24</v>
          </cell>
          <cell r="M612">
            <v>0</v>
          </cell>
        </row>
        <row r="613">
          <cell r="J613">
            <v>1</v>
          </cell>
          <cell r="K613">
            <v>1</v>
          </cell>
          <cell r="L613">
            <v>25</v>
          </cell>
          <cell r="M613">
            <v>0.1105635686</v>
          </cell>
        </row>
        <row r="614">
          <cell r="J614">
            <v>2</v>
          </cell>
          <cell r="K614">
            <v>1</v>
          </cell>
          <cell r="L614">
            <v>25</v>
          </cell>
          <cell r="M614">
            <v>0.114458852</v>
          </cell>
        </row>
        <row r="615">
          <cell r="J615">
            <v>3</v>
          </cell>
          <cell r="K615">
            <v>1</v>
          </cell>
          <cell r="L615">
            <v>25</v>
          </cell>
          <cell r="M615">
            <v>0.11796151520000001</v>
          </cell>
        </row>
        <row r="616">
          <cell r="J616">
            <v>4</v>
          </cell>
          <cell r="K616">
            <v>1</v>
          </cell>
          <cell r="L616">
            <v>25</v>
          </cell>
          <cell r="M616">
            <v>0.1214043803</v>
          </cell>
        </row>
        <row r="617">
          <cell r="J617">
            <v>5</v>
          </cell>
          <cell r="K617">
            <v>1</v>
          </cell>
          <cell r="L617">
            <v>25</v>
          </cell>
          <cell r="M617">
            <v>0.12606150260000001</v>
          </cell>
        </row>
        <row r="618">
          <cell r="J618">
            <v>6</v>
          </cell>
          <cell r="K618">
            <v>1</v>
          </cell>
          <cell r="L618">
            <v>25</v>
          </cell>
          <cell r="M618">
            <v>0.13011503050000001</v>
          </cell>
        </row>
        <row r="619">
          <cell r="J619">
            <v>7</v>
          </cell>
          <cell r="K619">
            <v>1</v>
          </cell>
          <cell r="L619">
            <v>25</v>
          </cell>
          <cell r="M619">
            <v>0.1371492628</v>
          </cell>
        </row>
        <row r="620">
          <cell r="J620">
            <v>8</v>
          </cell>
          <cell r="K620">
            <v>1</v>
          </cell>
          <cell r="L620">
            <v>25</v>
          </cell>
          <cell r="M620">
            <v>0.1467848121</v>
          </cell>
        </row>
        <row r="621">
          <cell r="J621">
            <v>9</v>
          </cell>
          <cell r="K621">
            <v>1</v>
          </cell>
          <cell r="L621">
            <v>25</v>
          </cell>
          <cell r="M621">
            <v>0.1599069736</v>
          </cell>
        </row>
        <row r="622">
          <cell r="J622">
            <v>10</v>
          </cell>
          <cell r="K622">
            <v>1</v>
          </cell>
          <cell r="L622">
            <v>25</v>
          </cell>
          <cell r="M622">
            <v>0.21888119750000001</v>
          </cell>
        </row>
        <row r="623">
          <cell r="J623">
            <v>11</v>
          </cell>
          <cell r="K623">
            <v>1</v>
          </cell>
          <cell r="L623">
            <v>25</v>
          </cell>
          <cell r="M623">
            <v>1</v>
          </cell>
        </row>
        <row r="624">
          <cell r="J624">
            <v>12</v>
          </cell>
          <cell r="K624">
            <v>1</v>
          </cell>
          <cell r="L624">
            <v>25</v>
          </cell>
          <cell r="M624">
            <v>1</v>
          </cell>
        </row>
        <row r="625">
          <cell r="J625">
            <v>13</v>
          </cell>
          <cell r="K625">
            <v>1</v>
          </cell>
          <cell r="L625">
            <v>25</v>
          </cell>
          <cell r="M625">
            <v>0</v>
          </cell>
        </row>
        <row r="626">
          <cell r="J626">
            <v>1</v>
          </cell>
          <cell r="K626">
            <v>1</v>
          </cell>
          <cell r="L626">
            <v>26</v>
          </cell>
          <cell r="M626">
            <v>0.1106739652</v>
          </cell>
        </row>
        <row r="627">
          <cell r="J627">
            <v>2</v>
          </cell>
          <cell r="K627">
            <v>1</v>
          </cell>
          <cell r="L627">
            <v>26</v>
          </cell>
          <cell r="M627">
            <v>0.11456884439999999</v>
          </cell>
        </row>
        <row r="628">
          <cell r="J628">
            <v>3</v>
          </cell>
          <cell r="K628">
            <v>1</v>
          </cell>
          <cell r="L628">
            <v>26</v>
          </cell>
          <cell r="M628">
            <v>0.1180716798</v>
          </cell>
        </row>
        <row r="629">
          <cell r="J629">
            <v>4</v>
          </cell>
          <cell r="K629">
            <v>1</v>
          </cell>
          <cell r="L629">
            <v>26</v>
          </cell>
          <cell r="M629">
            <v>0.1215134059</v>
          </cell>
        </row>
        <row r="630">
          <cell r="J630">
            <v>5</v>
          </cell>
          <cell r="K630">
            <v>1</v>
          </cell>
          <cell r="L630">
            <v>26</v>
          </cell>
          <cell r="M630">
            <v>0.12617010379999999</v>
          </cell>
        </row>
        <row r="631">
          <cell r="J631">
            <v>6</v>
          </cell>
          <cell r="K631">
            <v>1</v>
          </cell>
          <cell r="L631">
            <v>26</v>
          </cell>
          <cell r="M631">
            <v>0.13022245860000001</v>
          </cell>
        </row>
        <row r="632">
          <cell r="J632">
            <v>7</v>
          </cell>
          <cell r="K632">
            <v>1</v>
          </cell>
          <cell r="L632">
            <v>26</v>
          </cell>
          <cell r="M632">
            <v>0.1372553913</v>
          </cell>
        </row>
        <row r="633">
          <cell r="J633">
            <v>8</v>
          </cell>
          <cell r="K633">
            <v>1</v>
          </cell>
          <cell r="L633">
            <v>26</v>
          </cell>
          <cell r="M633">
            <v>0.14688767289999999</v>
          </cell>
        </row>
        <row r="634">
          <cell r="J634">
            <v>9</v>
          </cell>
          <cell r="K634">
            <v>1</v>
          </cell>
          <cell r="L634">
            <v>26</v>
          </cell>
          <cell r="M634">
            <v>0.1600064199</v>
          </cell>
        </row>
        <row r="635">
          <cell r="J635">
            <v>10</v>
          </cell>
          <cell r="K635">
            <v>1</v>
          </cell>
          <cell r="L635">
            <v>26</v>
          </cell>
          <cell r="M635">
            <v>0.2189617213</v>
          </cell>
        </row>
        <row r="636">
          <cell r="J636">
            <v>11</v>
          </cell>
          <cell r="K636">
            <v>1</v>
          </cell>
          <cell r="L636">
            <v>26</v>
          </cell>
          <cell r="M636">
            <v>1</v>
          </cell>
        </row>
        <row r="637">
          <cell r="J637">
            <v>12</v>
          </cell>
          <cell r="K637">
            <v>1</v>
          </cell>
          <cell r="L637">
            <v>26</v>
          </cell>
          <cell r="M637">
            <v>1</v>
          </cell>
        </row>
        <row r="638">
          <cell r="J638">
            <v>13</v>
          </cell>
          <cell r="K638">
            <v>1</v>
          </cell>
          <cell r="L638">
            <v>26</v>
          </cell>
          <cell r="M638">
            <v>0</v>
          </cell>
        </row>
        <row r="639">
          <cell r="J639">
            <v>1</v>
          </cell>
          <cell r="K639">
            <v>1</v>
          </cell>
          <cell r="L639">
            <v>27</v>
          </cell>
          <cell r="M639">
            <v>0.1107621565</v>
          </cell>
        </row>
        <row r="640">
          <cell r="J640">
            <v>2</v>
          </cell>
          <cell r="K640">
            <v>1</v>
          </cell>
          <cell r="L640">
            <v>27</v>
          </cell>
          <cell r="M640">
            <v>0.1146567129</v>
          </cell>
        </row>
        <row r="641">
          <cell r="J641">
            <v>3</v>
          </cell>
          <cell r="K641">
            <v>1</v>
          </cell>
          <cell r="L641">
            <v>27</v>
          </cell>
          <cell r="M641">
            <v>0.11815968590000001</v>
          </cell>
        </row>
        <row r="642">
          <cell r="J642">
            <v>4</v>
          </cell>
          <cell r="K642">
            <v>1</v>
          </cell>
          <cell r="L642">
            <v>27</v>
          </cell>
          <cell r="M642">
            <v>0.12160050209999999</v>
          </cell>
        </row>
        <row r="643">
          <cell r="J643">
            <v>5</v>
          </cell>
          <cell r="K643">
            <v>1</v>
          </cell>
          <cell r="L643">
            <v>27</v>
          </cell>
          <cell r="M643">
            <v>0.126256861</v>
          </cell>
        </row>
        <row r="644">
          <cell r="J644">
            <v>6</v>
          </cell>
          <cell r="K644">
            <v>1</v>
          </cell>
          <cell r="L644">
            <v>27</v>
          </cell>
          <cell r="M644">
            <v>0.13030827850000001</v>
          </cell>
        </row>
        <row r="645">
          <cell r="J645">
            <v>7</v>
          </cell>
          <cell r="K645">
            <v>1</v>
          </cell>
          <cell r="L645">
            <v>27</v>
          </cell>
          <cell r="M645">
            <v>0.13734017309999999</v>
          </cell>
        </row>
        <row r="646">
          <cell r="J646">
            <v>8</v>
          </cell>
          <cell r="K646">
            <v>1</v>
          </cell>
          <cell r="L646">
            <v>27</v>
          </cell>
          <cell r="M646">
            <v>0.14696984430000001</v>
          </cell>
        </row>
        <row r="647">
          <cell r="J647">
            <v>9</v>
          </cell>
          <cell r="K647">
            <v>1</v>
          </cell>
          <cell r="L647">
            <v>27</v>
          </cell>
          <cell r="M647">
            <v>0.1600858637</v>
          </cell>
        </row>
        <row r="648">
          <cell r="J648">
            <v>10</v>
          </cell>
          <cell r="K648">
            <v>1</v>
          </cell>
          <cell r="L648">
            <v>27</v>
          </cell>
          <cell r="M648">
            <v>0.21902604849999999</v>
          </cell>
        </row>
        <row r="649">
          <cell r="J649">
            <v>11</v>
          </cell>
          <cell r="K649">
            <v>1</v>
          </cell>
          <cell r="L649">
            <v>27</v>
          </cell>
          <cell r="M649">
            <v>1</v>
          </cell>
        </row>
        <row r="650">
          <cell r="J650">
            <v>12</v>
          </cell>
          <cell r="K650">
            <v>1</v>
          </cell>
          <cell r="L650">
            <v>27</v>
          </cell>
          <cell r="M650">
            <v>1</v>
          </cell>
        </row>
        <row r="651">
          <cell r="J651">
            <v>13</v>
          </cell>
          <cell r="K651">
            <v>1</v>
          </cell>
          <cell r="L651">
            <v>27</v>
          </cell>
          <cell r="M651">
            <v>0</v>
          </cell>
        </row>
        <row r="652">
          <cell r="J652">
            <v>1</v>
          </cell>
          <cell r="K652">
            <v>1</v>
          </cell>
          <cell r="L652">
            <v>28</v>
          </cell>
          <cell r="M652">
            <v>0.11083260910000001</v>
          </cell>
        </row>
        <row r="653">
          <cell r="J653">
            <v>2</v>
          </cell>
          <cell r="K653">
            <v>1</v>
          </cell>
          <cell r="L653">
            <v>28</v>
          </cell>
          <cell r="M653">
            <v>0.1147269076</v>
          </cell>
        </row>
        <row r="654">
          <cell r="J654">
            <v>3</v>
          </cell>
          <cell r="K654">
            <v>1</v>
          </cell>
          <cell r="L654">
            <v>28</v>
          </cell>
          <cell r="M654">
            <v>0.1182299904</v>
          </cell>
        </row>
        <row r="655">
          <cell r="J655">
            <v>4</v>
          </cell>
          <cell r="K655">
            <v>1</v>
          </cell>
          <cell r="L655">
            <v>28</v>
          </cell>
          <cell r="M655">
            <v>0.1216700797</v>
          </cell>
        </row>
        <row r="656">
          <cell r="J656">
            <v>5</v>
          </cell>
          <cell r="K656">
            <v>1</v>
          </cell>
          <cell r="L656">
            <v>28</v>
          </cell>
          <cell r="M656">
            <v>0.1263261678</v>
          </cell>
        </row>
        <row r="657">
          <cell r="J657">
            <v>6</v>
          </cell>
          <cell r="K657">
            <v>1</v>
          </cell>
          <cell r="L657">
            <v>28</v>
          </cell>
          <cell r="M657">
            <v>0.13037683659999999</v>
          </cell>
        </row>
        <row r="658">
          <cell r="J658">
            <v>7</v>
          </cell>
          <cell r="K658">
            <v>1</v>
          </cell>
          <cell r="L658">
            <v>28</v>
          </cell>
          <cell r="M658">
            <v>0.13740790189999999</v>
          </cell>
        </row>
        <row r="659">
          <cell r="J659">
            <v>8</v>
          </cell>
          <cell r="K659">
            <v>1</v>
          </cell>
          <cell r="L659">
            <v>28</v>
          </cell>
          <cell r="M659">
            <v>0.1470354878</v>
          </cell>
        </row>
        <row r="660">
          <cell r="J660">
            <v>9</v>
          </cell>
          <cell r="K660">
            <v>1</v>
          </cell>
          <cell r="L660">
            <v>28</v>
          </cell>
          <cell r="M660">
            <v>0.16014932809999999</v>
          </cell>
        </row>
        <row r="661">
          <cell r="J661">
            <v>10</v>
          </cell>
          <cell r="K661">
            <v>1</v>
          </cell>
          <cell r="L661">
            <v>28</v>
          </cell>
          <cell r="M661">
            <v>0.21907743700000001</v>
          </cell>
        </row>
        <row r="662">
          <cell r="J662">
            <v>11</v>
          </cell>
          <cell r="K662">
            <v>1</v>
          </cell>
          <cell r="L662">
            <v>28</v>
          </cell>
          <cell r="M662">
            <v>1</v>
          </cell>
        </row>
        <row r="663">
          <cell r="J663">
            <v>12</v>
          </cell>
          <cell r="K663">
            <v>1</v>
          </cell>
          <cell r="L663">
            <v>28</v>
          </cell>
          <cell r="M663">
            <v>1</v>
          </cell>
        </row>
        <row r="664">
          <cell r="J664">
            <v>13</v>
          </cell>
          <cell r="K664">
            <v>1</v>
          </cell>
          <cell r="L664">
            <v>28</v>
          </cell>
          <cell r="M664">
            <v>0</v>
          </cell>
        </row>
        <row r="665">
          <cell r="J665">
            <v>1</v>
          </cell>
          <cell r="K665">
            <v>1</v>
          </cell>
          <cell r="L665">
            <v>29</v>
          </cell>
          <cell r="M665">
            <v>0.1108888909</v>
          </cell>
        </row>
        <row r="666">
          <cell r="J666">
            <v>2</v>
          </cell>
          <cell r="K666">
            <v>1</v>
          </cell>
          <cell r="L666">
            <v>29</v>
          </cell>
          <cell r="M666">
            <v>0.1147829833</v>
          </cell>
        </row>
        <row r="667">
          <cell r="J667">
            <v>3</v>
          </cell>
          <cell r="K667">
            <v>1</v>
          </cell>
          <cell r="L667">
            <v>29</v>
          </cell>
          <cell r="M667">
            <v>0.1182861539</v>
          </cell>
        </row>
        <row r="668">
          <cell r="J668">
            <v>4</v>
          </cell>
          <cell r="K668">
            <v>1</v>
          </cell>
          <cell r="L668">
            <v>29</v>
          </cell>
          <cell r="M668">
            <v>0.12172566260000001</v>
          </cell>
        </row>
        <row r="669">
          <cell r="J669">
            <v>5</v>
          </cell>
          <cell r="K669">
            <v>1</v>
          </cell>
          <cell r="L669">
            <v>29</v>
          </cell>
          <cell r="M669">
            <v>0.12638153429999999</v>
          </cell>
        </row>
        <row r="670">
          <cell r="J670">
            <v>6</v>
          </cell>
          <cell r="K670">
            <v>1</v>
          </cell>
          <cell r="L670">
            <v>29</v>
          </cell>
          <cell r="M670">
            <v>0.13043160500000001</v>
          </cell>
        </row>
        <row r="671">
          <cell r="J671">
            <v>7</v>
          </cell>
          <cell r="K671">
            <v>1</v>
          </cell>
          <cell r="L671">
            <v>29</v>
          </cell>
          <cell r="M671">
            <v>0.1374620077</v>
          </cell>
        </row>
        <row r="672">
          <cell r="J672">
            <v>8</v>
          </cell>
          <cell r="K672">
            <v>1</v>
          </cell>
          <cell r="L672">
            <v>29</v>
          </cell>
          <cell r="M672">
            <v>0.14708792779999999</v>
          </cell>
        </row>
        <row r="673">
          <cell r="J673">
            <v>9</v>
          </cell>
          <cell r="K673">
            <v>1</v>
          </cell>
          <cell r="L673">
            <v>29</v>
          </cell>
          <cell r="M673">
            <v>0.16020002729999999</v>
          </cell>
        </row>
        <row r="674">
          <cell r="J674">
            <v>10</v>
          </cell>
          <cell r="K674">
            <v>1</v>
          </cell>
          <cell r="L674">
            <v>29</v>
          </cell>
          <cell r="M674">
            <v>0.21911848919999999</v>
          </cell>
        </row>
        <row r="675">
          <cell r="J675">
            <v>11</v>
          </cell>
          <cell r="K675">
            <v>1</v>
          </cell>
          <cell r="L675">
            <v>29</v>
          </cell>
          <cell r="M675">
            <v>1</v>
          </cell>
        </row>
        <row r="676">
          <cell r="J676">
            <v>12</v>
          </cell>
          <cell r="K676">
            <v>1</v>
          </cell>
          <cell r="L676">
            <v>29</v>
          </cell>
          <cell r="M676">
            <v>1</v>
          </cell>
        </row>
        <row r="677">
          <cell r="J677">
            <v>13</v>
          </cell>
          <cell r="K677">
            <v>1</v>
          </cell>
          <cell r="L677">
            <v>29</v>
          </cell>
          <cell r="M677">
            <v>0</v>
          </cell>
        </row>
        <row r="678">
          <cell r="J678">
            <v>1</v>
          </cell>
          <cell r="K678">
            <v>1</v>
          </cell>
          <cell r="L678">
            <v>30</v>
          </cell>
          <cell r="M678">
            <v>0.11093385209999999</v>
          </cell>
        </row>
        <row r="679">
          <cell r="J679">
            <v>2</v>
          </cell>
          <cell r="K679">
            <v>1</v>
          </cell>
          <cell r="L679">
            <v>30</v>
          </cell>
          <cell r="M679">
            <v>0.1148277799</v>
          </cell>
        </row>
        <row r="680">
          <cell r="J680">
            <v>3</v>
          </cell>
          <cell r="K680">
            <v>1</v>
          </cell>
          <cell r="L680">
            <v>30</v>
          </cell>
          <cell r="M680">
            <v>0.1183310207</v>
          </cell>
        </row>
        <row r="681">
          <cell r="J681">
            <v>4</v>
          </cell>
          <cell r="K681">
            <v>1</v>
          </cell>
          <cell r="L681">
            <v>30</v>
          </cell>
          <cell r="M681">
            <v>0.1217700654</v>
          </cell>
        </row>
        <row r="682">
          <cell r="J682">
            <v>5</v>
          </cell>
          <cell r="K682">
            <v>1</v>
          </cell>
          <cell r="L682">
            <v>30</v>
          </cell>
          <cell r="M682">
            <v>0.12642576429999999</v>
          </cell>
        </row>
        <row r="683">
          <cell r="J683">
            <v>6</v>
          </cell>
          <cell r="K683">
            <v>1</v>
          </cell>
          <cell r="L683">
            <v>30</v>
          </cell>
          <cell r="M683">
            <v>0.13047535730000001</v>
          </cell>
        </row>
        <row r="684">
          <cell r="J684">
            <v>7</v>
          </cell>
          <cell r="K684">
            <v>1</v>
          </cell>
          <cell r="L684">
            <v>30</v>
          </cell>
          <cell r="M684">
            <v>0.13750523070000001</v>
          </cell>
        </row>
        <row r="685">
          <cell r="J685">
            <v>8</v>
          </cell>
          <cell r="K685">
            <v>1</v>
          </cell>
          <cell r="L685">
            <v>30</v>
          </cell>
          <cell r="M685">
            <v>0.14712981989999999</v>
          </cell>
        </row>
        <row r="686">
          <cell r="J686">
            <v>9</v>
          </cell>
          <cell r="K686">
            <v>1</v>
          </cell>
          <cell r="L686">
            <v>30</v>
          </cell>
          <cell r="M686">
            <v>0.16024052890000001</v>
          </cell>
        </row>
        <row r="687">
          <cell r="J687">
            <v>10</v>
          </cell>
          <cell r="K687">
            <v>1</v>
          </cell>
          <cell r="L687">
            <v>30</v>
          </cell>
          <cell r="M687">
            <v>0.21915128419999999</v>
          </cell>
        </row>
        <row r="688">
          <cell r="J688">
            <v>11</v>
          </cell>
          <cell r="K688">
            <v>1</v>
          </cell>
          <cell r="L688">
            <v>30</v>
          </cell>
          <cell r="M688">
            <v>1</v>
          </cell>
        </row>
        <row r="689">
          <cell r="J689">
            <v>12</v>
          </cell>
          <cell r="K689">
            <v>1</v>
          </cell>
          <cell r="L689">
            <v>30</v>
          </cell>
          <cell r="M689">
            <v>1</v>
          </cell>
        </row>
        <row r="690">
          <cell r="J690">
            <v>13</v>
          </cell>
          <cell r="K690">
            <v>1</v>
          </cell>
          <cell r="L690">
            <v>30</v>
          </cell>
          <cell r="M690">
            <v>0</v>
          </cell>
        </row>
        <row r="691">
          <cell r="J691">
            <v>1</v>
          </cell>
          <cell r="K691">
            <v>2</v>
          </cell>
          <cell r="L691">
            <v>2</v>
          </cell>
          <cell r="M691">
            <v>2.6868229E-3</v>
          </cell>
        </row>
        <row r="692">
          <cell r="J692">
            <v>2</v>
          </cell>
          <cell r="K692">
            <v>2</v>
          </cell>
          <cell r="L692">
            <v>2</v>
          </cell>
          <cell r="M692">
            <v>4.7577749999999997E-3</v>
          </cell>
        </row>
        <row r="693">
          <cell r="J693">
            <v>3</v>
          </cell>
          <cell r="K693">
            <v>2</v>
          </cell>
          <cell r="L693">
            <v>2</v>
          </cell>
          <cell r="M693">
            <v>7.4531607000000001E-3</v>
          </cell>
        </row>
        <row r="694">
          <cell r="J694">
            <v>4</v>
          </cell>
          <cell r="K694">
            <v>2</v>
          </cell>
          <cell r="L694">
            <v>2</v>
          </cell>
          <cell r="M694">
            <v>7.9071968000000003E-3</v>
          </cell>
        </row>
        <row r="695">
          <cell r="J695">
            <v>5</v>
          </cell>
          <cell r="K695">
            <v>2</v>
          </cell>
          <cell r="L695">
            <v>2</v>
          </cell>
          <cell r="M695">
            <v>1.0779182E-2</v>
          </cell>
        </row>
        <row r="696">
          <cell r="J696">
            <v>6</v>
          </cell>
          <cell r="K696">
            <v>2</v>
          </cell>
          <cell r="L696">
            <v>2</v>
          </cell>
          <cell r="M696">
            <v>1.6324270799999999E-2</v>
          </cell>
        </row>
        <row r="697">
          <cell r="J697">
            <v>7</v>
          </cell>
          <cell r="K697">
            <v>2</v>
          </cell>
          <cell r="L697">
            <v>2</v>
          </cell>
          <cell r="M697">
            <v>2.2910287099999999E-2</v>
          </cell>
        </row>
        <row r="698">
          <cell r="J698">
            <v>8</v>
          </cell>
          <cell r="K698">
            <v>2</v>
          </cell>
          <cell r="L698">
            <v>2</v>
          </cell>
          <cell r="M698">
            <v>2.7115113999999999E-2</v>
          </cell>
        </row>
        <row r="699">
          <cell r="J699">
            <v>9</v>
          </cell>
          <cell r="K699">
            <v>2</v>
          </cell>
          <cell r="L699">
            <v>2</v>
          </cell>
          <cell r="M699">
            <v>4.9853737500000002E-2</v>
          </cell>
        </row>
        <row r="700">
          <cell r="J700">
            <v>10</v>
          </cell>
          <cell r="K700">
            <v>2</v>
          </cell>
          <cell r="L700">
            <v>2</v>
          </cell>
          <cell r="M700">
            <v>0.1146443048</v>
          </cell>
        </row>
        <row r="701">
          <cell r="J701">
            <v>11</v>
          </cell>
          <cell r="K701">
            <v>2</v>
          </cell>
          <cell r="L701">
            <v>2</v>
          </cell>
          <cell r="M701">
            <v>0</v>
          </cell>
        </row>
        <row r="702">
          <cell r="J702">
            <v>12</v>
          </cell>
          <cell r="K702">
            <v>2</v>
          </cell>
          <cell r="L702">
            <v>2</v>
          </cell>
          <cell r="M702">
            <v>1</v>
          </cell>
        </row>
        <row r="703">
          <cell r="J703">
            <v>13</v>
          </cell>
          <cell r="K703">
            <v>2</v>
          </cell>
          <cell r="L703">
            <v>2</v>
          </cell>
          <cell r="M703">
            <v>0</v>
          </cell>
        </row>
        <row r="704">
          <cell r="J704">
            <v>1</v>
          </cell>
          <cell r="K704">
            <v>2</v>
          </cell>
          <cell r="L704">
            <v>3</v>
          </cell>
          <cell r="M704">
            <v>1.4080399299999999E-2</v>
          </cell>
        </row>
        <row r="705">
          <cell r="J705">
            <v>2</v>
          </cell>
          <cell r="K705">
            <v>2</v>
          </cell>
          <cell r="L705">
            <v>3</v>
          </cell>
          <cell r="M705">
            <v>1.8046746499999999E-2</v>
          </cell>
        </row>
        <row r="706">
          <cell r="J706">
            <v>3</v>
          </cell>
          <cell r="K706">
            <v>2</v>
          </cell>
          <cell r="L706">
            <v>3</v>
          </cell>
          <cell r="M706">
            <v>2.2694760099999999E-2</v>
          </cell>
        </row>
        <row r="707">
          <cell r="J707">
            <v>4</v>
          </cell>
          <cell r="K707">
            <v>2</v>
          </cell>
          <cell r="L707">
            <v>3</v>
          </cell>
          <cell r="M707">
            <v>2.3892968899999999E-2</v>
          </cell>
        </row>
        <row r="708">
          <cell r="J708">
            <v>5</v>
          </cell>
          <cell r="K708">
            <v>2</v>
          </cell>
          <cell r="L708">
            <v>3</v>
          </cell>
          <cell r="M708">
            <v>2.83130391E-2</v>
          </cell>
        </row>
        <row r="709">
          <cell r="J709">
            <v>6</v>
          </cell>
          <cell r="K709">
            <v>2</v>
          </cell>
          <cell r="L709">
            <v>3</v>
          </cell>
          <cell r="M709">
            <v>3.59650054E-2</v>
          </cell>
        </row>
        <row r="710">
          <cell r="J710">
            <v>7</v>
          </cell>
          <cell r="K710">
            <v>2</v>
          </cell>
          <cell r="L710">
            <v>3</v>
          </cell>
          <cell r="M710">
            <v>4.4240691899999997E-2</v>
          </cell>
        </row>
        <row r="711">
          <cell r="J711">
            <v>8</v>
          </cell>
          <cell r="K711">
            <v>2</v>
          </cell>
          <cell r="L711">
            <v>3</v>
          </cell>
          <cell r="M711">
            <v>5.15238711E-2</v>
          </cell>
        </row>
        <row r="712">
          <cell r="J712">
            <v>9</v>
          </cell>
          <cell r="K712">
            <v>2</v>
          </cell>
          <cell r="L712">
            <v>3</v>
          </cell>
          <cell r="M712">
            <v>7.4285351200000002E-2</v>
          </cell>
        </row>
        <row r="713">
          <cell r="J713">
            <v>10</v>
          </cell>
          <cell r="K713">
            <v>2</v>
          </cell>
          <cell r="L713">
            <v>3</v>
          </cell>
          <cell r="M713">
            <v>0.13839400839999999</v>
          </cell>
        </row>
        <row r="714">
          <cell r="J714">
            <v>11</v>
          </cell>
          <cell r="K714">
            <v>2</v>
          </cell>
          <cell r="L714">
            <v>3</v>
          </cell>
          <cell r="M714">
            <v>0</v>
          </cell>
        </row>
        <row r="715">
          <cell r="J715">
            <v>12</v>
          </cell>
          <cell r="K715">
            <v>2</v>
          </cell>
          <cell r="L715">
            <v>3</v>
          </cell>
          <cell r="M715">
            <v>1</v>
          </cell>
        </row>
        <row r="716">
          <cell r="J716">
            <v>13</v>
          </cell>
          <cell r="K716">
            <v>2</v>
          </cell>
          <cell r="L716">
            <v>3</v>
          </cell>
          <cell r="M716">
            <v>0</v>
          </cell>
        </row>
        <row r="717">
          <cell r="J717">
            <v>1</v>
          </cell>
          <cell r="K717">
            <v>2</v>
          </cell>
          <cell r="L717">
            <v>4</v>
          </cell>
          <cell r="M717">
            <v>3.03891827E-2</v>
          </cell>
        </row>
        <row r="718">
          <cell r="J718">
            <v>2</v>
          </cell>
          <cell r="K718">
            <v>2</v>
          </cell>
          <cell r="L718">
            <v>4</v>
          </cell>
          <cell r="M718">
            <v>3.4949052199999997E-2</v>
          </cell>
        </row>
        <row r="719">
          <cell r="J719">
            <v>3</v>
          </cell>
          <cell r="K719">
            <v>2</v>
          </cell>
          <cell r="L719">
            <v>4</v>
          </cell>
          <cell r="M719">
            <v>4.0119133299999998E-2</v>
          </cell>
        </row>
        <row r="720">
          <cell r="J720">
            <v>4</v>
          </cell>
          <cell r="K720">
            <v>2</v>
          </cell>
          <cell r="L720">
            <v>4</v>
          </cell>
          <cell r="M720">
            <v>4.1567430000000002E-2</v>
          </cell>
        </row>
        <row r="721">
          <cell r="J721">
            <v>5</v>
          </cell>
          <cell r="K721">
            <v>2</v>
          </cell>
          <cell r="L721">
            <v>4</v>
          </cell>
          <cell r="M721">
            <v>4.6379952000000002E-2</v>
          </cell>
        </row>
        <row r="722">
          <cell r="J722">
            <v>6</v>
          </cell>
          <cell r="K722">
            <v>2</v>
          </cell>
          <cell r="L722">
            <v>4</v>
          </cell>
          <cell r="M722">
            <v>5.4537721099999999E-2</v>
          </cell>
        </row>
        <row r="723">
          <cell r="J723">
            <v>7</v>
          </cell>
          <cell r="K723">
            <v>2</v>
          </cell>
          <cell r="L723">
            <v>4</v>
          </cell>
          <cell r="M723">
            <v>6.3004948199999994E-2</v>
          </cell>
        </row>
        <row r="724">
          <cell r="J724">
            <v>8</v>
          </cell>
          <cell r="K724">
            <v>2</v>
          </cell>
          <cell r="L724">
            <v>4</v>
          </cell>
          <cell r="M724">
            <v>7.0992419700000003E-2</v>
          </cell>
        </row>
        <row r="725">
          <cell r="J725">
            <v>9</v>
          </cell>
          <cell r="K725">
            <v>2</v>
          </cell>
          <cell r="L725">
            <v>4</v>
          </cell>
          <cell r="M725">
            <v>9.2924341999999993E-2</v>
          </cell>
        </row>
        <row r="726">
          <cell r="J726">
            <v>10</v>
          </cell>
          <cell r="K726">
            <v>2</v>
          </cell>
          <cell r="L726">
            <v>4</v>
          </cell>
          <cell r="M726">
            <v>0.15458682139999999</v>
          </cell>
        </row>
        <row r="727">
          <cell r="J727">
            <v>11</v>
          </cell>
          <cell r="K727">
            <v>2</v>
          </cell>
          <cell r="L727">
            <v>4</v>
          </cell>
          <cell r="M727">
            <v>0</v>
          </cell>
        </row>
        <row r="728">
          <cell r="J728">
            <v>12</v>
          </cell>
          <cell r="K728">
            <v>2</v>
          </cell>
          <cell r="L728">
            <v>4</v>
          </cell>
          <cell r="M728">
            <v>1</v>
          </cell>
        </row>
        <row r="729">
          <cell r="J729">
            <v>13</v>
          </cell>
          <cell r="K729">
            <v>2</v>
          </cell>
          <cell r="L729">
            <v>4</v>
          </cell>
          <cell r="M729">
            <v>0</v>
          </cell>
        </row>
        <row r="730">
          <cell r="J730">
            <v>1</v>
          </cell>
          <cell r="K730">
            <v>2</v>
          </cell>
          <cell r="L730">
            <v>5</v>
          </cell>
          <cell r="M730">
            <v>4.7064952E-2</v>
          </cell>
        </row>
        <row r="731">
          <cell r="J731">
            <v>2</v>
          </cell>
          <cell r="K731">
            <v>2</v>
          </cell>
          <cell r="L731">
            <v>5</v>
          </cell>
          <cell r="M731">
            <v>5.1667839799999997E-2</v>
          </cell>
        </row>
        <row r="732">
          <cell r="J732">
            <v>3</v>
          </cell>
          <cell r="K732">
            <v>2</v>
          </cell>
          <cell r="L732">
            <v>5</v>
          </cell>
          <cell r="M732">
            <v>5.6827998599999999E-2</v>
          </cell>
        </row>
        <row r="733">
          <cell r="J733">
            <v>4</v>
          </cell>
          <cell r="K733">
            <v>2</v>
          </cell>
          <cell r="L733">
            <v>5</v>
          </cell>
          <cell r="M733">
            <v>5.8298334100000002E-2</v>
          </cell>
        </row>
        <row r="734">
          <cell r="J734">
            <v>5</v>
          </cell>
          <cell r="K734">
            <v>2</v>
          </cell>
          <cell r="L734">
            <v>5</v>
          </cell>
          <cell r="M734">
            <v>6.3132326899999994E-2</v>
          </cell>
        </row>
        <row r="735">
          <cell r="J735">
            <v>6</v>
          </cell>
          <cell r="K735">
            <v>2</v>
          </cell>
          <cell r="L735">
            <v>5</v>
          </cell>
          <cell r="M735">
            <v>7.1344944499999993E-2</v>
          </cell>
        </row>
        <row r="736">
          <cell r="J736">
            <v>7</v>
          </cell>
          <cell r="K736">
            <v>2</v>
          </cell>
          <cell r="L736">
            <v>5</v>
          </cell>
          <cell r="M736">
            <v>7.96292787E-2</v>
          </cell>
        </row>
        <row r="737">
          <cell r="J737">
            <v>8</v>
          </cell>
          <cell r="K737">
            <v>2</v>
          </cell>
          <cell r="L737">
            <v>5</v>
          </cell>
          <cell r="M737">
            <v>8.7607598600000003E-2</v>
          </cell>
        </row>
        <row r="738">
          <cell r="J738">
            <v>9</v>
          </cell>
          <cell r="K738">
            <v>2</v>
          </cell>
          <cell r="L738">
            <v>5</v>
          </cell>
          <cell r="M738">
            <v>0.1087756081</v>
          </cell>
        </row>
        <row r="739">
          <cell r="J739">
            <v>10</v>
          </cell>
          <cell r="K739">
            <v>2</v>
          </cell>
          <cell r="L739">
            <v>5</v>
          </cell>
          <cell r="M739">
            <v>0.1679942824</v>
          </cell>
        </row>
        <row r="740">
          <cell r="J740">
            <v>11</v>
          </cell>
          <cell r="K740">
            <v>2</v>
          </cell>
          <cell r="L740">
            <v>5</v>
          </cell>
          <cell r="M740">
            <v>0</v>
          </cell>
        </row>
        <row r="741">
          <cell r="J741">
            <v>12</v>
          </cell>
          <cell r="K741">
            <v>2</v>
          </cell>
          <cell r="L741">
            <v>5</v>
          </cell>
          <cell r="M741">
            <v>1</v>
          </cell>
        </row>
        <row r="742">
          <cell r="J742">
            <v>13</v>
          </cell>
          <cell r="K742">
            <v>2</v>
          </cell>
          <cell r="L742">
            <v>5</v>
          </cell>
          <cell r="M742">
            <v>0</v>
          </cell>
        </row>
        <row r="743">
          <cell r="J743">
            <v>1</v>
          </cell>
          <cell r="K743">
            <v>2</v>
          </cell>
          <cell r="L743">
            <v>6</v>
          </cell>
          <cell r="M743">
            <v>5.8448496199999998E-2</v>
          </cell>
        </row>
        <row r="744">
          <cell r="J744">
            <v>2</v>
          </cell>
          <cell r="K744">
            <v>2</v>
          </cell>
          <cell r="L744">
            <v>6</v>
          </cell>
          <cell r="M744">
            <v>6.2982577900000003E-2</v>
          </cell>
        </row>
        <row r="745">
          <cell r="J745">
            <v>3</v>
          </cell>
          <cell r="K745">
            <v>2</v>
          </cell>
          <cell r="L745">
            <v>6</v>
          </cell>
          <cell r="M745">
            <v>6.8043116200000003E-2</v>
          </cell>
        </row>
        <row r="746">
          <cell r="J746">
            <v>4</v>
          </cell>
          <cell r="K746">
            <v>2</v>
          </cell>
          <cell r="L746">
            <v>6</v>
          </cell>
          <cell r="M746">
            <v>6.9487403099999998E-2</v>
          </cell>
        </row>
        <row r="747">
          <cell r="J747">
            <v>5</v>
          </cell>
          <cell r="K747">
            <v>2</v>
          </cell>
          <cell r="L747">
            <v>6</v>
          </cell>
          <cell r="M747">
            <v>7.42727252E-2</v>
          </cell>
        </row>
        <row r="748">
          <cell r="J748">
            <v>6</v>
          </cell>
          <cell r="K748">
            <v>2</v>
          </cell>
          <cell r="L748">
            <v>6</v>
          </cell>
          <cell r="M748">
            <v>8.2447520699999999E-2</v>
          </cell>
        </row>
        <row r="749">
          <cell r="J749">
            <v>7</v>
          </cell>
          <cell r="K749">
            <v>2</v>
          </cell>
          <cell r="L749">
            <v>6</v>
          </cell>
          <cell r="M749">
            <v>9.0546368099999996E-2</v>
          </cell>
        </row>
        <row r="750">
          <cell r="J750">
            <v>8</v>
          </cell>
          <cell r="K750">
            <v>2</v>
          </cell>
          <cell r="L750">
            <v>6</v>
          </cell>
          <cell r="M750">
            <v>9.8399969599999998E-2</v>
          </cell>
        </row>
        <row r="751">
          <cell r="J751">
            <v>9</v>
          </cell>
          <cell r="K751">
            <v>2</v>
          </cell>
          <cell r="L751">
            <v>6</v>
          </cell>
          <cell r="M751">
            <v>0.1190641096</v>
          </cell>
        </row>
        <row r="752">
          <cell r="J752">
            <v>10</v>
          </cell>
          <cell r="K752">
            <v>2</v>
          </cell>
          <cell r="L752">
            <v>6</v>
          </cell>
          <cell r="M752">
            <v>0.17663048589999999</v>
          </cell>
        </row>
        <row r="753">
          <cell r="J753">
            <v>11</v>
          </cell>
          <cell r="K753">
            <v>2</v>
          </cell>
          <cell r="L753">
            <v>6</v>
          </cell>
          <cell r="M753">
            <v>0</v>
          </cell>
        </row>
        <row r="754">
          <cell r="J754">
            <v>12</v>
          </cell>
          <cell r="K754">
            <v>2</v>
          </cell>
          <cell r="L754">
            <v>6</v>
          </cell>
          <cell r="M754">
            <v>1</v>
          </cell>
        </row>
        <row r="755">
          <cell r="J755">
            <v>13</v>
          </cell>
          <cell r="K755">
            <v>2</v>
          </cell>
          <cell r="L755">
            <v>6</v>
          </cell>
          <cell r="M755">
            <v>0</v>
          </cell>
        </row>
        <row r="756">
          <cell r="J756">
            <v>1</v>
          </cell>
          <cell r="K756">
            <v>2</v>
          </cell>
          <cell r="L756">
            <v>7</v>
          </cell>
          <cell r="M756">
            <v>6.7449208199999999E-2</v>
          </cell>
        </row>
        <row r="757">
          <cell r="J757">
            <v>2</v>
          </cell>
          <cell r="K757">
            <v>2</v>
          </cell>
          <cell r="L757">
            <v>7</v>
          </cell>
          <cell r="M757">
            <v>7.1906415599999995E-2</v>
          </cell>
        </row>
        <row r="758">
          <cell r="J758">
            <v>3</v>
          </cell>
          <cell r="K758">
            <v>2</v>
          </cell>
          <cell r="L758">
            <v>7</v>
          </cell>
          <cell r="M758">
            <v>7.68670147E-2</v>
          </cell>
        </row>
        <row r="759">
          <cell r="J759">
            <v>4</v>
          </cell>
          <cell r="K759">
            <v>2</v>
          </cell>
          <cell r="L759">
            <v>7</v>
          </cell>
          <cell r="M759">
            <v>7.8281281600000002E-2</v>
          </cell>
        </row>
        <row r="760">
          <cell r="J760">
            <v>5</v>
          </cell>
          <cell r="K760">
            <v>2</v>
          </cell>
          <cell r="L760">
            <v>7</v>
          </cell>
          <cell r="M760">
            <v>8.3013744700000003E-2</v>
          </cell>
        </row>
        <row r="761">
          <cell r="J761">
            <v>6</v>
          </cell>
          <cell r="K761">
            <v>2</v>
          </cell>
          <cell r="L761">
            <v>7</v>
          </cell>
          <cell r="M761">
            <v>9.1141631200000003E-2</v>
          </cell>
        </row>
        <row r="762">
          <cell r="J762">
            <v>7</v>
          </cell>
          <cell r="K762">
            <v>2</v>
          </cell>
          <cell r="L762">
            <v>7</v>
          </cell>
          <cell r="M762">
            <v>9.9080165400000003E-2</v>
          </cell>
        </row>
        <row r="763">
          <cell r="J763">
            <v>8</v>
          </cell>
          <cell r="K763">
            <v>2</v>
          </cell>
          <cell r="L763">
            <v>7</v>
          </cell>
          <cell r="M763">
            <v>0.10680843180000001</v>
          </cell>
        </row>
        <row r="764">
          <cell r="J764">
            <v>9</v>
          </cell>
          <cell r="K764">
            <v>2</v>
          </cell>
          <cell r="L764">
            <v>7</v>
          </cell>
          <cell r="M764">
            <v>0.12707826129999999</v>
          </cell>
        </row>
        <row r="765">
          <cell r="J765">
            <v>10</v>
          </cell>
          <cell r="K765">
            <v>2</v>
          </cell>
          <cell r="L765">
            <v>7</v>
          </cell>
          <cell r="M765">
            <v>0.18334203499999999</v>
          </cell>
        </row>
        <row r="766">
          <cell r="J766">
            <v>11</v>
          </cell>
          <cell r="K766">
            <v>2</v>
          </cell>
          <cell r="L766">
            <v>7</v>
          </cell>
          <cell r="M766">
            <v>0</v>
          </cell>
        </row>
        <row r="767">
          <cell r="J767">
            <v>12</v>
          </cell>
          <cell r="K767">
            <v>2</v>
          </cell>
          <cell r="L767">
            <v>7</v>
          </cell>
          <cell r="M767">
            <v>1</v>
          </cell>
        </row>
        <row r="768">
          <cell r="J768">
            <v>13</v>
          </cell>
          <cell r="K768">
            <v>2</v>
          </cell>
          <cell r="L768">
            <v>7</v>
          </cell>
          <cell r="M768">
            <v>0</v>
          </cell>
        </row>
        <row r="769">
          <cell r="J769">
            <v>1</v>
          </cell>
          <cell r="K769">
            <v>2</v>
          </cell>
          <cell r="L769">
            <v>8</v>
          </cell>
          <cell r="M769">
            <v>7.4592582000000004E-2</v>
          </cell>
        </row>
        <row r="770">
          <cell r="J770">
            <v>2</v>
          </cell>
          <cell r="K770">
            <v>2</v>
          </cell>
          <cell r="L770">
            <v>8</v>
          </cell>
          <cell r="M770">
            <v>7.89828422E-2</v>
          </cell>
        </row>
        <row r="771">
          <cell r="J771">
            <v>3</v>
          </cell>
          <cell r="K771">
            <v>2</v>
          </cell>
          <cell r="L771">
            <v>8</v>
          </cell>
          <cell r="M771">
            <v>8.38585357E-2</v>
          </cell>
        </row>
        <row r="772">
          <cell r="J772">
            <v>4</v>
          </cell>
          <cell r="K772">
            <v>2</v>
          </cell>
          <cell r="L772">
            <v>8</v>
          </cell>
          <cell r="M772">
            <v>8.5246486999999996E-2</v>
          </cell>
        </row>
        <row r="773">
          <cell r="J773">
            <v>5</v>
          </cell>
          <cell r="K773">
            <v>2</v>
          </cell>
          <cell r="L773">
            <v>8</v>
          </cell>
          <cell r="M773">
            <v>8.9933206200000004E-2</v>
          </cell>
        </row>
        <row r="774">
          <cell r="J774">
            <v>6</v>
          </cell>
          <cell r="K774">
            <v>2</v>
          </cell>
          <cell r="L774">
            <v>8</v>
          </cell>
          <cell r="M774">
            <v>9.8019381500000002E-2</v>
          </cell>
        </row>
        <row r="775">
          <cell r="J775">
            <v>7</v>
          </cell>
          <cell r="K775">
            <v>2</v>
          </cell>
          <cell r="L775">
            <v>8</v>
          </cell>
          <cell r="M775">
            <v>0.10582708740000001</v>
          </cell>
        </row>
        <row r="776">
          <cell r="J776">
            <v>8</v>
          </cell>
          <cell r="K776">
            <v>2</v>
          </cell>
          <cell r="L776">
            <v>8</v>
          </cell>
          <cell r="M776">
            <v>0.1134488409</v>
          </cell>
        </row>
        <row r="777">
          <cell r="J777">
            <v>9</v>
          </cell>
          <cell r="K777">
            <v>2</v>
          </cell>
          <cell r="L777">
            <v>8</v>
          </cell>
          <cell r="M777">
            <v>0.13340680890000001</v>
          </cell>
        </row>
        <row r="778">
          <cell r="J778">
            <v>10</v>
          </cell>
          <cell r="K778">
            <v>2</v>
          </cell>
          <cell r="L778">
            <v>8</v>
          </cell>
          <cell r="M778">
            <v>0.18863779750000001</v>
          </cell>
        </row>
        <row r="779">
          <cell r="J779">
            <v>11</v>
          </cell>
          <cell r="K779">
            <v>2</v>
          </cell>
          <cell r="L779">
            <v>8</v>
          </cell>
          <cell r="M779">
            <v>0</v>
          </cell>
        </row>
        <row r="780">
          <cell r="J780">
            <v>12</v>
          </cell>
          <cell r="K780">
            <v>2</v>
          </cell>
          <cell r="L780">
            <v>8</v>
          </cell>
          <cell r="M780">
            <v>1</v>
          </cell>
        </row>
        <row r="781">
          <cell r="J781">
            <v>13</v>
          </cell>
          <cell r="K781">
            <v>2</v>
          </cell>
          <cell r="L781">
            <v>8</v>
          </cell>
          <cell r="M781">
            <v>0</v>
          </cell>
        </row>
        <row r="782">
          <cell r="J782">
            <v>1</v>
          </cell>
          <cell r="K782">
            <v>2</v>
          </cell>
          <cell r="L782">
            <v>9</v>
          </cell>
          <cell r="M782">
            <v>8.0286197700000006E-2</v>
          </cell>
        </row>
        <row r="783">
          <cell r="J783">
            <v>2</v>
          </cell>
          <cell r="K783">
            <v>2</v>
          </cell>
          <cell r="L783">
            <v>9</v>
          </cell>
          <cell r="M783">
            <v>8.4621515899999999E-2</v>
          </cell>
        </row>
        <row r="784">
          <cell r="J784">
            <v>3</v>
          </cell>
          <cell r="K784">
            <v>2</v>
          </cell>
          <cell r="L784">
            <v>9</v>
          </cell>
          <cell r="M784">
            <v>8.9428046100000005E-2</v>
          </cell>
        </row>
        <row r="785">
          <cell r="J785">
            <v>4</v>
          </cell>
          <cell r="K785">
            <v>2</v>
          </cell>
          <cell r="L785">
            <v>9</v>
          </cell>
          <cell r="M785">
            <v>9.0794358800000002E-2</v>
          </cell>
        </row>
        <row r="786">
          <cell r="J786">
            <v>5</v>
          </cell>
          <cell r="K786">
            <v>2</v>
          </cell>
          <cell r="L786">
            <v>9</v>
          </cell>
          <cell r="M786">
            <v>9.5443607499999999E-2</v>
          </cell>
        </row>
        <row r="787">
          <cell r="J787">
            <v>6</v>
          </cell>
          <cell r="K787">
            <v>2</v>
          </cell>
          <cell r="L787">
            <v>9</v>
          </cell>
          <cell r="M787">
            <v>0.1034953431</v>
          </cell>
        </row>
        <row r="788">
          <cell r="J788">
            <v>7</v>
          </cell>
          <cell r="K788">
            <v>2</v>
          </cell>
          <cell r="L788">
            <v>9</v>
          </cell>
          <cell r="M788">
            <v>0.11119781450000001</v>
          </cell>
        </row>
        <row r="789">
          <cell r="J789">
            <v>8</v>
          </cell>
          <cell r="K789">
            <v>2</v>
          </cell>
          <cell r="L789">
            <v>9</v>
          </cell>
          <cell r="M789">
            <v>0.11873279640000001</v>
          </cell>
        </row>
        <row r="790">
          <cell r="J790">
            <v>9</v>
          </cell>
          <cell r="K790">
            <v>2</v>
          </cell>
          <cell r="L790">
            <v>9</v>
          </cell>
          <cell r="M790">
            <v>0.1384424839</v>
          </cell>
        </row>
        <row r="791">
          <cell r="J791">
            <v>10</v>
          </cell>
          <cell r="K791">
            <v>2</v>
          </cell>
          <cell r="L791">
            <v>9</v>
          </cell>
          <cell r="M791">
            <v>0.1928505647</v>
          </cell>
        </row>
        <row r="792">
          <cell r="J792">
            <v>11</v>
          </cell>
          <cell r="K792">
            <v>2</v>
          </cell>
          <cell r="L792">
            <v>9</v>
          </cell>
          <cell r="M792">
            <v>0</v>
          </cell>
        </row>
        <row r="793">
          <cell r="J793">
            <v>12</v>
          </cell>
          <cell r="K793">
            <v>2</v>
          </cell>
          <cell r="L793">
            <v>9</v>
          </cell>
          <cell r="M793">
            <v>1</v>
          </cell>
        </row>
        <row r="794">
          <cell r="J794">
            <v>13</v>
          </cell>
          <cell r="K794">
            <v>2</v>
          </cell>
          <cell r="L794">
            <v>9</v>
          </cell>
          <cell r="M794">
            <v>0</v>
          </cell>
        </row>
        <row r="795">
          <cell r="J795">
            <v>1</v>
          </cell>
          <cell r="K795">
            <v>2</v>
          </cell>
          <cell r="L795">
            <v>10</v>
          </cell>
          <cell r="M795">
            <v>8.4831147999999995E-2</v>
          </cell>
        </row>
        <row r="796">
          <cell r="J796">
            <v>2</v>
          </cell>
          <cell r="K796">
            <v>2</v>
          </cell>
          <cell r="L796">
            <v>10</v>
          </cell>
          <cell r="M796">
            <v>8.9122187699999994E-2</v>
          </cell>
        </row>
        <row r="797">
          <cell r="J797">
            <v>3</v>
          </cell>
          <cell r="K797">
            <v>2</v>
          </cell>
          <cell r="L797">
            <v>10</v>
          </cell>
          <cell r="M797">
            <v>9.3873111999999995E-2</v>
          </cell>
        </row>
        <row r="798">
          <cell r="J798">
            <v>4</v>
          </cell>
          <cell r="K798">
            <v>2</v>
          </cell>
          <cell r="L798">
            <v>10</v>
          </cell>
          <cell r="M798">
            <v>9.5221975E-2</v>
          </cell>
        </row>
        <row r="799">
          <cell r="J799">
            <v>5</v>
          </cell>
          <cell r="K799">
            <v>2</v>
          </cell>
          <cell r="L799">
            <v>10</v>
          </cell>
          <cell r="M799">
            <v>9.9841044000000004E-2</v>
          </cell>
        </row>
        <row r="800">
          <cell r="J800">
            <v>6</v>
          </cell>
          <cell r="K800">
            <v>2</v>
          </cell>
          <cell r="L800">
            <v>10</v>
          </cell>
          <cell r="M800">
            <v>0.1078649705</v>
          </cell>
        </row>
        <row r="801">
          <cell r="J801">
            <v>7</v>
          </cell>
          <cell r="K801">
            <v>2</v>
          </cell>
          <cell r="L801">
            <v>10</v>
          </cell>
          <cell r="M801">
            <v>0.1154831833</v>
          </cell>
        </row>
        <row r="802">
          <cell r="J802">
            <v>8</v>
          </cell>
          <cell r="K802">
            <v>2</v>
          </cell>
          <cell r="L802">
            <v>10</v>
          </cell>
          <cell r="M802">
            <v>0.1229484008</v>
          </cell>
        </row>
        <row r="803">
          <cell r="J803">
            <v>9</v>
          </cell>
          <cell r="K803">
            <v>2</v>
          </cell>
          <cell r="L803">
            <v>10</v>
          </cell>
          <cell r="M803">
            <v>0.1424599741</v>
          </cell>
        </row>
        <row r="804">
          <cell r="J804">
            <v>10</v>
          </cell>
          <cell r="K804">
            <v>2</v>
          </cell>
          <cell r="L804">
            <v>10</v>
          </cell>
          <cell r="M804">
            <v>0.19621123800000001</v>
          </cell>
        </row>
        <row r="805">
          <cell r="J805">
            <v>11</v>
          </cell>
          <cell r="K805">
            <v>2</v>
          </cell>
          <cell r="L805">
            <v>10</v>
          </cell>
          <cell r="M805">
            <v>0</v>
          </cell>
        </row>
        <row r="806">
          <cell r="J806">
            <v>12</v>
          </cell>
          <cell r="K806">
            <v>2</v>
          </cell>
          <cell r="L806">
            <v>10</v>
          </cell>
          <cell r="M806">
            <v>1</v>
          </cell>
        </row>
        <row r="807">
          <cell r="J807">
            <v>13</v>
          </cell>
          <cell r="K807">
            <v>2</v>
          </cell>
          <cell r="L807">
            <v>10</v>
          </cell>
          <cell r="M807">
            <v>0</v>
          </cell>
        </row>
        <row r="808">
          <cell r="J808">
            <v>1</v>
          </cell>
          <cell r="K808">
            <v>2</v>
          </cell>
          <cell r="L808">
            <v>11</v>
          </cell>
          <cell r="M808">
            <v>8.8461010000000007E-2</v>
          </cell>
        </row>
        <row r="809">
          <cell r="J809">
            <v>2</v>
          </cell>
          <cell r="K809">
            <v>2</v>
          </cell>
          <cell r="L809">
            <v>11</v>
          </cell>
          <cell r="M809">
            <v>9.2716574499999996E-2</v>
          </cell>
        </row>
        <row r="810">
          <cell r="J810">
            <v>3</v>
          </cell>
          <cell r="K810">
            <v>2</v>
          </cell>
          <cell r="L810">
            <v>11</v>
          </cell>
          <cell r="M810">
            <v>9.7422983500000004E-2</v>
          </cell>
        </row>
        <row r="811">
          <cell r="J811">
            <v>4</v>
          </cell>
          <cell r="K811">
            <v>2</v>
          </cell>
          <cell r="L811">
            <v>11</v>
          </cell>
          <cell r="M811">
            <v>9.8757863299999998E-2</v>
          </cell>
        </row>
        <row r="812">
          <cell r="J812">
            <v>5</v>
          </cell>
          <cell r="K812">
            <v>2</v>
          </cell>
          <cell r="L812">
            <v>11</v>
          </cell>
          <cell r="M812">
            <v>0.10335275770000001</v>
          </cell>
        </row>
        <row r="813">
          <cell r="J813">
            <v>6</v>
          </cell>
          <cell r="K813">
            <v>2</v>
          </cell>
          <cell r="L813">
            <v>11</v>
          </cell>
          <cell r="M813">
            <v>0.11135438979999999</v>
          </cell>
        </row>
        <row r="814">
          <cell r="J814">
            <v>7</v>
          </cell>
          <cell r="K814">
            <v>2</v>
          </cell>
          <cell r="L814">
            <v>11</v>
          </cell>
          <cell r="M814">
            <v>0.1189052411</v>
          </cell>
        </row>
        <row r="815">
          <cell r="J815">
            <v>8</v>
          </cell>
          <cell r="K815">
            <v>2</v>
          </cell>
          <cell r="L815">
            <v>11</v>
          </cell>
          <cell r="M815">
            <v>0.1263146081</v>
          </cell>
        </row>
        <row r="816">
          <cell r="J816">
            <v>9</v>
          </cell>
          <cell r="K816">
            <v>2</v>
          </cell>
          <cell r="L816">
            <v>11</v>
          </cell>
          <cell r="M816">
            <v>0.14566797619999999</v>
          </cell>
        </row>
        <row r="817">
          <cell r="J817">
            <v>10</v>
          </cell>
          <cell r="K817">
            <v>2</v>
          </cell>
          <cell r="L817">
            <v>11</v>
          </cell>
          <cell r="M817">
            <v>0.19889468709999999</v>
          </cell>
        </row>
        <row r="818">
          <cell r="J818">
            <v>11</v>
          </cell>
          <cell r="K818">
            <v>2</v>
          </cell>
          <cell r="L818">
            <v>11</v>
          </cell>
          <cell r="M818">
            <v>0</v>
          </cell>
        </row>
        <row r="819">
          <cell r="J819">
            <v>12</v>
          </cell>
          <cell r="K819">
            <v>2</v>
          </cell>
          <cell r="L819">
            <v>11</v>
          </cell>
          <cell r="M819">
            <v>1</v>
          </cell>
        </row>
        <row r="820">
          <cell r="J820">
            <v>13</v>
          </cell>
          <cell r="K820">
            <v>2</v>
          </cell>
          <cell r="L820">
            <v>11</v>
          </cell>
          <cell r="M820">
            <v>0</v>
          </cell>
        </row>
        <row r="821">
          <cell r="J821">
            <v>1</v>
          </cell>
          <cell r="K821">
            <v>2</v>
          </cell>
          <cell r="L821">
            <v>12</v>
          </cell>
          <cell r="M821">
            <v>9.1360518200000004E-2</v>
          </cell>
        </row>
        <row r="822">
          <cell r="J822">
            <v>2</v>
          </cell>
          <cell r="K822">
            <v>2</v>
          </cell>
          <cell r="L822">
            <v>12</v>
          </cell>
          <cell r="M822">
            <v>9.5587715700000006E-2</v>
          </cell>
        </row>
        <row r="823">
          <cell r="J823">
            <v>3</v>
          </cell>
          <cell r="K823">
            <v>2</v>
          </cell>
          <cell r="L823">
            <v>12</v>
          </cell>
          <cell r="M823">
            <v>0.1002585382</v>
          </cell>
        </row>
        <row r="824">
          <cell r="J824">
            <v>4</v>
          </cell>
          <cell r="K824">
            <v>2</v>
          </cell>
          <cell r="L824">
            <v>12</v>
          </cell>
          <cell r="M824">
            <v>0.1015822359</v>
          </cell>
        </row>
        <row r="825">
          <cell r="J825">
            <v>5</v>
          </cell>
          <cell r="K825">
            <v>2</v>
          </cell>
          <cell r="L825">
            <v>12</v>
          </cell>
          <cell r="M825">
            <v>0.1061578007</v>
          </cell>
        </row>
        <row r="826">
          <cell r="J826">
            <v>6</v>
          </cell>
          <cell r="K826">
            <v>2</v>
          </cell>
          <cell r="L826">
            <v>12</v>
          </cell>
          <cell r="M826">
            <v>0.1141416019</v>
          </cell>
        </row>
        <row r="827">
          <cell r="J827">
            <v>7</v>
          </cell>
          <cell r="K827">
            <v>2</v>
          </cell>
          <cell r="L827">
            <v>12</v>
          </cell>
          <cell r="M827">
            <v>0.1216386273</v>
          </cell>
        </row>
        <row r="828">
          <cell r="J828">
            <v>8</v>
          </cell>
          <cell r="K828">
            <v>2</v>
          </cell>
          <cell r="L828">
            <v>12</v>
          </cell>
          <cell r="M828">
            <v>0.12900334620000001</v>
          </cell>
        </row>
        <row r="829">
          <cell r="J829">
            <v>9</v>
          </cell>
          <cell r="K829">
            <v>2</v>
          </cell>
          <cell r="L829">
            <v>12</v>
          </cell>
          <cell r="M829">
            <v>0.1482303465</v>
          </cell>
        </row>
        <row r="830">
          <cell r="J830">
            <v>10</v>
          </cell>
          <cell r="K830">
            <v>2</v>
          </cell>
          <cell r="L830">
            <v>12</v>
          </cell>
          <cell r="M830">
            <v>0.20103805329999999</v>
          </cell>
        </row>
        <row r="831">
          <cell r="J831">
            <v>11</v>
          </cell>
          <cell r="K831">
            <v>2</v>
          </cell>
          <cell r="L831">
            <v>12</v>
          </cell>
          <cell r="M831">
            <v>0</v>
          </cell>
        </row>
        <row r="832">
          <cell r="J832">
            <v>12</v>
          </cell>
          <cell r="K832">
            <v>2</v>
          </cell>
          <cell r="L832">
            <v>12</v>
          </cell>
          <cell r="M832">
            <v>1</v>
          </cell>
        </row>
        <row r="833">
          <cell r="J833">
            <v>13</v>
          </cell>
          <cell r="K833">
            <v>2</v>
          </cell>
          <cell r="L833">
            <v>12</v>
          </cell>
          <cell r="M833">
            <v>0</v>
          </cell>
        </row>
        <row r="834">
          <cell r="J834">
            <v>1</v>
          </cell>
          <cell r="K834">
            <v>2</v>
          </cell>
          <cell r="L834">
            <v>13</v>
          </cell>
          <cell r="M834">
            <v>9.3676754799999998E-2</v>
          </cell>
        </row>
        <row r="835">
          <cell r="J835">
            <v>2</v>
          </cell>
          <cell r="K835">
            <v>2</v>
          </cell>
          <cell r="L835">
            <v>13</v>
          </cell>
          <cell r="M835">
            <v>9.7881283799999996E-2</v>
          </cell>
        </row>
        <row r="836">
          <cell r="J836">
            <v>3</v>
          </cell>
          <cell r="K836">
            <v>2</v>
          </cell>
          <cell r="L836">
            <v>13</v>
          </cell>
          <cell r="M836">
            <v>0.102523671</v>
          </cell>
        </row>
        <row r="837">
          <cell r="J837">
            <v>4</v>
          </cell>
          <cell r="K837">
            <v>2</v>
          </cell>
          <cell r="L837">
            <v>13</v>
          </cell>
          <cell r="M837">
            <v>0.1038384327</v>
          </cell>
        </row>
        <row r="838">
          <cell r="J838">
            <v>5</v>
          </cell>
          <cell r="K838">
            <v>2</v>
          </cell>
          <cell r="L838">
            <v>13</v>
          </cell>
          <cell r="M838">
            <v>0.1083985514</v>
          </cell>
        </row>
        <row r="839">
          <cell r="J839">
            <v>6</v>
          </cell>
          <cell r="K839">
            <v>2</v>
          </cell>
          <cell r="L839">
            <v>13</v>
          </cell>
          <cell r="M839">
            <v>0.1163681026</v>
          </cell>
        </row>
        <row r="840">
          <cell r="J840">
            <v>7</v>
          </cell>
          <cell r="K840">
            <v>2</v>
          </cell>
          <cell r="L840">
            <v>13</v>
          </cell>
          <cell r="M840">
            <v>0.12382212500000001</v>
          </cell>
        </row>
        <row r="841">
          <cell r="J841">
            <v>8</v>
          </cell>
          <cell r="K841">
            <v>2</v>
          </cell>
          <cell r="L841">
            <v>13</v>
          </cell>
          <cell r="M841">
            <v>0.1311511679</v>
          </cell>
        </row>
        <row r="842">
          <cell r="J842">
            <v>9</v>
          </cell>
          <cell r="K842">
            <v>2</v>
          </cell>
          <cell r="L842">
            <v>13</v>
          </cell>
          <cell r="M842">
            <v>0.15027722239999999</v>
          </cell>
        </row>
        <row r="843">
          <cell r="J843">
            <v>10</v>
          </cell>
          <cell r="K843">
            <v>2</v>
          </cell>
          <cell r="L843">
            <v>13</v>
          </cell>
          <cell r="M843">
            <v>0.2027502142</v>
          </cell>
        </row>
        <row r="844">
          <cell r="J844">
            <v>11</v>
          </cell>
          <cell r="K844">
            <v>2</v>
          </cell>
          <cell r="L844">
            <v>13</v>
          </cell>
          <cell r="M844">
            <v>0</v>
          </cell>
        </row>
        <row r="845">
          <cell r="J845">
            <v>12</v>
          </cell>
          <cell r="K845">
            <v>2</v>
          </cell>
          <cell r="L845">
            <v>13</v>
          </cell>
          <cell r="M845">
            <v>1</v>
          </cell>
        </row>
        <row r="846">
          <cell r="J846">
            <v>13</v>
          </cell>
          <cell r="K846">
            <v>2</v>
          </cell>
          <cell r="L846">
            <v>13</v>
          </cell>
          <cell r="M846">
            <v>0</v>
          </cell>
        </row>
        <row r="847">
          <cell r="J847">
            <v>1</v>
          </cell>
          <cell r="K847">
            <v>2</v>
          </cell>
          <cell r="L847">
            <v>14</v>
          </cell>
          <cell r="M847">
            <v>9.5527086600000005E-2</v>
          </cell>
        </row>
        <row r="848">
          <cell r="J848">
            <v>2</v>
          </cell>
          <cell r="K848">
            <v>2</v>
          </cell>
          <cell r="L848">
            <v>14</v>
          </cell>
          <cell r="M848">
            <v>9.9713504600000002E-2</v>
          </cell>
        </row>
        <row r="849">
          <cell r="J849">
            <v>3</v>
          </cell>
          <cell r="K849">
            <v>2</v>
          </cell>
          <cell r="L849">
            <v>14</v>
          </cell>
          <cell r="M849">
            <v>0.1043331743</v>
          </cell>
        </row>
        <row r="850">
          <cell r="J850">
            <v>4</v>
          </cell>
          <cell r="K850">
            <v>2</v>
          </cell>
          <cell r="L850">
            <v>14</v>
          </cell>
          <cell r="M850">
            <v>0.10564079649999999</v>
          </cell>
        </row>
        <row r="851">
          <cell r="J851">
            <v>5</v>
          </cell>
          <cell r="K851">
            <v>2</v>
          </cell>
          <cell r="L851">
            <v>14</v>
          </cell>
          <cell r="M851">
            <v>0.1101885747</v>
          </cell>
        </row>
        <row r="852">
          <cell r="J852">
            <v>6</v>
          </cell>
          <cell r="K852">
            <v>2</v>
          </cell>
          <cell r="L852">
            <v>14</v>
          </cell>
          <cell r="M852">
            <v>0.11814674059999999</v>
          </cell>
        </row>
        <row r="853">
          <cell r="J853">
            <v>7</v>
          </cell>
          <cell r="K853">
            <v>2</v>
          </cell>
          <cell r="L853">
            <v>14</v>
          </cell>
          <cell r="M853">
            <v>0.1255664088</v>
          </cell>
        </row>
        <row r="854">
          <cell r="J854">
            <v>8</v>
          </cell>
          <cell r="K854">
            <v>2</v>
          </cell>
          <cell r="L854">
            <v>14</v>
          </cell>
          <cell r="M854">
            <v>0.13286694939999999</v>
          </cell>
        </row>
        <row r="855">
          <cell r="J855">
            <v>9</v>
          </cell>
          <cell r="K855">
            <v>2</v>
          </cell>
          <cell r="L855">
            <v>14</v>
          </cell>
          <cell r="M855">
            <v>0.1519123634</v>
          </cell>
        </row>
        <row r="856">
          <cell r="J856">
            <v>10</v>
          </cell>
          <cell r="K856">
            <v>2</v>
          </cell>
          <cell r="L856">
            <v>14</v>
          </cell>
          <cell r="M856">
            <v>0.20411796760000001</v>
          </cell>
        </row>
        <row r="857">
          <cell r="J857">
            <v>11</v>
          </cell>
          <cell r="K857">
            <v>2</v>
          </cell>
          <cell r="L857">
            <v>14</v>
          </cell>
          <cell r="M857">
            <v>0</v>
          </cell>
        </row>
        <row r="858">
          <cell r="J858">
            <v>12</v>
          </cell>
          <cell r="K858">
            <v>2</v>
          </cell>
          <cell r="L858">
            <v>14</v>
          </cell>
          <cell r="M858">
            <v>1</v>
          </cell>
        </row>
        <row r="859">
          <cell r="J859">
            <v>13</v>
          </cell>
          <cell r="K859">
            <v>2</v>
          </cell>
          <cell r="L859">
            <v>14</v>
          </cell>
          <cell r="M859">
            <v>0</v>
          </cell>
        </row>
        <row r="860">
          <cell r="J860">
            <v>1</v>
          </cell>
          <cell r="K860">
            <v>2</v>
          </cell>
          <cell r="L860">
            <v>15</v>
          </cell>
          <cell r="M860">
            <v>9.7005238100000002E-2</v>
          </cell>
        </row>
        <row r="861">
          <cell r="J861">
            <v>2</v>
          </cell>
          <cell r="K861">
            <v>2</v>
          </cell>
          <cell r="L861">
            <v>15</v>
          </cell>
          <cell r="M861">
            <v>0.1011771876</v>
          </cell>
        </row>
        <row r="862">
          <cell r="J862">
            <v>3</v>
          </cell>
          <cell r="K862">
            <v>2</v>
          </cell>
          <cell r="L862">
            <v>15</v>
          </cell>
          <cell r="M862">
            <v>0.10577870859999999</v>
          </cell>
        </row>
        <row r="863">
          <cell r="J863">
            <v>4</v>
          </cell>
          <cell r="K863">
            <v>2</v>
          </cell>
          <cell r="L863">
            <v>15</v>
          </cell>
          <cell r="M863">
            <v>0.1070806272</v>
          </cell>
        </row>
        <row r="864">
          <cell r="J864">
            <v>5</v>
          </cell>
          <cell r="K864">
            <v>2</v>
          </cell>
          <cell r="L864">
            <v>15</v>
          </cell>
          <cell r="M864">
            <v>0.1116185467</v>
          </cell>
        </row>
        <row r="865">
          <cell r="J865">
            <v>6</v>
          </cell>
          <cell r="K865">
            <v>2</v>
          </cell>
          <cell r="L865">
            <v>15</v>
          </cell>
          <cell r="M865">
            <v>0.1195676171</v>
          </cell>
        </row>
        <row r="866">
          <cell r="J866">
            <v>7</v>
          </cell>
          <cell r="K866">
            <v>2</v>
          </cell>
          <cell r="L866">
            <v>15</v>
          </cell>
          <cell r="M866">
            <v>0.1269598408</v>
          </cell>
        </row>
        <row r="867">
          <cell r="J867">
            <v>8</v>
          </cell>
          <cell r="K867">
            <v>2</v>
          </cell>
          <cell r="L867">
            <v>15</v>
          </cell>
          <cell r="M867">
            <v>0.13423761140000001</v>
          </cell>
        </row>
        <row r="868">
          <cell r="J868">
            <v>9</v>
          </cell>
          <cell r="K868">
            <v>2</v>
          </cell>
          <cell r="L868">
            <v>15</v>
          </cell>
          <cell r="M868">
            <v>0.1532186052</v>
          </cell>
        </row>
        <row r="869">
          <cell r="J869">
            <v>10</v>
          </cell>
          <cell r="K869">
            <v>2</v>
          </cell>
          <cell r="L869">
            <v>15</v>
          </cell>
          <cell r="M869">
            <v>0.20521060490000001</v>
          </cell>
        </row>
        <row r="870">
          <cell r="J870">
            <v>11</v>
          </cell>
          <cell r="K870">
            <v>2</v>
          </cell>
          <cell r="L870">
            <v>15</v>
          </cell>
          <cell r="M870">
            <v>0</v>
          </cell>
        </row>
        <row r="871">
          <cell r="J871">
            <v>12</v>
          </cell>
          <cell r="K871">
            <v>2</v>
          </cell>
          <cell r="L871">
            <v>15</v>
          </cell>
          <cell r="M871">
            <v>1</v>
          </cell>
        </row>
        <row r="872">
          <cell r="J872">
            <v>13</v>
          </cell>
          <cell r="K872">
            <v>2</v>
          </cell>
          <cell r="L872">
            <v>15</v>
          </cell>
          <cell r="M872">
            <v>0</v>
          </cell>
        </row>
        <row r="873">
          <cell r="J873">
            <v>1</v>
          </cell>
          <cell r="K873">
            <v>2</v>
          </cell>
          <cell r="L873">
            <v>16</v>
          </cell>
          <cell r="M873">
            <v>9.8186073200000001E-2</v>
          </cell>
        </row>
        <row r="874">
          <cell r="J874">
            <v>2</v>
          </cell>
          <cell r="K874">
            <v>2</v>
          </cell>
          <cell r="L874">
            <v>16</v>
          </cell>
          <cell r="M874">
            <v>0.10234646410000001</v>
          </cell>
        </row>
        <row r="875">
          <cell r="J875">
            <v>3</v>
          </cell>
          <cell r="K875">
            <v>2</v>
          </cell>
          <cell r="L875">
            <v>16</v>
          </cell>
          <cell r="M875">
            <v>0.1069334868</v>
          </cell>
        </row>
        <row r="876">
          <cell r="J876">
            <v>4</v>
          </cell>
          <cell r="K876">
            <v>2</v>
          </cell>
          <cell r="L876">
            <v>16</v>
          </cell>
          <cell r="M876">
            <v>0.108230849</v>
          </cell>
        </row>
        <row r="877">
          <cell r="J877">
            <v>5</v>
          </cell>
          <cell r="K877">
            <v>2</v>
          </cell>
          <cell r="L877">
            <v>16</v>
          </cell>
          <cell r="M877">
            <v>0.1127608926</v>
          </cell>
        </row>
        <row r="878">
          <cell r="J878">
            <v>6</v>
          </cell>
          <cell r="K878">
            <v>2</v>
          </cell>
          <cell r="L878">
            <v>16</v>
          </cell>
          <cell r="M878">
            <v>0.1207026968</v>
          </cell>
        </row>
        <row r="879">
          <cell r="J879">
            <v>7</v>
          </cell>
          <cell r="K879">
            <v>2</v>
          </cell>
          <cell r="L879">
            <v>16</v>
          </cell>
          <cell r="M879">
            <v>0.1280729961</v>
          </cell>
        </row>
        <row r="880">
          <cell r="J880">
            <v>8</v>
          </cell>
          <cell r="K880">
            <v>2</v>
          </cell>
          <cell r="L880">
            <v>16</v>
          </cell>
          <cell r="M880">
            <v>0.1353325766</v>
          </cell>
        </row>
        <row r="881">
          <cell r="J881">
            <v>9</v>
          </cell>
          <cell r="K881">
            <v>2</v>
          </cell>
          <cell r="L881">
            <v>16</v>
          </cell>
          <cell r="M881">
            <v>0.15426210770000001</v>
          </cell>
        </row>
        <row r="882">
          <cell r="J882">
            <v>10</v>
          </cell>
          <cell r="K882">
            <v>2</v>
          </cell>
          <cell r="L882">
            <v>16</v>
          </cell>
          <cell r="M882">
            <v>0.20608346750000001</v>
          </cell>
        </row>
        <row r="883">
          <cell r="J883">
            <v>11</v>
          </cell>
          <cell r="K883">
            <v>2</v>
          </cell>
          <cell r="L883">
            <v>16</v>
          </cell>
          <cell r="M883">
            <v>0</v>
          </cell>
        </row>
        <row r="884">
          <cell r="J884">
            <v>12</v>
          </cell>
          <cell r="K884">
            <v>2</v>
          </cell>
          <cell r="L884">
            <v>16</v>
          </cell>
          <cell r="M884">
            <v>1</v>
          </cell>
        </row>
        <row r="885">
          <cell r="J885">
            <v>13</v>
          </cell>
          <cell r="K885">
            <v>2</v>
          </cell>
          <cell r="L885">
            <v>16</v>
          </cell>
          <cell r="M885">
            <v>0</v>
          </cell>
        </row>
        <row r="886">
          <cell r="J886">
            <v>1</v>
          </cell>
          <cell r="K886">
            <v>2</v>
          </cell>
          <cell r="L886">
            <v>17</v>
          </cell>
          <cell r="M886">
            <v>9.9129394800000006E-2</v>
          </cell>
        </row>
        <row r="887">
          <cell r="J887">
            <v>2</v>
          </cell>
          <cell r="K887">
            <v>2</v>
          </cell>
          <cell r="L887">
            <v>17</v>
          </cell>
          <cell r="M887">
            <v>0.103280552</v>
          </cell>
        </row>
        <row r="888">
          <cell r="J888">
            <v>3</v>
          </cell>
          <cell r="K888">
            <v>2</v>
          </cell>
          <cell r="L888">
            <v>17</v>
          </cell>
          <cell r="M888">
            <v>0.10785599260000001</v>
          </cell>
        </row>
        <row r="889">
          <cell r="J889">
            <v>4</v>
          </cell>
          <cell r="K889">
            <v>2</v>
          </cell>
          <cell r="L889">
            <v>17</v>
          </cell>
          <cell r="M889">
            <v>0.10914971480000001</v>
          </cell>
        </row>
        <row r="890">
          <cell r="J890">
            <v>5</v>
          </cell>
          <cell r="K890">
            <v>2</v>
          </cell>
          <cell r="L890">
            <v>17</v>
          </cell>
          <cell r="M890">
            <v>0.1136734667</v>
          </cell>
        </row>
        <row r="891">
          <cell r="J891">
            <v>6</v>
          </cell>
          <cell r="K891">
            <v>2</v>
          </cell>
          <cell r="L891">
            <v>17</v>
          </cell>
          <cell r="M891">
            <v>0.1216094662</v>
          </cell>
        </row>
        <row r="892">
          <cell r="J892">
            <v>7</v>
          </cell>
          <cell r="K892">
            <v>2</v>
          </cell>
          <cell r="L892">
            <v>17</v>
          </cell>
          <cell r="M892">
            <v>0.128962251</v>
          </cell>
        </row>
        <row r="893">
          <cell r="J893">
            <v>8</v>
          </cell>
          <cell r="K893">
            <v>2</v>
          </cell>
          <cell r="L893">
            <v>17</v>
          </cell>
          <cell r="M893">
            <v>0.1362073</v>
          </cell>
        </row>
        <row r="894">
          <cell r="J894">
            <v>9</v>
          </cell>
          <cell r="K894">
            <v>2</v>
          </cell>
          <cell r="L894">
            <v>17</v>
          </cell>
          <cell r="M894">
            <v>0.1550957197</v>
          </cell>
        </row>
        <row r="895">
          <cell r="J895">
            <v>10</v>
          </cell>
          <cell r="K895">
            <v>2</v>
          </cell>
          <cell r="L895">
            <v>17</v>
          </cell>
          <cell r="M895">
            <v>0.2067807622</v>
          </cell>
        </row>
        <row r="896">
          <cell r="J896">
            <v>11</v>
          </cell>
          <cell r="K896">
            <v>2</v>
          </cell>
          <cell r="L896">
            <v>17</v>
          </cell>
          <cell r="M896">
            <v>0</v>
          </cell>
        </row>
        <row r="897">
          <cell r="J897">
            <v>12</v>
          </cell>
          <cell r="K897">
            <v>2</v>
          </cell>
          <cell r="L897">
            <v>17</v>
          </cell>
          <cell r="M897">
            <v>1</v>
          </cell>
        </row>
        <row r="898">
          <cell r="J898">
            <v>13</v>
          </cell>
          <cell r="K898">
            <v>2</v>
          </cell>
          <cell r="L898">
            <v>17</v>
          </cell>
          <cell r="M898">
            <v>0</v>
          </cell>
        </row>
        <row r="899">
          <cell r="J899">
            <v>1</v>
          </cell>
          <cell r="K899">
            <v>2</v>
          </cell>
          <cell r="L899">
            <v>18</v>
          </cell>
          <cell r="M899">
            <v>9.9882976700000001E-2</v>
          </cell>
        </row>
        <row r="900">
          <cell r="J900">
            <v>2</v>
          </cell>
          <cell r="K900">
            <v>2</v>
          </cell>
          <cell r="L900">
            <v>18</v>
          </cell>
          <cell r="M900">
            <v>0.1040267575</v>
          </cell>
        </row>
        <row r="901">
          <cell r="J901">
            <v>3</v>
          </cell>
          <cell r="K901">
            <v>2</v>
          </cell>
          <cell r="L901">
            <v>18</v>
          </cell>
          <cell r="M901">
            <v>0.1085929455</v>
          </cell>
        </row>
        <row r="902">
          <cell r="J902">
            <v>4</v>
          </cell>
          <cell r="K902">
            <v>2</v>
          </cell>
          <cell r="L902">
            <v>18</v>
          </cell>
          <cell r="M902">
            <v>0.10988375979999999</v>
          </cell>
        </row>
        <row r="903">
          <cell r="J903">
            <v>5</v>
          </cell>
          <cell r="K903">
            <v>2</v>
          </cell>
          <cell r="L903">
            <v>18</v>
          </cell>
          <cell r="M903">
            <v>0.11440248560000001</v>
          </cell>
        </row>
        <row r="904">
          <cell r="J904">
            <v>6</v>
          </cell>
          <cell r="K904">
            <v>2</v>
          </cell>
          <cell r="L904">
            <v>18</v>
          </cell>
          <cell r="M904">
            <v>0.1223338479</v>
          </cell>
        </row>
        <row r="905">
          <cell r="J905">
            <v>7</v>
          </cell>
          <cell r="K905">
            <v>2</v>
          </cell>
          <cell r="L905">
            <v>18</v>
          </cell>
          <cell r="M905">
            <v>0.12967264110000001</v>
          </cell>
        </row>
        <row r="906">
          <cell r="J906">
            <v>8</v>
          </cell>
          <cell r="K906">
            <v>2</v>
          </cell>
          <cell r="L906">
            <v>18</v>
          </cell>
          <cell r="M906">
            <v>0.1369060815</v>
          </cell>
        </row>
        <row r="907">
          <cell r="J907">
            <v>9</v>
          </cell>
          <cell r="K907">
            <v>2</v>
          </cell>
          <cell r="L907">
            <v>18</v>
          </cell>
          <cell r="M907">
            <v>0.15576165889999999</v>
          </cell>
        </row>
        <row r="908">
          <cell r="J908">
            <v>10</v>
          </cell>
          <cell r="K908">
            <v>2</v>
          </cell>
          <cell r="L908">
            <v>18</v>
          </cell>
          <cell r="M908">
            <v>0.20733780290000001</v>
          </cell>
        </row>
        <row r="909">
          <cell r="J909">
            <v>11</v>
          </cell>
          <cell r="K909">
            <v>2</v>
          </cell>
          <cell r="L909">
            <v>18</v>
          </cell>
          <cell r="M909">
            <v>0</v>
          </cell>
        </row>
        <row r="910">
          <cell r="J910">
            <v>12</v>
          </cell>
          <cell r="K910">
            <v>2</v>
          </cell>
          <cell r="L910">
            <v>18</v>
          </cell>
          <cell r="M910">
            <v>1</v>
          </cell>
        </row>
        <row r="911">
          <cell r="J911">
            <v>13</v>
          </cell>
          <cell r="K911">
            <v>2</v>
          </cell>
          <cell r="L911">
            <v>18</v>
          </cell>
          <cell r="M911">
            <v>0</v>
          </cell>
        </row>
        <row r="912">
          <cell r="J912">
            <v>1</v>
          </cell>
          <cell r="K912">
            <v>2</v>
          </cell>
          <cell r="L912">
            <v>19</v>
          </cell>
          <cell r="M912">
            <v>0.10048498309999999</v>
          </cell>
        </row>
        <row r="913">
          <cell r="J913">
            <v>2</v>
          </cell>
          <cell r="K913">
            <v>2</v>
          </cell>
          <cell r="L913">
            <v>19</v>
          </cell>
          <cell r="M913">
            <v>0.10462287119999999</v>
          </cell>
        </row>
        <row r="914">
          <cell r="J914">
            <v>3</v>
          </cell>
          <cell r="K914">
            <v>2</v>
          </cell>
          <cell r="L914">
            <v>19</v>
          </cell>
          <cell r="M914">
            <v>0.1091816677</v>
          </cell>
        </row>
        <row r="915">
          <cell r="J915">
            <v>4</v>
          </cell>
          <cell r="K915">
            <v>2</v>
          </cell>
          <cell r="L915">
            <v>19</v>
          </cell>
          <cell r="M915">
            <v>0.11047015910000001</v>
          </cell>
        </row>
        <row r="916">
          <cell r="J916">
            <v>5</v>
          </cell>
          <cell r="K916">
            <v>2</v>
          </cell>
          <cell r="L916">
            <v>19</v>
          </cell>
          <cell r="M916">
            <v>0.11498486970000001</v>
          </cell>
        </row>
        <row r="917">
          <cell r="J917">
            <v>6</v>
          </cell>
          <cell r="K917">
            <v>2</v>
          </cell>
          <cell r="L917">
            <v>19</v>
          </cell>
          <cell r="M917">
            <v>0.12291252749999999</v>
          </cell>
        </row>
        <row r="918">
          <cell r="J918">
            <v>7</v>
          </cell>
          <cell r="K918">
            <v>2</v>
          </cell>
          <cell r="L918">
            <v>19</v>
          </cell>
          <cell r="M918">
            <v>0.1302401433</v>
          </cell>
        </row>
        <row r="919">
          <cell r="J919">
            <v>8</v>
          </cell>
          <cell r="K919">
            <v>2</v>
          </cell>
          <cell r="L919">
            <v>19</v>
          </cell>
          <cell r="M919">
            <v>0.13746431009999999</v>
          </cell>
        </row>
        <row r="920">
          <cell r="J920">
            <v>9</v>
          </cell>
          <cell r="K920">
            <v>2</v>
          </cell>
          <cell r="L920">
            <v>19</v>
          </cell>
          <cell r="M920">
            <v>0.15629365109999999</v>
          </cell>
        </row>
        <row r="921">
          <cell r="J921">
            <v>10</v>
          </cell>
          <cell r="K921">
            <v>2</v>
          </cell>
          <cell r="L921">
            <v>19</v>
          </cell>
          <cell r="M921">
            <v>0.2077828005</v>
          </cell>
        </row>
        <row r="922">
          <cell r="J922">
            <v>11</v>
          </cell>
          <cell r="K922">
            <v>2</v>
          </cell>
          <cell r="L922">
            <v>19</v>
          </cell>
          <cell r="M922">
            <v>0</v>
          </cell>
        </row>
        <row r="923">
          <cell r="J923">
            <v>12</v>
          </cell>
          <cell r="K923">
            <v>2</v>
          </cell>
          <cell r="L923">
            <v>19</v>
          </cell>
          <cell r="M923">
            <v>1</v>
          </cell>
        </row>
        <row r="924">
          <cell r="J924">
            <v>13</v>
          </cell>
          <cell r="K924">
            <v>2</v>
          </cell>
          <cell r="L924">
            <v>19</v>
          </cell>
          <cell r="M924">
            <v>0</v>
          </cell>
        </row>
        <row r="925">
          <cell r="J925">
            <v>1</v>
          </cell>
          <cell r="K925">
            <v>2</v>
          </cell>
          <cell r="L925">
            <v>20</v>
          </cell>
          <cell r="M925">
            <v>0.100965902</v>
          </cell>
        </row>
        <row r="926">
          <cell r="J926">
            <v>2</v>
          </cell>
          <cell r="K926">
            <v>2</v>
          </cell>
          <cell r="L926">
            <v>20</v>
          </cell>
          <cell r="M926">
            <v>0.1050990826</v>
          </cell>
        </row>
        <row r="927">
          <cell r="J927">
            <v>3</v>
          </cell>
          <cell r="K927">
            <v>2</v>
          </cell>
          <cell r="L927">
            <v>20</v>
          </cell>
          <cell r="M927">
            <v>0.1096519744</v>
          </cell>
        </row>
        <row r="928">
          <cell r="J928">
            <v>4</v>
          </cell>
          <cell r="K928">
            <v>2</v>
          </cell>
          <cell r="L928">
            <v>20</v>
          </cell>
          <cell r="M928">
            <v>0.11093860999999999</v>
          </cell>
        </row>
        <row r="929">
          <cell r="J929">
            <v>5</v>
          </cell>
          <cell r="K929">
            <v>2</v>
          </cell>
          <cell r="L929">
            <v>20</v>
          </cell>
          <cell r="M929">
            <v>0.11545011299999999</v>
          </cell>
        </row>
        <row r="930">
          <cell r="J930">
            <v>6</v>
          </cell>
          <cell r="K930">
            <v>2</v>
          </cell>
          <cell r="L930">
            <v>20</v>
          </cell>
          <cell r="M930">
            <v>0.1233748115</v>
          </cell>
        </row>
        <row r="931">
          <cell r="J931">
            <v>7</v>
          </cell>
          <cell r="K931">
            <v>2</v>
          </cell>
          <cell r="L931">
            <v>20</v>
          </cell>
          <cell r="M931">
            <v>0.1306934981</v>
          </cell>
        </row>
        <row r="932">
          <cell r="J932">
            <v>8</v>
          </cell>
          <cell r="K932">
            <v>2</v>
          </cell>
          <cell r="L932">
            <v>20</v>
          </cell>
          <cell r="M932">
            <v>0.1379102566</v>
          </cell>
        </row>
        <row r="933">
          <cell r="J933">
            <v>9</v>
          </cell>
          <cell r="K933">
            <v>2</v>
          </cell>
          <cell r="L933">
            <v>20</v>
          </cell>
          <cell r="M933">
            <v>0.1567186384</v>
          </cell>
        </row>
        <row r="934">
          <cell r="J934">
            <v>10</v>
          </cell>
          <cell r="K934">
            <v>2</v>
          </cell>
          <cell r="L934">
            <v>20</v>
          </cell>
          <cell r="M934">
            <v>0.2081382913</v>
          </cell>
        </row>
        <row r="935">
          <cell r="J935">
            <v>11</v>
          </cell>
          <cell r="K935">
            <v>2</v>
          </cell>
          <cell r="L935">
            <v>20</v>
          </cell>
          <cell r="M935">
            <v>0</v>
          </cell>
        </row>
        <row r="936">
          <cell r="J936">
            <v>12</v>
          </cell>
          <cell r="K936">
            <v>2</v>
          </cell>
          <cell r="L936">
            <v>20</v>
          </cell>
          <cell r="M936">
            <v>1</v>
          </cell>
        </row>
        <row r="937">
          <cell r="J937">
            <v>13</v>
          </cell>
          <cell r="K937">
            <v>2</v>
          </cell>
          <cell r="L937">
            <v>20</v>
          </cell>
          <cell r="M937">
            <v>0</v>
          </cell>
        </row>
        <row r="938">
          <cell r="J938">
            <v>1</v>
          </cell>
          <cell r="K938">
            <v>2</v>
          </cell>
          <cell r="L938">
            <v>21</v>
          </cell>
          <cell r="M938">
            <v>0.1013500889</v>
          </cell>
        </row>
        <row r="939">
          <cell r="J939">
            <v>2</v>
          </cell>
          <cell r="K939">
            <v>2</v>
          </cell>
          <cell r="L939">
            <v>21</v>
          </cell>
          <cell r="M939">
            <v>0.1054795089</v>
          </cell>
        </row>
        <row r="940">
          <cell r="J940">
            <v>3</v>
          </cell>
          <cell r="K940">
            <v>2</v>
          </cell>
          <cell r="L940">
            <v>21</v>
          </cell>
          <cell r="M940">
            <v>0.1100276836</v>
          </cell>
        </row>
        <row r="941">
          <cell r="J941">
            <v>4</v>
          </cell>
          <cell r="K941">
            <v>2</v>
          </cell>
          <cell r="L941">
            <v>21</v>
          </cell>
          <cell r="M941">
            <v>0.1113128368</v>
          </cell>
        </row>
        <row r="942">
          <cell r="J942">
            <v>5</v>
          </cell>
          <cell r="K942">
            <v>2</v>
          </cell>
          <cell r="L942">
            <v>21</v>
          </cell>
          <cell r="M942">
            <v>0.1158217773</v>
          </cell>
        </row>
        <row r="943">
          <cell r="J943">
            <v>6</v>
          </cell>
          <cell r="K943">
            <v>2</v>
          </cell>
          <cell r="L943">
            <v>21</v>
          </cell>
          <cell r="M943">
            <v>0.1237441118</v>
          </cell>
        </row>
        <row r="944">
          <cell r="J944">
            <v>7</v>
          </cell>
          <cell r="K944">
            <v>2</v>
          </cell>
          <cell r="L944">
            <v>21</v>
          </cell>
          <cell r="M944">
            <v>0.1310556652</v>
          </cell>
        </row>
        <row r="945">
          <cell r="J945">
            <v>8</v>
          </cell>
          <cell r="K945">
            <v>2</v>
          </cell>
          <cell r="L945">
            <v>21</v>
          </cell>
          <cell r="M945">
            <v>0.13826650539999999</v>
          </cell>
        </row>
        <row r="946">
          <cell r="J946">
            <v>9</v>
          </cell>
          <cell r="K946">
            <v>2</v>
          </cell>
          <cell r="L946">
            <v>21</v>
          </cell>
          <cell r="M946">
            <v>0.15705814379999999</v>
          </cell>
        </row>
        <row r="947">
          <cell r="J947">
            <v>10</v>
          </cell>
          <cell r="K947">
            <v>2</v>
          </cell>
          <cell r="L947">
            <v>21</v>
          </cell>
          <cell r="M947">
            <v>0.20842227860000001</v>
          </cell>
        </row>
        <row r="948">
          <cell r="J948">
            <v>11</v>
          </cell>
          <cell r="K948">
            <v>2</v>
          </cell>
          <cell r="L948">
            <v>21</v>
          </cell>
          <cell r="M948">
            <v>0</v>
          </cell>
        </row>
        <row r="949">
          <cell r="J949">
            <v>12</v>
          </cell>
          <cell r="K949">
            <v>2</v>
          </cell>
          <cell r="L949">
            <v>21</v>
          </cell>
          <cell r="M949">
            <v>1</v>
          </cell>
        </row>
        <row r="950">
          <cell r="J950">
            <v>13</v>
          </cell>
          <cell r="K950">
            <v>2</v>
          </cell>
          <cell r="L950">
            <v>21</v>
          </cell>
          <cell r="M950">
            <v>0</v>
          </cell>
        </row>
        <row r="951">
          <cell r="J951">
            <v>1</v>
          </cell>
          <cell r="K951">
            <v>2</v>
          </cell>
          <cell r="L951">
            <v>22</v>
          </cell>
          <cell r="M951">
            <v>0.1016570005</v>
          </cell>
        </row>
        <row r="952">
          <cell r="J952">
            <v>2</v>
          </cell>
          <cell r="K952">
            <v>2</v>
          </cell>
          <cell r="L952">
            <v>22</v>
          </cell>
          <cell r="M952">
            <v>0.1057834163</v>
          </cell>
        </row>
        <row r="953">
          <cell r="J953">
            <v>3</v>
          </cell>
          <cell r="K953">
            <v>2</v>
          </cell>
          <cell r="L953">
            <v>22</v>
          </cell>
          <cell r="M953">
            <v>0.11032782269999999</v>
          </cell>
        </row>
        <row r="954">
          <cell r="J954">
            <v>4</v>
          </cell>
          <cell r="K954">
            <v>2</v>
          </cell>
          <cell r="L954">
            <v>22</v>
          </cell>
          <cell r="M954">
            <v>0.1116117916</v>
          </cell>
        </row>
        <row r="955">
          <cell r="J955">
            <v>5</v>
          </cell>
          <cell r="K955">
            <v>2</v>
          </cell>
          <cell r="L955">
            <v>22</v>
          </cell>
          <cell r="M955">
            <v>0.11611868509999999</v>
          </cell>
        </row>
        <row r="956">
          <cell r="J956">
            <v>6</v>
          </cell>
          <cell r="K956">
            <v>2</v>
          </cell>
          <cell r="L956">
            <v>22</v>
          </cell>
          <cell r="M956">
            <v>0.124039131</v>
          </cell>
        </row>
        <row r="957">
          <cell r="J957">
            <v>7</v>
          </cell>
          <cell r="K957">
            <v>2</v>
          </cell>
          <cell r="L957">
            <v>22</v>
          </cell>
          <cell r="M957">
            <v>0.131344986</v>
          </cell>
        </row>
        <row r="958">
          <cell r="J958">
            <v>8</v>
          </cell>
          <cell r="K958">
            <v>2</v>
          </cell>
          <cell r="L958">
            <v>22</v>
          </cell>
          <cell r="M958">
            <v>0.13855109839999999</v>
          </cell>
        </row>
        <row r="959">
          <cell r="J959">
            <v>9</v>
          </cell>
          <cell r="K959">
            <v>2</v>
          </cell>
          <cell r="L959">
            <v>22</v>
          </cell>
          <cell r="M959">
            <v>0.15732936110000001</v>
          </cell>
        </row>
        <row r="960">
          <cell r="J960">
            <v>10</v>
          </cell>
          <cell r="K960">
            <v>2</v>
          </cell>
          <cell r="L960">
            <v>22</v>
          </cell>
          <cell r="M960">
            <v>0.20864914479999999</v>
          </cell>
        </row>
        <row r="961">
          <cell r="J961">
            <v>11</v>
          </cell>
          <cell r="K961">
            <v>2</v>
          </cell>
          <cell r="L961">
            <v>22</v>
          </cell>
          <cell r="M961">
            <v>0</v>
          </cell>
        </row>
        <row r="962">
          <cell r="J962">
            <v>12</v>
          </cell>
          <cell r="K962">
            <v>2</v>
          </cell>
          <cell r="L962">
            <v>22</v>
          </cell>
          <cell r="M962">
            <v>1</v>
          </cell>
        </row>
        <row r="963">
          <cell r="J963">
            <v>13</v>
          </cell>
          <cell r="K963">
            <v>2</v>
          </cell>
          <cell r="L963">
            <v>22</v>
          </cell>
          <cell r="M963">
            <v>0</v>
          </cell>
        </row>
        <row r="964">
          <cell r="J964">
            <v>1</v>
          </cell>
          <cell r="K964">
            <v>2</v>
          </cell>
          <cell r="L964">
            <v>23</v>
          </cell>
          <cell r="M964">
            <v>0.10190217980000001</v>
          </cell>
        </row>
        <row r="965">
          <cell r="J965">
            <v>2</v>
          </cell>
          <cell r="K965">
            <v>2</v>
          </cell>
          <cell r="L965">
            <v>23</v>
          </cell>
          <cell r="M965">
            <v>0.10602619570000001</v>
          </cell>
        </row>
        <row r="966">
          <cell r="J966">
            <v>3</v>
          </cell>
          <cell r="K966">
            <v>2</v>
          </cell>
          <cell r="L966">
            <v>23</v>
          </cell>
          <cell r="M966">
            <v>0.1105675918</v>
          </cell>
        </row>
        <row r="967">
          <cell r="J967">
            <v>4</v>
          </cell>
          <cell r="K967">
            <v>2</v>
          </cell>
          <cell r="L967">
            <v>23</v>
          </cell>
          <cell r="M967">
            <v>0.1118506146</v>
          </cell>
        </row>
        <row r="968">
          <cell r="J968">
            <v>5</v>
          </cell>
          <cell r="K968">
            <v>2</v>
          </cell>
          <cell r="L968">
            <v>23</v>
          </cell>
          <cell r="M968">
            <v>0.1163558729</v>
          </cell>
        </row>
        <row r="969">
          <cell r="J969">
            <v>6</v>
          </cell>
          <cell r="K969">
            <v>2</v>
          </cell>
          <cell r="L969">
            <v>23</v>
          </cell>
          <cell r="M969">
            <v>0.12427481</v>
          </cell>
        </row>
        <row r="970">
          <cell r="J970">
            <v>7</v>
          </cell>
          <cell r="K970">
            <v>2</v>
          </cell>
          <cell r="L970">
            <v>23</v>
          </cell>
          <cell r="M970">
            <v>0.13157611280000001</v>
          </cell>
        </row>
        <row r="971">
          <cell r="J971">
            <v>8</v>
          </cell>
          <cell r="K971">
            <v>2</v>
          </cell>
          <cell r="L971">
            <v>23</v>
          </cell>
          <cell r="M971">
            <v>0.1387784483</v>
          </cell>
        </row>
        <row r="972">
          <cell r="J972">
            <v>9</v>
          </cell>
          <cell r="K972">
            <v>2</v>
          </cell>
          <cell r="L972">
            <v>23</v>
          </cell>
          <cell r="M972">
            <v>0.15754602579999999</v>
          </cell>
        </row>
        <row r="973">
          <cell r="J973">
            <v>10</v>
          </cell>
          <cell r="K973">
            <v>2</v>
          </cell>
          <cell r="L973">
            <v>23</v>
          </cell>
          <cell r="M973">
            <v>0.20883037909999999</v>
          </cell>
        </row>
        <row r="974">
          <cell r="J974">
            <v>11</v>
          </cell>
          <cell r="K974">
            <v>2</v>
          </cell>
          <cell r="L974">
            <v>23</v>
          </cell>
          <cell r="M974">
            <v>0</v>
          </cell>
        </row>
        <row r="975">
          <cell r="J975">
            <v>12</v>
          </cell>
          <cell r="K975">
            <v>2</v>
          </cell>
          <cell r="L975">
            <v>23</v>
          </cell>
          <cell r="M975">
            <v>1</v>
          </cell>
        </row>
        <row r="976">
          <cell r="J976">
            <v>13</v>
          </cell>
          <cell r="K976">
            <v>2</v>
          </cell>
          <cell r="L976">
            <v>23</v>
          </cell>
          <cell r="M976">
            <v>0</v>
          </cell>
        </row>
        <row r="977">
          <cell r="J977">
            <v>1</v>
          </cell>
          <cell r="K977">
            <v>2</v>
          </cell>
          <cell r="L977">
            <v>24</v>
          </cell>
          <cell r="M977">
            <v>0.1020980439</v>
          </cell>
        </row>
        <row r="978">
          <cell r="J978">
            <v>2</v>
          </cell>
          <cell r="K978">
            <v>2</v>
          </cell>
          <cell r="L978">
            <v>24</v>
          </cell>
          <cell r="M978">
            <v>0.1062201425</v>
          </cell>
        </row>
        <row r="979">
          <cell r="J979">
            <v>3</v>
          </cell>
          <cell r="K979">
            <v>2</v>
          </cell>
          <cell r="L979">
            <v>24</v>
          </cell>
          <cell r="M979">
            <v>0.11075913380000001</v>
          </cell>
        </row>
        <row r="980">
          <cell r="J980">
            <v>4</v>
          </cell>
          <cell r="K980">
            <v>2</v>
          </cell>
          <cell r="L980">
            <v>24</v>
          </cell>
          <cell r="M980">
            <v>0.1120414008</v>
          </cell>
        </row>
        <row r="981">
          <cell r="J981">
            <v>5</v>
          </cell>
          <cell r="K981">
            <v>2</v>
          </cell>
          <cell r="L981">
            <v>24</v>
          </cell>
          <cell r="M981">
            <v>0.11654535269999999</v>
          </cell>
        </row>
        <row r="982">
          <cell r="J982">
            <v>6</v>
          </cell>
          <cell r="K982">
            <v>2</v>
          </cell>
          <cell r="L982">
            <v>24</v>
          </cell>
          <cell r="M982">
            <v>0.1244630846</v>
          </cell>
        </row>
        <row r="983">
          <cell r="J983">
            <v>7</v>
          </cell>
          <cell r="K983">
            <v>2</v>
          </cell>
          <cell r="L983">
            <v>24</v>
          </cell>
          <cell r="M983">
            <v>0.13176075079999999</v>
          </cell>
        </row>
        <row r="984">
          <cell r="J984">
            <v>8</v>
          </cell>
          <cell r="K984">
            <v>2</v>
          </cell>
          <cell r="L984">
            <v>24</v>
          </cell>
          <cell r="M984">
            <v>0.1389600691</v>
          </cell>
        </row>
        <row r="985">
          <cell r="J985">
            <v>9</v>
          </cell>
          <cell r="K985">
            <v>2</v>
          </cell>
          <cell r="L985">
            <v>24</v>
          </cell>
          <cell r="M985">
            <v>0.15771911050000001</v>
          </cell>
        </row>
        <row r="986">
          <cell r="J986">
            <v>10</v>
          </cell>
          <cell r="K986">
            <v>2</v>
          </cell>
          <cell r="L986">
            <v>24</v>
          </cell>
          <cell r="M986">
            <v>0.20897515999999999</v>
          </cell>
        </row>
        <row r="987">
          <cell r="J987">
            <v>11</v>
          </cell>
          <cell r="K987">
            <v>2</v>
          </cell>
          <cell r="L987">
            <v>24</v>
          </cell>
          <cell r="M987">
            <v>0</v>
          </cell>
        </row>
        <row r="988">
          <cell r="J988">
            <v>12</v>
          </cell>
          <cell r="K988">
            <v>2</v>
          </cell>
          <cell r="L988">
            <v>24</v>
          </cell>
          <cell r="M988">
            <v>1</v>
          </cell>
        </row>
        <row r="989">
          <cell r="J989">
            <v>13</v>
          </cell>
          <cell r="K989">
            <v>2</v>
          </cell>
          <cell r="L989">
            <v>24</v>
          </cell>
          <cell r="M989">
            <v>0</v>
          </cell>
        </row>
        <row r="990">
          <cell r="J990">
            <v>1</v>
          </cell>
          <cell r="K990">
            <v>2</v>
          </cell>
          <cell r="L990">
            <v>25</v>
          </cell>
          <cell r="M990">
            <v>0.1022545118</v>
          </cell>
        </row>
        <row r="991">
          <cell r="J991">
            <v>2</v>
          </cell>
          <cell r="K991">
            <v>2</v>
          </cell>
          <cell r="L991">
            <v>25</v>
          </cell>
          <cell r="M991">
            <v>0.1063750789</v>
          </cell>
        </row>
        <row r="992">
          <cell r="J992">
            <v>3</v>
          </cell>
          <cell r="K992">
            <v>2</v>
          </cell>
          <cell r="L992">
            <v>25</v>
          </cell>
          <cell r="M992">
            <v>0.110912149</v>
          </cell>
        </row>
        <row r="993">
          <cell r="J993">
            <v>4</v>
          </cell>
          <cell r="K993">
            <v>2</v>
          </cell>
          <cell r="L993">
            <v>25</v>
          </cell>
          <cell r="M993">
            <v>0.1121938123</v>
          </cell>
        </row>
        <row r="994">
          <cell r="J994">
            <v>5</v>
          </cell>
          <cell r="K994">
            <v>2</v>
          </cell>
          <cell r="L994">
            <v>25</v>
          </cell>
          <cell r="M994">
            <v>0.1166967206</v>
          </cell>
        </row>
        <row r="995">
          <cell r="J995">
            <v>6</v>
          </cell>
          <cell r="K995">
            <v>2</v>
          </cell>
          <cell r="L995">
            <v>25</v>
          </cell>
          <cell r="M995">
            <v>0.1246134896</v>
          </cell>
        </row>
        <row r="996">
          <cell r="J996">
            <v>7</v>
          </cell>
          <cell r="K996">
            <v>2</v>
          </cell>
          <cell r="L996">
            <v>25</v>
          </cell>
          <cell r="M996">
            <v>0.13190825079999999</v>
          </cell>
        </row>
        <row r="997">
          <cell r="J997">
            <v>8</v>
          </cell>
          <cell r="K997">
            <v>2</v>
          </cell>
          <cell r="L997">
            <v>25</v>
          </cell>
          <cell r="M997">
            <v>0.13910515870000001</v>
          </cell>
        </row>
        <row r="998">
          <cell r="J998">
            <v>9</v>
          </cell>
          <cell r="K998">
            <v>2</v>
          </cell>
          <cell r="L998">
            <v>25</v>
          </cell>
          <cell r="M998">
            <v>0.15785738099999999</v>
          </cell>
        </row>
        <row r="999">
          <cell r="J999">
            <v>10</v>
          </cell>
          <cell r="K999">
            <v>2</v>
          </cell>
          <cell r="L999">
            <v>25</v>
          </cell>
          <cell r="M999">
            <v>0.20909081960000001</v>
          </cell>
        </row>
        <row r="1000">
          <cell r="J1000">
            <v>11</v>
          </cell>
          <cell r="K1000">
            <v>2</v>
          </cell>
          <cell r="L1000">
            <v>25</v>
          </cell>
          <cell r="M1000">
            <v>0</v>
          </cell>
        </row>
        <row r="1001">
          <cell r="J1001">
            <v>12</v>
          </cell>
          <cell r="K1001">
            <v>2</v>
          </cell>
          <cell r="L1001">
            <v>25</v>
          </cell>
          <cell r="M1001">
            <v>1</v>
          </cell>
        </row>
        <row r="1002">
          <cell r="J1002">
            <v>13</v>
          </cell>
          <cell r="K1002">
            <v>2</v>
          </cell>
          <cell r="L1002">
            <v>25</v>
          </cell>
          <cell r="M1002">
            <v>0</v>
          </cell>
        </row>
        <row r="1003">
          <cell r="J1003">
            <v>1</v>
          </cell>
          <cell r="K1003">
            <v>2</v>
          </cell>
          <cell r="L1003">
            <v>26</v>
          </cell>
          <cell r="M1003">
            <v>0.10237950780000001</v>
          </cell>
        </row>
        <row r="1004">
          <cell r="J1004">
            <v>2</v>
          </cell>
          <cell r="K1004">
            <v>2</v>
          </cell>
          <cell r="L1004">
            <v>26</v>
          </cell>
          <cell r="M1004">
            <v>0.1064988514</v>
          </cell>
        </row>
        <row r="1005">
          <cell r="J1005">
            <v>3</v>
          </cell>
          <cell r="K1005">
            <v>2</v>
          </cell>
          <cell r="L1005">
            <v>26</v>
          </cell>
          <cell r="M1005">
            <v>0.1110343868</v>
          </cell>
        </row>
        <row r="1006">
          <cell r="J1006">
            <v>4</v>
          </cell>
          <cell r="K1006">
            <v>2</v>
          </cell>
          <cell r="L1006">
            <v>26</v>
          </cell>
          <cell r="M1006">
            <v>0.11231556769999999</v>
          </cell>
        </row>
        <row r="1007">
          <cell r="J1007">
            <v>5</v>
          </cell>
          <cell r="K1007">
            <v>2</v>
          </cell>
          <cell r="L1007">
            <v>26</v>
          </cell>
          <cell r="M1007">
            <v>0.1168176423</v>
          </cell>
        </row>
        <row r="1008">
          <cell r="J1008">
            <v>6</v>
          </cell>
          <cell r="K1008">
            <v>2</v>
          </cell>
          <cell r="L1008">
            <v>26</v>
          </cell>
          <cell r="M1008">
            <v>0.12473364219999999</v>
          </cell>
        </row>
        <row r="1009">
          <cell r="J1009">
            <v>7</v>
          </cell>
          <cell r="K1009">
            <v>2</v>
          </cell>
          <cell r="L1009">
            <v>26</v>
          </cell>
          <cell r="M1009">
            <v>0.13202608260000001</v>
          </cell>
        </row>
        <row r="1010">
          <cell r="J1010">
            <v>8</v>
          </cell>
          <cell r="K1010">
            <v>2</v>
          </cell>
          <cell r="L1010">
            <v>26</v>
          </cell>
          <cell r="M1010">
            <v>0.139221065</v>
          </cell>
        </row>
        <row r="1011">
          <cell r="J1011">
            <v>9</v>
          </cell>
          <cell r="K1011">
            <v>2</v>
          </cell>
          <cell r="L1011">
            <v>26</v>
          </cell>
          <cell r="M1011">
            <v>0.15796783980000001</v>
          </cell>
        </row>
        <row r="1012">
          <cell r="J1012">
            <v>10</v>
          </cell>
          <cell r="K1012">
            <v>2</v>
          </cell>
          <cell r="L1012">
            <v>26</v>
          </cell>
          <cell r="M1012">
            <v>0.20918321549999999</v>
          </cell>
        </row>
        <row r="1013">
          <cell r="J1013">
            <v>11</v>
          </cell>
          <cell r="K1013">
            <v>2</v>
          </cell>
          <cell r="L1013">
            <v>26</v>
          </cell>
          <cell r="M1013">
            <v>0</v>
          </cell>
        </row>
        <row r="1014">
          <cell r="J1014">
            <v>12</v>
          </cell>
          <cell r="K1014">
            <v>2</v>
          </cell>
          <cell r="L1014">
            <v>26</v>
          </cell>
          <cell r="M1014">
            <v>1</v>
          </cell>
        </row>
        <row r="1015">
          <cell r="J1015">
            <v>13</v>
          </cell>
          <cell r="K1015">
            <v>2</v>
          </cell>
          <cell r="L1015">
            <v>26</v>
          </cell>
          <cell r="M1015">
            <v>0</v>
          </cell>
        </row>
        <row r="1016">
          <cell r="J1016">
            <v>1</v>
          </cell>
          <cell r="K1016">
            <v>2</v>
          </cell>
          <cell r="L1016">
            <v>27</v>
          </cell>
          <cell r="M1016">
            <v>0.1024793621</v>
          </cell>
        </row>
        <row r="1017">
          <cell r="J1017">
            <v>2</v>
          </cell>
          <cell r="K1017">
            <v>2</v>
          </cell>
          <cell r="L1017">
            <v>27</v>
          </cell>
          <cell r="M1017">
            <v>0.1065977283</v>
          </cell>
        </row>
        <row r="1018">
          <cell r="J1018">
            <v>3</v>
          </cell>
          <cell r="K1018">
            <v>2</v>
          </cell>
          <cell r="L1018">
            <v>27</v>
          </cell>
          <cell r="M1018">
            <v>0.1111320376</v>
          </cell>
        </row>
        <row r="1019">
          <cell r="J1019">
            <v>4</v>
          </cell>
          <cell r="K1019">
            <v>2</v>
          </cell>
          <cell r="L1019">
            <v>27</v>
          </cell>
          <cell r="M1019">
            <v>0.1124128333</v>
          </cell>
        </row>
        <row r="1020">
          <cell r="J1020">
            <v>5</v>
          </cell>
          <cell r="K1020">
            <v>2</v>
          </cell>
          <cell r="L1020">
            <v>27</v>
          </cell>
          <cell r="M1020">
            <v>0.11691424189999999</v>
          </cell>
        </row>
        <row r="1021">
          <cell r="J1021">
            <v>6</v>
          </cell>
          <cell r="K1021">
            <v>2</v>
          </cell>
          <cell r="L1021">
            <v>27</v>
          </cell>
          <cell r="M1021">
            <v>0.1248296273</v>
          </cell>
        </row>
        <row r="1022">
          <cell r="J1022">
            <v>7</v>
          </cell>
          <cell r="K1022">
            <v>2</v>
          </cell>
          <cell r="L1022">
            <v>27</v>
          </cell>
          <cell r="M1022">
            <v>0.13212021369999999</v>
          </cell>
        </row>
        <row r="1023">
          <cell r="J1023">
            <v>8</v>
          </cell>
          <cell r="K1023">
            <v>2</v>
          </cell>
          <cell r="L1023">
            <v>27</v>
          </cell>
          <cell r="M1023">
            <v>0.1393136579</v>
          </cell>
        </row>
        <row r="1024">
          <cell r="J1024">
            <v>9</v>
          </cell>
          <cell r="K1024">
            <v>2</v>
          </cell>
          <cell r="L1024">
            <v>27</v>
          </cell>
          <cell r="M1024">
            <v>0.15805608090000001</v>
          </cell>
        </row>
        <row r="1025">
          <cell r="J1025">
            <v>10</v>
          </cell>
          <cell r="K1025">
            <v>2</v>
          </cell>
          <cell r="L1025">
            <v>27</v>
          </cell>
          <cell r="M1025">
            <v>0.2092570269</v>
          </cell>
        </row>
        <row r="1026">
          <cell r="J1026">
            <v>11</v>
          </cell>
          <cell r="K1026">
            <v>2</v>
          </cell>
          <cell r="L1026">
            <v>27</v>
          </cell>
          <cell r="M1026">
            <v>0</v>
          </cell>
        </row>
        <row r="1027">
          <cell r="J1027">
            <v>12</v>
          </cell>
          <cell r="K1027">
            <v>2</v>
          </cell>
          <cell r="L1027">
            <v>27</v>
          </cell>
          <cell r="M1027">
            <v>1</v>
          </cell>
        </row>
        <row r="1028">
          <cell r="J1028">
            <v>13</v>
          </cell>
          <cell r="K1028">
            <v>2</v>
          </cell>
          <cell r="L1028">
            <v>27</v>
          </cell>
          <cell r="M1028">
            <v>0</v>
          </cell>
        </row>
        <row r="1029">
          <cell r="J1029">
            <v>1</v>
          </cell>
          <cell r="K1029">
            <v>2</v>
          </cell>
          <cell r="L1029">
            <v>28</v>
          </cell>
          <cell r="M1029">
            <v>0.1025591317</v>
          </cell>
        </row>
        <row r="1030">
          <cell r="J1030">
            <v>2</v>
          </cell>
          <cell r="K1030">
            <v>2</v>
          </cell>
          <cell r="L1030">
            <v>28</v>
          </cell>
          <cell r="M1030">
            <v>0.106676717</v>
          </cell>
        </row>
        <row r="1031">
          <cell r="J1031">
            <v>3</v>
          </cell>
          <cell r="K1031">
            <v>2</v>
          </cell>
          <cell r="L1031">
            <v>28</v>
          </cell>
          <cell r="M1031">
            <v>0.11121004700000001</v>
          </cell>
        </row>
        <row r="1032">
          <cell r="J1032">
            <v>4</v>
          </cell>
          <cell r="K1032">
            <v>2</v>
          </cell>
          <cell r="L1032">
            <v>28</v>
          </cell>
          <cell r="M1032">
            <v>0.1124905348</v>
          </cell>
        </row>
        <row r="1033">
          <cell r="J1033">
            <v>5</v>
          </cell>
          <cell r="K1033">
            <v>2</v>
          </cell>
          <cell r="L1033">
            <v>28</v>
          </cell>
          <cell r="M1033">
            <v>0.11699141139999999</v>
          </cell>
        </row>
        <row r="1034">
          <cell r="J1034">
            <v>6</v>
          </cell>
          <cell r="K1034">
            <v>2</v>
          </cell>
          <cell r="L1034">
            <v>28</v>
          </cell>
          <cell r="M1034">
            <v>0.12490630599999999</v>
          </cell>
        </row>
        <row r="1035">
          <cell r="J1035">
            <v>7</v>
          </cell>
          <cell r="K1035">
            <v>2</v>
          </cell>
          <cell r="L1035">
            <v>28</v>
          </cell>
          <cell r="M1035">
            <v>0.13219541130000001</v>
          </cell>
        </row>
        <row r="1036">
          <cell r="J1036">
            <v>8</v>
          </cell>
          <cell r="K1036">
            <v>2</v>
          </cell>
          <cell r="L1036">
            <v>28</v>
          </cell>
          <cell r="M1036">
            <v>0.13938762669999999</v>
          </cell>
        </row>
        <row r="1037">
          <cell r="J1037">
            <v>9</v>
          </cell>
          <cell r="K1037">
            <v>2</v>
          </cell>
          <cell r="L1037">
            <v>28</v>
          </cell>
          <cell r="M1037">
            <v>0.1581265731</v>
          </cell>
        </row>
        <row r="1038">
          <cell r="J1038">
            <v>10</v>
          </cell>
          <cell r="K1038">
            <v>2</v>
          </cell>
          <cell r="L1038">
            <v>28</v>
          </cell>
          <cell r="M1038">
            <v>0.20931599179999999</v>
          </cell>
        </row>
        <row r="1039">
          <cell r="J1039">
            <v>11</v>
          </cell>
          <cell r="K1039">
            <v>2</v>
          </cell>
          <cell r="L1039">
            <v>28</v>
          </cell>
          <cell r="M1039">
            <v>0</v>
          </cell>
        </row>
        <row r="1040">
          <cell r="J1040">
            <v>12</v>
          </cell>
          <cell r="K1040">
            <v>2</v>
          </cell>
          <cell r="L1040">
            <v>28</v>
          </cell>
          <cell r="M1040">
            <v>1</v>
          </cell>
        </row>
        <row r="1041">
          <cell r="J1041">
            <v>13</v>
          </cell>
          <cell r="K1041">
            <v>2</v>
          </cell>
          <cell r="L1041">
            <v>28</v>
          </cell>
          <cell r="M1041">
            <v>0</v>
          </cell>
        </row>
        <row r="1042">
          <cell r="J1042">
            <v>1</v>
          </cell>
          <cell r="K1042">
            <v>2</v>
          </cell>
          <cell r="L1042">
            <v>29</v>
          </cell>
          <cell r="M1042">
            <v>0.1026228565</v>
          </cell>
        </row>
        <row r="1043">
          <cell r="J1043">
            <v>2</v>
          </cell>
          <cell r="K1043">
            <v>2</v>
          </cell>
          <cell r="L1043">
            <v>29</v>
          </cell>
          <cell r="M1043">
            <v>0.106739818</v>
          </cell>
        </row>
        <row r="1044">
          <cell r="J1044">
            <v>3</v>
          </cell>
          <cell r="K1044">
            <v>2</v>
          </cell>
          <cell r="L1044">
            <v>29</v>
          </cell>
          <cell r="M1044">
            <v>0.11127236560000001</v>
          </cell>
        </row>
        <row r="1045">
          <cell r="J1045">
            <v>4</v>
          </cell>
          <cell r="K1045">
            <v>2</v>
          </cell>
          <cell r="L1045">
            <v>29</v>
          </cell>
          <cell r="M1045">
            <v>0.1125526075</v>
          </cell>
        </row>
        <row r="1046">
          <cell r="J1046">
            <v>5</v>
          </cell>
          <cell r="K1046">
            <v>2</v>
          </cell>
          <cell r="L1046">
            <v>29</v>
          </cell>
          <cell r="M1046">
            <v>0.117053059</v>
          </cell>
        </row>
        <row r="1047">
          <cell r="J1047">
            <v>6</v>
          </cell>
          <cell r="K1047">
            <v>2</v>
          </cell>
          <cell r="L1047">
            <v>29</v>
          </cell>
          <cell r="M1047">
            <v>0.1249675615</v>
          </cell>
        </row>
        <row r="1048">
          <cell r="J1048">
            <v>7</v>
          </cell>
          <cell r="K1048">
            <v>2</v>
          </cell>
          <cell r="L1048">
            <v>29</v>
          </cell>
          <cell r="M1048">
            <v>0.1322554836</v>
          </cell>
        </row>
        <row r="1049">
          <cell r="J1049">
            <v>8</v>
          </cell>
          <cell r="K1049">
            <v>2</v>
          </cell>
          <cell r="L1049">
            <v>29</v>
          </cell>
          <cell r="M1049">
            <v>0.1394467174</v>
          </cell>
        </row>
        <row r="1050">
          <cell r="J1050">
            <v>9</v>
          </cell>
          <cell r="K1050">
            <v>2</v>
          </cell>
          <cell r="L1050">
            <v>29</v>
          </cell>
          <cell r="M1050">
            <v>0.15818288659999999</v>
          </cell>
        </row>
        <row r="1051">
          <cell r="J1051">
            <v>10</v>
          </cell>
          <cell r="K1051">
            <v>2</v>
          </cell>
          <cell r="L1051">
            <v>29</v>
          </cell>
          <cell r="M1051">
            <v>0.20936309659999999</v>
          </cell>
        </row>
        <row r="1052">
          <cell r="J1052">
            <v>11</v>
          </cell>
          <cell r="K1052">
            <v>2</v>
          </cell>
          <cell r="L1052">
            <v>29</v>
          </cell>
          <cell r="M1052">
            <v>0</v>
          </cell>
        </row>
        <row r="1053">
          <cell r="J1053">
            <v>12</v>
          </cell>
          <cell r="K1053">
            <v>2</v>
          </cell>
          <cell r="L1053">
            <v>29</v>
          </cell>
          <cell r="M1053">
            <v>1</v>
          </cell>
        </row>
        <row r="1054">
          <cell r="J1054">
            <v>13</v>
          </cell>
          <cell r="K1054">
            <v>2</v>
          </cell>
          <cell r="L1054">
            <v>29</v>
          </cell>
          <cell r="M1054">
            <v>0</v>
          </cell>
        </row>
        <row r="1055">
          <cell r="J1055">
            <v>1</v>
          </cell>
          <cell r="K1055">
            <v>2</v>
          </cell>
          <cell r="L1055">
            <v>30</v>
          </cell>
          <cell r="M1055">
            <v>0.1026737636</v>
          </cell>
        </row>
        <row r="1056">
          <cell r="J1056">
            <v>2</v>
          </cell>
          <cell r="K1056">
            <v>2</v>
          </cell>
          <cell r="L1056">
            <v>30</v>
          </cell>
          <cell r="M1056">
            <v>0.10679022689999999</v>
          </cell>
        </row>
        <row r="1057">
          <cell r="J1057">
            <v>3</v>
          </cell>
          <cell r="K1057">
            <v>2</v>
          </cell>
          <cell r="L1057">
            <v>30</v>
          </cell>
          <cell r="M1057">
            <v>0.1113221494</v>
          </cell>
        </row>
        <row r="1058">
          <cell r="J1058">
            <v>4</v>
          </cell>
          <cell r="K1058">
            <v>2</v>
          </cell>
          <cell r="L1058">
            <v>30</v>
          </cell>
          <cell r="M1058">
            <v>0.11260219489999999</v>
          </cell>
        </row>
        <row r="1059">
          <cell r="J1059">
            <v>5</v>
          </cell>
          <cell r="K1059">
            <v>2</v>
          </cell>
          <cell r="L1059">
            <v>30</v>
          </cell>
          <cell r="M1059">
            <v>0.11710230689999999</v>
          </cell>
        </row>
        <row r="1060">
          <cell r="J1060">
            <v>6</v>
          </cell>
          <cell r="K1060">
            <v>2</v>
          </cell>
          <cell r="L1060">
            <v>30</v>
          </cell>
          <cell r="M1060">
            <v>0.12501649610000001</v>
          </cell>
        </row>
        <row r="1061">
          <cell r="J1061">
            <v>7</v>
          </cell>
          <cell r="K1061">
            <v>2</v>
          </cell>
          <cell r="L1061">
            <v>30</v>
          </cell>
          <cell r="M1061">
            <v>0.132303473</v>
          </cell>
        </row>
        <row r="1062">
          <cell r="J1062">
            <v>8</v>
          </cell>
          <cell r="K1062">
            <v>2</v>
          </cell>
          <cell r="L1062">
            <v>30</v>
          </cell>
          <cell r="M1062">
            <v>0.13949392259999999</v>
          </cell>
        </row>
        <row r="1063">
          <cell r="J1063">
            <v>9</v>
          </cell>
          <cell r="K1063">
            <v>2</v>
          </cell>
          <cell r="L1063">
            <v>30</v>
          </cell>
          <cell r="M1063">
            <v>0.15822787320000001</v>
          </cell>
        </row>
        <row r="1064">
          <cell r="J1064">
            <v>10</v>
          </cell>
          <cell r="K1064">
            <v>2</v>
          </cell>
          <cell r="L1064">
            <v>30</v>
          </cell>
          <cell r="M1064">
            <v>0.20940072670000001</v>
          </cell>
        </row>
        <row r="1065">
          <cell r="J1065">
            <v>11</v>
          </cell>
          <cell r="K1065">
            <v>2</v>
          </cell>
          <cell r="L1065">
            <v>30</v>
          </cell>
          <cell r="M1065">
            <v>0</v>
          </cell>
        </row>
        <row r="1066">
          <cell r="J1066">
            <v>12</v>
          </cell>
          <cell r="K1066">
            <v>2</v>
          </cell>
          <cell r="L1066">
            <v>30</v>
          </cell>
          <cell r="M1066">
            <v>1</v>
          </cell>
        </row>
        <row r="1067">
          <cell r="J1067">
            <v>13</v>
          </cell>
          <cell r="K1067">
            <v>2</v>
          </cell>
          <cell r="L1067">
            <v>30</v>
          </cell>
          <cell r="M1067">
            <v>0</v>
          </cell>
        </row>
        <row r="1068">
          <cell r="J1068">
            <v>1</v>
          </cell>
          <cell r="K1068">
            <v>3</v>
          </cell>
          <cell r="L1068">
            <v>3</v>
          </cell>
          <cell r="M1068">
            <v>3.1083036E-3</v>
          </cell>
        </row>
        <row r="1069">
          <cell r="J1069">
            <v>2</v>
          </cell>
          <cell r="K1069">
            <v>3</v>
          </cell>
          <cell r="L1069">
            <v>3</v>
          </cell>
          <cell r="M1069">
            <v>4.0309834999999999E-3</v>
          </cell>
        </row>
        <row r="1070">
          <cell r="J1070">
            <v>3</v>
          </cell>
          <cell r="K1070">
            <v>3</v>
          </cell>
          <cell r="L1070">
            <v>3</v>
          </cell>
          <cell r="M1070">
            <v>5.1225591999999997E-3</v>
          </cell>
        </row>
        <row r="1071">
          <cell r="J1071">
            <v>4</v>
          </cell>
          <cell r="K1071">
            <v>3</v>
          </cell>
          <cell r="L1071">
            <v>3</v>
          </cell>
          <cell r="M1071">
            <v>7.6627904000000002E-3</v>
          </cell>
        </row>
        <row r="1072">
          <cell r="J1072">
            <v>5</v>
          </cell>
          <cell r="K1072">
            <v>3</v>
          </cell>
          <cell r="L1072">
            <v>3</v>
          </cell>
          <cell r="M1072">
            <v>1.0361771000000001E-2</v>
          </cell>
        </row>
        <row r="1073">
          <cell r="J1073">
            <v>6</v>
          </cell>
          <cell r="K1073">
            <v>3</v>
          </cell>
          <cell r="L1073">
            <v>3</v>
          </cell>
          <cell r="M1073">
            <v>1.3494622E-2</v>
          </cell>
        </row>
        <row r="1074">
          <cell r="J1074">
            <v>7</v>
          </cell>
          <cell r="K1074">
            <v>3</v>
          </cell>
          <cell r="L1074">
            <v>3</v>
          </cell>
          <cell r="M1074">
            <v>1.9171935599999999E-2</v>
          </cell>
        </row>
        <row r="1075">
          <cell r="J1075">
            <v>8</v>
          </cell>
          <cell r="K1075">
            <v>3</v>
          </cell>
          <cell r="L1075">
            <v>3</v>
          </cell>
          <cell r="M1075">
            <v>2.5907497799999998E-2</v>
          </cell>
        </row>
        <row r="1076">
          <cell r="J1076">
            <v>9</v>
          </cell>
          <cell r="K1076">
            <v>3</v>
          </cell>
          <cell r="L1076">
            <v>3</v>
          </cell>
          <cell r="M1076">
            <v>4.5290406200000001E-2</v>
          </cell>
        </row>
        <row r="1077">
          <cell r="J1077">
            <v>10</v>
          </cell>
          <cell r="K1077">
            <v>3</v>
          </cell>
          <cell r="L1077">
            <v>3</v>
          </cell>
          <cell r="M1077">
            <v>0.1207079264</v>
          </cell>
        </row>
        <row r="1078">
          <cell r="J1078">
            <v>11</v>
          </cell>
          <cell r="K1078">
            <v>3</v>
          </cell>
          <cell r="L1078">
            <v>3</v>
          </cell>
          <cell r="M1078">
            <v>0</v>
          </cell>
        </row>
        <row r="1079">
          <cell r="J1079">
            <v>12</v>
          </cell>
          <cell r="K1079">
            <v>3</v>
          </cell>
          <cell r="L1079">
            <v>3</v>
          </cell>
          <cell r="M1079">
            <v>1</v>
          </cell>
        </row>
        <row r="1080">
          <cell r="J1080">
            <v>13</v>
          </cell>
          <cell r="K1080">
            <v>3</v>
          </cell>
          <cell r="L1080">
            <v>3</v>
          </cell>
          <cell r="M1080">
            <v>0</v>
          </cell>
        </row>
        <row r="1081">
          <cell r="J1081">
            <v>1</v>
          </cell>
          <cell r="K1081">
            <v>3</v>
          </cell>
          <cell r="L1081">
            <v>4</v>
          </cell>
          <cell r="M1081">
            <v>1.5899406299999998E-2</v>
          </cell>
        </row>
        <row r="1082">
          <cell r="J1082">
            <v>2</v>
          </cell>
          <cell r="K1082">
            <v>3</v>
          </cell>
          <cell r="L1082">
            <v>4</v>
          </cell>
          <cell r="M1082">
            <v>1.8205154099999999E-2</v>
          </cell>
        </row>
        <row r="1083">
          <cell r="J1083">
            <v>3</v>
          </cell>
          <cell r="K1083">
            <v>3</v>
          </cell>
          <cell r="L1083">
            <v>4</v>
          </cell>
          <cell r="M1083">
            <v>2.0907671400000001E-2</v>
          </cell>
        </row>
        <row r="1084">
          <cell r="J1084">
            <v>4</v>
          </cell>
          <cell r="K1084">
            <v>3</v>
          </cell>
          <cell r="L1084">
            <v>4</v>
          </cell>
          <cell r="M1084">
            <v>2.5307245900000001E-2</v>
          </cell>
        </row>
        <row r="1085">
          <cell r="J1085">
            <v>5</v>
          </cell>
          <cell r="K1085">
            <v>3</v>
          </cell>
          <cell r="L1085">
            <v>4</v>
          </cell>
          <cell r="M1085">
            <v>3.00211731E-2</v>
          </cell>
        </row>
        <row r="1086">
          <cell r="J1086">
            <v>6</v>
          </cell>
          <cell r="K1086">
            <v>3</v>
          </cell>
          <cell r="L1086">
            <v>4</v>
          </cell>
          <cell r="M1086">
            <v>3.4177390600000003E-2</v>
          </cell>
        </row>
        <row r="1087">
          <cell r="J1087">
            <v>7</v>
          </cell>
          <cell r="K1087">
            <v>3</v>
          </cell>
          <cell r="L1087">
            <v>4</v>
          </cell>
          <cell r="M1087">
            <v>4.16579475E-2</v>
          </cell>
        </row>
        <row r="1088">
          <cell r="J1088">
            <v>8</v>
          </cell>
          <cell r="K1088">
            <v>3</v>
          </cell>
          <cell r="L1088">
            <v>4</v>
          </cell>
          <cell r="M1088">
            <v>5.1907538099999997E-2</v>
          </cell>
        </row>
        <row r="1089">
          <cell r="J1089">
            <v>9</v>
          </cell>
          <cell r="K1089">
            <v>3</v>
          </cell>
          <cell r="L1089">
            <v>4</v>
          </cell>
          <cell r="M1089">
            <v>7.1373028500000005E-2</v>
          </cell>
        </row>
        <row r="1090">
          <cell r="J1090">
            <v>10</v>
          </cell>
          <cell r="K1090">
            <v>3</v>
          </cell>
          <cell r="L1090">
            <v>4</v>
          </cell>
          <cell r="M1090">
            <v>0.14614062489999999</v>
          </cell>
        </row>
        <row r="1091">
          <cell r="J1091">
            <v>11</v>
          </cell>
          <cell r="K1091">
            <v>3</v>
          </cell>
          <cell r="L1091">
            <v>4</v>
          </cell>
          <cell r="M1091">
            <v>0</v>
          </cell>
        </row>
        <row r="1092">
          <cell r="J1092">
            <v>12</v>
          </cell>
          <cell r="K1092">
            <v>3</v>
          </cell>
          <cell r="L1092">
            <v>4</v>
          </cell>
          <cell r="M1092">
            <v>1</v>
          </cell>
        </row>
        <row r="1093">
          <cell r="J1093">
            <v>13</v>
          </cell>
          <cell r="K1093">
            <v>3</v>
          </cell>
          <cell r="L1093">
            <v>4</v>
          </cell>
          <cell r="M1093">
            <v>0</v>
          </cell>
        </row>
        <row r="1094">
          <cell r="J1094">
            <v>1</v>
          </cell>
          <cell r="K1094">
            <v>3</v>
          </cell>
          <cell r="L1094">
            <v>5</v>
          </cell>
          <cell r="M1094">
            <v>3.2563377099999999E-2</v>
          </cell>
        </row>
        <row r="1095">
          <cell r="J1095">
            <v>2</v>
          </cell>
          <cell r="K1095">
            <v>3</v>
          </cell>
          <cell r="L1095">
            <v>5</v>
          </cell>
          <cell r="M1095">
            <v>3.5353806500000001E-2</v>
          </cell>
        </row>
        <row r="1096">
          <cell r="J1096">
            <v>3</v>
          </cell>
          <cell r="K1096">
            <v>3</v>
          </cell>
          <cell r="L1096">
            <v>5</v>
          </cell>
          <cell r="M1096">
            <v>3.8768839200000002E-2</v>
          </cell>
        </row>
        <row r="1097">
          <cell r="J1097">
            <v>4</v>
          </cell>
          <cell r="K1097">
            <v>3</v>
          </cell>
          <cell r="L1097">
            <v>5</v>
          </cell>
          <cell r="M1097">
            <v>4.3518239200000003E-2</v>
          </cell>
        </row>
        <row r="1098">
          <cell r="J1098">
            <v>5</v>
          </cell>
          <cell r="K1098">
            <v>3</v>
          </cell>
          <cell r="L1098">
            <v>5</v>
          </cell>
          <cell r="M1098">
            <v>4.8831375900000001E-2</v>
          </cell>
        </row>
        <row r="1099">
          <cell r="J1099">
            <v>6</v>
          </cell>
          <cell r="K1099">
            <v>3</v>
          </cell>
          <cell r="L1099">
            <v>5</v>
          </cell>
          <cell r="M1099">
            <v>5.2990507100000001E-2</v>
          </cell>
        </row>
        <row r="1100">
          <cell r="J1100">
            <v>7</v>
          </cell>
          <cell r="K1100">
            <v>3</v>
          </cell>
          <cell r="L1100">
            <v>5</v>
          </cell>
          <cell r="M1100">
            <v>6.0648586400000003E-2</v>
          </cell>
        </row>
        <row r="1101">
          <cell r="J1101">
            <v>8</v>
          </cell>
          <cell r="K1101">
            <v>3</v>
          </cell>
          <cell r="L1101">
            <v>5</v>
          </cell>
          <cell r="M1101">
            <v>7.1641081199999998E-2</v>
          </cell>
        </row>
        <row r="1102">
          <cell r="J1102">
            <v>9</v>
          </cell>
          <cell r="K1102">
            <v>3</v>
          </cell>
          <cell r="L1102">
            <v>5</v>
          </cell>
          <cell r="M1102">
            <v>9.0291369299999993E-2</v>
          </cell>
        </row>
        <row r="1103">
          <cell r="J1103">
            <v>10</v>
          </cell>
          <cell r="K1103">
            <v>3</v>
          </cell>
          <cell r="L1103">
            <v>5</v>
          </cell>
          <cell r="M1103">
            <v>0.16283723920000001</v>
          </cell>
        </row>
        <row r="1104">
          <cell r="J1104">
            <v>11</v>
          </cell>
          <cell r="K1104">
            <v>3</v>
          </cell>
          <cell r="L1104">
            <v>5</v>
          </cell>
          <cell r="M1104">
            <v>0</v>
          </cell>
        </row>
        <row r="1105">
          <cell r="J1105">
            <v>12</v>
          </cell>
          <cell r="K1105">
            <v>3</v>
          </cell>
          <cell r="L1105">
            <v>5</v>
          </cell>
          <cell r="M1105">
            <v>1</v>
          </cell>
        </row>
        <row r="1106">
          <cell r="J1106">
            <v>13</v>
          </cell>
          <cell r="K1106">
            <v>3</v>
          </cell>
          <cell r="L1106">
            <v>5</v>
          </cell>
          <cell r="M1106">
            <v>0</v>
          </cell>
        </row>
        <row r="1107">
          <cell r="J1107">
            <v>1</v>
          </cell>
          <cell r="K1107">
            <v>3</v>
          </cell>
          <cell r="L1107">
            <v>6</v>
          </cell>
          <cell r="M1107">
            <v>4.4615875200000002E-2</v>
          </cell>
        </row>
        <row r="1108">
          <cell r="J1108">
            <v>2</v>
          </cell>
          <cell r="K1108">
            <v>3</v>
          </cell>
          <cell r="L1108">
            <v>6</v>
          </cell>
          <cell r="M1108">
            <v>4.7522003600000001E-2</v>
          </cell>
        </row>
        <row r="1109">
          <cell r="J1109">
            <v>3</v>
          </cell>
          <cell r="K1109">
            <v>3</v>
          </cell>
          <cell r="L1109">
            <v>6</v>
          </cell>
          <cell r="M1109">
            <v>5.1222356400000002E-2</v>
          </cell>
        </row>
        <row r="1110">
          <cell r="J1110">
            <v>4</v>
          </cell>
          <cell r="K1110">
            <v>3</v>
          </cell>
          <cell r="L1110">
            <v>6</v>
          </cell>
          <cell r="M1110">
            <v>5.59103933E-2</v>
          </cell>
        </row>
        <row r="1111">
          <cell r="J1111">
            <v>5</v>
          </cell>
          <cell r="K1111">
            <v>3</v>
          </cell>
          <cell r="L1111">
            <v>6</v>
          </cell>
          <cell r="M1111">
            <v>6.1374491400000002E-2</v>
          </cell>
        </row>
        <row r="1112">
          <cell r="J1112">
            <v>6</v>
          </cell>
          <cell r="K1112">
            <v>3</v>
          </cell>
          <cell r="L1112">
            <v>6</v>
          </cell>
          <cell r="M1112">
            <v>6.5371570200000007E-2</v>
          </cell>
        </row>
        <row r="1113">
          <cell r="J1113">
            <v>7</v>
          </cell>
          <cell r="K1113">
            <v>3</v>
          </cell>
          <cell r="L1113">
            <v>6</v>
          </cell>
          <cell r="M1113">
            <v>7.2900769700000007E-2</v>
          </cell>
        </row>
        <row r="1114">
          <cell r="J1114">
            <v>8</v>
          </cell>
          <cell r="K1114">
            <v>3</v>
          </cell>
          <cell r="L1114">
            <v>6</v>
          </cell>
          <cell r="M1114">
            <v>8.3932252900000004E-2</v>
          </cell>
        </row>
        <row r="1115">
          <cell r="J1115">
            <v>9</v>
          </cell>
          <cell r="K1115">
            <v>3</v>
          </cell>
          <cell r="L1115">
            <v>6</v>
          </cell>
          <cell r="M1115">
            <v>0.1020132364</v>
          </cell>
        </row>
        <row r="1116">
          <cell r="J1116">
            <v>10</v>
          </cell>
          <cell r="K1116">
            <v>3</v>
          </cell>
          <cell r="L1116">
            <v>6</v>
          </cell>
          <cell r="M1116">
            <v>0.1729492906</v>
          </cell>
        </row>
        <row r="1117">
          <cell r="J1117">
            <v>11</v>
          </cell>
          <cell r="K1117">
            <v>3</v>
          </cell>
          <cell r="L1117">
            <v>6</v>
          </cell>
          <cell r="M1117">
            <v>0</v>
          </cell>
        </row>
        <row r="1118">
          <cell r="J1118">
            <v>12</v>
          </cell>
          <cell r="K1118">
            <v>3</v>
          </cell>
          <cell r="L1118">
            <v>6</v>
          </cell>
          <cell r="M1118">
            <v>1</v>
          </cell>
        </row>
        <row r="1119">
          <cell r="J1119">
            <v>13</v>
          </cell>
          <cell r="K1119">
            <v>3</v>
          </cell>
          <cell r="L1119">
            <v>6</v>
          </cell>
          <cell r="M1119">
            <v>0</v>
          </cell>
        </row>
        <row r="1120">
          <cell r="J1120">
            <v>1</v>
          </cell>
          <cell r="K1120">
            <v>3</v>
          </cell>
          <cell r="L1120">
            <v>7</v>
          </cell>
          <cell r="M1120">
            <v>5.4302919200000001E-2</v>
          </cell>
        </row>
        <row r="1121">
          <cell r="J1121">
            <v>2</v>
          </cell>
          <cell r="K1121">
            <v>3</v>
          </cell>
          <cell r="L1121">
            <v>7</v>
          </cell>
          <cell r="M1121">
            <v>5.72486964E-2</v>
          </cell>
        </row>
        <row r="1122">
          <cell r="J1122">
            <v>3</v>
          </cell>
          <cell r="K1122">
            <v>3</v>
          </cell>
          <cell r="L1122">
            <v>7</v>
          </cell>
          <cell r="M1122">
            <v>6.1126914499999997E-2</v>
          </cell>
        </row>
        <row r="1123">
          <cell r="J1123">
            <v>4</v>
          </cell>
          <cell r="K1123">
            <v>3</v>
          </cell>
          <cell r="L1123">
            <v>7</v>
          </cell>
          <cell r="M1123">
            <v>6.5696401700000004E-2</v>
          </cell>
        </row>
        <row r="1124">
          <cell r="J1124">
            <v>5</v>
          </cell>
          <cell r="K1124">
            <v>3</v>
          </cell>
          <cell r="L1124">
            <v>7</v>
          </cell>
          <cell r="M1124">
            <v>7.1220826099999995E-2</v>
          </cell>
        </row>
        <row r="1125">
          <cell r="J1125">
            <v>6</v>
          </cell>
          <cell r="K1125">
            <v>3</v>
          </cell>
          <cell r="L1125">
            <v>7</v>
          </cell>
          <cell r="M1125">
            <v>7.5053057500000006E-2</v>
          </cell>
        </row>
        <row r="1126">
          <cell r="J1126">
            <v>7</v>
          </cell>
          <cell r="K1126">
            <v>3</v>
          </cell>
          <cell r="L1126">
            <v>7</v>
          </cell>
          <cell r="M1126">
            <v>8.2425029400000002E-2</v>
          </cell>
        </row>
        <row r="1127">
          <cell r="J1127">
            <v>8</v>
          </cell>
          <cell r="K1127">
            <v>3</v>
          </cell>
          <cell r="L1127">
            <v>7</v>
          </cell>
          <cell r="M1127">
            <v>9.3383053499999993E-2</v>
          </cell>
        </row>
        <row r="1128">
          <cell r="J1128">
            <v>9</v>
          </cell>
          <cell r="K1128">
            <v>3</v>
          </cell>
          <cell r="L1128">
            <v>7</v>
          </cell>
          <cell r="M1128">
            <v>0.11101386050000001</v>
          </cell>
        </row>
        <row r="1129">
          <cell r="J1129">
            <v>10</v>
          </cell>
          <cell r="K1129">
            <v>3</v>
          </cell>
          <cell r="L1129">
            <v>7</v>
          </cell>
          <cell r="M1129">
            <v>0.18066024520000001</v>
          </cell>
        </row>
        <row r="1130">
          <cell r="J1130">
            <v>11</v>
          </cell>
          <cell r="K1130">
            <v>3</v>
          </cell>
          <cell r="L1130">
            <v>7</v>
          </cell>
          <cell r="M1130">
            <v>0</v>
          </cell>
        </row>
        <row r="1131">
          <cell r="J1131">
            <v>12</v>
          </cell>
          <cell r="K1131">
            <v>3</v>
          </cell>
          <cell r="L1131">
            <v>7</v>
          </cell>
          <cell r="M1131">
            <v>1</v>
          </cell>
        </row>
        <row r="1132">
          <cell r="J1132">
            <v>13</v>
          </cell>
          <cell r="K1132">
            <v>3</v>
          </cell>
          <cell r="L1132">
            <v>7</v>
          </cell>
          <cell r="M1132">
            <v>0</v>
          </cell>
        </row>
        <row r="1133">
          <cell r="J1133">
            <v>1</v>
          </cell>
          <cell r="K1133">
            <v>3</v>
          </cell>
          <cell r="L1133">
            <v>8</v>
          </cell>
          <cell r="M1133">
            <v>6.20326925E-2</v>
          </cell>
        </row>
        <row r="1134">
          <cell r="J1134">
            <v>2</v>
          </cell>
          <cell r="K1134">
            <v>3</v>
          </cell>
          <cell r="L1134">
            <v>8</v>
          </cell>
          <cell r="M1134">
            <v>6.4996123399999994E-2</v>
          </cell>
        </row>
        <row r="1135">
          <cell r="J1135">
            <v>3</v>
          </cell>
          <cell r="K1135">
            <v>3</v>
          </cell>
          <cell r="L1135">
            <v>8</v>
          </cell>
          <cell r="M1135">
            <v>6.90028164E-2</v>
          </cell>
        </row>
        <row r="1136">
          <cell r="J1136">
            <v>4</v>
          </cell>
          <cell r="K1136">
            <v>3</v>
          </cell>
          <cell r="L1136">
            <v>8</v>
          </cell>
          <cell r="M1136">
            <v>7.3459656200000001E-2</v>
          </cell>
        </row>
        <row r="1137">
          <cell r="J1137">
            <v>5</v>
          </cell>
          <cell r="K1137">
            <v>3</v>
          </cell>
          <cell r="L1137">
            <v>8</v>
          </cell>
          <cell r="M1137">
            <v>7.9016366599999999E-2</v>
          </cell>
        </row>
        <row r="1138">
          <cell r="J1138">
            <v>6</v>
          </cell>
          <cell r="K1138">
            <v>3</v>
          </cell>
          <cell r="L1138">
            <v>8</v>
          </cell>
          <cell r="M1138">
            <v>8.2708106500000003E-2</v>
          </cell>
        </row>
        <row r="1139">
          <cell r="J1139">
            <v>7</v>
          </cell>
          <cell r="K1139">
            <v>3</v>
          </cell>
          <cell r="L1139">
            <v>8</v>
          </cell>
          <cell r="M1139">
            <v>8.9940769399999995E-2</v>
          </cell>
        </row>
        <row r="1140">
          <cell r="J1140">
            <v>8</v>
          </cell>
          <cell r="K1140">
            <v>3</v>
          </cell>
          <cell r="L1140">
            <v>8</v>
          </cell>
          <cell r="M1140">
            <v>0.100813101</v>
          </cell>
        </row>
        <row r="1141">
          <cell r="J1141">
            <v>9</v>
          </cell>
          <cell r="K1141">
            <v>3</v>
          </cell>
          <cell r="L1141">
            <v>8</v>
          </cell>
          <cell r="M1141">
            <v>0.1180866927</v>
          </cell>
        </row>
        <row r="1142">
          <cell r="J1142">
            <v>10</v>
          </cell>
          <cell r="K1142">
            <v>3</v>
          </cell>
          <cell r="L1142">
            <v>8</v>
          </cell>
          <cell r="M1142">
            <v>0.1867052441</v>
          </cell>
        </row>
        <row r="1143">
          <cell r="J1143">
            <v>11</v>
          </cell>
          <cell r="K1143">
            <v>3</v>
          </cell>
          <cell r="L1143">
            <v>8</v>
          </cell>
          <cell r="M1143">
            <v>0</v>
          </cell>
        </row>
        <row r="1144">
          <cell r="J1144">
            <v>12</v>
          </cell>
          <cell r="K1144">
            <v>3</v>
          </cell>
          <cell r="L1144">
            <v>8</v>
          </cell>
          <cell r="M1144">
            <v>1</v>
          </cell>
        </row>
        <row r="1145">
          <cell r="J1145">
            <v>13</v>
          </cell>
          <cell r="K1145">
            <v>3</v>
          </cell>
          <cell r="L1145">
            <v>8</v>
          </cell>
          <cell r="M1145">
            <v>0</v>
          </cell>
        </row>
        <row r="1146">
          <cell r="J1146">
            <v>1</v>
          </cell>
          <cell r="K1146">
            <v>3</v>
          </cell>
          <cell r="L1146">
            <v>9</v>
          </cell>
          <cell r="M1146">
            <v>6.8204815200000005E-2</v>
          </cell>
        </row>
        <row r="1147">
          <cell r="J1147">
            <v>2</v>
          </cell>
          <cell r="K1147">
            <v>3</v>
          </cell>
          <cell r="L1147">
            <v>9</v>
          </cell>
          <cell r="M1147">
            <v>7.1178629100000002E-2</v>
          </cell>
        </row>
        <row r="1148">
          <cell r="J1148">
            <v>3</v>
          </cell>
          <cell r="K1148">
            <v>3</v>
          </cell>
          <cell r="L1148">
            <v>9</v>
          </cell>
          <cell r="M1148">
            <v>7.5284337500000006E-2</v>
          </cell>
        </row>
        <row r="1149">
          <cell r="J1149">
            <v>4</v>
          </cell>
          <cell r="K1149">
            <v>3</v>
          </cell>
          <cell r="L1149">
            <v>9</v>
          </cell>
          <cell r="M1149">
            <v>7.9646442100000006E-2</v>
          </cell>
        </row>
        <row r="1150">
          <cell r="J1150">
            <v>5</v>
          </cell>
          <cell r="K1150">
            <v>3</v>
          </cell>
          <cell r="L1150">
            <v>9</v>
          </cell>
          <cell r="M1150">
            <v>8.5224731200000001E-2</v>
          </cell>
        </row>
        <row r="1151">
          <cell r="J1151">
            <v>6</v>
          </cell>
          <cell r="K1151">
            <v>3</v>
          </cell>
          <cell r="L1151">
            <v>9</v>
          </cell>
          <cell r="M1151">
            <v>8.8801919699999995E-2</v>
          </cell>
        </row>
        <row r="1152">
          <cell r="J1152">
            <v>7</v>
          </cell>
          <cell r="K1152">
            <v>3</v>
          </cell>
          <cell r="L1152">
            <v>9</v>
          </cell>
          <cell r="M1152">
            <v>9.5919680199999996E-2</v>
          </cell>
        </row>
        <row r="1153">
          <cell r="J1153">
            <v>8</v>
          </cell>
          <cell r="K1153">
            <v>3</v>
          </cell>
          <cell r="L1153">
            <v>9</v>
          </cell>
          <cell r="M1153">
            <v>0.10671641950000001</v>
          </cell>
        </row>
        <row r="1154">
          <cell r="J1154">
            <v>9</v>
          </cell>
          <cell r="K1154">
            <v>3</v>
          </cell>
          <cell r="L1154">
            <v>9</v>
          </cell>
          <cell r="M1154">
            <v>0.1237053139</v>
          </cell>
        </row>
        <row r="1155">
          <cell r="J1155">
            <v>10</v>
          </cell>
          <cell r="K1155">
            <v>3</v>
          </cell>
          <cell r="L1155">
            <v>9</v>
          </cell>
          <cell r="M1155">
            <v>0.19150349529999999</v>
          </cell>
        </row>
        <row r="1156">
          <cell r="J1156">
            <v>11</v>
          </cell>
          <cell r="K1156">
            <v>3</v>
          </cell>
          <cell r="L1156">
            <v>9</v>
          </cell>
          <cell r="M1156">
            <v>0</v>
          </cell>
        </row>
        <row r="1157">
          <cell r="J1157">
            <v>12</v>
          </cell>
          <cell r="K1157">
            <v>3</v>
          </cell>
          <cell r="L1157">
            <v>9</v>
          </cell>
          <cell r="M1157">
            <v>1</v>
          </cell>
        </row>
        <row r="1158">
          <cell r="J1158">
            <v>13</v>
          </cell>
          <cell r="K1158">
            <v>3</v>
          </cell>
          <cell r="L1158">
            <v>9</v>
          </cell>
          <cell r="M1158">
            <v>0</v>
          </cell>
        </row>
        <row r="1159">
          <cell r="J1159">
            <v>1</v>
          </cell>
          <cell r="K1159">
            <v>3</v>
          </cell>
          <cell r="L1159">
            <v>10</v>
          </cell>
          <cell r="M1159">
            <v>7.3134692599999995E-2</v>
          </cell>
        </row>
        <row r="1160">
          <cell r="J1160">
            <v>2</v>
          </cell>
          <cell r="K1160">
            <v>3</v>
          </cell>
          <cell r="L1160">
            <v>10</v>
          </cell>
          <cell r="M1160">
            <v>7.6115813800000001E-2</v>
          </cell>
        </row>
        <row r="1161">
          <cell r="J1161">
            <v>3</v>
          </cell>
          <cell r="K1161">
            <v>3</v>
          </cell>
          <cell r="L1161">
            <v>10</v>
          </cell>
          <cell r="M1161">
            <v>8.02996609E-2</v>
          </cell>
        </row>
        <row r="1162">
          <cell r="J1162">
            <v>4</v>
          </cell>
          <cell r="K1162">
            <v>3</v>
          </cell>
          <cell r="L1162">
            <v>10</v>
          </cell>
          <cell r="M1162">
            <v>8.4584826200000005E-2</v>
          </cell>
        </row>
        <row r="1163">
          <cell r="J1163">
            <v>5</v>
          </cell>
          <cell r="K1163">
            <v>3</v>
          </cell>
          <cell r="L1163">
            <v>10</v>
          </cell>
          <cell r="M1163">
            <v>9.0179235499999996E-2</v>
          </cell>
        </row>
        <row r="1164">
          <cell r="J1164">
            <v>6</v>
          </cell>
          <cell r="K1164">
            <v>3</v>
          </cell>
          <cell r="L1164">
            <v>10</v>
          </cell>
          <cell r="M1164">
            <v>9.3664298899999998E-2</v>
          </cell>
        </row>
        <row r="1165">
          <cell r="J1165">
            <v>7</v>
          </cell>
          <cell r="K1165">
            <v>3</v>
          </cell>
          <cell r="L1165">
            <v>10</v>
          </cell>
          <cell r="M1165">
            <v>0.1006893101</v>
          </cell>
        </row>
        <row r="1166">
          <cell r="J1166">
            <v>8</v>
          </cell>
          <cell r="K1166">
            <v>3</v>
          </cell>
          <cell r="L1166">
            <v>10</v>
          </cell>
          <cell r="M1166">
            <v>0.11142376900000001</v>
          </cell>
        </row>
        <row r="1167">
          <cell r="J1167">
            <v>9</v>
          </cell>
          <cell r="K1167">
            <v>3</v>
          </cell>
          <cell r="L1167">
            <v>10</v>
          </cell>
          <cell r="M1167">
            <v>0.1281854083</v>
          </cell>
        </row>
        <row r="1168">
          <cell r="J1168">
            <v>10</v>
          </cell>
          <cell r="K1168">
            <v>3</v>
          </cell>
          <cell r="L1168">
            <v>10</v>
          </cell>
          <cell r="M1168">
            <v>0.1953284243</v>
          </cell>
        </row>
        <row r="1169">
          <cell r="J1169">
            <v>11</v>
          </cell>
          <cell r="K1169">
            <v>3</v>
          </cell>
          <cell r="L1169">
            <v>10</v>
          </cell>
          <cell r="M1169">
            <v>0</v>
          </cell>
        </row>
        <row r="1170">
          <cell r="J1170">
            <v>12</v>
          </cell>
          <cell r="K1170">
            <v>3</v>
          </cell>
          <cell r="L1170">
            <v>10</v>
          </cell>
          <cell r="M1170">
            <v>1</v>
          </cell>
        </row>
        <row r="1171">
          <cell r="J1171">
            <v>13</v>
          </cell>
          <cell r="K1171">
            <v>3</v>
          </cell>
          <cell r="L1171">
            <v>10</v>
          </cell>
          <cell r="M1171">
            <v>0</v>
          </cell>
        </row>
        <row r="1172">
          <cell r="J1172">
            <v>1</v>
          </cell>
          <cell r="K1172">
            <v>3</v>
          </cell>
          <cell r="L1172">
            <v>11</v>
          </cell>
          <cell r="M1172">
            <v>7.7072765599999996E-2</v>
          </cell>
        </row>
        <row r="1173">
          <cell r="J1173">
            <v>2</v>
          </cell>
          <cell r="K1173">
            <v>3</v>
          </cell>
          <cell r="L1173">
            <v>11</v>
          </cell>
          <cell r="M1173">
            <v>8.0059461999999998E-2</v>
          </cell>
        </row>
        <row r="1174">
          <cell r="J1174">
            <v>3</v>
          </cell>
          <cell r="K1174">
            <v>3</v>
          </cell>
          <cell r="L1174">
            <v>11</v>
          </cell>
          <cell r="M1174">
            <v>8.4305476099999999E-2</v>
          </cell>
        </row>
        <row r="1175">
          <cell r="J1175">
            <v>4</v>
          </cell>
          <cell r="K1175">
            <v>3</v>
          </cell>
          <cell r="L1175">
            <v>11</v>
          </cell>
          <cell r="M1175">
            <v>8.8528843300000007E-2</v>
          </cell>
        </row>
        <row r="1176">
          <cell r="J1176">
            <v>5</v>
          </cell>
          <cell r="K1176">
            <v>3</v>
          </cell>
          <cell r="L1176">
            <v>11</v>
          </cell>
          <cell r="M1176">
            <v>9.4135833500000002E-2</v>
          </cell>
        </row>
        <row r="1177">
          <cell r="J1177">
            <v>6</v>
          </cell>
          <cell r="K1177">
            <v>3</v>
          </cell>
          <cell r="L1177">
            <v>11</v>
          </cell>
          <cell r="M1177">
            <v>9.7547138699999994E-2</v>
          </cell>
        </row>
        <row r="1178">
          <cell r="J1178">
            <v>7</v>
          </cell>
          <cell r="K1178">
            <v>3</v>
          </cell>
          <cell r="L1178">
            <v>11</v>
          </cell>
          <cell r="M1178">
            <v>0.10449780190000001</v>
          </cell>
        </row>
        <row r="1179">
          <cell r="J1179">
            <v>8</v>
          </cell>
          <cell r="K1179">
            <v>3</v>
          </cell>
          <cell r="L1179">
            <v>11</v>
          </cell>
          <cell r="M1179">
            <v>0.1151820049</v>
          </cell>
        </row>
        <row r="1180">
          <cell r="J1180">
            <v>9</v>
          </cell>
          <cell r="K1180">
            <v>3</v>
          </cell>
          <cell r="L1180">
            <v>11</v>
          </cell>
          <cell r="M1180">
            <v>0.13176214659999999</v>
          </cell>
        </row>
        <row r="1181">
          <cell r="J1181">
            <v>10</v>
          </cell>
          <cell r="K1181">
            <v>3</v>
          </cell>
          <cell r="L1181">
            <v>11</v>
          </cell>
          <cell r="M1181">
            <v>0.1983818292</v>
          </cell>
        </row>
        <row r="1182">
          <cell r="J1182">
            <v>11</v>
          </cell>
          <cell r="K1182">
            <v>3</v>
          </cell>
          <cell r="L1182">
            <v>11</v>
          </cell>
          <cell r="M1182">
            <v>0</v>
          </cell>
        </row>
        <row r="1183">
          <cell r="J1183">
            <v>12</v>
          </cell>
          <cell r="K1183">
            <v>3</v>
          </cell>
          <cell r="L1183">
            <v>11</v>
          </cell>
          <cell r="M1183">
            <v>1</v>
          </cell>
        </row>
        <row r="1184">
          <cell r="J1184">
            <v>13</v>
          </cell>
          <cell r="K1184">
            <v>3</v>
          </cell>
          <cell r="L1184">
            <v>11</v>
          </cell>
          <cell r="M1184">
            <v>0</v>
          </cell>
        </row>
        <row r="1185">
          <cell r="J1185">
            <v>1</v>
          </cell>
          <cell r="K1185">
            <v>3</v>
          </cell>
          <cell r="L1185">
            <v>12</v>
          </cell>
          <cell r="M1185">
            <v>8.0218679099999995E-2</v>
          </cell>
        </row>
        <row r="1186">
          <cell r="J1186">
            <v>2</v>
          </cell>
          <cell r="K1186">
            <v>3</v>
          </cell>
          <cell r="L1186">
            <v>12</v>
          </cell>
          <cell r="M1186">
            <v>8.3209759800000005E-2</v>
          </cell>
        </row>
        <row r="1187">
          <cell r="J1187">
            <v>3</v>
          </cell>
          <cell r="K1187">
            <v>3</v>
          </cell>
          <cell r="L1187">
            <v>12</v>
          </cell>
          <cell r="M1187">
            <v>8.7505368799999997E-2</v>
          </cell>
        </row>
        <row r="1188">
          <cell r="J1188">
            <v>4</v>
          </cell>
          <cell r="K1188">
            <v>3</v>
          </cell>
          <cell r="L1188">
            <v>12</v>
          </cell>
          <cell r="M1188">
            <v>9.1679279299999999E-2</v>
          </cell>
        </row>
        <row r="1189">
          <cell r="J1189">
            <v>5</v>
          </cell>
          <cell r="K1189">
            <v>3</v>
          </cell>
          <cell r="L1189">
            <v>12</v>
          </cell>
          <cell r="M1189">
            <v>9.72962411E-2</v>
          </cell>
        </row>
        <row r="1190">
          <cell r="J1190">
            <v>6</v>
          </cell>
          <cell r="K1190">
            <v>3</v>
          </cell>
          <cell r="L1190">
            <v>12</v>
          </cell>
          <cell r="M1190">
            <v>0.1006485805</v>
          </cell>
        </row>
        <row r="1191">
          <cell r="J1191">
            <v>7</v>
          </cell>
          <cell r="K1191">
            <v>3</v>
          </cell>
          <cell r="L1191">
            <v>12</v>
          </cell>
          <cell r="M1191">
            <v>0.10753978240000001</v>
          </cell>
        </row>
        <row r="1192">
          <cell r="J1192">
            <v>8</v>
          </cell>
          <cell r="K1192">
            <v>3</v>
          </cell>
          <cell r="L1192">
            <v>12</v>
          </cell>
          <cell r="M1192">
            <v>0.1181837047</v>
          </cell>
        </row>
        <row r="1193">
          <cell r="J1193">
            <v>9</v>
          </cell>
          <cell r="K1193">
            <v>3</v>
          </cell>
          <cell r="L1193">
            <v>12</v>
          </cell>
          <cell r="M1193">
            <v>0.13461886770000001</v>
          </cell>
        </row>
        <row r="1194">
          <cell r="J1194">
            <v>10</v>
          </cell>
          <cell r="K1194">
            <v>3</v>
          </cell>
          <cell r="L1194">
            <v>12</v>
          </cell>
          <cell r="M1194">
            <v>0.20082049399999999</v>
          </cell>
        </row>
        <row r="1195">
          <cell r="J1195">
            <v>11</v>
          </cell>
          <cell r="K1195">
            <v>3</v>
          </cell>
          <cell r="L1195">
            <v>12</v>
          </cell>
          <cell r="M1195">
            <v>0</v>
          </cell>
        </row>
        <row r="1196">
          <cell r="J1196">
            <v>12</v>
          </cell>
          <cell r="K1196">
            <v>3</v>
          </cell>
          <cell r="L1196">
            <v>12</v>
          </cell>
          <cell r="M1196">
            <v>1</v>
          </cell>
        </row>
        <row r="1197">
          <cell r="J1197">
            <v>13</v>
          </cell>
          <cell r="K1197">
            <v>3</v>
          </cell>
          <cell r="L1197">
            <v>12</v>
          </cell>
          <cell r="M1197">
            <v>0</v>
          </cell>
        </row>
        <row r="1198">
          <cell r="J1198">
            <v>1</v>
          </cell>
          <cell r="K1198">
            <v>3</v>
          </cell>
          <cell r="L1198">
            <v>13</v>
          </cell>
          <cell r="M1198">
            <v>8.2731809099999998E-2</v>
          </cell>
        </row>
        <row r="1199">
          <cell r="J1199">
            <v>2</v>
          </cell>
          <cell r="K1199">
            <v>3</v>
          </cell>
          <cell r="L1199">
            <v>13</v>
          </cell>
          <cell r="M1199">
            <v>8.5726373600000003E-2</v>
          </cell>
        </row>
        <row r="1200">
          <cell r="J1200">
            <v>3</v>
          </cell>
          <cell r="K1200">
            <v>3</v>
          </cell>
          <cell r="L1200">
            <v>13</v>
          </cell>
          <cell r="M1200">
            <v>9.0061584099999994E-2</v>
          </cell>
        </row>
        <row r="1201">
          <cell r="J1201">
            <v>4</v>
          </cell>
          <cell r="K1201">
            <v>3</v>
          </cell>
          <cell r="L1201">
            <v>13</v>
          </cell>
          <cell r="M1201">
            <v>9.4195961999999994E-2</v>
          </cell>
        </row>
        <row r="1202">
          <cell r="J1202">
            <v>5</v>
          </cell>
          <cell r="K1202">
            <v>3</v>
          </cell>
          <cell r="L1202">
            <v>13</v>
          </cell>
          <cell r="M1202">
            <v>9.9820868800000004E-2</v>
          </cell>
        </row>
        <row r="1203">
          <cell r="J1203">
            <v>6</v>
          </cell>
          <cell r="K1203">
            <v>3</v>
          </cell>
          <cell r="L1203">
            <v>13</v>
          </cell>
          <cell r="M1203">
            <v>0.1031260913</v>
          </cell>
        </row>
        <row r="1204">
          <cell r="J1204">
            <v>7</v>
          </cell>
          <cell r="K1204">
            <v>3</v>
          </cell>
          <cell r="L1204">
            <v>13</v>
          </cell>
          <cell r="M1204">
            <v>0.10996977400000001</v>
          </cell>
        </row>
        <row r="1205">
          <cell r="J1205">
            <v>8</v>
          </cell>
          <cell r="K1205">
            <v>3</v>
          </cell>
          <cell r="L1205">
            <v>13</v>
          </cell>
          <cell r="M1205">
            <v>0.1205814823</v>
          </cell>
        </row>
        <row r="1206">
          <cell r="J1206">
            <v>9</v>
          </cell>
          <cell r="K1206">
            <v>3</v>
          </cell>
          <cell r="L1206">
            <v>13</v>
          </cell>
          <cell r="M1206">
            <v>0.13690083089999999</v>
          </cell>
        </row>
        <row r="1207">
          <cell r="J1207">
            <v>10</v>
          </cell>
          <cell r="K1207">
            <v>3</v>
          </cell>
          <cell r="L1207">
            <v>13</v>
          </cell>
          <cell r="M1207">
            <v>0.2027684924</v>
          </cell>
        </row>
        <row r="1208">
          <cell r="J1208">
            <v>11</v>
          </cell>
          <cell r="K1208">
            <v>3</v>
          </cell>
          <cell r="L1208">
            <v>13</v>
          </cell>
          <cell r="M1208">
            <v>0</v>
          </cell>
        </row>
        <row r="1209">
          <cell r="J1209">
            <v>12</v>
          </cell>
          <cell r="K1209">
            <v>3</v>
          </cell>
          <cell r="L1209">
            <v>13</v>
          </cell>
          <cell r="M1209">
            <v>1</v>
          </cell>
        </row>
        <row r="1210">
          <cell r="J1210">
            <v>13</v>
          </cell>
          <cell r="K1210">
            <v>3</v>
          </cell>
          <cell r="L1210">
            <v>13</v>
          </cell>
          <cell r="M1210">
            <v>0</v>
          </cell>
        </row>
        <row r="1211">
          <cell r="J1211">
            <v>1</v>
          </cell>
          <cell r="K1211">
            <v>3</v>
          </cell>
          <cell r="L1211">
            <v>14</v>
          </cell>
          <cell r="M1211">
            <v>8.4739444299999994E-2</v>
          </cell>
        </row>
        <row r="1212">
          <cell r="J1212">
            <v>2</v>
          </cell>
          <cell r="K1212">
            <v>3</v>
          </cell>
          <cell r="L1212">
            <v>14</v>
          </cell>
          <cell r="M1212">
            <v>8.7736787100000005E-2</v>
          </cell>
        </row>
        <row r="1213">
          <cell r="J1213">
            <v>3</v>
          </cell>
          <cell r="K1213">
            <v>3</v>
          </cell>
          <cell r="L1213">
            <v>14</v>
          </cell>
          <cell r="M1213">
            <v>9.2103628800000004E-2</v>
          </cell>
        </row>
        <row r="1214">
          <cell r="J1214">
            <v>4</v>
          </cell>
          <cell r="K1214">
            <v>3</v>
          </cell>
          <cell r="L1214">
            <v>14</v>
          </cell>
          <cell r="M1214">
            <v>9.6206419500000001E-2</v>
          </cell>
        </row>
        <row r="1215">
          <cell r="J1215">
            <v>5</v>
          </cell>
          <cell r="K1215">
            <v>3</v>
          </cell>
          <cell r="L1215">
            <v>14</v>
          </cell>
          <cell r="M1215">
            <v>0.1018376676</v>
          </cell>
        </row>
        <row r="1216">
          <cell r="J1216">
            <v>6</v>
          </cell>
          <cell r="K1216">
            <v>3</v>
          </cell>
          <cell r="L1216">
            <v>14</v>
          </cell>
          <cell r="M1216">
            <v>0.1051052472</v>
          </cell>
        </row>
        <row r="1217">
          <cell r="J1217">
            <v>7</v>
          </cell>
          <cell r="K1217">
            <v>3</v>
          </cell>
          <cell r="L1217">
            <v>14</v>
          </cell>
          <cell r="M1217">
            <v>0.111910964</v>
          </cell>
        </row>
        <row r="1218">
          <cell r="J1218">
            <v>8</v>
          </cell>
          <cell r="K1218">
            <v>3</v>
          </cell>
          <cell r="L1218">
            <v>14</v>
          </cell>
          <cell r="M1218">
            <v>0.1224969283</v>
          </cell>
        </row>
        <row r="1219">
          <cell r="J1219">
            <v>9</v>
          </cell>
          <cell r="K1219">
            <v>3</v>
          </cell>
          <cell r="L1219">
            <v>14</v>
          </cell>
          <cell r="M1219">
            <v>0.13872375840000001</v>
          </cell>
        </row>
        <row r="1220">
          <cell r="J1220">
            <v>10</v>
          </cell>
          <cell r="K1220">
            <v>3</v>
          </cell>
          <cell r="L1220">
            <v>14</v>
          </cell>
          <cell r="M1220">
            <v>0.20432462970000001</v>
          </cell>
        </row>
        <row r="1221">
          <cell r="J1221">
            <v>11</v>
          </cell>
          <cell r="K1221">
            <v>3</v>
          </cell>
          <cell r="L1221">
            <v>14</v>
          </cell>
          <cell r="M1221">
            <v>0</v>
          </cell>
        </row>
        <row r="1222">
          <cell r="J1222">
            <v>12</v>
          </cell>
          <cell r="K1222">
            <v>3</v>
          </cell>
          <cell r="L1222">
            <v>14</v>
          </cell>
          <cell r="M1222">
            <v>1</v>
          </cell>
        </row>
        <row r="1223">
          <cell r="J1223">
            <v>13</v>
          </cell>
          <cell r="K1223">
            <v>3</v>
          </cell>
          <cell r="L1223">
            <v>14</v>
          </cell>
          <cell r="M1223">
            <v>0</v>
          </cell>
        </row>
        <row r="1224">
          <cell r="J1224">
            <v>1</v>
          </cell>
          <cell r="K1224">
            <v>3</v>
          </cell>
          <cell r="L1224">
            <v>15</v>
          </cell>
          <cell r="M1224">
            <v>8.6343262800000001E-2</v>
          </cell>
        </row>
        <row r="1225">
          <cell r="J1225">
            <v>2</v>
          </cell>
          <cell r="K1225">
            <v>3</v>
          </cell>
          <cell r="L1225">
            <v>15</v>
          </cell>
          <cell r="M1225">
            <v>8.9342823700000004E-2</v>
          </cell>
        </row>
        <row r="1226">
          <cell r="J1226">
            <v>3</v>
          </cell>
          <cell r="K1226">
            <v>3</v>
          </cell>
          <cell r="L1226">
            <v>15</v>
          </cell>
          <cell r="M1226">
            <v>9.3734933100000001E-2</v>
          </cell>
        </row>
        <row r="1227">
          <cell r="J1227">
            <v>4</v>
          </cell>
          <cell r="K1227">
            <v>3</v>
          </cell>
          <cell r="L1227">
            <v>15</v>
          </cell>
          <cell r="M1227">
            <v>9.78124883E-2</v>
          </cell>
        </row>
        <row r="1228">
          <cell r="J1228">
            <v>5</v>
          </cell>
          <cell r="K1228">
            <v>3</v>
          </cell>
          <cell r="L1228">
            <v>15</v>
          </cell>
          <cell r="M1228">
            <v>0.1034488009</v>
          </cell>
        </row>
        <row r="1229">
          <cell r="J1229">
            <v>6</v>
          </cell>
          <cell r="K1229">
            <v>3</v>
          </cell>
          <cell r="L1229">
            <v>15</v>
          </cell>
          <cell r="M1229">
            <v>0.1066863083</v>
          </cell>
        </row>
        <row r="1230">
          <cell r="J1230">
            <v>7</v>
          </cell>
          <cell r="K1230">
            <v>3</v>
          </cell>
          <cell r="L1230">
            <v>15</v>
          </cell>
          <cell r="M1230">
            <v>0.11346169439999999</v>
          </cell>
        </row>
        <row r="1231">
          <cell r="J1231">
            <v>8</v>
          </cell>
          <cell r="K1231">
            <v>3</v>
          </cell>
          <cell r="L1231">
            <v>15</v>
          </cell>
          <cell r="M1231">
            <v>0.1240270903</v>
          </cell>
        </row>
        <row r="1232">
          <cell r="J1232">
            <v>9</v>
          </cell>
          <cell r="K1232">
            <v>3</v>
          </cell>
          <cell r="L1232">
            <v>15</v>
          </cell>
          <cell r="M1232">
            <v>0.14018001129999999</v>
          </cell>
        </row>
        <row r="1233">
          <cell r="J1233">
            <v>10</v>
          </cell>
          <cell r="K1233">
            <v>3</v>
          </cell>
          <cell r="L1233">
            <v>15</v>
          </cell>
          <cell r="M1233">
            <v>0.2055677548</v>
          </cell>
        </row>
        <row r="1234">
          <cell r="J1234">
            <v>11</v>
          </cell>
          <cell r="K1234">
            <v>3</v>
          </cell>
          <cell r="L1234">
            <v>15</v>
          </cell>
          <cell r="M1234">
            <v>0</v>
          </cell>
        </row>
        <row r="1235">
          <cell r="J1235">
            <v>12</v>
          </cell>
          <cell r="K1235">
            <v>3</v>
          </cell>
          <cell r="L1235">
            <v>15</v>
          </cell>
          <cell r="M1235">
            <v>1</v>
          </cell>
        </row>
        <row r="1236">
          <cell r="J1236">
            <v>13</v>
          </cell>
          <cell r="K1236">
            <v>3</v>
          </cell>
          <cell r="L1236">
            <v>15</v>
          </cell>
          <cell r="M1236">
            <v>0</v>
          </cell>
        </row>
        <row r="1237">
          <cell r="J1237">
            <v>1</v>
          </cell>
          <cell r="K1237">
            <v>3</v>
          </cell>
          <cell r="L1237">
            <v>16</v>
          </cell>
          <cell r="M1237">
            <v>8.7624489099999994E-2</v>
          </cell>
        </row>
        <row r="1238">
          <cell r="J1238">
            <v>2</v>
          </cell>
          <cell r="K1238">
            <v>3</v>
          </cell>
          <cell r="L1238">
            <v>16</v>
          </cell>
          <cell r="M1238">
            <v>9.0625821699999998E-2</v>
          </cell>
        </row>
        <row r="1239">
          <cell r="J1239">
            <v>3</v>
          </cell>
          <cell r="K1239">
            <v>3</v>
          </cell>
          <cell r="L1239">
            <v>16</v>
          </cell>
          <cell r="M1239">
            <v>9.5038116000000006E-2</v>
          </cell>
        </row>
        <row r="1240">
          <cell r="J1240">
            <v>4</v>
          </cell>
          <cell r="K1240">
            <v>3</v>
          </cell>
          <cell r="L1240">
            <v>16</v>
          </cell>
          <cell r="M1240">
            <v>9.90955112E-2</v>
          </cell>
        </row>
        <row r="1241">
          <cell r="J1241">
            <v>5</v>
          </cell>
          <cell r="K1241">
            <v>3</v>
          </cell>
          <cell r="L1241">
            <v>16</v>
          </cell>
          <cell r="M1241">
            <v>0.1047358691</v>
          </cell>
        </row>
        <row r="1242">
          <cell r="J1242">
            <v>6</v>
          </cell>
          <cell r="K1242">
            <v>3</v>
          </cell>
          <cell r="L1242">
            <v>16</v>
          </cell>
          <cell r="M1242">
            <v>0.1079493528</v>
          </cell>
        </row>
        <row r="1243">
          <cell r="J1243">
            <v>7</v>
          </cell>
          <cell r="K1243">
            <v>3</v>
          </cell>
          <cell r="L1243">
            <v>16</v>
          </cell>
          <cell r="M1243">
            <v>0.1147005086</v>
          </cell>
        </row>
        <row r="1244">
          <cell r="J1244">
            <v>8</v>
          </cell>
          <cell r="K1244">
            <v>3</v>
          </cell>
          <cell r="L1244">
            <v>16</v>
          </cell>
          <cell r="M1244">
            <v>0.12524947259999999</v>
          </cell>
        </row>
        <row r="1245">
          <cell r="J1245">
            <v>9</v>
          </cell>
          <cell r="K1245">
            <v>3</v>
          </cell>
          <cell r="L1245">
            <v>16</v>
          </cell>
          <cell r="M1245">
            <v>0.1413433506</v>
          </cell>
        </row>
        <row r="1246">
          <cell r="J1246">
            <v>10</v>
          </cell>
          <cell r="K1246">
            <v>3</v>
          </cell>
          <cell r="L1246">
            <v>16</v>
          </cell>
          <cell r="M1246">
            <v>0.20656083489999999</v>
          </cell>
        </row>
        <row r="1247">
          <cell r="J1247">
            <v>11</v>
          </cell>
          <cell r="K1247">
            <v>3</v>
          </cell>
          <cell r="L1247">
            <v>16</v>
          </cell>
          <cell r="M1247">
            <v>0</v>
          </cell>
        </row>
        <row r="1248">
          <cell r="J1248">
            <v>12</v>
          </cell>
          <cell r="K1248">
            <v>3</v>
          </cell>
          <cell r="L1248">
            <v>16</v>
          </cell>
          <cell r="M1248">
            <v>1</v>
          </cell>
        </row>
        <row r="1249">
          <cell r="J1249">
            <v>13</v>
          </cell>
          <cell r="K1249">
            <v>3</v>
          </cell>
          <cell r="L1249">
            <v>16</v>
          </cell>
          <cell r="M1249">
            <v>0</v>
          </cell>
        </row>
        <row r="1250">
          <cell r="J1250">
            <v>1</v>
          </cell>
          <cell r="K1250">
            <v>3</v>
          </cell>
          <cell r="L1250">
            <v>17</v>
          </cell>
          <cell r="M1250">
            <v>8.86480095E-2</v>
          </cell>
        </row>
        <row r="1251">
          <cell r="J1251">
            <v>2</v>
          </cell>
          <cell r="K1251">
            <v>3</v>
          </cell>
          <cell r="L1251">
            <v>17</v>
          </cell>
          <cell r="M1251">
            <v>9.1650757299999996E-2</v>
          </cell>
        </row>
        <row r="1252">
          <cell r="J1252">
            <v>3</v>
          </cell>
          <cell r="K1252">
            <v>3</v>
          </cell>
          <cell r="L1252">
            <v>17</v>
          </cell>
          <cell r="M1252">
            <v>9.6079176599999996E-2</v>
          </cell>
        </row>
        <row r="1253">
          <cell r="J1253">
            <v>4</v>
          </cell>
          <cell r="K1253">
            <v>3</v>
          </cell>
          <cell r="L1253">
            <v>17</v>
          </cell>
          <cell r="M1253">
            <v>0.1001204665</v>
          </cell>
        </row>
        <row r="1254">
          <cell r="J1254">
            <v>5</v>
          </cell>
          <cell r="K1254">
            <v>3</v>
          </cell>
          <cell r="L1254">
            <v>17</v>
          </cell>
          <cell r="M1254">
            <v>0.1057640561</v>
          </cell>
        </row>
        <row r="1255">
          <cell r="J1255">
            <v>6</v>
          </cell>
          <cell r="K1255">
            <v>3</v>
          </cell>
          <cell r="L1255">
            <v>17</v>
          </cell>
          <cell r="M1255">
            <v>0.1089583481</v>
          </cell>
        </row>
        <row r="1256">
          <cell r="J1256">
            <v>7</v>
          </cell>
          <cell r="K1256">
            <v>3</v>
          </cell>
          <cell r="L1256">
            <v>17</v>
          </cell>
          <cell r="M1256">
            <v>0.1156901471</v>
          </cell>
        </row>
        <row r="1257">
          <cell r="J1257">
            <v>8</v>
          </cell>
          <cell r="K1257">
            <v>3</v>
          </cell>
          <cell r="L1257">
            <v>17</v>
          </cell>
          <cell r="M1257">
            <v>0.12622598430000001</v>
          </cell>
        </row>
        <row r="1258">
          <cell r="J1258">
            <v>9</v>
          </cell>
          <cell r="K1258">
            <v>3</v>
          </cell>
          <cell r="L1258">
            <v>17</v>
          </cell>
          <cell r="M1258">
            <v>0.14227269519999999</v>
          </cell>
        </row>
        <row r="1259">
          <cell r="J1259">
            <v>10</v>
          </cell>
          <cell r="K1259">
            <v>3</v>
          </cell>
          <cell r="L1259">
            <v>17</v>
          </cell>
          <cell r="M1259">
            <v>0.2073541662</v>
          </cell>
        </row>
        <row r="1260">
          <cell r="J1260">
            <v>11</v>
          </cell>
          <cell r="K1260">
            <v>3</v>
          </cell>
          <cell r="L1260">
            <v>17</v>
          </cell>
          <cell r="M1260">
            <v>0</v>
          </cell>
        </row>
        <row r="1261">
          <cell r="J1261">
            <v>12</v>
          </cell>
          <cell r="K1261">
            <v>3</v>
          </cell>
          <cell r="L1261">
            <v>17</v>
          </cell>
          <cell r="M1261">
            <v>1</v>
          </cell>
        </row>
        <row r="1262">
          <cell r="J1262">
            <v>13</v>
          </cell>
          <cell r="K1262">
            <v>3</v>
          </cell>
          <cell r="L1262">
            <v>17</v>
          </cell>
          <cell r="M1262">
            <v>0</v>
          </cell>
        </row>
        <row r="1263">
          <cell r="J1263">
            <v>1</v>
          </cell>
          <cell r="K1263">
            <v>3</v>
          </cell>
          <cell r="L1263">
            <v>18</v>
          </cell>
          <cell r="M1263">
            <v>8.9465659099999997E-2</v>
          </cell>
        </row>
        <row r="1264">
          <cell r="J1264">
            <v>2</v>
          </cell>
          <cell r="K1264">
            <v>3</v>
          </cell>
          <cell r="L1264">
            <v>18</v>
          </cell>
          <cell r="M1264">
            <v>9.2469537399999996E-2</v>
          </cell>
        </row>
        <row r="1265">
          <cell r="J1265">
            <v>3</v>
          </cell>
          <cell r="K1265">
            <v>3</v>
          </cell>
          <cell r="L1265">
            <v>18</v>
          </cell>
          <cell r="M1265">
            <v>9.6910838200000002E-2</v>
          </cell>
        </row>
        <row r="1266">
          <cell r="J1266">
            <v>4</v>
          </cell>
          <cell r="K1266">
            <v>3</v>
          </cell>
          <cell r="L1266">
            <v>18</v>
          </cell>
          <cell r="M1266">
            <v>0.1009392623</v>
          </cell>
        </row>
        <row r="1267">
          <cell r="J1267">
            <v>5</v>
          </cell>
          <cell r="K1267">
            <v>3</v>
          </cell>
          <cell r="L1267">
            <v>18</v>
          </cell>
          <cell r="M1267">
            <v>0.1065854334</v>
          </cell>
        </row>
        <row r="1268">
          <cell r="J1268">
            <v>6</v>
          </cell>
          <cell r="K1268">
            <v>3</v>
          </cell>
          <cell r="L1268">
            <v>18</v>
          </cell>
          <cell r="M1268">
            <v>0.109764394</v>
          </cell>
        </row>
        <row r="1269">
          <cell r="J1269">
            <v>7</v>
          </cell>
          <cell r="K1269">
            <v>3</v>
          </cell>
          <cell r="L1269">
            <v>18</v>
          </cell>
          <cell r="M1269">
            <v>0.11648072969999999</v>
          </cell>
        </row>
        <row r="1270">
          <cell r="J1270">
            <v>8</v>
          </cell>
          <cell r="K1270">
            <v>3</v>
          </cell>
          <cell r="L1270">
            <v>18</v>
          </cell>
          <cell r="M1270">
            <v>0.12700608020000001</v>
          </cell>
        </row>
        <row r="1271">
          <cell r="J1271">
            <v>9</v>
          </cell>
          <cell r="K1271">
            <v>3</v>
          </cell>
          <cell r="L1271">
            <v>18</v>
          </cell>
          <cell r="M1271">
            <v>0.14301511119999999</v>
          </cell>
        </row>
        <row r="1272">
          <cell r="J1272">
            <v>10</v>
          </cell>
          <cell r="K1272">
            <v>3</v>
          </cell>
          <cell r="L1272">
            <v>18</v>
          </cell>
          <cell r="M1272">
            <v>0.20798792669999999</v>
          </cell>
        </row>
        <row r="1273">
          <cell r="J1273">
            <v>11</v>
          </cell>
          <cell r="K1273">
            <v>3</v>
          </cell>
          <cell r="L1273">
            <v>18</v>
          </cell>
          <cell r="M1273">
            <v>0</v>
          </cell>
        </row>
        <row r="1274">
          <cell r="J1274">
            <v>12</v>
          </cell>
          <cell r="K1274">
            <v>3</v>
          </cell>
          <cell r="L1274">
            <v>18</v>
          </cell>
          <cell r="M1274">
            <v>1</v>
          </cell>
        </row>
        <row r="1275">
          <cell r="J1275">
            <v>13</v>
          </cell>
          <cell r="K1275">
            <v>3</v>
          </cell>
          <cell r="L1275">
            <v>18</v>
          </cell>
          <cell r="M1275">
            <v>0</v>
          </cell>
        </row>
        <row r="1276">
          <cell r="J1276">
            <v>1</v>
          </cell>
          <cell r="K1276">
            <v>3</v>
          </cell>
          <cell r="L1276">
            <v>19</v>
          </cell>
          <cell r="M1276">
            <v>9.0118846700000005E-2</v>
          </cell>
        </row>
        <row r="1277">
          <cell r="J1277">
            <v>2</v>
          </cell>
          <cell r="K1277">
            <v>3</v>
          </cell>
          <cell r="L1277">
            <v>19</v>
          </cell>
          <cell r="M1277">
            <v>9.3123628099999994E-2</v>
          </cell>
        </row>
        <row r="1278">
          <cell r="J1278">
            <v>3</v>
          </cell>
          <cell r="K1278">
            <v>3</v>
          </cell>
          <cell r="L1278">
            <v>19</v>
          </cell>
          <cell r="M1278">
            <v>9.7575219399999996E-2</v>
          </cell>
        </row>
        <row r="1279">
          <cell r="J1279">
            <v>4</v>
          </cell>
          <cell r="K1279">
            <v>3</v>
          </cell>
          <cell r="L1279">
            <v>19</v>
          </cell>
          <cell r="M1279">
            <v>0.1015933656</v>
          </cell>
        </row>
        <row r="1280">
          <cell r="J1280">
            <v>5</v>
          </cell>
          <cell r="K1280">
            <v>3</v>
          </cell>
          <cell r="L1280">
            <v>19</v>
          </cell>
          <cell r="M1280">
            <v>0.1072415989</v>
          </cell>
        </row>
        <row r="1281">
          <cell r="J1281">
            <v>6</v>
          </cell>
          <cell r="K1281">
            <v>3</v>
          </cell>
          <cell r="L1281">
            <v>19</v>
          </cell>
          <cell r="M1281">
            <v>0.11040831180000001</v>
          </cell>
        </row>
        <row r="1282">
          <cell r="J1282">
            <v>7</v>
          </cell>
          <cell r="K1282">
            <v>3</v>
          </cell>
          <cell r="L1282">
            <v>19</v>
          </cell>
          <cell r="M1282">
            <v>0.1171122944</v>
          </cell>
        </row>
        <row r="1283">
          <cell r="J1283">
            <v>8</v>
          </cell>
          <cell r="K1283">
            <v>3</v>
          </cell>
          <cell r="L1283">
            <v>19</v>
          </cell>
          <cell r="M1283">
            <v>0.12762926760000001</v>
          </cell>
        </row>
        <row r="1284">
          <cell r="J1284">
            <v>9</v>
          </cell>
          <cell r="K1284">
            <v>3</v>
          </cell>
          <cell r="L1284">
            <v>19</v>
          </cell>
          <cell r="M1284">
            <v>0.1436081977</v>
          </cell>
        </row>
        <row r="1285">
          <cell r="J1285">
            <v>10</v>
          </cell>
          <cell r="K1285">
            <v>3</v>
          </cell>
          <cell r="L1285">
            <v>19</v>
          </cell>
          <cell r="M1285">
            <v>0.2084942125</v>
          </cell>
        </row>
        <row r="1286">
          <cell r="J1286">
            <v>11</v>
          </cell>
          <cell r="K1286">
            <v>3</v>
          </cell>
          <cell r="L1286">
            <v>19</v>
          </cell>
          <cell r="M1286">
            <v>0</v>
          </cell>
        </row>
        <row r="1287">
          <cell r="J1287">
            <v>12</v>
          </cell>
          <cell r="K1287">
            <v>3</v>
          </cell>
          <cell r="L1287">
            <v>19</v>
          </cell>
          <cell r="M1287">
            <v>1</v>
          </cell>
        </row>
        <row r="1288">
          <cell r="J1288">
            <v>13</v>
          </cell>
          <cell r="K1288">
            <v>3</v>
          </cell>
          <cell r="L1288">
            <v>19</v>
          </cell>
          <cell r="M1288">
            <v>0</v>
          </cell>
        </row>
        <row r="1289">
          <cell r="J1289">
            <v>1</v>
          </cell>
          <cell r="K1289">
            <v>3</v>
          </cell>
          <cell r="L1289">
            <v>20</v>
          </cell>
          <cell r="M1289">
            <v>9.0640652200000005E-2</v>
          </cell>
        </row>
        <row r="1290">
          <cell r="J1290">
            <v>2</v>
          </cell>
          <cell r="K1290">
            <v>3</v>
          </cell>
          <cell r="L1290">
            <v>20</v>
          </cell>
          <cell r="M1290">
            <v>9.3646154999999995E-2</v>
          </cell>
        </row>
        <row r="1291">
          <cell r="J1291">
            <v>3</v>
          </cell>
          <cell r="K1291">
            <v>3</v>
          </cell>
          <cell r="L1291">
            <v>20</v>
          </cell>
          <cell r="M1291">
            <v>9.8105967000000002E-2</v>
          </cell>
        </row>
        <row r="1292">
          <cell r="J1292">
            <v>4</v>
          </cell>
          <cell r="K1292">
            <v>3</v>
          </cell>
          <cell r="L1292">
            <v>20</v>
          </cell>
          <cell r="M1292">
            <v>0.10211590249999999</v>
          </cell>
        </row>
        <row r="1293">
          <cell r="J1293">
            <v>5</v>
          </cell>
          <cell r="K1293">
            <v>3</v>
          </cell>
          <cell r="L1293">
            <v>20</v>
          </cell>
          <cell r="M1293">
            <v>0.1077657833</v>
          </cell>
        </row>
        <row r="1294">
          <cell r="J1294">
            <v>6</v>
          </cell>
          <cell r="K1294">
            <v>3</v>
          </cell>
          <cell r="L1294">
            <v>20</v>
          </cell>
          <cell r="M1294">
            <v>0.11092271200000001</v>
          </cell>
        </row>
        <row r="1295">
          <cell r="J1295">
            <v>7</v>
          </cell>
          <cell r="K1295">
            <v>3</v>
          </cell>
          <cell r="L1295">
            <v>20</v>
          </cell>
          <cell r="M1295">
            <v>0.1176168263</v>
          </cell>
        </row>
        <row r="1296">
          <cell r="J1296">
            <v>8</v>
          </cell>
          <cell r="K1296">
            <v>3</v>
          </cell>
          <cell r="L1296">
            <v>20</v>
          </cell>
          <cell r="M1296">
            <v>0.1281271071</v>
          </cell>
        </row>
        <row r="1297">
          <cell r="J1297">
            <v>9</v>
          </cell>
          <cell r="K1297">
            <v>3</v>
          </cell>
          <cell r="L1297">
            <v>20</v>
          </cell>
          <cell r="M1297">
            <v>0.1440819907</v>
          </cell>
        </row>
        <row r="1298">
          <cell r="J1298">
            <v>10</v>
          </cell>
          <cell r="K1298">
            <v>3</v>
          </cell>
          <cell r="L1298">
            <v>20</v>
          </cell>
          <cell r="M1298">
            <v>0.20889866409999999</v>
          </cell>
        </row>
        <row r="1299">
          <cell r="J1299">
            <v>11</v>
          </cell>
          <cell r="K1299">
            <v>3</v>
          </cell>
          <cell r="L1299">
            <v>20</v>
          </cell>
          <cell r="M1299">
            <v>0</v>
          </cell>
        </row>
        <row r="1300">
          <cell r="J1300">
            <v>12</v>
          </cell>
          <cell r="K1300">
            <v>3</v>
          </cell>
          <cell r="L1300">
            <v>20</v>
          </cell>
          <cell r="M1300">
            <v>1</v>
          </cell>
        </row>
        <row r="1301">
          <cell r="J1301">
            <v>13</v>
          </cell>
          <cell r="K1301">
            <v>3</v>
          </cell>
          <cell r="L1301">
            <v>20</v>
          </cell>
          <cell r="M1301">
            <v>0</v>
          </cell>
        </row>
        <row r="1302">
          <cell r="J1302">
            <v>1</v>
          </cell>
          <cell r="K1302">
            <v>3</v>
          </cell>
          <cell r="L1302">
            <v>21</v>
          </cell>
          <cell r="M1302">
            <v>9.1057501700000001E-2</v>
          </cell>
        </row>
        <row r="1303">
          <cell r="J1303">
            <v>2</v>
          </cell>
          <cell r="K1303">
            <v>3</v>
          </cell>
          <cell r="L1303">
            <v>21</v>
          </cell>
          <cell r="M1303">
            <v>9.4063580899999999E-2</v>
          </cell>
        </row>
        <row r="1304">
          <cell r="J1304">
            <v>3</v>
          </cell>
          <cell r="K1304">
            <v>3</v>
          </cell>
          <cell r="L1304">
            <v>21</v>
          </cell>
          <cell r="M1304">
            <v>9.8529960099999994E-2</v>
          </cell>
        </row>
        <row r="1305">
          <cell r="J1305">
            <v>4</v>
          </cell>
          <cell r="K1305">
            <v>3</v>
          </cell>
          <cell r="L1305">
            <v>21</v>
          </cell>
          <cell r="M1305">
            <v>0.10253333639999999</v>
          </cell>
        </row>
        <row r="1306">
          <cell r="J1306">
            <v>5</v>
          </cell>
          <cell r="K1306">
            <v>3</v>
          </cell>
          <cell r="L1306">
            <v>21</v>
          </cell>
          <cell r="M1306">
            <v>0.1081845333</v>
          </cell>
        </row>
        <row r="1307">
          <cell r="J1307">
            <v>6</v>
          </cell>
          <cell r="K1307">
            <v>3</v>
          </cell>
          <cell r="L1307">
            <v>21</v>
          </cell>
          <cell r="M1307">
            <v>0.11133364580000001</v>
          </cell>
        </row>
        <row r="1308">
          <cell r="J1308">
            <v>7</v>
          </cell>
          <cell r="K1308">
            <v>3</v>
          </cell>
          <cell r="L1308">
            <v>21</v>
          </cell>
          <cell r="M1308">
            <v>0.1180198767</v>
          </cell>
        </row>
        <row r="1309">
          <cell r="J1309">
            <v>8</v>
          </cell>
          <cell r="K1309">
            <v>3</v>
          </cell>
          <cell r="L1309">
            <v>21</v>
          </cell>
          <cell r="M1309">
            <v>0.12852481120000001</v>
          </cell>
        </row>
        <row r="1310">
          <cell r="J1310">
            <v>9</v>
          </cell>
          <cell r="K1310">
            <v>3</v>
          </cell>
          <cell r="L1310">
            <v>21</v>
          </cell>
          <cell r="M1310">
            <v>0.14446048510000001</v>
          </cell>
        </row>
        <row r="1311">
          <cell r="J1311">
            <v>10</v>
          </cell>
          <cell r="K1311">
            <v>3</v>
          </cell>
          <cell r="L1311">
            <v>21</v>
          </cell>
          <cell r="M1311">
            <v>0.2092217643</v>
          </cell>
        </row>
        <row r="1312">
          <cell r="J1312">
            <v>11</v>
          </cell>
          <cell r="K1312">
            <v>3</v>
          </cell>
          <cell r="L1312">
            <v>21</v>
          </cell>
          <cell r="M1312">
            <v>0</v>
          </cell>
        </row>
        <row r="1313">
          <cell r="J1313">
            <v>12</v>
          </cell>
          <cell r="K1313">
            <v>3</v>
          </cell>
          <cell r="L1313">
            <v>21</v>
          </cell>
          <cell r="M1313">
            <v>1</v>
          </cell>
        </row>
        <row r="1314">
          <cell r="J1314">
            <v>13</v>
          </cell>
          <cell r="K1314">
            <v>3</v>
          </cell>
          <cell r="L1314">
            <v>21</v>
          </cell>
          <cell r="M1314">
            <v>0</v>
          </cell>
        </row>
        <row r="1315">
          <cell r="J1315">
            <v>1</v>
          </cell>
          <cell r="K1315">
            <v>3</v>
          </cell>
          <cell r="L1315">
            <v>22</v>
          </cell>
          <cell r="M1315">
            <v>9.1390506199999999E-2</v>
          </cell>
        </row>
        <row r="1316">
          <cell r="J1316">
            <v>2</v>
          </cell>
          <cell r="K1316">
            <v>3</v>
          </cell>
          <cell r="L1316">
            <v>22</v>
          </cell>
          <cell r="M1316">
            <v>9.4397045799999996E-2</v>
          </cell>
        </row>
        <row r="1317">
          <cell r="J1317">
            <v>3</v>
          </cell>
          <cell r="K1317">
            <v>3</v>
          </cell>
          <cell r="L1317">
            <v>22</v>
          </cell>
          <cell r="M1317">
            <v>9.8868671199999994E-2</v>
          </cell>
        </row>
        <row r="1318">
          <cell r="J1318">
            <v>4</v>
          </cell>
          <cell r="K1318">
            <v>3</v>
          </cell>
          <cell r="L1318">
            <v>22</v>
          </cell>
          <cell r="M1318">
            <v>0.1028668076</v>
          </cell>
        </row>
        <row r="1319">
          <cell r="J1319">
            <v>5</v>
          </cell>
          <cell r="K1319">
            <v>3</v>
          </cell>
          <cell r="L1319">
            <v>22</v>
          </cell>
          <cell r="M1319">
            <v>0.108519056</v>
          </cell>
        </row>
        <row r="1320">
          <cell r="J1320">
            <v>6</v>
          </cell>
          <cell r="K1320">
            <v>3</v>
          </cell>
          <cell r="L1320">
            <v>22</v>
          </cell>
          <cell r="M1320">
            <v>0.1116619244</v>
          </cell>
        </row>
        <row r="1321">
          <cell r="J1321">
            <v>7</v>
          </cell>
          <cell r="K1321">
            <v>3</v>
          </cell>
          <cell r="L1321">
            <v>22</v>
          </cell>
          <cell r="M1321">
            <v>0.11834185749999999</v>
          </cell>
        </row>
        <row r="1322">
          <cell r="J1322">
            <v>8</v>
          </cell>
          <cell r="K1322">
            <v>3</v>
          </cell>
          <cell r="L1322">
            <v>22</v>
          </cell>
          <cell r="M1322">
            <v>0.1288425211</v>
          </cell>
        </row>
        <row r="1323">
          <cell r="J1323">
            <v>9</v>
          </cell>
          <cell r="K1323">
            <v>3</v>
          </cell>
          <cell r="L1323">
            <v>22</v>
          </cell>
          <cell r="M1323">
            <v>0.14476284910000001</v>
          </cell>
        </row>
        <row r="1324">
          <cell r="J1324">
            <v>10</v>
          </cell>
          <cell r="K1324">
            <v>3</v>
          </cell>
          <cell r="L1324">
            <v>22</v>
          </cell>
          <cell r="M1324">
            <v>0.20947987609999999</v>
          </cell>
        </row>
        <row r="1325">
          <cell r="J1325">
            <v>11</v>
          </cell>
          <cell r="K1325">
            <v>3</v>
          </cell>
          <cell r="L1325">
            <v>22</v>
          </cell>
          <cell r="M1325">
            <v>0</v>
          </cell>
        </row>
        <row r="1326">
          <cell r="J1326">
            <v>12</v>
          </cell>
          <cell r="K1326">
            <v>3</v>
          </cell>
          <cell r="L1326">
            <v>22</v>
          </cell>
          <cell r="M1326">
            <v>1</v>
          </cell>
        </row>
        <row r="1327">
          <cell r="J1327">
            <v>13</v>
          </cell>
          <cell r="K1327">
            <v>3</v>
          </cell>
          <cell r="L1327">
            <v>22</v>
          </cell>
          <cell r="M1327">
            <v>0</v>
          </cell>
        </row>
        <row r="1328">
          <cell r="J1328">
            <v>1</v>
          </cell>
          <cell r="K1328">
            <v>3</v>
          </cell>
          <cell r="L1328">
            <v>23</v>
          </cell>
          <cell r="M1328">
            <v>9.1656530099999994E-2</v>
          </cell>
        </row>
        <row r="1329">
          <cell r="J1329">
            <v>2</v>
          </cell>
          <cell r="K1329">
            <v>3</v>
          </cell>
          <cell r="L1329">
            <v>23</v>
          </cell>
          <cell r="M1329">
            <v>9.4663437500000003E-2</v>
          </cell>
        </row>
        <row r="1330">
          <cell r="J1330">
            <v>3</v>
          </cell>
          <cell r="K1330">
            <v>3</v>
          </cell>
          <cell r="L1330">
            <v>23</v>
          </cell>
          <cell r="M1330">
            <v>9.9139253999999996E-2</v>
          </cell>
        </row>
        <row r="1331">
          <cell r="J1331">
            <v>4</v>
          </cell>
          <cell r="K1331">
            <v>3</v>
          </cell>
          <cell r="L1331">
            <v>23</v>
          </cell>
          <cell r="M1331">
            <v>0.10313320450000001</v>
          </cell>
        </row>
        <row r="1332">
          <cell r="J1332">
            <v>5</v>
          </cell>
          <cell r="K1332">
            <v>3</v>
          </cell>
          <cell r="L1332">
            <v>23</v>
          </cell>
          <cell r="M1332">
            <v>0.1087862927</v>
          </cell>
        </row>
        <row r="1333">
          <cell r="J1333">
            <v>6</v>
          </cell>
          <cell r="K1333">
            <v>3</v>
          </cell>
          <cell r="L1333">
            <v>23</v>
          </cell>
          <cell r="M1333">
            <v>0.1119241731</v>
          </cell>
        </row>
        <row r="1334">
          <cell r="J1334">
            <v>7</v>
          </cell>
          <cell r="K1334">
            <v>3</v>
          </cell>
          <cell r="L1334">
            <v>23</v>
          </cell>
          <cell r="M1334">
            <v>0.11859907510000001</v>
          </cell>
        </row>
        <row r="1335">
          <cell r="J1335">
            <v>8</v>
          </cell>
          <cell r="K1335">
            <v>3</v>
          </cell>
          <cell r="L1335">
            <v>23</v>
          </cell>
          <cell r="M1335">
            <v>0.1290963269</v>
          </cell>
        </row>
        <row r="1336">
          <cell r="J1336">
            <v>9</v>
          </cell>
          <cell r="K1336">
            <v>3</v>
          </cell>
          <cell r="L1336">
            <v>23</v>
          </cell>
          <cell r="M1336">
            <v>0.1450043956</v>
          </cell>
        </row>
        <row r="1337">
          <cell r="J1337">
            <v>10</v>
          </cell>
          <cell r="K1337">
            <v>3</v>
          </cell>
          <cell r="L1337">
            <v>23</v>
          </cell>
          <cell r="M1337">
            <v>0.2096860713</v>
          </cell>
        </row>
        <row r="1338">
          <cell r="J1338">
            <v>11</v>
          </cell>
          <cell r="K1338">
            <v>3</v>
          </cell>
          <cell r="L1338">
            <v>23</v>
          </cell>
          <cell r="M1338">
            <v>0</v>
          </cell>
        </row>
        <row r="1339">
          <cell r="J1339">
            <v>12</v>
          </cell>
          <cell r="K1339">
            <v>3</v>
          </cell>
          <cell r="L1339">
            <v>23</v>
          </cell>
          <cell r="M1339">
            <v>1</v>
          </cell>
        </row>
        <row r="1340">
          <cell r="J1340">
            <v>13</v>
          </cell>
          <cell r="K1340">
            <v>3</v>
          </cell>
          <cell r="L1340">
            <v>23</v>
          </cell>
          <cell r="M1340">
            <v>0</v>
          </cell>
        </row>
        <row r="1341">
          <cell r="J1341">
            <v>1</v>
          </cell>
          <cell r="K1341">
            <v>3</v>
          </cell>
          <cell r="L1341">
            <v>24</v>
          </cell>
          <cell r="M1341">
            <v>9.1869045999999996E-2</v>
          </cell>
        </row>
        <row r="1342">
          <cell r="J1342">
            <v>2</v>
          </cell>
          <cell r="K1342">
            <v>3</v>
          </cell>
          <cell r="L1342">
            <v>24</v>
          </cell>
          <cell r="M1342">
            <v>9.4876247299999994E-2</v>
          </cell>
        </row>
        <row r="1343">
          <cell r="J1343">
            <v>3</v>
          </cell>
          <cell r="K1343">
            <v>3</v>
          </cell>
          <cell r="L1343">
            <v>24</v>
          </cell>
          <cell r="M1343">
            <v>9.9355411800000001E-2</v>
          </cell>
        </row>
        <row r="1344">
          <cell r="J1344">
            <v>4</v>
          </cell>
          <cell r="K1344">
            <v>3</v>
          </cell>
          <cell r="L1344">
            <v>24</v>
          </cell>
          <cell r="M1344">
            <v>0.10334601829999999</v>
          </cell>
        </row>
        <row r="1345">
          <cell r="J1345">
            <v>5</v>
          </cell>
          <cell r="K1345">
            <v>3</v>
          </cell>
          <cell r="L1345">
            <v>24</v>
          </cell>
          <cell r="M1345">
            <v>0.10899977750000001</v>
          </cell>
        </row>
        <row r="1346">
          <cell r="J1346">
            <v>6</v>
          </cell>
          <cell r="K1346">
            <v>3</v>
          </cell>
          <cell r="L1346">
            <v>24</v>
          </cell>
          <cell r="M1346">
            <v>0.1121336731</v>
          </cell>
        </row>
        <row r="1347">
          <cell r="J1347">
            <v>7</v>
          </cell>
          <cell r="K1347">
            <v>3</v>
          </cell>
          <cell r="L1347">
            <v>24</v>
          </cell>
          <cell r="M1347">
            <v>0.11880455600000001</v>
          </cell>
        </row>
        <row r="1348">
          <cell r="J1348">
            <v>8</v>
          </cell>
          <cell r="K1348">
            <v>3</v>
          </cell>
          <cell r="L1348">
            <v>24</v>
          </cell>
          <cell r="M1348">
            <v>0.1292990822</v>
          </cell>
        </row>
        <row r="1349">
          <cell r="J1349">
            <v>9</v>
          </cell>
          <cell r="K1349">
            <v>3</v>
          </cell>
          <cell r="L1349">
            <v>24</v>
          </cell>
          <cell r="M1349">
            <v>0.14519735750000001</v>
          </cell>
        </row>
        <row r="1350">
          <cell r="J1350">
            <v>10</v>
          </cell>
          <cell r="K1350">
            <v>3</v>
          </cell>
          <cell r="L1350">
            <v>24</v>
          </cell>
          <cell r="M1350">
            <v>0.20985079249999999</v>
          </cell>
        </row>
        <row r="1351">
          <cell r="J1351">
            <v>11</v>
          </cell>
          <cell r="K1351">
            <v>3</v>
          </cell>
          <cell r="L1351">
            <v>24</v>
          </cell>
          <cell r="M1351">
            <v>0</v>
          </cell>
        </row>
        <row r="1352">
          <cell r="J1352">
            <v>12</v>
          </cell>
          <cell r="K1352">
            <v>3</v>
          </cell>
          <cell r="L1352">
            <v>24</v>
          </cell>
          <cell r="M1352">
            <v>1</v>
          </cell>
        </row>
        <row r="1353">
          <cell r="J1353">
            <v>13</v>
          </cell>
          <cell r="K1353">
            <v>3</v>
          </cell>
          <cell r="L1353">
            <v>24</v>
          </cell>
          <cell r="M1353">
            <v>0</v>
          </cell>
        </row>
        <row r="1354">
          <cell r="J1354">
            <v>1</v>
          </cell>
          <cell r="K1354">
            <v>3</v>
          </cell>
          <cell r="L1354">
            <v>25</v>
          </cell>
          <cell r="M1354">
            <v>9.2038816499999995E-2</v>
          </cell>
        </row>
        <row r="1355">
          <cell r="J1355">
            <v>2</v>
          </cell>
          <cell r="K1355">
            <v>3</v>
          </cell>
          <cell r="L1355">
            <v>25</v>
          </cell>
          <cell r="M1355">
            <v>9.5046252499999997E-2</v>
          </cell>
        </row>
        <row r="1356">
          <cell r="J1356">
            <v>3</v>
          </cell>
          <cell r="K1356">
            <v>3</v>
          </cell>
          <cell r="L1356">
            <v>25</v>
          </cell>
          <cell r="M1356">
            <v>9.9528091599999993E-2</v>
          </cell>
        </row>
        <row r="1357">
          <cell r="J1357">
            <v>4</v>
          </cell>
          <cell r="K1357">
            <v>3</v>
          </cell>
          <cell r="L1357">
            <v>25</v>
          </cell>
          <cell r="M1357">
            <v>0.10351602679999999</v>
          </cell>
        </row>
        <row r="1358">
          <cell r="J1358">
            <v>5</v>
          </cell>
          <cell r="K1358">
            <v>3</v>
          </cell>
          <cell r="L1358">
            <v>25</v>
          </cell>
          <cell r="M1358">
            <v>0.109170322</v>
          </cell>
        </row>
        <row r="1359">
          <cell r="J1359">
            <v>6</v>
          </cell>
          <cell r="K1359">
            <v>3</v>
          </cell>
          <cell r="L1359">
            <v>25</v>
          </cell>
          <cell r="M1359">
            <v>0.1123010342</v>
          </cell>
        </row>
        <row r="1360">
          <cell r="J1360">
            <v>7</v>
          </cell>
          <cell r="K1360">
            <v>3</v>
          </cell>
          <cell r="L1360">
            <v>25</v>
          </cell>
          <cell r="M1360">
            <v>0.11896870649999999</v>
          </cell>
        </row>
        <row r="1361">
          <cell r="J1361">
            <v>8</v>
          </cell>
          <cell r="K1361">
            <v>3</v>
          </cell>
          <cell r="L1361">
            <v>25</v>
          </cell>
          <cell r="M1361">
            <v>0.12946105529999999</v>
          </cell>
        </row>
        <row r="1362">
          <cell r="J1362">
            <v>9</v>
          </cell>
          <cell r="K1362">
            <v>3</v>
          </cell>
          <cell r="L1362">
            <v>25</v>
          </cell>
          <cell r="M1362">
            <v>0.1453515071</v>
          </cell>
        </row>
        <row r="1363">
          <cell r="J1363">
            <v>10</v>
          </cell>
          <cell r="K1363">
            <v>3</v>
          </cell>
          <cell r="L1363">
            <v>25</v>
          </cell>
          <cell r="M1363">
            <v>0.20998238159999999</v>
          </cell>
        </row>
        <row r="1364">
          <cell r="J1364">
            <v>11</v>
          </cell>
          <cell r="K1364">
            <v>3</v>
          </cell>
          <cell r="L1364">
            <v>25</v>
          </cell>
          <cell r="M1364">
            <v>0</v>
          </cell>
        </row>
        <row r="1365">
          <cell r="J1365">
            <v>12</v>
          </cell>
          <cell r="K1365">
            <v>3</v>
          </cell>
          <cell r="L1365">
            <v>25</v>
          </cell>
          <cell r="M1365">
            <v>1</v>
          </cell>
        </row>
        <row r="1366">
          <cell r="J1366">
            <v>13</v>
          </cell>
          <cell r="K1366">
            <v>3</v>
          </cell>
          <cell r="L1366">
            <v>25</v>
          </cell>
          <cell r="M1366">
            <v>0</v>
          </cell>
        </row>
        <row r="1367">
          <cell r="J1367">
            <v>1</v>
          </cell>
          <cell r="K1367">
            <v>3</v>
          </cell>
          <cell r="L1367">
            <v>26</v>
          </cell>
          <cell r="M1367">
            <v>9.2174439299999994E-2</v>
          </cell>
        </row>
        <row r="1368">
          <cell r="J1368">
            <v>2</v>
          </cell>
          <cell r="K1368">
            <v>3</v>
          </cell>
          <cell r="L1368">
            <v>26</v>
          </cell>
          <cell r="M1368">
            <v>9.5182062900000003E-2</v>
          </cell>
        </row>
        <row r="1369">
          <cell r="J1369">
            <v>3</v>
          </cell>
          <cell r="K1369">
            <v>3</v>
          </cell>
          <cell r="L1369">
            <v>26</v>
          </cell>
          <cell r="M1369">
            <v>9.9666038600000006E-2</v>
          </cell>
        </row>
        <row r="1370">
          <cell r="J1370">
            <v>4</v>
          </cell>
          <cell r="K1370">
            <v>3</v>
          </cell>
          <cell r="L1370">
            <v>26</v>
          </cell>
          <cell r="M1370">
            <v>0.10365183980000001</v>
          </cell>
        </row>
        <row r="1371">
          <cell r="J1371">
            <v>5</v>
          </cell>
          <cell r="K1371">
            <v>3</v>
          </cell>
          <cell r="L1371">
            <v>26</v>
          </cell>
          <cell r="M1371">
            <v>0.1093065632</v>
          </cell>
        </row>
        <row r="1372">
          <cell r="J1372">
            <v>6</v>
          </cell>
          <cell r="K1372">
            <v>3</v>
          </cell>
          <cell r="L1372">
            <v>26</v>
          </cell>
          <cell r="M1372">
            <v>0.1124347324</v>
          </cell>
        </row>
        <row r="1373">
          <cell r="J1373">
            <v>7</v>
          </cell>
          <cell r="K1373">
            <v>3</v>
          </cell>
          <cell r="L1373">
            <v>26</v>
          </cell>
          <cell r="M1373">
            <v>0.1190998397</v>
          </cell>
        </row>
        <row r="1374">
          <cell r="J1374">
            <v>8</v>
          </cell>
          <cell r="K1374">
            <v>3</v>
          </cell>
          <cell r="L1374">
            <v>26</v>
          </cell>
          <cell r="M1374">
            <v>0.1295904491</v>
          </cell>
        </row>
        <row r="1375">
          <cell r="J1375">
            <v>9</v>
          </cell>
          <cell r="K1375">
            <v>3</v>
          </cell>
          <cell r="L1375">
            <v>26</v>
          </cell>
          <cell r="M1375">
            <v>0.14547465100000001</v>
          </cell>
        </row>
        <row r="1376">
          <cell r="J1376">
            <v>10</v>
          </cell>
          <cell r="K1376">
            <v>3</v>
          </cell>
          <cell r="L1376">
            <v>26</v>
          </cell>
          <cell r="M1376">
            <v>0.2100875029</v>
          </cell>
        </row>
        <row r="1377">
          <cell r="J1377">
            <v>11</v>
          </cell>
          <cell r="K1377">
            <v>3</v>
          </cell>
          <cell r="L1377">
            <v>26</v>
          </cell>
          <cell r="M1377">
            <v>0</v>
          </cell>
        </row>
        <row r="1378">
          <cell r="J1378">
            <v>12</v>
          </cell>
          <cell r="K1378">
            <v>3</v>
          </cell>
          <cell r="L1378">
            <v>26</v>
          </cell>
          <cell r="M1378">
            <v>1</v>
          </cell>
        </row>
        <row r="1379">
          <cell r="J1379">
            <v>13</v>
          </cell>
          <cell r="K1379">
            <v>3</v>
          </cell>
          <cell r="L1379">
            <v>26</v>
          </cell>
          <cell r="M1379">
            <v>0</v>
          </cell>
        </row>
        <row r="1380">
          <cell r="J1380">
            <v>1</v>
          </cell>
          <cell r="K1380">
            <v>3</v>
          </cell>
          <cell r="L1380">
            <v>27</v>
          </cell>
          <cell r="M1380">
            <v>9.2282782999999993E-2</v>
          </cell>
        </row>
        <row r="1381">
          <cell r="J1381">
            <v>2</v>
          </cell>
          <cell r="K1381">
            <v>3</v>
          </cell>
          <cell r="L1381">
            <v>27</v>
          </cell>
          <cell r="M1381">
            <v>9.5290556299999996E-2</v>
          </cell>
        </row>
        <row r="1382">
          <cell r="J1382">
            <v>3</v>
          </cell>
          <cell r="K1382">
            <v>3</v>
          </cell>
          <cell r="L1382">
            <v>27</v>
          </cell>
          <cell r="M1382">
            <v>9.9776239000000003E-2</v>
          </cell>
        </row>
        <row r="1383">
          <cell r="J1383">
            <v>4</v>
          </cell>
          <cell r="K1383">
            <v>3</v>
          </cell>
          <cell r="L1383">
            <v>27</v>
          </cell>
          <cell r="M1383">
            <v>0.10376033530000001</v>
          </cell>
        </row>
        <row r="1384">
          <cell r="J1384">
            <v>5</v>
          </cell>
          <cell r="K1384">
            <v>3</v>
          </cell>
          <cell r="L1384">
            <v>27</v>
          </cell>
          <cell r="M1384">
            <v>0.10941540080000001</v>
          </cell>
        </row>
        <row r="1385">
          <cell r="J1385">
            <v>6</v>
          </cell>
          <cell r="K1385">
            <v>3</v>
          </cell>
          <cell r="L1385">
            <v>27</v>
          </cell>
          <cell r="M1385">
            <v>0.1125415385</v>
          </cell>
        </row>
        <row r="1386">
          <cell r="J1386">
            <v>7</v>
          </cell>
          <cell r="K1386">
            <v>3</v>
          </cell>
          <cell r="L1386">
            <v>27</v>
          </cell>
          <cell r="M1386">
            <v>0.11920459680000001</v>
          </cell>
        </row>
        <row r="1387">
          <cell r="J1387">
            <v>8</v>
          </cell>
          <cell r="K1387">
            <v>3</v>
          </cell>
          <cell r="L1387">
            <v>27</v>
          </cell>
          <cell r="M1387">
            <v>0.12969381669999999</v>
          </cell>
        </row>
        <row r="1388">
          <cell r="J1388">
            <v>9</v>
          </cell>
          <cell r="K1388">
            <v>3</v>
          </cell>
          <cell r="L1388">
            <v>27</v>
          </cell>
          <cell r="M1388">
            <v>0.1455730257</v>
          </cell>
        </row>
        <row r="1389">
          <cell r="J1389">
            <v>10</v>
          </cell>
          <cell r="K1389">
            <v>3</v>
          </cell>
          <cell r="L1389">
            <v>27</v>
          </cell>
          <cell r="M1389">
            <v>0.2101714801</v>
          </cell>
        </row>
        <row r="1390">
          <cell r="J1390">
            <v>11</v>
          </cell>
          <cell r="K1390">
            <v>3</v>
          </cell>
          <cell r="L1390">
            <v>27</v>
          </cell>
          <cell r="M1390">
            <v>0</v>
          </cell>
        </row>
        <row r="1391">
          <cell r="J1391">
            <v>12</v>
          </cell>
          <cell r="K1391">
            <v>3</v>
          </cell>
          <cell r="L1391">
            <v>27</v>
          </cell>
          <cell r="M1391">
            <v>1</v>
          </cell>
        </row>
        <row r="1392">
          <cell r="J1392">
            <v>13</v>
          </cell>
          <cell r="K1392">
            <v>3</v>
          </cell>
          <cell r="L1392">
            <v>27</v>
          </cell>
          <cell r="M1392">
            <v>0</v>
          </cell>
        </row>
        <row r="1393">
          <cell r="J1393">
            <v>1</v>
          </cell>
          <cell r="K1393">
            <v>3</v>
          </cell>
          <cell r="L1393">
            <v>28</v>
          </cell>
          <cell r="M1393">
            <v>9.2369334499999997E-2</v>
          </cell>
        </row>
        <row r="1394">
          <cell r="J1394">
            <v>2</v>
          </cell>
          <cell r="K1394">
            <v>3</v>
          </cell>
          <cell r="L1394">
            <v>28</v>
          </cell>
          <cell r="M1394">
            <v>9.53772274E-2</v>
          </cell>
        </row>
        <row r="1395">
          <cell r="J1395">
            <v>3</v>
          </cell>
          <cell r="K1395">
            <v>3</v>
          </cell>
          <cell r="L1395">
            <v>28</v>
          </cell>
          <cell r="M1395">
            <v>9.9864273599999998E-2</v>
          </cell>
        </row>
        <row r="1396">
          <cell r="J1396">
            <v>4</v>
          </cell>
          <cell r="K1396">
            <v>3</v>
          </cell>
          <cell r="L1396">
            <v>28</v>
          </cell>
          <cell r="M1396">
            <v>0.1038470081</v>
          </cell>
        </row>
        <row r="1397">
          <cell r="J1397">
            <v>5</v>
          </cell>
          <cell r="K1397">
            <v>3</v>
          </cell>
          <cell r="L1397">
            <v>28</v>
          </cell>
          <cell r="M1397">
            <v>0.1095023468</v>
          </cell>
        </row>
        <row r="1398">
          <cell r="J1398">
            <v>6</v>
          </cell>
          <cell r="K1398">
            <v>3</v>
          </cell>
          <cell r="L1398">
            <v>28</v>
          </cell>
          <cell r="M1398">
            <v>0.1126268616</v>
          </cell>
        </row>
        <row r="1399">
          <cell r="J1399">
            <v>7</v>
          </cell>
          <cell r="K1399">
            <v>3</v>
          </cell>
          <cell r="L1399">
            <v>28</v>
          </cell>
          <cell r="M1399">
            <v>0.1192882831</v>
          </cell>
        </row>
        <row r="1400">
          <cell r="J1400">
            <v>8</v>
          </cell>
          <cell r="K1400">
            <v>3</v>
          </cell>
          <cell r="L1400">
            <v>28</v>
          </cell>
          <cell r="M1400">
            <v>0.12977639290000001</v>
          </cell>
        </row>
        <row r="1401">
          <cell r="J1401">
            <v>9</v>
          </cell>
          <cell r="K1401">
            <v>3</v>
          </cell>
          <cell r="L1401">
            <v>28</v>
          </cell>
          <cell r="M1401">
            <v>0.14565161339999999</v>
          </cell>
        </row>
        <row r="1402">
          <cell r="J1402">
            <v>10</v>
          </cell>
          <cell r="K1402">
            <v>3</v>
          </cell>
          <cell r="L1402">
            <v>28</v>
          </cell>
          <cell r="M1402">
            <v>0.2102385662</v>
          </cell>
        </row>
        <row r="1403">
          <cell r="J1403">
            <v>11</v>
          </cell>
          <cell r="K1403">
            <v>3</v>
          </cell>
          <cell r="L1403">
            <v>28</v>
          </cell>
          <cell r="M1403">
            <v>0</v>
          </cell>
        </row>
        <row r="1404">
          <cell r="J1404">
            <v>12</v>
          </cell>
          <cell r="K1404">
            <v>3</v>
          </cell>
          <cell r="L1404">
            <v>28</v>
          </cell>
          <cell r="M1404">
            <v>1</v>
          </cell>
        </row>
        <row r="1405">
          <cell r="J1405">
            <v>13</v>
          </cell>
          <cell r="K1405">
            <v>3</v>
          </cell>
          <cell r="L1405">
            <v>28</v>
          </cell>
          <cell r="M1405">
            <v>0</v>
          </cell>
        </row>
        <row r="1406">
          <cell r="J1406">
            <v>1</v>
          </cell>
          <cell r="K1406">
            <v>3</v>
          </cell>
          <cell r="L1406">
            <v>29</v>
          </cell>
          <cell r="M1406">
            <v>9.2438477000000005E-2</v>
          </cell>
        </row>
        <row r="1407">
          <cell r="J1407">
            <v>2</v>
          </cell>
          <cell r="K1407">
            <v>3</v>
          </cell>
          <cell r="L1407">
            <v>29</v>
          </cell>
          <cell r="M1407">
            <v>9.5446465499999994E-2</v>
          </cell>
        </row>
        <row r="1408">
          <cell r="J1408">
            <v>3</v>
          </cell>
          <cell r="K1408">
            <v>3</v>
          </cell>
          <cell r="L1408">
            <v>29</v>
          </cell>
          <cell r="M1408">
            <v>9.9934600999999998E-2</v>
          </cell>
        </row>
        <row r="1409">
          <cell r="J1409">
            <v>4</v>
          </cell>
          <cell r="K1409">
            <v>3</v>
          </cell>
          <cell r="L1409">
            <v>29</v>
          </cell>
          <cell r="M1409">
            <v>0.1039162475</v>
          </cell>
        </row>
        <row r="1410">
          <cell r="J1410">
            <v>5</v>
          </cell>
          <cell r="K1410">
            <v>3</v>
          </cell>
          <cell r="L1410">
            <v>29</v>
          </cell>
          <cell r="M1410">
            <v>0.10957180449999999</v>
          </cell>
        </row>
        <row r="1411">
          <cell r="J1411">
            <v>6</v>
          </cell>
          <cell r="K1411">
            <v>3</v>
          </cell>
          <cell r="L1411">
            <v>29</v>
          </cell>
          <cell r="M1411">
            <v>0.1126950229</v>
          </cell>
        </row>
        <row r="1412">
          <cell r="J1412">
            <v>7</v>
          </cell>
          <cell r="K1412">
            <v>3</v>
          </cell>
          <cell r="L1412">
            <v>29</v>
          </cell>
          <cell r="M1412">
            <v>0.1193551367</v>
          </cell>
        </row>
        <row r="1413">
          <cell r="J1413">
            <v>8</v>
          </cell>
          <cell r="K1413">
            <v>3</v>
          </cell>
          <cell r="L1413">
            <v>29</v>
          </cell>
          <cell r="M1413">
            <v>0.12984235969999999</v>
          </cell>
        </row>
        <row r="1414">
          <cell r="J1414">
            <v>9</v>
          </cell>
          <cell r="K1414">
            <v>3</v>
          </cell>
          <cell r="L1414">
            <v>29</v>
          </cell>
          <cell r="M1414">
            <v>0.14571439389999999</v>
          </cell>
        </row>
        <row r="1415">
          <cell r="J1415">
            <v>10</v>
          </cell>
          <cell r="K1415">
            <v>3</v>
          </cell>
          <cell r="L1415">
            <v>29</v>
          </cell>
          <cell r="M1415">
            <v>0.21029215849999999</v>
          </cell>
        </row>
        <row r="1416">
          <cell r="J1416">
            <v>11</v>
          </cell>
          <cell r="K1416">
            <v>3</v>
          </cell>
          <cell r="L1416">
            <v>29</v>
          </cell>
          <cell r="M1416">
            <v>0</v>
          </cell>
        </row>
        <row r="1417">
          <cell r="J1417">
            <v>12</v>
          </cell>
          <cell r="K1417">
            <v>3</v>
          </cell>
          <cell r="L1417">
            <v>29</v>
          </cell>
          <cell r="M1417">
            <v>1</v>
          </cell>
        </row>
        <row r="1418">
          <cell r="J1418">
            <v>13</v>
          </cell>
          <cell r="K1418">
            <v>3</v>
          </cell>
          <cell r="L1418">
            <v>29</v>
          </cell>
          <cell r="M1418">
            <v>0</v>
          </cell>
        </row>
        <row r="1419">
          <cell r="J1419">
            <v>1</v>
          </cell>
          <cell r="K1419">
            <v>3</v>
          </cell>
          <cell r="L1419">
            <v>30</v>
          </cell>
          <cell r="M1419">
            <v>9.24937121E-2</v>
          </cell>
        </row>
        <row r="1420">
          <cell r="J1420">
            <v>2</v>
          </cell>
          <cell r="K1420">
            <v>3</v>
          </cell>
          <cell r="L1420">
            <v>30</v>
          </cell>
          <cell r="M1420">
            <v>9.5501777100000004E-2</v>
          </cell>
        </row>
        <row r="1421">
          <cell r="J1421">
            <v>3</v>
          </cell>
          <cell r="K1421">
            <v>3</v>
          </cell>
          <cell r="L1421">
            <v>30</v>
          </cell>
          <cell r="M1421">
            <v>9.9990782700000003E-2</v>
          </cell>
        </row>
        <row r="1422">
          <cell r="J1422">
            <v>4</v>
          </cell>
          <cell r="K1422">
            <v>3</v>
          </cell>
          <cell r="L1422">
            <v>30</v>
          </cell>
          <cell r="M1422">
            <v>0.1039715601</v>
          </cell>
        </row>
        <row r="1423">
          <cell r="J1423">
            <v>5</v>
          </cell>
          <cell r="K1423">
            <v>3</v>
          </cell>
          <cell r="L1423">
            <v>30</v>
          </cell>
          <cell r="M1423">
            <v>0.1096272915</v>
          </cell>
        </row>
        <row r="1424">
          <cell r="J1424">
            <v>6</v>
          </cell>
          <cell r="K1424">
            <v>3</v>
          </cell>
          <cell r="L1424">
            <v>30</v>
          </cell>
          <cell r="M1424">
            <v>0.1127494742</v>
          </cell>
        </row>
        <row r="1425">
          <cell r="J1425">
            <v>7</v>
          </cell>
          <cell r="K1425">
            <v>3</v>
          </cell>
          <cell r="L1425">
            <v>30</v>
          </cell>
          <cell r="M1425">
            <v>0.1194085434</v>
          </cell>
        </row>
        <row r="1426">
          <cell r="J1426">
            <v>8</v>
          </cell>
          <cell r="K1426">
            <v>3</v>
          </cell>
          <cell r="L1426">
            <v>30</v>
          </cell>
          <cell r="M1426">
            <v>0.12989505800000001</v>
          </cell>
        </row>
        <row r="1427">
          <cell r="J1427">
            <v>9</v>
          </cell>
          <cell r="K1427">
            <v>3</v>
          </cell>
          <cell r="L1427">
            <v>30</v>
          </cell>
          <cell r="M1427">
            <v>0.14576454680000001</v>
          </cell>
        </row>
        <row r="1428">
          <cell r="J1428">
            <v>10</v>
          </cell>
          <cell r="K1428">
            <v>3</v>
          </cell>
          <cell r="L1428">
            <v>30</v>
          </cell>
          <cell r="M1428">
            <v>0.21033497130000001</v>
          </cell>
        </row>
        <row r="1429">
          <cell r="J1429">
            <v>11</v>
          </cell>
          <cell r="K1429">
            <v>3</v>
          </cell>
          <cell r="L1429">
            <v>30</v>
          </cell>
          <cell r="M1429">
            <v>0</v>
          </cell>
        </row>
        <row r="1430">
          <cell r="J1430">
            <v>12</v>
          </cell>
          <cell r="K1430">
            <v>3</v>
          </cell>
          <cell r="L1430">
            <v>30</v>
          </cell>
          <cell r="M1430">
            <v>1</v>
          </cell>
        </row>
        <row r="1431">
          <cell r="J1431">
            <v>13</v>
          </cell>
          <cell r="K1431">
            <v>3</v>
          </cell>
          <cell r="L1431">
            <v>30</v>
          </cell>
          <cell r="M1431">
            <v>0</v>
          </cell>
        </row>
        <row r="1432">
          <cell r="J1432">
            <v>1</v>
          </cell>
          <cell r="K1432">
            <v>4</v>
          </cell>
          <cell r="L1432">
            <v>4</v>
          </cell>
          <cell r="M1432">
            <v>3.2691898999999999E-3</v>
          </cell>
        </row>
        <row r="1433">
          <cell r="J1433">
            <v>2</v>
          </cell>
          <cell r="K1433">
            <v>4</v>
          </cell>
          <cell r="L1433">
            <v>4</v>
          </cell>
          <cell r="M1433">
            <v>4.7386271000000001E-3</v>
          </cell>
        </row>
        <row r="1434">
          <cell r="J1434">
            <v>3</v>
          </cell>
          <cell r="K1434">
            <v>4</v>
          </cell>
          <cell r="L1434">
            <v>4</v>
          </cell>
          <cell r="M1434">
            <v>5.7423817000000002E-3</v>
          </cell>
        </row>
        <row r="1435">
          <cell r="J1435">
            <v>4</v>
          </cell>
          <cell r="K1435">
            <v>4</v>
          </cell>
          <cell r="L1435">
            <v>4</v>
          </cell>
          <cell r="M1435">
            <v>7.7268717000000004E-3</v>
          </cell>
        </row>
        <row r="1436">
          <cell r="J1436">
            <v>5</v>
          </cell>
          <cell r="K1436">
            <v>4</v>
          </cell>
          <cell r="L1436">
            <v>4</v>
          </cell>
          <cell r="M1436">
            <v>1.03671983E-2</v>
          </cell>
        </row>
        <row r="1437">
          <cell r="J1437">
            <v>6</v>
          </cell>
          <cell r="K1437">
            <v>4</v>
          </cell>
          <cell r="L1437">
            <v>4</v>
          </cell>
          <cell r="M1437">
            <v>1.4150590500000001E-2</v>
          </cell>
        </row>
        <row r="1438">
          <cell r="J1438">
            <v>7</v>
          </cell>
          <cell r="K1438">
            <v>4</v>
          </cell>
          <cell r="L1438">
            <v>4</v>
          </cell>
          <cell r="M1438">
            <v>2.1582036499999999E-2</v>
          </cell>
        </row>
        <row r="1439">
          <cell r="J1439">
            <v>8</v>
          </cell>
          <cell r="K1439">
            <v>4</v>
          </cell>
          <cell r="L1439">
            <v>4</v>
          </cell>
          <cell r="M1439">
            <v>2.6333498399999999E-2</v>
          </cell>
        </row>
        <row r="1440">
          <cell r="J1440">
            <v>9</v>
          </cell>
          <cell r="K1440">
            <v>4</v>
          </cell>
          <cell r="L1440">
            <v>4</v>
          </cell>
          <cell r="M1440">
            <v>4.8937663999999999E-2</v>
          </cell>
        </row>
        <row r="1441">
          <cell r="J1441">
            <v>10</v>
          </cell>
          <cell r="K1441">
            <v>4</v>
          </cell>
          <cell r="L1441">
            <v>4</v>
          </cell>
          <cell r="M1441">
            <v>0.12602773289999999</v>
          </cell>
        </row>
        <row r="1442">
          <cell r="J1442">
            <v>11</v>
          </cell>
          <cell r="K1442">
            <v>4</v>
          </cell>
          <cell r="L1442">
            <v>4</v>
          </cell>
          <cell r="M1442">
            <v>0</v>
          </cell>
        </row>
        <row r="1443">
          <cell r="J1443">
            <v>12</v>
          </cell>
          <cell r="K1443">
            <v>4</v>
          </cell>
          <cell r="L1443">
            <v>4</v>
          </cell>
          <cell r="M1443">
            <v>1</v>
          </cell>
        </row>
        <row r="1444">
          <cell r="J1444">
            <v>13</v>
          </cell>
          <cell r="K1444">
            <v>4</v>
          </cell>
          <cell r="L1444">
            <v>4</v>
          </cell>
          <cell r="M1444">
            <v>0</v>
          </cell>
        </row>
        <row r="1445">
          <cell r="J1445">
            <v>1</v>
          </cell>
          <cell r="K1445">
            <v>4</v>
          </cell>
          <cell r="L1445">
            <v>5</v>
          </cell>
          <cell r="M1445">
            <v>1.7141600600000001E-2</v>
          </cell>
        </row>
        <row r="1446">
          <cell r="J1446">
            <v>2</v>
          </cell>
          <cell r="K1446">
            <v>4</v>
          </cell>
          <cell r="L1446">
            <v>5</v>
          </cell>
          <cell r="M1446">
            <v>2.0039152599999999E-2</v>
          </cell>
        </row>
        <row r="1447">
          <cell r="J1447">
            <v>3</v>
          </cell>
          <cell r="K1447">
            <v>4</v>
          </cell>
          <cell r="L1447">
            <v>5</v>
          </cell>
          <cell r="M1447">
            <v>2.2573956499999999E-2</v>
          </cell>
        </row>
        <row r="1448">
          <cell r="J1448">
            <v>4</v>
          </cell>
          <cell r="K1448">
            <v>4</v>
          </cell>
          <cell r="L1448">
            <v>5</v>
          </cell>
          <cell r="M1448">
            <v>2.5941733200000001E-2</v>
          </cell>
        </row>
        <row r="1449">
          <cell r="J1449">
            <v>5</v>
          </cell>
          <cell r="K1449">
            <v>4</v>
          </cell>
          <cell r="L1449">
            <v>5</v>
          </cell>
          <cell r="M1449">
            <v>3.0292445899999999E-2</v>
          </cell>
        </row>
        <row r="1450">
          <cell r="J1450">
            <v>6</v>
          </cell>
          <cell r="K1450">
            <v>4</v>
          </cell>
          <cell r="L1450">
            <v>5</v>
          </cell>
          <cell r="M1450">
            <v>3.5334510200000002E-2</v>
          </cell>
        </row>
        <row r="1451">
          <cell r="J1451">
            <v>7</v>
          </cell>
          <cell r="K1451">
            <v>4</v>
          </cell>
          <cell r="L1451">
            <v>5</v>
          </cell>
          <cell r="M1451">
            <v>4.4884679300000001E-2</v>
          </cell>
        </row>
        <row r="1452">
          <cell r="J1452">
            <v>8</v>
          </cell>
          <cell r="K1452">
            <v>4</v>
          </cell>
          <cell r="L1452">
            <v>5</v>
          </cell>
          <cell r="M1452">
            <v>5.27574959E-2</v>
          </cell>
        </row>
        <row r="1453">
          <cell r="J1453">
            <v>9</v>
          </cell>
          <cell r="K1453">
            <v>4</v>
          </cell>
          <cell r="L1453">
            <v>5</v>
          </cell>
          <cell r="M1453">
            <v>7.5118071999999994E-2</v>
          </cell>
        </row>
        <row r="1454">
          <cell r="J1454">
            <v>10</v>
          </cell>
          <cell r="K1454">
            <v>4</v>
          </cell>
          <cell r="L1454">
            <v>5</v>
          </cell>
          <cell r="M1454">
            <v>0.15149808200000001</v>
          </cell>
        </row>
        <row r="1455">
          <cell r="J1455">
            <v>11</v>
          </cell>
          <cell r="K1455">
            <v>4</v>
          </cell>
          <cell r="L1455">
            <v>5</v>
          </cell>
          <cell r="M1455">
            <v>0</v>
          </cell>
        </row>
        <row r="1456">
          <cell r="J1456">
            <v>12</v>
          </cell>
          <cell r="K1456">
            <v>4</v>
          </cell>
          <cell r="L1456">
            <v>5</v>
          </cell>
          <cell r="M1456">
            <v>1</v>
          </cell>
        </row>
        <row r="1457">
          <cell r="J1457">
            <v>13</v>
          </cell>
          <cell r="K1457">
            <v>4</v>
          </cell>
          <cell r="L1457">
            <v>5</v>
          </cell>
          <cell r="M1457">
            <v>0</v>
          </cell>
        </row>
        <row r="1458">
          <cell r="J1458">
            <v>1</v>
          </cell>
          <cell r="K1458">
            <v>4</v>
          </cell>
          <cell r="L1458">
            <v>6</v>
          </cell>
          <cell r="M1458">
            <v>2.98356496E-2</v>
          </cell>
        </row>
        <row r="1459">
          <cell r="J1459">
            <v>2</v>
          </cell>
          <cell r="K1459">
            <v>4</v>
          </cell>
          <cell r="L1459">
            <v>6</v>
          </cell>
          <cell r="M1459">
            <v>3.3075376400000002E-2</v>
          </cell>
        </row>
        <row r="1460">
          <cell r="J1460">
            <v>3</v>
          </cell>
          <cell r="K1460">
            <v>4</v>
          </cell>
          <cell r="L1460">
            <v>6</v>
          </cell>
          <cell r="M1460">
            <v>3.6069218600000001E-2</v>
          </cell>
        </row>
        <row r="1461">
          <cell r="J1461">
            <v>4</v>
          </cell>
          <cell r="K1461">
            <v>4</v>
          </cell>
          <cell r="L1461">
            <v>6</v>
          </cell>
          <cell r="M1461">
            <v>3.9672461499999999E-2</v>
          </cell>
        </row>
        <row r="1462">
          <cell r="J1462">
            <v>5</v>
          </cell>
          <cell r="K1462">
            <v>4</v>
          </cell>
          <cell r="L1462">
            <v>6</v>
          </cell>
          <cell r="M1462">
            <v>4.4356385499999998E-2</v>
          </cell>
        </row>
        <row r="1463">
          <cell r="J1463">
            <v>6</v>
          </cell>
          <cell r="K1463">
            <v>4</v>
          </cell>
          <cell r="L1463">
            <v>6</v>
          </cell>
          <cell r="M1463">
            <v>4.9531064800000003E-2</v>
          </cell>
        </row>
        <row r="1464">
          <cell r="J1464">
            <v>7</v>
          </cell>
          <cell r="K1464">
            <v>4</v>
          </cell>
          <cell r="L1464">
            <v>6</v>
          </cell>
          <cell r="M1464">
            <v>5.9233291600000001E-2</v>
          </cell>
        </row>
        <row r="1465">
          <cell r="J1465">
            <v>8</v>
          </cell>
          <cell r="K1465">
            <v>4</v>
          </cell>
          <cell r="L1465">
            <v>6</v>
          </cell>
          <cell r="M1465">
            <v>6.7645423299999993E-2</v>
          </cell>
        </row>
        <row r="1466">
          <cell r="J1466">
            <v>9</v>
          </cell>
          <cell r="K1466">
            <v>4</v>
          </cell>
          <cell r="L1466">
            <v>6</v>
          </cell>
          <cell r="M1466">
            <v>8.9293268499999995E-2</v>
          </cell>
        </row>
        <row r="1467">
          <cell r="J1467">
            <v>10</v>
          </cell>
          <cell r="K1467">
            <v>4</v>
          </cell>
          <cell r="L1467">
            <v>6</v>
          </cell>
          <cell r="M1467">
            <v>0.16387408680000001</v>
          </cell>
        </row>
        <row r="1468">
          <cell r="J1468">
            <v>11</v>
          </cell>
          <cell r="K1468">
            <v>4</v>
          </cell>
          <cell r="L1468">
            <v>6</v>
          </cell>
          <cell r="M1468">
            <v>0</v>
          </cell>
        </row>
        <row r="1469">
          <cell r="J1469">
            <v>12</v>
          </cell>
          <cell r="K1469">
            <v>4</v>
          </cell>
          <cell r="L1469">
            <v>6</v>
          </cell>
          <cell r="M1469">
            <v>1</v>
          </cell>
        </row>
        <row r="1470">
          <cell r="J1470">
            <v>13</v>
          </cell>
          <cell r="K1470">
            <v>4</v>
          </cell>
          <cell r="L1470">
            <v>6</v>
          </cell>
          <cell r="M1470">
            <v>0</v>
          </cell>
        </row>
        <row r="1471">
          <cell r="J1471">
            <v>1</v>
          </cell>
          <cell r="K1471">
            <v>4</v>
          </cell>
          <cell r="L1471">
            <v>7</v>
          </cell>
          <cell r="M1471">
            <v>4.06891271E-2</v>
          </cell>
        </row>
        <row r="1472">
          <cell r="J1472">
            <v>2</v>
          </cell>
          <cell r="K1472">
            <v>4</v>
          </cell>
          <cell r="L1472">
            <v>7</v>
          </cell>
          <cell r="M1472">
            <v>4.40067299E-2</v>
          </cell>
        </row>
        <row r="1473">
          <cell r="J1473">
            <v>3</v>
          </cell>
          <cell r="K1473">
            <v>4</v>
          </cell>
          <cell r="L1473">
            <v>7</v>
          </cell>
          <cell r="M1473">
            <v>4.7182544E-2</v>
          </cell>
        </row>
        <row r="1474">
          <cell r="J1474">
            <v>4</v>
          </cell>
          <cell r="K1474">
            <v>4</v>
          </cell>
          <cell r="L1474">
            <v>7</v>
          </cell>
          <cell r="M1474">
            <v>5.0773041999999997E-2</v>
          </cell>
        </row>
        <row r="1475">
          <cell r="J1475">
            <v>5</v>
          </cell>
          <cell r="K1475">
            <v>4</v>
          </cell>
          <cell r="L1475">
            <v>7</v>
          </cell>
          <cell r="M1475">
            <v>5.5515541799999998E-2</v>
          </cell>
        </row>
        <row r="1476">
          <cell r="J1476">
            <v>6</v>
          </cell>
          <cell r="K1476">
            <v>4</v>
          </cell>
          <cell r="L1476">
            <v>7</v>
          </cell>
          <cell r="M1476">
            <v>6.0630862299999998E-2</v>
          </cell>
        </row>
        <row r="1477">
          <cell r="J1477">
            <v>7</v>
          </cell>
          <cell r="K1477">
            <v>4</v>
          </cell>
          <cell r="L1477">
            <v>7</v>
          </cell>
          <cell r="M1477">
            <v>7.0184536300000003E-2</v>
          </cell>
        </row>
        <row r="1478">
          <cell r="J1478">
            <v>8</v>
          </cell>
          <cell r="K1478">
            <v>4</v>
          </cell>
          <cell r="L1478">
            <v>7</v>
          </cell>
          <cell r="M1478">
            <v>7.8659346599999999E-2</v>
          </cell>
        </row>
        <row r="1479">
          <cell r="J1479">
            <v>9</v>
          </cell>
          <cell r="K1479">
            <v>4</v>
          </cell>
          <cell r="L1479">
            <v>7</v>
          </cell>
          <cell r="M1479">
            <v>9.9734668600000007E-2</v>
          </cell>
        </row>
        <row r="1480">
          <cell r="J1480">
            <v>10</v>
          </cell>
          <cell r="K1480">
            <v>4</v>
          </cell>
          <cell r="L1480">
            <v>7</v>
          </cell>
          <cell r="M1480">
            <v>0.17276234639999999</v>
          </cell>
        </row>
        <row r="1481">
          <cell r="J1481">
            <v>11</v>
          </cell>
          <cell r="K1481">
            <v>4</v>
          </cell>
          <cell r="L1481">
            <v>7</v>
          </cell>
          <cell r="M1481">
            <v>0</v>
          </cell>
        </row>
        <row r="1482">
          <cell r="J1482">
            <v>12</v>
          </cell>
          <cell r="K1482">
            <v>4</v>
          </cell>
          <cell r="L1482">
            <v>7</v>
          </cell>
          <cell r="M1482">
            <v>1</v>
          </cell>
        </row>
        <row r="1483">
          <cell r="J1483">
            <v>13</v>
          </cell>
          <cell r="K1483">
            <v>4</v>
          </cell>
          <cell r="L1483">
            <v>7</v>
          </cell>
          <cell r="M1483">
            <v>0</v>
          </cell>
        </row>
        <row r="1484">
          <cell r="J1484">
            <v>1</v>
          </cell>
          <cell r="K1484">
            <v>4</v>
          </cell>
          <cell r="L1484">
            <v>8</v>
          </cell>
          <cell r="M1484">
            <v>4.9522481299999997E-2</v>
          </cell>
        </row>
        <row r="1485">
          <cell r="J1485">
            <v>2</v>
          </cell>
          <cell r="K1485">
            <v>4</v>
          </cell>
          <cell r="L1485">
            <v>8</v>
          </cell>
          <cell r="M1485">
            <v>5.2848515200000001E-2</v>
          </cell>
        </row>
        <row r="1486">
          <cell r="J1486">
            <v>3</v>
          </cell>
          <cell r="K1486">
            <v>4</v>
          </cell>
          <cell r="L1486">
            <v>8</v>
          </cell>
          <cell r="M1486">
            <v>5.6118625499999998E-2</v>
          </cell>
        </row>
        <row r="1487">
          <cell r="J1487">
            <v>4</v>
          </cell>
          <cell r="K1487">
            <v>4</v>
          </cell>
          <cell r="L1487">
            <v>8</v>
          </cell>
          <cell r="M1487">
            <v>5.9644633000000002E-2</v>
          </cell>
        </row>
        <row r="1488">
          <cell r="J1488">
            <v>5</v>
          </cell>
          <cell r="K1488">
            <v>4</v>
          </cell>
          <cell r="L1488">
            <v>8</v>
          </cell>
          <cell r="M1488">
            <v>6.4379088900000006E-2</v>
          </cell>
        </row>
        <row r="1489">
          <cell r="J1489">
            <v>6</v>
          </cell>
          <cell r="K1489">
            <v>4</v>
          </cell>
          <cell r="L1489">
            <v>8</v>
          </cell>
          <cell r="M1489">
            <v>6.9404137800000001E-2</v>
          </cell>
        </row>
        <row r="1490">
          <cell r="J1490">
            <v>7</v>
          </cell>
          <cell r="K1490">
            <v>4</v>
          </cell>
          <cell r="L1490">
            <v>8</v>
          </cell>
          <cell r="M1490">
            <v>7.8770478800000002E-2</v>
          </cell>
        </row>
        <row r="1491">
          <cell r="J1491">
            <v>8</v>
          </cell>
          <cell r="K1491">
            <v>4</v>
          </cell>
          <cell r="L1491">
            <v>8</v>
          </cell>
          <cell r="M1491">
            <v>8.7200598599999998E-2</v>
          </cell>
        </row>
        <row r="1492">
          <cell r="J1492">
            <v>9</v>
          </cell>
          <cell r="K1492">
            <v>4</v>
          </cell>
          <cell r="L1492">
            <v>8</v>
          </cell>
          <cell r="M1492">
            <v>0.107821548</v>
          </cell>
        </row>
        <row r="1493">
          <cell r="J1493">
            <v>10</v>
          </cell>
          <cell r="K1493">
            <v>4</v>
          </cell>
          <cell r="L1493">
            <v>8</v>
          </cell>
          <cell r="M1493">
            <v>0.17958645940000001</v>
          </cell>
        </row>
        <row r="1494">
          <cell r="J1494">
            <v>11</v>
          </cell>
          <cell r="K1494">
            <v>4</v>
          </cell>
          <cell r="L1494">
            <v>8</v>
          </cell>
          <cell r="M1494">
            <v>0</v>
          </cell>
        </row>
        <row r="1495">
          <cell r="J1495">
            <v>12</v>
          </cell>
          <cell r="K1495">
            <v>4</v>
          </cell>
          <cell r="L1495">
            <v>8</v>
          </cell>
          <cell r="M1495">
            <v>1</v>
          </cell>
        </row>
        <row r="1496">
          <cell r="J1496">
            <v>13</v>
          </cell>
          <cell r="K1496">
            <v>4</v>
          </cell>
          <cell r="L1496">
            <v>8</v>
          </cell>
          <cell r="M1496">
            <v>0</v>
          </cell>
        </row>
        <row r="1497">
          <cell r="J1497">
            <v>1</v>
          </cell>
          <cell r="K1497">
            <v>4</v>
          </cell>
          <cell r="L1497">
            <v>9</v>
          </cell>
          <cell r="M1497">
            <v>5.6621811299999998E-2</v>
          </cell>
        </row>
        <row r="1498">
          <cell r="J1498">
            <v>2</v>
          </cell>
          <cell r="K1498">
            <v>4</v>
          </cell>
          <cell r="L1498">
            <v>9</v>
          </cell>
          <cell r="M1498">
            <v>5.9940203400000003E-2</v>
          </cell>
        </row>
        <row r="1499">
          <cell r="J1499">
            <v>3</v>
          </cell>
          <cell r="K1499">
            <v>4</v>
          </cell>
          <cell r="L1499">
            <v>9</v>
          </cell>
          <cell r="M1499">
            <v>6.3271986500000002E-2</v>
          </cell>
        </row>
        <row r="1500">
          <cell r="J1500">
            <v>4</v>
          </cell>
          <cell r="K1500">
            <v>4</v>
          </cell>
          <cell r="L1500">
            <v>9</v>
          </cell>
          <cell r="M1500">
            <v>6.6732E-2</v>
          </cell>
        </row>
        <row r="1501">
          <cell r="J1501">
            <v>5</v>
          </cell>
          <cell r="K1501">
            <v>4</v>
          </cell>
          <cell r="L1501">
            <v>9</v>
          </cell>
          <cell r="M1501">
            <v>7.1445492299999996E-2</v>
          </cell>
        </row>
        <row r="1502">
          <cell r="J1502">
            <v>6</v>
          </cell>
          <cell r="K1502">
            <v>4</v>
          </cell>
          <cell r="L1502">
            <v>9</v>
          </cell>
          <cell r="M1502">
            <v>7.6387100700000002E-2</v>
          </cell>
        </row>
        <row r="1503">
          <cell r="J1503">
            <v>7</v>
          </cell>
          <cell r="K1503">
            <v>4</v>
          </cell>
          <cell r="L1503">
            <v>9</v>
          </cell>
          <cell r="M1503">
            <v>8.5585713499999994E-2</v>
          </cell>
        </row>
        <row r="1504">
          <cell r="J1504">
            <v>8</v>
          </cell>
          <cell r="K1504">
            <v>4</v>
          </cell>
          <cell r="L1504">
            <v>9</v>
          </cell>
          <cell r="M1504">
            <v>9.39551629E-2</v>
          </cell>
        </row>
        <row r="1505">
          <cell r="J1505">
            <v>9</v>
          </cell>
          <cell r="K1505">
            <v>4</v>
          </cell>
          <cell r="L1505">
            <v>9</v>
          </cell>
          <cell r="M1505">
            <v>0.1142140375</v>
          </cell>
        </row>
        <row r="1506">
          <cell r="J1506">
            <v>10</v>
          </cell>
          <cell r="K1506">
            <v>4</v>
          </cell>
          <cell r="L1506">
            <v>9</v>
          </cell>
          <cell r="M1506">
            <v>0.18496461459999999</v>
          </cell>
        </row>
        <row r="1507">
          <cell r="J1507">
            <v>11</v>
          </cell>
          <cell r="K1507">
            <v>4</v>
          </cell>
          <cell r="L1507">
            <v>9</v>
          </cell>
          <cell r="M1507">
            <v>0</v>
          </cell>
        </row>
        <row r="1508">
          <cell r="J1508">
            <v>12</v>
          </cell>
          <cell r="K1508">
            <v>4</v>
          </cell>
          <cell r="L1508">
            <v>9</v>
          </cell>
          <cell r="M1508">
            <v>1</v>
          </cell>
        </row>
        <row r="1509">
          <cell r="J1509">
            <v>13</v>
          </cell>
          <cell r="K1509">
            <v>4</v>
          </cell>
          <cell r="L1509">
            <v>9</v>
          </cell>
          <cell r="M1509">
            <v>0</v>
          </cell>
        </row>
        <row r="1510">
          <cell r="J1510">
            <v>1</v>
          </cell>
          <cell r="K1510">
            <v>4</v>
          </cell>
          <cell r="L1510">
            <v>10</v>
          </cell>
          <cell r="M1510">
            <v>6.2304506000000003E-2</v>
          </cell>
        </row>
        <row r="1511">
          <cell r="J1511">
            <v>2</v>
          </cell>
          <cell r="K1511">
            <v>4</v>
          </cell>
          <cell r="L1511">
            <v>10</v>
          </cell>
          <cell r="M1511">
            <v>6.5612970800000003E-2</v>
          </cell>
        </row>
        <row r="1512">
          <cell r="J1512">
            <v>3</v>
          </cell>
          <cell r="K1512">
            <v>4</v>
          </cell>
          <cell r="L1512">
            <v>10</v>
          </cell>
          <cell r="M1512">
            <v>6.8990390600000007E-2</v>
          </cell>
        </row>
        <row r="1513">
          <cell r="J1513">
            <v>4</v>
          </cell>
          <cell r="K1513">
            <v>4</v>
          </cell>
          <cell r="L1513">
            <v>10</v>
          </cell>
          <cell r="M1513">
            <v>7.2393837899999994E-2</v>
          </cell>
        </row>
        <row r="1514">
          <cell r="J1514">
            <v>5</v>
          </cell>
          <cell r="K1514">
            <v>4</v>
          </cell>
          <cell r="L1514">
            <v>10</v>
          </cell>
          <cell r="M1514">
            <v>7.7086724600000003E-2</v>
          </cell>
        </row>
        <row r="1515">
          <cell r="J1515">
            <v>6</v>
          </cell>
          <cell r="K1515">
            <v>4</v>
          </cell>
          <cell r="L1515">
            <v>10</v>
          </cell>
          <cell r="M1515">
            <v>8.1958671499999997E-2</v>
          </cell>
        </row>
        <row r="1516">
          <cell r="J1516">
            <v>7</v>
          </cell>
          <cell r="K1516">
            <v>4</v>
          </cell>
          <cell r="L1516">
            <v>10</v>
          </cell>
          <cell r="M1516">
            <v>9.1018502400000006E-2</v>
          </cell>
        </row>
        <row r="1517">
          <cell r="J1517">
            <v>8</v>
          </cell>
          <cell r="K1517">
            <v>4</v>
          </cell>
          <cell r="L1517">
            <v>10</v>
          </cell>
          <cell r="M1517">
            <v>9.9332866300000003E-2</v>
          </cell>
        </row>
        <row r="1518">
          <cell r="J1518">
            <v>9</v>
          </cell>
          <cell r="K1518">
            <v>4</v>
          </cell>
          <cell r="L1518">
            <v>10</v>
          </cell>
          <cell r="M1518">
            <v>0.1193027389</v>
          </cell>
        </row>
        <row r="1519">
          <cell r="J1519">
            <v>10</v>
          </cell>
          <cell r="K1519">
            <v>4</v>
          </cell>
          <cell r="L1519">
            <v>10</v>
          </cell>
          <cell r="M1519">
            <v>0.18924154139999999</v>
          </cell>
        </row>
        <row r="1520">
          <cell r="J1520">
            <v>11</v>
          </cell>
          <cell r="K1520">
            <v>4</v>
          </cell>
          <cell r="L1520">
            <v>10</v>
          </cell>
          <cell r="M1520">
            <v>0</v>
          </cell>
        </row>
        <row r="1521">
          <cell r="J1521">
            <v>12</v>
          </cell>
          <cell r="K1521">
            <v>4</v>
          </cell>
          <cell r="L1521">
            <v>10</v>
          </cell>
          <cell r="M1521">
            <v>1</v>
          </cell>
        </row>
        <row r="1522">
          <cell r="J1522">
            <v>13</v>
          </cell>
          <cell r="K1522">
            <v>4</v>
          </cell>
          <cell r="L1522">
            <v>10</v>
          </cell>
          <cell r="M1522">
            <v>0</v>
          </cell>
        </row>
        <row r="1523">
          <cell r="J1523">
            <v>1</v>
          </cell>
          <cell r="K1523">
            <v>4</v>
          </cell>
          <cell r="L1523">
            <v>11</v>
          </cell>
          <cell r="M1523">
            <v>6.6847189700000004E-2</v>
          </cell>
        </row>
        <row r="1524">
          <cell r="J1524">
            <v>2</v>
          </cell>
          <cell r="K1524">
            <v>4</v>
          </cell>
          <cell r="L1524">
            <v>11</v>
          </cell>
          <cell r="M1524">
            <v>7.0146708700000004E-2</v>
          </cell>
        </row>
        <row r="1525">
          <cell r="J1525">
            <v>3</v>
          </cell>
          <cell r="K1525">
            <v>4</v>
          </cell>
          <cell r="L1525">
            <v>11</v>
          </cell>
          <cell r="M1525">
            <v>7.3559621399999997E-2</v>
          </cell>
        </row>
        <row r="1526">
          <cell r="J1526">
            <v>4</v>
          </cell>
          <cell r="K1526">
            <v>4</v>
          </cell>
          <cell r="L1526">
            <v>11</v>
          </cell>
          <cell r="M1526">
            <v>7.6916858800000001E-2</v>
          </cell>
        </row>
        <row r="1527">
          <cell r="J1527">
            <v>5</v>
          </cell>
          <cell r="K1527">
            <v>4</v>
          </cell>
          <cell r="L1527">
            <v>11</v>
          </cell>
          <cell r="M1527">
            <v>8.1592260099999994E-2</v>
          </cell>
        </row>
        <row r="1528">
          <cell r="J1528">
            <v>6</v>
          </cell>
          <cell r="K1528">
            <v>4</v>
          </cell>
          <cell r="L1528">
            <v>11</v>
          </cell>
          <cell r="M1528">
            <v>8.6407759599999995E-2</v>
          </cell>
        </row>
        <row r="1529">
          <cell r="J1529">
            <v>7</v>
          </cell>
          <cell r="K1529">
            <v>4</v>
          </cell>
          <cell r="L1529">
            <v>11</v>
          </cell>
          <cell r="M1529">
            <v>9.5355451699999996E-2</v>
          </cell>
        </row>
        <row r="1530">
          <cell r="J1530">
            <v>8</v>
          </cell>
          <cell r="K1530">
            <v>4</v>
          </cell>
          <cell r="L1530">
            <v>11</v>
          </cell>
          <cell r="M1530">
            <v>0.1036240534</v>
          </cell>
        </row>
        <row r="1531">
          <cell r="J1531">
            <v>9</v>
          </cell>
          <cell r="K1531">
            <v>4</v>
          </cell>
          <cell r="L1531">
            <v>11</v>
          </cell>
          <cell r="M1531">
            <v>0.12336311899999999</v>
          </cell>
        </row>
        <row r="1532">
          <cell r="J1532">
            <v>10</v>
          </cell>
          <cell r="K1532">
            <v>4</v>
          </cell>
          <cell r="L1532">
            <v>11</v>
          </cell>
          <cell r="M1532">
            <v>0.19265303950000001</v>
          </cell>
        </row>
        <row r="1533">
          <cell r="J1533">
            <v>11</v>
          </cell>
          <cell r="K1533">
            <v>4</v>
          </cell>
          <cell r="L1533">
            <v>11</v>
          </cell>
          <cell r="M1533">
            <v>0</v>
          </cell>
        </row>
        <row r="1534">
          <cell r="J1534">
            <v>12</v>
          </cell>
          <cell r="K1534">
            <v>4</v>
          </cell>
          <cell r="L1534">
            <v>11</v>
          </cell>
          <cell r="M1534">
            <v>1</v>
          </cell>
        </row>
        <row r="1535">
          <cell r="J1535">
            <v>13</v>
          </cell>
          <cell r="K1535">
            <v>4</v>
          </cell>
          <cell r="L1535">
            <v>11</v>
          </cell>
          <cell r="M1535">
            <v>0</v>
          </cell>
        </row>
        <row r="1536">
          <cell r="J1536">
            <v>1</v>
          </cell>
          <cell r="K1536">
            <v>4</v>
          </cell>
          <cell r="L1536">
            <v>12</v>
          </cell>
          <cell r="M1536">
            <v>7.0476956199999996E-2</v>
          </cell>
        </row>
        <row r="1537">
          <cell r="J1537">
            <v>2</v>
          </cell>
          <cell r="K1537">
            <v>4</v>
          </cell>
          <cell r="L1537">
            <v>12</v>
          </cell>
          <cell r="M1537">
            <v>7.3769059200000001E-2</v>
          </cell>
        </row>
        <row r="1538">
          <cell r="J1538">
            <v>3</v>
          </cell>
          <cell r="K1538">
            <v>4</v>
          </cell>
          <cell r="L1538">
            <v>12</v>
          </cell>
          <cell r="M1538">
            <v>7.7210069699999995E-2</v>
          </cell>
        </row>
        <row r="1539">
          <cell r="J1539">
            <v>4</v>
          </cell>
          <cell r="K1539">
            <v>4</v>
          </cell>
          <cell r="L1539">
            <v>12</v>
          </cell>
          <cell r="M1539">
            <v>8.0530120699999999E-2</v>
          </cell>
        </row>
        <row r="1540">
          <cell r="J1540">
            <v>5</v>
          </cell>
          <cell r="K1540">
            <v>4</v>
          </cell>
          <cell r="L1540">
            <v>12</v>
          </cell>
          <cell r="M1540">
            <v>8.5191281600000002E-2</v>
          </cell>
        </row>
        <row r="1541">
          <cell r="J1541">
            <v>6</v>
          </cell>
          <cell r="K1541">
            <v>4</v>
          </cell>
          <cell r="L1541">
            <v>12</v>
          </cell>
          <cell r="M1541">
            <v>8.9961475799999996E-2</v>
          </cell>
        </row>
        <row r="1542">
          <cell r="J1542">
            <v>7</v>
          </cell>
          <cell r="K1542">
            <v>4</v>
          </cell>
          <cell r="L1542">
            <v>12</v>
          </cell>
          <cell r="M1542">
            <v>9.8819247099999993E-2</v>
          </cell>
        </row>
        <row r="1543">
          <cell r="J1543">
            <v>8</v>
          </cell>
          <cell r="K1543">
            <v>4</v>
          </cell>
          <cell r="L1543">
            <v>12</v>
          </cell>
          <cell r="M1543">
            <v>0.10705082489999999</v>
          </cell>
        </row>
        <row r="1544">
          <cell r="J1544">
            <v>9</v>
          </cell>
          <cell r="K1544">
            <v>4</v>
          </cell>
          <cell r="L1544">
            <v>12</v>
          </cell>
          <cell r="M1544">
            <v>0.12660552529999999</v>
          </cell>
        </row>
        <row r="1545">
          <cell r="J1545">
            <v>10</v>
          </cell>
          <cell r="K1545">
            <v>4</v>
          </cell>
          <cell r="L1545">
            <v>12</v>
          </cell>
          <cell r="M1545">
            <v>0.1953769769</v>
          </cell>
        </row>
        <row r="1546">
          <cell r="J1546">
            <v>11</v>
          </cell>
          <cell r="K1546">
            <v>4</v>
          </cell>
          <cell r="L1546">
            <v>12</v>
          </cell>
          <cell r="M1546">
            <v>0</v>
          </cell>
        </row>
        <row r="1547">
          <cell r="J1547">
            <v>12</v>
          </cell>
          <cell r="K1547">
            <v>4</v>
          </cell>
          <cell r="L1547">
            <v>12</v>
          </cell>
          <cell r="M1547">
            <v>1</v>
          </cell>
        </row>
        <row r="1548">
          <cell r="J1548">
            <v>13</v>
          </cell>
          <cell r="K1548">
            <v>4</v>
          </cell>
          <cell r="L1548">
            <v>12</v>
          </cell>
          <cell r="M1548">
            <v>0</v>
          </cell>
        </row>
        <row r="1549">
          <cell r="J1549">
            <v>1</v>
          </cell>
          <cell r="K1549">
            <v>4</v>
          </cell>
          <cell r="L1549">
            <v>13</v>
          </cell>
          <cell r="M1549">
            <v>7.3376843600000005E-2</v>
          </cell>
        </row>
        <row r="1550">
          <cell r="J1550">
            <v>2</v>
          </cell>
          <cell r="K1550">
            <v>4</v>
          </cell>
          <cell r="L1550">
            <v>13</v>
          </cell>
          <cell r="M1550">
            <v>7.6662950699999996E-2</v>
          </cell>
        </row>
        <row r="1551">
          <cell r="J1551">
            <v>3</v>
          </cell>
          <cell r="K1551">
            <v>4</v>
          </cell>
          <cell r="L1551">
            <v>13</v>
          </cell>
          <cell r="M1551">
            <v>8.0126339399999996E-2</v>
          </cell>
        </row>
        <row r="1552">
          <cell r="J1552">
            <v>4</v>
          </cell>
          <cell r="K1552">
            <v>4</v>
          </cell>
          <cell r="L1552">
            <v>13</v>
          </cell>
          <cell r="M1552">
            <v>8.3416611500000001E-2</v>
          </cell>
        </row>
        <row r="1553">
          <cell r="J1553">
            <v>5</v>
          </cell>
          <cell r="K1553">
            <v>4</v>
          </cell>
          <cell r="L1553">
            <v>13</v>
          </cell>
          <cell r="M1553">
            <v>8.8066324200000004E-2</v>
          </cell>
        </row>
        <row r="1554">
          <cell r="J1554">
            <v>6</v>
          </cell>
          <cell r="K1554">
            <v>4</v>
          </cell>
          <cell r="L1554">
            <v>13</v>
          </cell>
          <cell r="M1554">
            <v>9.2800269599999999E-2</v>
          </cell>
        </row>
        <row r="1555">
          <cell r="J1555">
            <v>7</v>
          </cell>
          <cell r="K1555">
            <v>4</v>
          </cell>
          <cell r="L1555">
            <v>13</v>
          </cell>
          <cell r="M1555">
            <v>0.1015861171</v>
          </cell>
        </row>
        <row r="1556">
          <cell r="J1556">
            <v>8</v>
          </cell>
          <cell r="K1556">
            <v>4</v>
          </cell>
          <cell r="L1556">
            <v>13</v>
          </cell>
          <cell r="M1556">
            <v>0.1097879942</v>
          </cell>
        </row>
        <row r="1557">
          <cell r="J1557">
            <v>9</v>
          </cell>
          <cell r="K1557">
            <v>4</v>
          </cell>
          <cell r="L1557">
            <v>13</v>
          </cell>
          <cell r="M1557">
            <v>0.1291954172</v>
          </cell>
        </row>
        <row r="1558">
          <cell r="J1558">
            <v>10</v>
          </cell>
          <cell r="K1558">
            <v>4</v>
          </cell>
          <cell r="L1558">
            <v>13</v>
          </cell>
          <cell r="M1558">
            <v>0.1975526574</v>
          </cell>
        </row>
        <row r="1559">
          <cell r="J1559">
            <v>11</v>
          </cell>
          <cell r="K1559">
            <v>4</v>
          </cell>
          <cell r="L1559">
            <v>13</v>
          </cell>
          <cell r="M1559">
            <v>0</v>
          </cell>
        </row>
        <row r="1560">
          <cell r="J1560">
            <v>12</v>
          </cell>
          <cell r="K1560">
            <v>4</v>
          </cell>
          <cell r="L1560">
            <v>13</v>
          </cell>
          <cell r="M1560">
            <v>1</v>
          </cell>
        </row>
        <row r="1561">
          <cell r="J1561">
            <v>13</v>
          </cell>
          <cell r="K1561">
            <v>4</v>
          </cell>
          <cell r="L1561">
            <v>13</v>
          </cell>
          <cell r="M1561">
            <v>0</v>
          </cell>
        </row>
        <row r="1562">
          <cell r="J1562">
            <v>1</v>
          </cell>
          <cell r="K1562">
            <v>4</v>
          </cell>
          <cell r="L1562">
            <v>14</v>
          </cell>
          <cell r="M1562">
            <v>7.5693504100000003E-2</v>
          </cell>
        </row>
        <row r="1563">
          <cell r="J1563">
            <v>2</v>
          </cell>
          <cell r="K1563">
            <v>4</v>
          </cell>
          <cell r="L1563">
            <v>14</v>
          </cell>
          <cell r="M1563">
            <v>7.8974802199999999E-2</v>
          </cell>
        </row>
        <row r="1564">
          <cell r="J1564">
            <v>3</v>
          </cell>
          <cell r="K1564">
            <v>4</v>
          </cell>
          <cell r="L1564">
            <v>14</v>
          </cell>
          <cell r="M1564">
            <v>8.2456050000000003E-2</v>
          </cell>
        </row>
        <row r="1565">
          <cell r="J1565">
            <v>4</v>
          </cell>
          <cell r="K1565">
            <v>4</v>
          </cell>
          <cell r="L1565">
            <v>14</v>
          </cell>
          <cell r="M1565">
            <v>8.5722513900000005E-2</v>
          </cell>
        </row>
        <row r="1566">
          <cell r="J1566">
            <v>5</v>
          </cell>
          <cell r="K1566">
            <v>4</v>
          </cell>
          <cell r="L1566">
            <v>14</v>
          </cell>
          <cell r="M1566">
            <v>9.0363061800000005E-2</v>
          </cell>
        </row>
        <row r="1567">
          <cell r="J1567">
            <v>6</v>
          </cell>
          <cell r="K1567">
            <v>4</v>
          </cell>
          <cell r="L1567">
            <v>14</v>
          </cell>
          <cell r="M1567">
            <v>9.5068034600000004E-2</v>
          </cell>
        </row>
        <row r="1568">
          <cell r="J1568">
            <v>7</v>
          </cell>
          <cell r="K1568">
            <v>4</v>
          </cell>
          <cell r="L1568">
            <v>14</v>
          </cell>
          <cell r="M1568">
            <v>0.10379640129999999</v>
          </cell>
        </row>
        <row r="1569">
          <cell r="J1569">
            <v>8</v>
          </cell>
          <cell r="K1569">
            <v>4</v>
          </cell>
          <cell r="L1569">
            <v>14</v>
          </cell>
          <cell r="M1569">
            <v>0.1119745187</v>
          </cell>
        </row>
        <row r="1570">
          <cell r="J1570">
            <v>9</v>
          </cell>
          <cell r="K1570">
            <v>4</v>
          </cell>
          <cell r="L1570">
            <v>14</v>
          </cell>
          <cell r="M1570">
            <v>0.13126428900000001</v>
          </cell>
        </row>
        <row r="1571">
          <cell r="J1571">
            <v>10</v>
          </cell>
          <cell r="K1571">
            <v>4</v>
          </cell>
          <cell r="L1571">
            <v>14</v>
          </cell>
          <cell r="M1571">
            <v>0.19929062489999999</v>
          </cell>
        </row>
        <row r="1572">
          <cell r="J1572">
            <v>11</v>
          </cell>
          <cell r="K1572">
            <v>4</v>
          </cell>
          <cell r="L1572">
            <v>14</v>
          </cell>
          <cell r="M1572">
            <v>0</v>
          </cell>
        </row>
        <row r="1573">
          <cell r="J1573">
            <v>12</v>
          </cell>
          <cell r="K1573">
            <v>4</v>
          </cell>
          <cell r="L1573">
            <v>14</v>
          </cell>
          <cell r="M1573">
            <v>1</v>
          </cell>
        </row>
        <row r="1574">
          <cell r="J1574">
            <v>13</v>
          </cell>
          <cell r="K1574">
            <v>4</v>
          </cell>
          <cell r="L1574">
            <v>14</v>
          </cell>
          <cell r="M1574">
            <v>0</v>
          </cell>
        </row>
        <row r="1575">
          <cell r="J1575">
            <v>1</v>
          </cell>
          <cell r="K1575">
            <v>4</v>
          </cell>
          <cell r="L1575">
            <v>15</v>
          </cell>
          <cell r="M1575">
            <v>7.7544206599999999E-2</v>
          </cell>
        </row>
        <row r="1576">
          <cell r="J1576">
            <v>2</v>
          </cell>
          <cell r="K1576">
            <v>4</v>
          </cell>
          <cell r="L1576">
            <v>15</v>
          </cell>
          <cell r="M1576">
            <v>8.0821658000000005E-2</v>
          </cell>
        </row>
        <row r="1577">
          <cell r="J1577">
            <v>3</v>
          </cell>
          <cell r="K1577">
            <v>4</v>
          </cell>
          <cell r="L1577">
            <v>15</v>
          </cell>
          <cell r="M1577">
            <v>8.4317167900000003E-2</v>
          </cell>
        </row>
        <row r="1578">
          <cell r="J1578">
            <v>4</v>
          </cell>
          <cell r="K1578">
            <v>4</v>
          </cell>
          <cell r="L1578">
            <v>15</v>
          </cell>
          <cell r="M1578">
            <v>8.7564607200000005E-2</v>
          </cell>
        </row>
        <row r="1579">
          <cell r="J1579">
            <v>5</v>
          </cell>
          <cell r="K1579">
            <v>4</v>
          </cell>
          <cell r="L1579">
            <v>15</v>
          </cell>
          <cell r="M1579">
            <v>9.2197828699999998E-2</v>
          </cell>
        </row>
        <row r="1580">
          <cell r="J1580">
            <v>6</v>
          </cell>
          <cell r="K1580">
            <v>4</v>
          </cell>
          <cell r="L1580">
            <v>15</v>
          </cell>
          <cell r="M1580">
            <v>9.6879652400000002E-2</v>
          </cell>
        </row>
        <row r="1581">
          <cell r="J1581">
            <v>7</v>
          </cell>
          <cell r="K1581">
            <v>4</v>
          </cell>
          <cell r="L1581">
            <v>15</v>
          </cell>
          <cell r="M1581">
            <v>0.1055620936</v>
          </cell>
        </row>
        <row r="1582">
          <cell r="J1582">
            <v>8</v>
          </cell>
          <cell r="K1582">
            <v>4</v>
          </cell>
          <cell r="L1582">
            <v>15</v>
          </cell>
          <cell r="M1582">
            <v>0.1137212217</v>
          </cell>
        </row>
        <row r="1583">
          <cell r="J1583">
            <v>9</v>
          </cell>
          <cell r="K1583">
            <v>4</v>
          </cell>
          <cell r="L1583">
            <v>15</v>
          </cell>
          <cell r="M1583">
            <v>0.13291700419999999</v>
          </cell>
        </row>
        <row r="1584">
          <cell r="J1584">
            <v>10</v>
          </cell>
          <cell r="K1584">
            <v>4</v>
          </cell>
          <cell r="L1584">
            <v>15</v>
          </cell>
          <cell r="M1584">
            <v>0.200678992</v>
          </cell>
        </row>
        <row r="1585">
          <cell r="J1585">
            <v>11</v>
          </cell>
          <cell r="K1585">
            <v>4</v>
          </cell>
          <cell r="L1585">
            <v>15</v>
          </cell>
          <cell r="M1585">
            <v>0</v>
          </cell>
        </row>
        <row r="1586">
          <cell r="J1586">
            <v>12</v>
          </cell>
          <cell r="K1586">
            <v>4</v>
          </cell>
          <cell r="L1586">
            <v>15</v>
          </cell>
          <cell r="M1586">
            <v>1</v>
          </cell>
        </row>
        <row r="1587">
          <cell r="J1587">
            <v>13</v>
          </cell>
          <cell r="K1587">
            <v>4</v>
          </cell>
          <cell r="L1587">
            <v>15</v>
          </cell>
          <cell r="M1587">
            <v>0</v>
          </cell>
        </row>
        <row r="1588">
          <cell r="J1588">
            <v>1</v>
          </cell>
          <cell r="K1588">
            <v>4</v>
          </cell>
          <cell r="L1588">
            <v>16</v>
          </cell>
          <cell r="M1588">
            <v>7.9022662899999999E-2</v>
          </cell>
        </row>
        <row r="1589">
          <cell r="J1589">
            <v>2</v>
          </cell>
          <cell r="K1589">
            <v>4</v>
          </cell>
          <cell r="L1589">
            <v>16</v>
          </cell>
          <cell r="M1589">
            <v>8.2297039899999994E-2</v>
          </cell>
        </row>
        <row r="1590">
          <cell r="J1590">
            <v>3</v>
          </cell>
          <cell r="K1590">
            <v>4</v>
          </cell>
          <cell r="L1590">
            <v>16</v>
          </cell>
          <cell r="M1590">
            <v>8.58039419E-2</v>
          </cell>
        </row>
        <row r="1591">
          <cell r="J1591">
            <v>4</v>
          </cell>
          <cell r="K1591">
            <v>4</v>
          </cell>
          <cell r="L1591">
            <v>16</v>
          </cell>
          <cell r="M1591">
            <v>8.9036182000000005E-2</v>
          </cell>
        </row>
        <row r="1592">
          <cell r="J1592">
            <v>5</v>
          </cell>
          <cell r="K1592">
            <v>4</v>
          </cell>
          <cell r="L1592">
            <v>16</v>
          </cell>
          <cell r="M1592">
            <v>9.3663549299999996E-2</v>
          </cell>
        </row>
        <row r="1593">
          <cell r="J1593">
            <v>6</v>
          </cell>
          <cell r="K1593">
            <v>4</v>
          </cell>
          <cell r="L1593">
            <v>16</v>
          </cell>
          <cell r="M1593">
            <v>9.83268791E-2</v>
          </cell>
        </row>
        <row r="1594">
          <cell r="J1594">
            <v>7</v>
          </cell>
          <cell r="K1594">
            <v>4</v>
          </cell>
          <cell r="L1594">
            <v>16</v>
          </cell>
          <cell r="M1594">
            <v>0.1069726307</v>
          </cell>
        </row>
        <row r="1595">
          <cell r="J1595">
            <v>8</v>
          </cell>
          <cell r="K1595">
            <v>4</v>
          </cell>
          <cell r="L1595">
            <v>16</v>
          </cell>
          <cell r="M1595">
            <v>0.1151165866</v>
          </cell>
        </row>
        <row r="1596">
          <cell r="J1596">
            <v>9</v>
          </cell>
          <cell r="K1596">
            <v>4</v>
          </cell>
          <cell r="L1596">
            <v>16</v>
          </cell>
          <cell r="M1596">
            <v>0.13423728609999999</v>
          </cell>
        </row>
        <row r="1597">
          <cell r="J1597">
            <v>10</v>
          </cell>
          <cell r="K1597">
            <v>4</v>
          </cell>
          <cell r="L1597">
            <v>16</v>
          </cell>
          <cell r="M1597">
            <v>0.2017880963</v>
          </cell>
        </row>
        <row r="1598">
          <cell r="J1598">
            <v>11</v>
          </cell>
          <cell r="K1598">
            <v>4</v>
          </cell>
          <cell r="L1598">
            <v>16</v>
          </cell>
          <cell r="M1598">
            <v>0</v>
          </cell>
        </row>
        <row r="1599">
          <cell r="J1599">
            <v>12</v>
          </cell>
          <cell r="K1599">
            <v>4</v>
          </cell>
          <cell r="L1599">
            <v>16</v>
          </cell>
          <cell r="M1599">
            <v>1</v>
          </cell>
        </row>
        <row r="1600">
          <cell r="J1600">
            <v>13</v>
          </cell>
          <cell r="K1600">
            <v>4</v>
          </cell>
          <cell r="L1600">
            <v>16</v>
          </cell>
          <cell r="M1600">
            <v>0</v>
          </cell>
        </row>
        <row r="1601">
          <cell r="J1601">
            <v>1</v>
          </cell>
          <cell r="K1601">
            <v>4</v>
          </cell>
          <cell r="L1601">
            <v>17</v>
          </cell>
          <cell r="M1601">
            <v>8.0203743600000002E-2</v>
          </cell>
        </row>
        <row r="1602">
          <cell r="J1602">
            <v>2</v>
          </cell>
          <cell r="K1602">
            <v>4</v>
          </cell>
          <cell r="L1602">
            <v>17</v>
          </cell>
          <cell r="M1602">
            <v>8.3475664300000002E-2</v>
          </cell>
        </row>
        <row r="1603">
          <cell r="J1603">
            <v>3</v>
          </cell>
          <cell r="K1603">
            <v>4</v>
          </cell>
          <cell r="L1603">
            <v>17</v>
          </cell>
          <cell r="M1603">
            <v>8.6991666699999998E-2</v>
          </cell>
        </row>
        <row r="1604">
          <cell r="J1604">
            <v>4</v>
          </cell>
          <cell r="K1604">
            <v>4</v>
          </cell>
          <cell r="L1604">
            <v>17</v>
          </cell>
          <cell r="M1604">
            <v>9.0211764299999997E-2</v>
          </cell>
        </row>
        <row r="1605">
          <cell r="J1605">
            <v>5</v>
          </cell>
          <cell r="K1605">
            <v>4</v>
          </cell>
          <cell r="L1605">
            <v>17</v>
          </cell>
          <cell r="M1605">
            <v>9.4834454600000007E-2</v>
          </cell>
        </row>
        <row r="1606">
          <cell r="J1606">
            <v>6</v>
          </cell>
          <cell r="K1606">
            <v>4</v>
          </cell>
          <cell r="L1606">
            <v>17</v>
          </cell>
          <cell r="M1606">
            <v>9.9483010100000005E-2</v>
          </cell>
        </row>
        <row r="1607">
          <cell r="J1607">
            <v>7</v>
          </cell>
          <cell r="K1607">
            <v>4</v>
          </cell>
          <cell r="L1607">
            <v>17</v>
          </cell>
          <cell r="M1607">
            <v>0.1080994513</v>
          </cell>
        </row>
        <row r="1608">
          <cell r="J1608">
            <v>8</v>
          </cell>
          <cell r="K1608">
            <v>4</v>
          </cell>
          <cell r="L1608">
            <v>17</v>
          </cell>
          <cell r="M1608">
            <v>0.1162312861</v>
          </cell>
        </row>
        <row r="1609">
          <cell r="J1609">
            <v>9</v>
          </cell>
          <cell r="K1609">
            <v>4</v>
          </cell>
          <cell r="L1609">
            <v>17</v>
          </cell>
          <cell r="M1609">
            <v>0.13529200490000001</v>
          </cell>
        </row>
        <row r="1610">
          <cell r="J1610">
            <v>10</v>
          </cell>
          <cell r="K1610">
            <v>4</v>
          </cell>
          <cell r="L1610">
            <v>17</v>
          </cell>
          <cell r="M1610">
            <v>0.2026741135</v>
          </cell>
        </row>
        <row r="1611">
          <cell r="J1611">
            <v>11</v>
          </cell>
          <cell r="K1611">
            <v>4</v>
          </cell>
          <cell r="L1611">
            <v>17</v>
          </cell>
          <cell r="M1611">
            <v>0</v>
          </cell>
        </row>
        <row r="1612">
          <cell r="J1612">
            <v>12</v>
          </cell>
          <cell r="K1612">
            <v>4</v>
          </cell>
          <cell r="L1612">
            <v>17</v>
          </cell>
          <cell r="M1612">
            <v>1</v>
          </cell>
        </row>
        <row r="1613">
          <cell r="J1613">
            <v>13</v>
          </cell>
          <cell r="K1613">
            <v>4</v>
          </cell>
          <cell r="L1613">
            <v>17</v>
          </cell>
          <cell r="M1613">
            <v>0</v>
          </cell>
        </row>
        <row r="1614">
          <cell r="J1614">
            <v>1</v>
          </cell>
          <cell r="K1614">
            <v>4</v>
          </cell>
          <cell r="L1614">
            <v>18</v>
          </cell>
          <cell r="M1614">
            <v>8.1147261999999998E-2</v>
          </cell>
        </row>
        <row r="1615">
          <cell r="J1615">
            <v>2</v>
          </cell>
          <cell r="K1615">
            <v>4</v>
          </cell>
          <cell r="L1615">
            <v>18</v>
          </cell>
          <cell r="M1615">
            <v>8.4417220400000006E-2</v>
          </cell>
        </row>
        <row r="1616">
          <cell r="J1616">
            <v>3</v>
          </cell>
          <cell r="K1616">
            <v>4</v>
          </cell>
          <cell r="L1616">
            <v>18</v>
          </cell>
          <cell r="M1616">
            <v>8.7940492699999998E-2</v>
          </cell>
        </row>
        <row r="1617">
          <cell r="J1617">
            <v>4</v>
          </cell>
          <cell r="K1617">
            <v>4</v>
          </cell>
          <cell r="L1617">
            <v>18</v>
          </cell>
          <cell r="M1617">
            <v>9.1150890100000007E-2</v>
          </cell>
        </row>
        <row r="1618">
          <cell r="J1618">
            <v>5</v>
          </cell>
          <cell r="K1618">
            <v>4</v>
          </cell>
          <cell r="L1618">
            <v>18</v>
          </cell>
          <cell r="M1618">
            <v>9.5769844000000007E-2</v>
          </cell>
        </row>
        <row r="1619">
          <cell r="J1619">
            <v>6</v>
          </cell>
          <cell r="K1619">
            <v>4</v>
          </cell>
          <cell r="L1619">
            <v>18</v>
          </cell>
          <cell r="M1619">
            <v>0.1004065968</v>
          </cell>
        </row>
        <row r="1620">
          <cell r="J1620">
            <v>7</v>
          </cell>
          <cell r="K1620">
            <v>4</v>
          </cell>
          <cell r="L1620">
            <v>18</v>
          </cell>
          <cell r="M1620">
            <v>0.108999623</v>
          </cell>
        </row>
        <row r="1621">
          <cell r="J1621">
            <v>8</v>
          </cell>
          <cell r="K1621">
            <v>4</v>
          </cell>
          <cell r="L1621">
            <v>18</v>
          </cell>
          <cell r="M1621">
            <v>0.11712177460000001</v>
          </cell>
        </row>
        <row r="1622">
          <cell r="J1622">
            <v>9</v>
          </cell>
          <cell r="K1622">
            <v>4</v>
          </cell>
          <cell r="L1622">
            <v>18</v>
          </cell>
          <cell r="M1622">
            <v>0.13613457709999999</v>
          </cell>
        </row>
        <row r="1623">
          <cell r="J1623">
            <v>10</v>
          </cell>
          <cell r="K1623">
            <v>4</v>
          </cell>
          <cell r="L1623">
            <v>18</v>
          </cell>
          <cell r="M1623">
            <v>0.20338191689999999</v>
          </cell>
        </row>
        <row r="1624">
          <cell r="J1624">
            <v>11</v>
          </cell>
          <cell r="K1624">
            <v>4</v>
          </cell>
          <cell r="L1624">
            <v>18</v>
          </cell>
          <cell r="M1624">
            <v>0</v>
          </cell>
        </row>
        <row r="1625">
          <cell r="J1625">
            <v>12</v>
          </cell>
          <cell r="K1625">
            <v>4</v>
          </cell>
          <cell r="L1625">
            <v>18</v>
          </cell>
          <cell r="M1625">
            <v>1</v>
          </cell>
        </row>
        <row r="1626">
          <cell r="J1626">
            <v>13</v>
          </cell>
          <cell r="K1626">
            <v>4</v>
          </cell>
          <cell r="L1626">
            <v>18</v>
          </cell>
          <cell r="M1626">
            <v>0</v>
          </cell>
        </row>
        <row r="1627">
          <cell r="J1627">
            <v>1</v>
          </cell>
          <cell r="K1627">
            <v>4</v>
          </cell>
          <cell r="L1627">
            <v>19</v>
          </cell>
          <cell r="M1627">
            <v>8.1901001299999998E-2</v>
          </cell>
        </row>
        <row r="1628">
          <cell r="J1628">
            <v>2</v>
          </cell>
          <cell r="K1628">
            <v>4</v>
          </cell>
          <cell r="L1628">
            <v>19</v>
          </cell>
          <cell r="M1628">
            <v>8.5169392100000005E-2</v>
          </cell>
        </row>
        <row r="1629">
          <cell r="J1629">
            <v>3</v>
          </cell>
          <cell r="K1629">
            <v>4</v>
          </cell>
          <cell r="L1629">
            <v>19</v>
          </cell>
          <cell r="M1629">
            <v>8.8698471799999998E-2</v>
          </cell>
        </row>
        <row r="1630">
          <cell r="J1630">
            <v>4</v>
          </cell>
          <cell r="K1630">
            <v>4</v>
          </cell>
          <cell r="L1630">
            <v>19</v>
          </cell>
          <cell r="M1630">
            <v>9.1901120099999997E-2</v>
          </cell>
        </row>
        <row r="1631">
          <cell r="J1631">
            <v>5</v>
          </cell>
          <cell r="K1631">
            <v>4</v>
          </cell>
          <cell r="L1631">
            <v>19</v>
          </cell>
          <cell r="M1631">
            <v>9.6517089200000003E-2</v>
          </cell>
        </row>
        <row r="1632">
          <cell r="J1632">
            <v>6</v>
          </cell>
          <cell r="K1632">
            <v>4</v>
          </cell>
          <cell r="L1632">
            <v>19</v>
          </cell>
          <cell r="M1632">
            <v>0.10114441320000001</v>
          </cell>
        </row>
        <row r="1633">
          <cell r="J1633">
            <v>7</v>
          </cell>
          <cell r="K1633">
            <v>4</v>
          </cell>
          <cell r="L1633">
            <v>19</v>
          </cell>
          <cell r="M1633">
            <v>0.10971873410000001</v>
          </cell>
        </row>
        <row r="1634">
          <cell r="J1634">
            <v>8</v>
          </cell>
          <cell r="K1634">
            <v>4</v>
          </cell>
          <cell r="L1634">
            <v>19</v>
          </cell>
          <cell r="M1634">
            <v>0.1178331502</v>
          </cell>
        </row>
        <row r="1635">
          <cell r="J1635">
            <v>9</v>
          </cell>
          <cell r="K1635">
            <v>4</v>
          </cell>
          <cell r="L1635">
            <v>19</v>
          </cell>
          <cell r="M1635">
            <v>0.13680767429999999</v>
          </cell>
        </row>
        <row r="1636">
          <cell r="J1636">
            <v>10</v>
          </cell>
          <cell r="K1636">
            <v>4</v>
          </cell>
          <cell r="L1636">
            <v>19</v>
          </cell>
          <cell r="M1636">
            <v>0.20394735250000001</v>
          </cell>
        </row>
        <row r="1637">
          <cell r="J1637">
            <v>11</v>
          </cell>
          <cell r="K1637">
            <v>4</v>
          </cell>
          <cell r="L1637">
            <v>19</v>
          </cell>
          <cell r="M1637">
            <v>0</v>
          </cell>
        </row>
        <row r="1638">
          <cell r="J1638">
            <v>12</v>
          </cell>
          <cell r="K1638">
            <v>4</v>
          </cell>
          <cell r="L1638">
            <v>19</v>
          </cell>
          <cell r="M1638">
            <v>1</v>
          </cell>
        </row>
        <row r="1639">
          <cell r="J1639">
            <v>13</v>
          </cell>
          <cell r="K1639">
            <v>4</v>
          </cell>
          <cell r="L1639">
            <v>19</v>
          </cell>
          <cell r="M1639">
            <v>0</v>
          </cell>
        </row>
        <row r="1640">
          <cell r="J1640">
            <v>1</v>
          </cell>
          <cell r="K1640">
            <v>4</v>
          </cell>
          <cell r="L1640">
            <v>20</v>
          </cell>
          <cell r="M1640">
            <v>8.25031336E-2</v>
          </cell>
        </row>
        <row r="1641">
          <cell r="J1641">
            <v>2</v>
          </cell>
          <cell r="K1641">
            <v>4</v>
          </cell>
          <cell r="L1641">
            <v>20</v>
          </cell>
          <cell r="M1641">
            <v>8.5770271999999995E-2</v>
          </cell>
        </row>
        <row r="1642">
          <cell r="J1642">
            <v>3</v>
          </cell>
          <cell r="K1642">
            <v>4</v>
          </cell>
          <cell r="L1642">
            <v>20</v>
          </cell>
          <cell r="M1642">
            <v>8.9303991200000002E-2</v>
          </cell>
        </row>
        <row r="1643">
          <cell r="J1643">
            <v>4</v>
          </cell>
          <cell r="K1643">
            <v>4</v>
          </cell>
          <cell r="L1643">
            <v>20</v>
          </cell>
          <cell r="M1643">
            <v>9.2500448999999998E-2</v>
          </cell>
        </row>
        <row r="1644">
          <cell r="J1644">
            <v>5</v>
          </cell>
          <cell r="K1644">
            <v>4</v>
          </cell>
          <cell r="L1644">
            <v>20</v>
          </cell>
          <cell r="M1644">
            <v>9.7114033500000002E-2</v>
          </cell>
        </row>
        <row r="1645">
          <cell r="J1645">
            <v>6</v>
          </cell>
          <cell r="K1645">
            <v>4</v>
          </cell>
          <cell r="L1645">
            <v>20</v>
          </cell>
          <cell r="M1645">
            <v>0.1017338253</v>
          </cell>
        </row>
        <row r="1646">
          <cell r="J1646">
            <v>7</v>
          </cell>
          <cell r="K1646">
            <v>4</v>
          </cell>
          <cell r="L1646">
            <v>20</v>
          </cell>
          <cell r="M1646">
            <v>0.1102932032</v>
          </cell>
        </row>
        <row r="1647">
          <cell r="J1647">
            <v>8</v>
          </cell>
          <cell r="K1647">
            <v>4</v>
          </cell>
          <cell r="L1647">
            <v>20</v>
          </cell>
          <cell r="M1647">
            <v>0.1184014397</v>
          </cell>
        </row>
        <row r="1648">
          <cell r="J1648">
            <v>9</v>
          </cell>
          <cell r="K1648">
            <v>4</v>
          </cell>
          <cell r="L1648">
            <v>20</v>
          </cell>
          <cell r="M1648">
            <v>0.1373453848</v>
          </cell>
        </row>
        <row r="1649">
          <cell r="J1649">
            <v>10</v>
          </cell>
          <cell r="K1649">
            <v>4</v>
          </cell>
          <cell r="L1649">
            <v>20</v>
          </cell>
          <cell r="M1649">
            <v>0.20439905650000001</v>
          </cell>
        </row>
        <row r="1650">
          <cell r="J1650">
            <v>11</v>
          </cell>
          <cell r="K1650">
            <v>4</v>
          </cell>
          <cell r="L1650">
            <v>20</v>
          </cell>
          <cell r="M1650">
            <v>0</v>
          </cell>
        </row>
        <row r="1651">
          <cell r="J1651">
            <v>12</v>
          </cell>
          <cell r="K1651">
            <v>4</v>
          </cell>
          <cell r="L1651">
            <v>20</v>
          </cell>
          <cell r="M1651">
            <v>1</v>
          </cell>
        </row>
        <row r="1652">
          <cell r="J1652">
            <v>13</v>
          </cell>
          <cell r="K1652">
            <v>4</v>
          </cell>
          <cell r="L1652">
            <v>20</v>
          </cell>
          <cell r="M1652">
            <v>0</v>
          </cell>
        </row>
        <row r="1653">
          <cell r="J1653">
            <v>1</v>
          </cell>
          <cell r="K1653">
            <v>4</v>
          </cell>
          <cell r="L1653">
            <v>21</v>
          </cell>
          <cell r="M1653">
            <v>8.2984153000000005E-2</v>
          </cell>
        </row>
        <row r="1654">
          <cell r="J1654">
            <v>2</v>
          </cell>
          <cell r="K1654">
            <v>4</v>
          </cell>
          <cell r="L1654">
            <v>21</v>
          </cell>
          <cell r="M1654">
            <v>8.6250290899999998E-2</v>
          </cell>
        </row>
        <row r="1655">
          <cell r="J1655">
            <v>3</v>
          </cell>
          <cell r="K1655">
            <v>4</v>
          </cell>
          <cell r="L1655">
            <v>21</v>
          </cell>
          <cell r="M1655">
            <v>8.9787716399999995E-2</v>
          </cell>
        </row>
        <row r="1656">
          <cell r="J1656">
            <v>4</v>
          </cell>
          <cell r="K1656">
            <v>4</v>
          </cell>
          <cell r="L1656">
            <v>21</v>
          </cell>
          <cell r="M1656">
            <v>9.2979228799999994E-2</v>
          </cell>
        </row>
        <row r="1657">
          <cell r="J1657">
            <v>5</v>
          </cell>
          <cell r="K1657">
            <v>4</v>
          </cell>
          <cell r="L1657">
            <v>21</v>
          </cell>
          <cell r="M1657">
            <v>9.7590908500000004E-2</v>
          </cell>
        </row>
        <row r="1658">
          <cell r="J1658">
            <v>6</v>
          </cell>
          <cell r="K1658">
            <v>4</v>
          </cell>
          <cell r="L1658">
            <v>21</v>
          </cell>
          <cell r="M1658">
            <v>0.1022046831</v>
          </cell>
        </row>
        <row r="1659">
          <cell r="J1659">
            <v>7</v>
          </cell>
          <cell r="K1659">
            <v>4</v>
          </cell>
          <cell r="L1659">
            <v>21</v>
          </cell>
          <cell r="M1659">
            <v>0.1107521237</v>
          </cell>
        </row>
        <row r="1660">
          <cell r="J1660">
            <v>8</v>
          </cell>
          <cell r="K1660">
            <v>4</v>
          </cell>
          <cell r="L1660">
            <v>21</v>
          </cell>
          <cell r="M1660">
            <v>0.1188554235</v>
          </cell>
        </row>
        <row r="1661">
          <cell r="J1661">
            <v>9</v>
          </cell>
          <cell r="K1661">
            <v>4</v>
          </cell>
          <cell r="L1661">
            <v>21</v>
          </cell>
          <cell r="M1661">
            <v>0.1377749402</v>
          </cell>
        </row>
        <row r="1662">
          <cell r="J1662">
            <v>10</v>
          </cell>
          <cell r="K1662">
            <v>4</v>
          </cell>
          <cell r="L1662">
            <v>21</v>
          </cell>
          <cell r="M1662">
            <v>0.20475990469999999</v>
          </cell>
        </row>
        <row r="1663">
          <cell r="J1663">
            <v>11</v>
          </cell>
          <cell r="K1663">
            <v>4</v>
          </cell>
          <cell r="L1663">
            <v>21</v>
          </cell>
          <cell r="M1663">
            <v>0</v>
          </cell>
        </row>
        <row r="1664">
          <cell r="J1664">
            <v>12</v>
          </cell>
          <cell r="K1664">
            <v>4</v>
          </cell>
          <cell r="L1664">
            <v>21</v>
          </cell>
          <cell r="M1664">
            <v>1</v>
          </cell>
        </row>
        <row r="1665">
          <cell r="J1665">
            <v>13</v>
          </cell>
          <cell r="K1665">
            <v>4</v>
          </cell>
          <cell r="L1665">
            <v>21</v>
          </cell>
          <cell r="M1665">
            <v>0</v>
          </cell>
        </row>
        <row r="1666">
          <cell r="J1666">
            <v>1</v>
          </cell>
          <cell r="K1666">
            <v>4</v>
          </cell>
          <cell r="L1666">
            <v>22</v>
          </cell>
          <cell r="M1666">
            <v>8.3368420200000001E-2</v>
          </cell>
        </row>
        <row r="1667">
          <cell r="J1667">
            <v>2</v>
          </cell>
          <cell r="K1667">
            <v>4</v>
          </cell>
          <cell r="L1667">
            <v>22</v>
          </cell>
          <cell r="M1667">
            <v>8.6633758899999996E-2</v>
          </cell>
        </row>
        <row r="1668">
          <cell r="J1668">
            <v>3</v>
          </cell>
          <cell r="K1668">
            <v>4</v>
          </cell>
          <cell r="L1668">
            <v>22</v>
          </cell>
          <cell r="M1668">
            <v>9.0174145100000005E-2</v>
          </cell>
        </row>
        <row r="1669">
          <cell r="J1669">
            <v>4</v>
          </cell>
          <cell r="K1669">
            <v>4</v>
          </cell>
          <cell r="L1669">
            <v>22</v>
          </cell>
          <cell r="M1669">
            <v>9.3361706899999994E-2</v>
          </cell>
        </row>
        <row r="1670">
          <cell r="J1670">
            <v>5</v>
          </cell>
          <cell r="K1670">
            <v>4</v>
          </cell>
          <cell r="L1670">
            <v>22</v>
          </cell>
          <cell r="M1670">
            <v>9.7971864899999997E-2</v>
          </cell>
        </row>
        <row r="1671">
          <cell r="J1671">
            <v>6</v>
          </cell>
          <cell r="K1671">
            <v>4</v>
          </cell>
          <cell r="L1671">
            <v>22</v>
          </cell>
          <cell r="M1671">
            <v>0.1025808326</v>
          </cell>
        </row>
        <row r="1672">
          <cell r="J1672">
            <v>7</v>
          </cell>
          <cell r="K1672">
            <v>4</v>
          </cell>
          <cell r="L1672">
            <v>22</v>
          </cell>
          <cell r="M1672">
            <v>0.1111187369</v>
          </cell>
        </row>
        <row r="1673">
          <cell r="J1673">
            <v>8</v>
          </cell>
          <cell r="K1673">
            <v>4</v>
          </cell>
          <cell r="L1673">
            <v>22</v>
          </cell>
          <cell r="M1673">
            <v>0.119218093</v>
          </cell>
        </row>
        <row r="1674">
          <cell r="J1674">
            <v>9</v>
          </cell>
          <cell r="K1674">
            <v>4</v>
          </cell>
          <cell r="L1674">
            <v>22</v>
          </cell>
          <cell r="M1674">
            <v>0.13811809480000001</v>
          </cell>
        </row>
        <row r="1675">
          <cell r="J1675">
            <v>10</v>
          </cell>
          <cell r="K1675">
            <v>4</v>
          </cell>
          <cell r="L1675">
            <v>22</v>
          </cell>
          <cell r="M1675">
            <v>0.20504817189999999</v>
          </cell>
        </row>
        <row r="1676">
          <cell r="J1676">
            <v>11</v>
          </cell>
          <cell r="K1676">
            <v>4</v>
          </cell>
          <cell r="L1676">
            <v>22</v>
          </cell>
          <cell r="M1676">
            <v>0</v>
          </cell>
        </row>
        <row r="1677">
          <cell r="J1677">
            <v>12</v>
          </cell>
          <cell r="K1677">
            <v>4</v>
          </cell>
          <cell r="L1677">
            <v>22</v>
          </cell>
          <cell r="M1677">
            <v>1</v>
          </cell>
        </row>
        <row r="1678">
          <cell r="J1678">
            <v>13</v>
          </cell>
          <cell r="K1678">
            <v>4</v>
          </cell>
          <cell r="L1678">
            <v>22</v>
          </cell>
          <cell r="M1678">
            <v>0</v>
          </cell>
        </row>
        <row r="1679">
          <cell r="J1679">
            <v>1</v>
          </cell>
          <cell r="K1679">
            <v>4</v>
          </cell>
          <cell r="L1679">
            <v>23</v>
          </cell>
          <cell r="M1679">
            <v>8.3675395900000005E-2</v>
          </cell>
        </row>
        <row r="1680">
          <cell r="J1680">
            <v>2</v>
          </cell>
          <cell r="K1680">
            <v>4</v>
          </cell>
          <cell r="L1680">
            <v>23</v>
          </cell>
          <cell r="M1680">
            <v>8.6940096100000003E-2</v>
          </cell>
        </row>
        <row r="1681">
          <cell r="J1681">
            <v>3</v>
          </cell>
          <cell r="K1681">
            <v>4</v>
          </cell>
          <cell r="L1681">
            <v>23</v>
          </cell>
          <cell r="M1681">
            <v>9.0482847599999999E-2</v>
          </cell>
        </row>
        <row r="1682">
          <cell r="J1682">
            <v>4</v>
          </cell>
          <cell r="K1682">
            <v>4</v>
          </cell>
          <cell r="L1682">
            <v>23</v>
          </cell>
          <cell r="M1682">
            <v>9.3667253399999997E-2</v>
          </cell>
        </row>
        <row r="1683">
          <cell r="J1683">
            <v>5</v>
          </cell>
          <cell r="K1683">
            <v>4</v>
          </cell>
          <cell r="L1683">
            <v>23</v>
          </cell>
          <cell r="M1683">
            <v>9.8276195699999999E-2</v>
          </cell>
        </row>
        <row r="1684">
          <cell r="J1684">
            <v>6</v>
          </cell>
          <cell r="K1684">
            <v>4</v>
          </cell>
          <cell r="L1684">
            <v>23</v>
          </cell>
          <cell r="M1684">
            <v>0.1028813234</v>
          </cell>
        </row>
        <row r="1685">
          <cell r="J1685">
            <v>7</v>
          </cell>
          <cell r="K1685">
            <v>4</v>
          </cell>
          <cell r="L1685">
            <v>23</v>
          </cell>
          <cell r="M1685">
            <v>0.11141160949999999</v>
          </cell>
        </row>
        <row r="1686">
          <cell r="J1686">
            <v>8</v>
          </cell>
          <cell r="K1686">
            <v>4</v>
          </cell>
          <cell r="L1686">
            <v>23</v>
          </cell>
          <cell r="M1686">
            <v>0.11950781520000001</v>
          </cell>
        </row>
        <row r="1687">
          <cell r="J1687">
            <v>9</v>
          </cell>
          <cell r="K1687">
            <v>4</v>
          </cell>
          <cell r="L1687">
            <v>23</v>
          </cell>
          <cell r="M1687">
            <v>0.1383922273</v>
          </cell>
        </row>
        <row r="1688">
          <cell r="J1688">
            <v>10</v>
          </cell>
          <cell r="K1688">
            <v>4</v>
          </cell>
          <cell r="L1688">
            <v>23</v>
          </cell>
          <cell r="M1688">
            <v>0.20527845710000001</v>
          </cell>
        </row>
        <row r="1689">
          <cell r="J1689">
            <v>11</v>
          </cell>
          <cell r="K1689">
            <v>4</v>
          </cell>
          <cell r="L1689">
            <v>23</v>
          </cell>
          <cell r="M1689">
            <v>0</v>
          </cell>
        </row>
        <row r="1690">
          <cell r="J1690">
            <v>12</v>
          </cell>
          <cell r="K1690">
            <v>4</v>
          </cell>
          <cell r="L1690">
            <v>23</v>
          </cell>
          <cell r="M1690">
            <v>1</v>
          </cell>
        </row>
        <row r="1691">
          <cell r="J1691">
            <v>13</v>
          </cell>
          <cell r="K1691">
            <v>4</v>
          </cell>
          <cell r="L1691">
            <v>23</v>
          </cell>
          <cell r="M1691">
            <v>0</v>
          </cell>
        </row>
        <row r="1692">
          <cell r="J1692">
            <v>1</v>
          </cell>
          <cell r="K1692">
            <v>4</v>
          </cell>
          <cell r="L1692">
            <v>24</v>
          </cell>
          <cell r="M1692">
            <v>8.3920626499999998E-2</v>
          </cell>
        </row>
        <row r="1693">
          <cell r="J1693">
            <v>2</v>
          </cell>
          <cell r="K1693">
            <v>4</v>
          </cell>
          <cell r="L1693">
            <v>24</v>
          </cell>
          <cell r="M1693">
            <v>8.7184816700000001E-2</v>
          </cell>
        </row>
        <row r="1694">
          <cell r="J1694">
            <v>3</v>
          </cell>
          <cell r="K1694">
            <v>4</v>
          </cell>
          <cell r="L1694">
            <v>24</v>
          </cell>
          <cell r="M1694">
            <v>9.0729457700000002E-2</v>
          </cell>
        </row>
        <row r="1695">
          <cell r="J1695">
            <v>4</v>
          </cell>
          <cell r="K1695">
            <v>4</v>
          </cell>
          <cell r="L1695">
            <v>24</v>
          </cell>
          <cell r="M1695">
            <v>9.3911342300000006E-2</v>
          </cell>
        </row>
        <row r="1696">
          <cell r="J1696">
            <v>5</v>
          </cell>
          <cell r="K1696">
            <v>4</v>
          </cell>
          <cell r="L1696">
            <v>24</v>
          </cell>
          <cell r="M1696">
            <v>9.8519313400000003E-2</v>
          </cell>
        </row>
        <row r="1697">
          <cell r="J1697">
            <v>6</v>
          </cell>
          <cell r="K1697">
            <v>4</v>
          </cell>
          <cell r="L1697">
            <v>24</v>
          </cell>
          <cell r="M1697">
            <v>0.1031213735</v>
          </cell>
        </row>
        <row r="1698">
          <cell r="J1698">
            <v>7</v>
          </cell>
          <cell r="K1698">
            <v>4</v>
          </cell>
          <cell r="L1698">
            <v>24</v>
          </cell>
          <cell r="M1698">
            <v>0.11164557379999999</v>
          </cell>
        </row>
        <row r="1699">
          <cell r="J1699">
            <v>8</v>
          </cell>
          <cell r="K1699">
            <v>4</v>
          </cell>
          <cell r="L1699">
            <v>24</v>
          </cell>
          <cell r="M1699">
            <v>0.1197392627</v>
          </cell>
        </row>
        <row r="1700">
          <cell r="J1700">
            <v>9</v>
          </cell>
          <cell r="K1700">
            <v>4</v>
          </cell>
          <cell r="L1700">
            <v>24</v>
          </cell>
          <cell r="M1700">
            <v>0.1386112209</v>
          </cell>
        </row>
        <row r="1701">
          <cell r="J1701">
            <v>10</v>
          </cell>
          <cell r="K1701">
            <v>4</v>
          </cell>
          <cell r="L1701">
            <v>24</v>
          </cell>
          <cell r="M1701">
            <v>0.20546242270000001</v>
          </cell>
        </row>
        <row r="1702">
          <cell r="J1702">
            <v>11</v>
          </cell>
          <cell r="K1702">
            <v>4</v>
          </cell>
          <cell r="L1702">
            <v>24</v>
          </cell>
          <cell r="M1702">
            <v>0</v>
          </cell>
        </row>
        <row r="1703">
          <cell r="J1703">
            <v>12</v>
          </cell>
          <cell r="K1703">
            <v>4</v>
          </cell>
          <cell r="L1703">
            <v>24</v>
          </cell>
          <cell r="M1703">
            <v>1</v>
          </cell>
        </row>
        <row r="1704">
          <cell r="J1704">
            <v>13</v>
          </cell>
          <cell r="K1704">
            <v>4</v>
          </cell>
          <cell r="L1704">
            <v>24</v>
          </cell>
          <cell r="M1704">
            <v>0</v>
          </cell>
        </row>
        <row r="1705">
          <cell r="J1705">
            <v>1</v>
          </cell>
          <cell r="K1705">
            <v>4</v>
          </cell>
          <cell r="L1705">
            <v>25</v>
          </cell>
          <cell r="M1705">
            <v>8.4116531499999994E-2</v>
          </cell>
        </row>
        <row r="1706">
          <cell r="J1706">
            <v>2</v>
          </cell>
          <cell r="K1706">
            <v>4</v>
          </cell>
          <cell r="L1706">
            <v>25</v>
          </cell>
          <cell r="M1706">
            <v>8.7380314200000003E-2</v>
          </cell>
        </row>
        <row r="1707">
          <cell r="J1707">
            <v>3</v>
          </cell>
          <cell r="K1707">
            <v>4</v>
          </cell>
          <cell r="L1707">
            <v>25</v>
          </cell>
          <cell r="M1707">
            <v>9.0926464600000007E-2</v>
          </cell>
        </row>
        <row r="1708">
          <cell r="J1708">
            <v>4</v>
          </cell>
          <cell r="K1708">
            <v>4</v>
          </cell>
          <cell r="L1708">
            <v>25</v>
          </cell>
          <cell r="M1708">
            <v>9.4106335200000002E-2</v>
          </cell>
        </row>
        <row r="1709">
          <cell r="J1709">
            <v>5</v>
          </cell>
          <cell r="K1709">
            <v>4</v>
          </cell>
          <cell r="L1709">
            <v>25</v>
          </cell>
          <cell r="M1709">
            <v>9.8713530499999994E-2</v>
          </cell>
        </row>
        <row r="1710">
          <cell r="J1710">
            <v>6</v>
          </cell>
          <cell r="K1710">
            <v>4</v>
          </cell>
          <cell r="L1710">
            <v>25</v>
          </cell>
          <cell r="M1710">
            <v>0.1033131399</v>
          </cell>
        </row>
        <row r="1711">
          <cell r="J1711">
            <v>7</v>
          </cell>
          <cell r="K1711">
            <v>4</v>
          </cell>
          <cell r="L1711">
            <v>25</v>
          </cell>
          <cell r="M1711">
            <v>0.1118324785</v>
          </cell>
        </row>
        <row r="1712">
          <cell r="J1712">
            <v>8</v>
          </cell>
          <cell r="K1712">
            <v>4</v>
          </cell>
          <cell r="L1712">
            <v>25</v>
          </cell>
          <cell r="M1712">
            <v>0.1199241568</v>
          </cell>
        </row>
        <row r="1713">
          <cell r="J1713">
            <v>9</v>
          </cell>
          <cell r="K1713">
            <v>4</v>
          </cell>
          <cell r="L1713">
            <v>25</v>
          </cell>
          <cell r="M1713">
            <v>0.1387861661</v>
          </cell>
        </row>
        <row r="1714">
          <cell r="J1714">
            <v>10</v>
          </cell>
          <cell r="K1714">
            <v>4</v>
          </cell>
          <cell r="L1714">
            <v>25</v>
          </cell>
          <cell r="M1714">
            <v>0.20560938549999999</v>
          </cell>
        </row>
        <row r="1715">
          <cell r="J1715">
            <v>11</v>
          </cell>
          <cell r="K1715">
            <v>4</v>
          </cell>
          <cell r="L1715">
            <v>25</v>
          </cell>
          <cell r="M1715">
            <v>0</v>
          </cell>
        </row>
        <row r="1716">
          <cell r="J1716">
            <v>12</v>
          </cell>
          <cell r="K1716">
            <v>4</v>
          </cell>
          <cell r="L1716">
            <v>25</v>
          </cell>
          <cell r="M1716">
            <v>1</v>
          </cell>
        </row>
        <row r="1717">
          <cell r="J1717">
            <v>13</v>
          </cell>
          <cell r="K1717">
            <v>4</v>
          </cell>
          <cell r="L1717">
            <v>25</v>
          </cell>
          <cell r="M1717">
            <v>0</v>
          </cell>
        </row>
        <row r="1718">
          <cell r="J1718">
            <v>1</v>
          </cell>
          <cell r="K1718">
            <v>4</v>
          </cell>
          <cell r="L1718">
            <v>26</v>
          </cell>
          <cell r="M1718">
            <v>8.4273032100000006E-2</v>
          </cell>
        </row>
        <row r="1719">
          <cell r="J1719">
            <v>2</v>
          </cell>
          <cell r="K1719">
            <v>4</v>
          </cell>
          <cell r="L1719">
            <v>26</v>
          </cell>
          <cell r="M1719">
            <v>8.75364894E-2</v>
          </cell>
        </row>
        <row r="1720">
          <cell r="J1720">
            <v>3</v>
          </cell>
          <cell r="K1720">
            <v>4</v>
          </cell>
          <cell r="L1720">
            <v>26</v>
          </cell>
          <cell r="M1720">
            <v>9.1083845600000005E-2</v>
          </cell>
        </row>
        <row r="1721">
          <cell r="J1721">
            <v>4</v>
          </cell>
          <cell r="K1721">
            <v>4</v>
          </cell>
          <cell r="L1721">
            <v>26</v>
          </cell>
          <cell r="M1721">
            <v>9.42621072E-2</v>
          </cell>
        </row>
        <row r="1722">
          <cell r="J1722">
            <v>5</v>
          </cell>
          <cell r="K1722">
            <v>4</v>
          </cell>
          <cell r="L1722">
            <v>26</v>
          </cell>
          <cell r="M1722">
            <v>9.8868682799999996E-2</v>
          </cell>
        </row>
        <row r="1723">
          <cell r="J1723">
            <v>6</v>
          </cell>
          <cell r="K1723">
            <v>4</v>
          </cell>
          <cell r="L1723">
            <v>26</v>
          </cell>
          <cell r="M1723">
            <v>0.1034663344</v>
          </cell>
        </row>
        <row r="1724">
          <cell r="J1724">
            <v>7</v>
          </cell>
          <cell r="K1724">
            <v>4</v>
          </cell>
          <cell r="L1724">
            <v>26</v>
          </cell>
          <cell r="M1724">
            <v>0.1119817892</v>
          </cell>
        </row>
        <row r="1725">
          <cell r="J1725">
            <v>8</v>
          </cell>
          <cell r="K1725">
            <v>4</v>
          </cell>
          <cell r="L1725">
            <v>26</v>
          </cell>
          <cell r="M1725">
            <v>0.12007186139999999</v>
          </cell>
        </row>
        <row r="1726">
          <cell r="J1726">
            <v>9</v>
          </cell>
          <cell r="K1726">
            <v>4</v>
          </cell>
          <cell r="L1726">
            <v>26</v>
          </cell>
          <cell r="M1726">
            <v>0.13892592279999999</v>
          </cell>
        </row>
        <row r="1727">
          <cell r="J1727">
            <v>10</v>
          </cell>
          <cell r="K1727">
            <v>4</v>
          </cell>
          <cell r="L1727">
            <v>26</v>
          </cell>
          <cell r="M1727">
            <v>0.20572678820000001</v>
          </cell>
        </row>
        <row r="1728">
          <cell r="J1728">
            <v>11</v>
          </cell>
          <cell r="K1728">
            <v>4</v>
          </cell>
          <cell r="L1728">
            <v>26</v>
          </cell>
          <cell r="M1728">
            <v>0</v>
          </cell>
        </row>
        <row r="1729">
          <cell r="J1729">
            <v>12</v>
          </cell>
          <cell r="K1729">
            <v>4</v>
          </cell>
          <cell r="L1729">
            <v>26</v>
          </cell>
          <cell r="M1729">
            <v>1</v>
          </cell>
        </row>
        <row r="1730">
          <cell r="J1730">
            <v>13</v>
          </cell>
          <cell r="K1730">
            <v>4</v>
          </cell>
          <cell r="L1730">
            <v>26</v>
          </cell>
          <cell r="M1730">
            <v>0</v>
          </cell>
        </row>
        <row r="1731">
          <cell r="J1731">
            <v>1</v>
          </cell>
          <cell r="K1731">
            <v>4</v>
          </cell>
          <cell r="L1731">
            <v>27</v>
          </cell>
          <cell r="M1731">
            <v>8.4398054200000003E-2</v>
          </cell>
        </row>
        <row r="1732">
          <cell r="J1732">
            <v>2</v>
          </cell>
          <cell r="K1732">
            <v>4</v>
          </cell>
          <cell r="L1732">
            <v>27</v>
          </cell>
          <cell r="M1732">
            <v>8.7661251499999995E-2</v>
          </cell>
        </row>
        <row r="1733">
          <cell r="J1733">
            <v>3</v>
          </cell>
          <cell r="K1733">
            <v>4</v>
          </cell>
          <cell r="L1733">
            <v>27</v>
          </cell>
          <cell r="M1733">
            <v>9.1209571000000003E-2</v>
          </cell>
        </row>
        <row r="1734">
          <cell r="J1734">
            <v>4</v>
          </cell>
          <cell r="K1734">
            <v>4</v>
          </cell>
          <cell r="L1734">
            <v>27</v>
          </cell>
          <cell r="M1734">
            <v>9.4386547200000004E-2</v>
          </cell>
        </row>
        <row r="1735">
          <cell r="J1735">
            <v>5</v>
          </cell>
          <cell r="K1735">
            <v>4</v>
          </cell>
          <cell r="L1735">
            <v>27</v>
          </cell>
          <cell r="M1735">
            <v>9.8992627700000002E-2</v>
          </cell>
        </row>
        <row r="1736">
          <cell r="J1736">
            <v>6</v>
          </cell>
          <cell r="K1736">
            <v>4</v>
          </cell>
          <cell r="L1736">
            <v>27</v>
          </cell>
          <cell r="M1736">
            <v>0.1035887154</v>
          </cell>
        </row>
        <row r="1737">
          <cell r="J1737">
            <v>7</v>
          </cell>
          <cell r="K1737">
            <v>4</v>
          </cell>
          <cell r="L1737">
            <v>27</v>
          </cell>
          <cell r="M1737">
            <v>0.11210106760000001</v>
          </cell>
        </row>
        <row r="1738">
          <cell r="J1738">
            <v>8</v>
          </cell>
          <cell r="K1738">
            <v>4</v>
          </cell>
          <cell r="L1738">
            <v>27</v>
          </cell>
          <cell r="M1738">
            <v>0.12018985660000001</v>
          </cell>
        </row>
        <row r="1739">
          <cell r="J1739">
            <v>9</v>
          </cell>
          <cell r="K1739">
            <v>4</v>
          </cell>
          <cell r="L1739">
            <v>27</v>
          </cell>
          <cell r="M1739">
            <v>0.13903756880000001</v>
          </cell>
        </row>
        <row r="1740">
          <cell r="J1740">
            <v>10</v>
          </cell>
          <cell r="K1740">
            <v>4</v>
          </cell>
          <cell r="L1740">
            <v>27</v>
          </cell>
          <cell r="M1740">
            <v>0.2058205766</v>
          </cell>
        </row>
        <row r="1741">
          <cell r="J1741">
            <v>11</v>
          </cell>
          <cell r="K1741">
            <v>4</v>
          </cell>
          <cell r="L1741">
            <v>27</v>
          </cell>
          <cell r="M1741">
            <v>0</v>
          </cell>
        </row>
        <row r="1742">
          <cell r="J1742">
            <v>12</v>
          </cell>
          <cell r="K1742">
            <v>4</v>
          </cell>
          <cell r="L1742">
            <v>27</v>
          </cell>
          <cell r="M1742">
            <v>1</v>
          </cell>
        </row>
        <row r="1743">
          <cell r="J1743">
            <v>13</v>
          </cell>
          <cell r="K1743">
            <v>4</v>
          </cell>
          <cell r="L1743">
            <v>27</v>
          </cell>
          <cell r="M1743">
            <v>0</v>
          </cell>
        </row>
        <row r="1744">
          <cell r="J1744">
            <v>1</v>
          </cell>
          <cell r="K1744">
            <v>4</v>
          </cell>
          <cell r="L1744">
            <v>28</v>
          </cell>
          <cell r="M1744">
            <v>8.4497929400000005E-2</v>
          </cell>
        </row>
        <row r="1745">
          <cell r="J1745">
            <v>2</v>
          </cell>
          <cell r="K1745">
            <v>4</v>
          </cell>
          <cell r="L1745">
            <v>28</v>
          </cell>
          <cell r="M1745">
            <v>8.7760918899999998E-2</v>
          </cell>
        </row>
        <row r="1746">
          <cell r="J1746">
            <v>3</v>
          </cell>
          <cell r="K1746">
            <v>4</v>
          </cell>
          <cell r="L1746">
            <v>28</v>
          </cell>
          <cell r="M1746">
            <v>9.1310007900000004E-2</v>
          </cell>
        </row>
        <row r="1747">
          <cell r="J1747">
            <v>4</v>
          </cell>
          <cell r="K1747">
            <v>4</v>
          </cell>
          <cell r="L1747">
            <v>28</v>
          </cell>
          <cell r="M1747">
            <v>9.4485957400000001E-2</v>
          </cell>
        </row>
        <row r="1748">
          <cell r="J1748">
            <v>5</v>
          </cell>
          <cell r="K1748">
            <v>4</v>
          </cell>
          <cell r="L1748">
            <v>28</v>
          </cell>
          <cell r="M1748">
            <v>9.9091642300000005E-2</v>
          </cell>
        </row>
        <row r="1749">
          <cell r="J1749">
            <v>6</v>
          </cell>
          <cell r="K1749">
            <v>4</v>
          </cell>
          <cell r="L1749">
            <v>28</v>
          </cell>
          <cell r="M1749">
            <v>0.1036864807</v>
          </cell>
        </row>
        <row r="1750">
          <cell r="J1750">
            <v>7</v>
          </cell>
          <cell r="K1750">
            <v>4</v>
          </cell>
          <cell r="L1750">
            <v>28</v>
          </cell>
          <cell r="M1750">
            <v>0.1121963543</v>
          </cell>
        </row>
        <row r="1751">
          <cell r="J1751">
            <v>8</v>
          </cell>
          <cell r="K1751">
            <v>4</v>
          </cell>
          <cell r="L1751">
            <v>28</v>
          </cell>
          <cell r="M1751">
            <v>0.12028411830000001</v>
          </cell>
        </row>
        <row r="1752">
          <cell r="J1752">
            <v>9</v>
          </cell>
          <cell r="K1752">
            <v>4</v>
          </cell>
          <cell r="L1752">
            <v>28</v>
          </cell>
          <cell r="M1752">
            <v>0.13912675839999999</v>
          </cell>
        </row>
        <row r="1753">
          <cell r="J1753">
            <v>10</v>
          </cell>
          <cell r="K1753">
            <v>4</v>
          </cell>
          <cell r="L1753">
            <v>28</v>
          </cell>
          <cell r="M1753">
            <v>0.20589550030000001</v>
          </cell>
        </row>
        <row r="1754">
          <cell r="J1754">
            <v>11</v>
          </cell>
          <cell r="K1754">
            <v>4</v>
          </cell>
          <cell r="L1754">
            <v>28</v>
          </cell>
          <cell r="M1754">
            <v>0</v>
          </cell>
        </row>
        <row r="1755">
          <cell r="J1755">
            <v>12</v>
          </cell>
          <cell r="K1755">
            <v>4</v>
          </cell>
          <cell r="L1755">
            <v>28</v>
          </cell>
          <cell r="M1755">
            <v>1</v>
          </cell>
        </row>
        <row r="1756">
          <cell r="J1756">
            <v>13</v>
          </cell>
          <cell r="K1756">
            <v>4</v>
          </cell>
          <cell r="L1756">
            <v>28</v>
          </cell>
          <cell r="M1756">
            <v>0</v>
          </cell>
        </row>
        <row r="1757">
          <cell r="J1757">
            <v>1</v>
          </cell>
          <cell r="K1757">
            <v>4</v>
          </cell>
          <cell r="L1757">
            <v>29</v>
          </cell>
          <cell r="M1757">
            <v>8.45777157E-2</v>
          </cell>
        </row>
        <row r="1758">
          <cell r="J1758">
            <v>2</v>
          </cell>
          <cell r="K1758">
            <v>4</v>
          </cell>
          <cell r="L1758">
            <v>29</v>
          </cell>
          <cell r="M1758">
            <v>8.7840539199999998E-2</v>
          </cell>
        </row>
        <row r="1759">
          <cell r="J1759">
            <v>3</v>
          </cell>
          <cell r="K1759">
            <v>4</v>
          </cell>
          <cell r="L1759">
            <v>29</v>
          </cell>
          <cell r="M1759">
            <v>9.1390242999999996E-2</v>
          </cell>
        </row>
        <row r="1760">
          <cell r="J1760">
            <v>4</v>
          </cell>
          <cell r="K1760">
            <v>4</v>
          </cell>
          <cell r="L1760">
            <v>29</v>
          </cell>
          <cell r="M1760">
            <v>9.4565372199999997E-2</v>
          </cell>
        </row>
        <row r="1761">
          <cell r="J1761">
            <v>5</v>
          </cell>
          <cell r="K1761">
            <v>4</v>
          </cell>
          <cell r="L1761">
            <v>29</v>
          </cell>
          <cell r="M1761">
            <v>9.9170741199999995E-2</v>
          </cell>
        </row>
        <row r="1762">
          <cell r="J1762">
            <v>6</v>
          </cell>
          <cell r="K1762">
            <v>4</v>
          </cell>
          <cell r="L1762">
            <v>29</v>
          </cell>
          <cell r="M1762">
            <v>0.10376458149999999</v>
          </cell>
        </row>
        <row r="1763">
          <cell r="J1763">
            <v>7</v>
          </cell>
          <cell r="K1763">
            <v>4</v>
          </cell>
          <cell r="L1763">
            <v>29</v>
          </cell>
          <cell r="M1763">
            <v>0.112272475</v>
          </cell>
        </row>
        <row r="1764">
          <cell r="J1764">
            <v>8</v>
          </cell>
          <cell r="K1764">
            <v>4</v>
          </cell>
          <cell r="L1764">
            <v>29</v>
          </cell>
          <cell r="M1764">
            <v>0.12035942030000001</v>
          </cell>
        </row>
        <row r="1765">
          <cell r="J1765">
            <v>9</v>
          </cell>
          <cell r="K1765">
            <v>4</v>
          </cell>
          <cell r="L1765">
            <v>29</v>
          </cell>
          <cell r="M1765">
            <v>0.13919800839999999</v>
          </cell>
        </row>
        <row r="1766">
          <cell r="J1766">
            <v>10</v>
          </cell>
          <cell r="K1766">
            <v>4</v>
          </cell>
          <cell r="L1766">
            <v>29</v>
          </cell>
          <cell r="M1766">
            <v>0.2059553539</v>
          </cell>
        </row>
        <row r="1767">
          <cell r="J1767">
            <v>11</v>
          </cell>
          <cell r="K1767">
            <v>4</v>
          </cell>
          <cell r="L1767">
            <v>29</v>
          </cell>
          <cell r="M1767">
            <v>0</v>
          </cell>
        </row>
        <row r="1768">
          <cell r="J1768">
            <v>12</v>
          </cell>
          <cell r="K1768">
            <v>4</v>
          </cell>
          <cell r="L1768">
            <v>29</v>
          </cell>
          <cell r="M1768">
            <v>1</v>
          </cell>
        </row>
        <row r="1769">
          <cell r="J1769">
            <v>13</v>
          </cell>
          <cell r="K1769">
            <v>4</v>
          </cell>
          <cell r="L1769">
            <v>29</v>
          </cell>
          <cell r="M1769">
            <v>0</v>
          </cell>
        </row>
        <row r="1770">
          <cell r="J1770">
            <v>1</v>
          </cell>
          <cell r="K1770">
            <v>4</v>
          </cell>
          <cell r="L1770">
            <v>30</v>
          </cell>
          <cell r="M1770">
            <v>8.4641453800000002E-2</v>
          </cell>
        </row>
        <row r="1771">
          <cell r="J1771">
            <v>2</v>
          </cell>
          <cell r="K1771">
            <v>4</v>
          </cell>
          <cell r="L1771">
            <v>30</v>
          </cell>
          <cell r="M1771">
            <v>8.79041448E-2</v>
          </cell>
        </row>
        <row r="1772">
          <cell r="J1772">
            <v>3</v>
          </cell>
          <cell r="K1772">
            <v>4</v>
          </cell>
          <cell r="L1772">
            <v>30</v>
          </cell>
          <cell r="M1772">
            <v>9.1454339699999998E-2</v>
          </cell>
        </row>
        <row r="1773">
          <cell r="J1773">
            <v>4</v>
          </cell>
          <cell r="K1773">
            <v>4</v>
          </cell>
          <cell r="L1773">
            <v>30</v>
          </cell>
          <cell r="M1773">
            <v>9.4628813500000006E-2</v>
          </cell>
        </row>
        <row r="1774">
          <cell r="J1774">
            <v>5</v>
          </cell>
          <cell r="K1774">
            <v>4</v>
          </cell>
          <cell r="L1774">
            <v>30</v>
          </cell>
          <cell r="M1774">
            <v>9.9233930100000006E-2</v>
          </cell>
        </row>
        <row r="1775">
          <cell r="J1775">
            <v>6</v>
          </cell>
          <cell r="K1775">
            <v>4</v>
          </cell>
          <cell r="L1775">
            <v>30</v>
          </cell>
          <cell r="M1775">
            <v>0.1038269731</v>
          </cell>
        </row>
        <row r="1776">
          <cell r="J1776">
            <v>7</v>
          </cell>
          <cell r="K1776">
            <v>4</v>
          </cell>
          <cell r="L1776">
            <v>30</v>
          </cell>
          <cell r="M1776">
            <v>0.1123332849</v>
          </cell>
        </row>
        <row r="1777">
          <cell r="J1777">
            <v>8</v>
          </cell>
          <cell r="K1777">
            <v>4</v>
          </cell>
          <cell r="L1777">
            <v>30</v>
          </cell>
          <cell r="M1777">
            <v>0.12041957590000001</v>
          </cell>
        </row>
        <row r="1778">
          <cell r="J1778">
            <v>9</v>
          </cell>
          <cell r="K1778">
            <v>4</v>
          </cell>
          <cell r="L1778">
            <v>30</v>
          </cell>
          <cell r="M1778">
            <v>0.13925492719999999</v>
          </cell>
        </row>
        <row r="1779">
          <cell r="J1779">
            <v>10</v>
          </cell>
          <cell r="K1779">
            <v>4</v>
          </cell>
          <cell r="L1779">
            <v>30</v>
          </cell>
          <cell r="M1779">
            <v>0.20600316860000001</v>
          </cell>
        </row>
        <row r="1780">
          <cell r="J1780">
            <v>11</v>
          </cell>
          <cell r="K1780">
            <v>4</v>
          </cell>
          <cell r="L1780">
            <v>30</v>
          </cell>
          <cell r="M1780">
            <v>0</v>
          </cell>
        </row>
        <row r="1781">
          <cell r="J1781">
            <v>12</v>
          </cell>
          <cell r="K1781">
            <v>4</v>
          </cell>
          <cell r="L1781">
            <v>30</v>
          </cell>
          <cell r="M1781">
            <v>1</v>
          </cell>
        </row>
        <row r="1782">
          <cell r="J1782">
            <v>13</v>
          </cell>
          <cell r="K1782">
            <v>4</v>
          </cell>
          <cell r="L1782">
            <v>30</v>
          </cell>
          <cell r="M1782">
            <v>0</v>
          </cell>
        </row>
        <row r="1783">
          <cell r="J1783">
            <v>1</v>
          </cell>
          <cell r="K1783">
            <v>5</v>
          </cell>
          <cell r="L1783">
            <v>5</v>
          </cell>
          <cell r="M1783">
            <v>3.6347369999999999E-3</v>
          </cell>
        </row>
        <row r="1784">
          <cell r="J1784">
            <v>2</v>
          </cell>
          <cell r="K1784">
            <v>5</v>
          </cell>
          <cell r="L1784">
            <v>5</v>
          </cell>
          <cell r="M1784">
            <v>5.5999667999999999E-3</v>
          </cell>
        </row>
        <row r="1785">
          <cell r="J1785">
            <v>3</v>
          </cell>
          <cell r="K1785">
            <v>5</v>
          </cell>
          <cell r="L1785">
            <v>5</v>
          </cell>
          <cell r="M1785">
            <v>7.5577578000000003E-3</v>
          </cell>
        </row>
        <row r="1786">
          <cell r="J1786">
            <v>4</v>
          </cell>
          <cell r="K1786">
            <v>5</v>
          </cell>
          <cell r="L1786">
            <v>5</v>
          </cell>
          <cell r="M1786">
            <v>9.7077820999999995E-3</v>
          </cell>
        </row>
        <row r="1787">
          <cell r="J1787">
            <v>5</v>
          </cell>
          <cell r="K1787">
            <v>5</v>
          </cell>
          <cell r="L1787">
            <v>5</v>
          </cell>
          <cell r="M1787">
            <v>1.2218052199999999E-2</v>
          </cell>
        </row>
        <row r="1788">
          <cell r="J1788">
            <v>6</v>
          </cell>
          <cell r="K1788">
            <v>5</v>
          </cell>
          <cell r="L1788">
            <v>5</v>
          </cell>
          <cell r="M1788">
            <v>1.6143597400000001E-2</v>
          </cell>
        </row>
        <row r="1789">
          <cell r="J1789">
            <v>7</v>
          </cell>
          <cell r="K1789">
            <v>5</v>
          </cell>
          <cell r="L1789">
            <v>5</v>
          </cell>
          <cell r="M1789">
            <v>2.1618269200000002E-2</v>
          </cell>
        </row>
        <row r="1790">
          <cell r="J1790">
            <v>8</v>
          </cell>
          <cell r="K1790">
            <v>5</v>
          </cell>
          <cell r="L1790">
            <v>5</v>
          </cell>
          <cell r="M1790">
            <v>3.0653090300000001E-2</v>
          </cell>
        </row>
        <row r="1791">
          <cell r="J1791">
            <v>9</v>
          </cell>
          <cell r="K1791">
            <v>5</v>
          </cell>
          <cell r="L1791">
            <v>5</v>
          </cell>
          <cell r="M1791">
            <v>4.8185168700000003E-2</v>
          </cell>
        </row>
        <row r="1792">
          <cell r="J1792">
            <v>10</v>
          </cell>
          <cell r="K1792">
            <v>5</v>
          </cell>
          <cell r="L1792">
            <v>5</v>
          </cell>
          <cell r="M1792">
            <v>0.1220769369</v>
          </cell>
        </row>
        <row r="1793">
          <cell r="J1793">
            <v>11</v>
          </cell>
          <cell r="K1793">
            <v>5</v>
          </cell>
          <cell r="L1793">
            <v>5</v>
          </cell>
          <cell r="M1793">
            <v>0</v>
          </cell>
        </row>
        <row r="1794">
          <cell r="J1794">
            <v>12</v>
          </cell>
          <cell r="K1794">
            <v>5</v>
          </cell>
          <cell r="L1794">
            <v>5</v>
          </cell>
          <cell r="M1794">
            <v>1</v>
          </cell>
        </row>
        <row r="1795">
          <cell r="J1795">
            <v>13</v>
          </cell>
          <cell r="K1795">
            <v>5</v>
          </cell>
          <cell r="L1795">
            <v>5</v>
          </cell>
          <cell r="M1795">
            <v>0</v>
          </cell>
        </row>
        <row r="1796">
          <cell r="J1796">
            <v>1</v>
          </cell>
          <cell r="K1796">
            <v>5</v>
          </cell>
          <cell r="L1796">
            <v>6</v>
          </cell>
          <cell r="M1796">
            <v>1.3783673499999999E-2</v>
          </cell>
        </row>
        <row r="1797">
          <cell r="J1797">
            <v>2</v>
          </cell>
          <cell r="K1797">
            <v>5</v>
          </cell>
          <cell r="L1797">
            <v>6</v>
          </cell>
          <cell r="M1797">
            <v>1.70590173E-2</v>
          </cell>
        </row>
        <row r="1798">
          <cell r="J1798">
            <v>3</v>
          </cell>
          <cell r="K1798">
            <v>5</v>
          </cell>
          <cell r="L1798">
            <v>6</v>
          </cell>
          <cell r="M1798">
            <v>2.0544237900000002E-2</v>
          </cell>
        </row>
        <row r="1799">
          <cell r="J1799">
            <v>4</v>
          </cell>
          <cell r="K1799">
            <v>5</v>
          </cell>
          <cell r="L1799">
            <v>6</v>
          </cell>
          <cell r="M1799">
            <v>2.3681530499999999E-2</v>
          </cell>
        </row>
        <row r="1800">
          <cell r="J1800">
            <v>5</v>
          </cell>
          <cell r="K1800">
            <v>5</v>
          </cell>
          <cell r="L1800">
            <v>6</v>
          </cell>
          <cell r="M1800">
            <v>2.73516977E-2</v>
          </cell>
        </row>
        <row r="1801">
          <cell r="J1801">
            <v>6</v>
          </cell>
          <cell r="K1801">
            <v>5</v>
          </cell>
          <cell r="L1801">
            <v>6</v>
          </cell>
          <cell r="M1801">
            <v>3.2458475600000002E-2</v>
          </cell>
        </row>
        <row r="1802">
          <cell r="J1802">
            <v>7</v>
          </cell>
          <cell r="K1802">
            <v>5</v>
          </cell>
          <cell r="L1802">
            <v>6</v>
          </cell>
          <cell r="M1802">
            <v>3.93961491E-2</v>
          </cell>
        </row>
        <row r="1803">
          <cell r="J1803">
            <v>8</v>
          </cell>
          <cell r="K1803">
            <v>5</v>
          </cell>
          <cell r="L1803">
            <v>6</v>
          </cell>
          <cell r="M1803">
            <v>5.1044970100000003E-2</v>
          </cell>
        </row>
        <row r="1804">
          <cell r="J1804">
            <v>9</v>
          </cell>
          <cell r="K1804">
            <v>5</v>
          </cell>
          <cell r="L1804">
            <v>6</v>
          </cell>
          <cell r="M1804">
            <v>6.8557050199999997E-2</v>
          </cell>
        </row>
        <row r="1805">
          <cell r="J1805">
            <v>10</v>
          </cell>
          <cell r="K1805">
            <v>5</v>
          </cell>
          <cell r="L1805">
            <v>6</v>
          </cell>
          <cell r="M1805">
            <v>0.14166299839999999</v>
          </cell>
        </row>
        <row r="1806">
          <cell r="J1806">
            <v>11</v>
          </cell>
          <cell r="K1806">
            <v>5</v>
          </cell>
          <cell r="L1806">
            <v>6</v>
          </cell>
          <cell r="M1806">
            <v>0</v>
          </cell>
        </row>
        <row r="1807">
          <cell r="J1807">
            <v>12</v>
          </cell>
          <cell r="K1807">
            <v>5</v>
          </cell>
          <cell r="L1807">
            <v>6</v>
          </cell>
          <cell r="M1807">
            <v>1</v>
          </cell>
        </row>
        <row r="1808">
          <cell r="J1808">
            <v>13</v>
          </cell>
          <cell r="K1808">
            <v>5</v>
          </cell>
          <cell r="L1808">
            <v>6</v>
          </cell>
          <cell r="M1808">
            <v>0</v>
          </cell>
        </row>
        <row r="1809">
          <cell r="J1809">
            <v>1</v>
          </cell>
          <cell r="K1809">
            <v>5</v>
          </cell>
          <cell r="L1809">
            <v>7</v>
          </cell>
          <cell r="M1809">
            <v>2.49405023E-2</v>
          </cell>
        </row>
        <row r="1810">
          <cell r="J1810">
            <v>2</v>
          </cell>
          <cell r="K1810">
            <v>5</v>
          </cell>
          <cell r="L1810">
            <v>7</v>
          </cell>
          <cell r="M1810">
            <v>2.8595571199999999E-2</v>
          </cell>
        </row>
        <row r="1811">
          <cell r="J1811">
            <v>3</v>
          </cell>
          <cell r="K1811">
            <v>5</v>
          </cell>
          <cell r="L1811">
            <v>7</v>
          </cell>
          <cell r="M1811">
            <v>3.2702286400000002E-2</v>
          </cell>
        </row>
        <row r="1812">
          <cell r="J1812">
            <v>4</v>
          </cell>
          <cell r="K1812">
            <v>5</v>
          </cell>
          <cell r="L1812">
            <v>7</v>
          </cell>
          <cell r="M1812">
            <v>3.60346676E-2</v>
          </cell>
        </row>
        <row r="1813">
          <cell r="J1813">
            <v>5</v>
          </cell>
          <cell r="K1813">
            <v>5</v>
          </cell>
          <cell r="L1813">
            <v>7</v>
          </cell>
          <cell r="M1813">
            <v>3.99179484E-2</v>
          </cell>
        </row>
        <row r="1814">
          <cell r="J1814">
            <v>6</v>
          </cell>
          <cell r="K1814">
            <v>5</v>
          </cell>
          <cell r="L1814">
            <v>7</v>
          </cell>
          <cell r="M1814">
            <v>4.5270999399999998E-2</v>
          </cell>
        </row>
        <row r="1815">
          <cell r="J1815">
            <v>7</v>
          </cell>
          <cell r="K1815">
            <v>5</v>
          </cell>
          <cell r="L1815">
            <v>7</v>
          </cell>
          <cell r="M1815">
            <v>5.2518787499999997E-2</v>
          </cell>
        </row>
        <row r="1816">
          <cell r="J1816">
            <v>8</v>
          </cell>
          <cell r="K1816">
            <v>5</v>
          </cell>
          <cell r="L1816">
            <v>7</v>
          </cell>
          <cell r="M1816">
            <v>6.4676276000000005E-2</v>
          </cell>
        </row>
        <row r="1817">
          <cell r="J1817">
            <v>9</v>
          </cell>
          <cell r="K1817">
            <v>5</v>
          </cell>
          <cell r="L1817">
            <v>7</v>
          </cell>
          <cell r="M1817">
            <v>8.1672536200000007E-2</v>
          </cell>
        </row>
        <row r="1818">
          <cell r="J1818">
            <v>10</v>
          </cell>
          <cell r="K1818">
            <v>5</v>
          </cell>
          <cell r="L1818">
            <v>7</v>
          </cell>
          <cell r="M1818">
            <v>0.15322594589999999</v>
          </cell>
        </row>
        <row r="1819">
          <cell r="J1819">
            <v>11</v>
          </cell>
          <cell r="K1819">
            <v>5</v>
          </cell>
          <cell r="L1819">
            <v>7</v>
          </cell>
          <cell r="M1819">
            <v>0</v>
          </cell>
        </row>
        <row r="1820">
          <cell r="J1820">
            <v>12</v>
          </cell>
          <cell r="K1820">
            <v>5</v>
          </cell>
          <cell r="L1820">
            <v>7</v>
          </cell>
          <cell r="M1820">
            <v>1</v>
          </cell>
        </row>
        <row r="1821">
          <cell r="J1821">
            <v>13</v>
          </cell>
          <cell r="K1821">
            <v>5</v>
          </cell>
          <cell r="L1821">
            <v>7</v>
          </cell>
          <cell r="M1821">
            <v>0</v>
          </cell>
        </row>
        <row r="1822">
          <cell r="J1822">
            <v>1</v>
          </cell>
          <cell r="K1822">
            <v>5</v>
          </cell>
          <cell r="L1822">
            <v>8</v>
          </cell>
          <cell r="M1822">
            <v>3.4716253199999998E-2</v>
          </cell>
        </row>
        <row r="1823">
          <cell r="J1823">
            <v>2</v>
          </cell>
          <cell r="K1823">
            <v>5</v>
          </cell>
          <cell r="L1823">
            <v>8</v>
          </cell>
          <cell r="M1823">
            <v>3.8433400399999998E-2</v>
          </cell>
        </row>
        <row r="1824">
          <cell r="J1824">
            <v>3</v>
          </cell>
          <cell r="K1824">
            <v>5</v>
          </cell>
          <cell r="L1824">
            <v>8</v>
          </cell>
          <cell r="M1824">
            <v>4.2833081500000002E-2</v>
          </cell>
        </row>
        <row r="1825">
          <cell r="J1825">
            <v>4</v>
          </cell>
          <cell r="K1825">
            <v>5</v>
          </cell>
          <cell r="L1825">
            <v>8</v>
          </cell>
          <cell r="M1825">
            <v>4.6134646299999998E-2</v>
          </cell>
        </row>
        <row r="1826">
          <cell r="J1826">
            <v>5</v>
          </cell>
          <cell r="K1826">
            <v>5</v>
          </cell>
          <cell r="L1826">
            <v>8</v>
          </cell>
          <cell r="M1826">
            <v>4.9988114899999998E-2</v>
          </cell>
        </row>
        <row r="1827">
          <cell r="J1827">
            <v>6</v>
          </cell>
          <cell r="K1827">
            <v>5</v>
          </cell>
          <cell r="L1827">
            <v>8</v>
          </cell>
          <cell r="M1827">
            <v>5.5360308800000001E-2</v>
          </cell>
        </row>
        <row r="1828">
          <cell r="J1828">
            <v>7</v>
          </cell>
          <cell r="K1828">
            <v>5</v>
          </cell>
          <cell r="L1828">
            <v>8</v>
          </cell>
          <cell r="M1828">
            <v>6.2644452599999997E-2</v>
          </cell>
        </row>
        <row r="1829">
          <cell r="J1829">
            <v>8</v>
          </cell>
          <cell r="K1829">
            <v>5</v>
          </cell>
          <cell r="L1829">
            <v>8</v>
          </cell>
          <cell r="M1829">
            <v>7.4810107000000001E-2</v>
          </cell>
        </row>
        <row r="1830">
          <cell r="J1830">
            <v>9</v>
          </cell>
          <cell r="K1830">
            <v>5</v>
          </cell>
          <cell r="L1830">
            <v>8</v>
          </cell>
          <cell r="M1830">
            <v>9.1364755899999997E-2</v>
          </cell>
        </row>
        <row r="1831">
          <cell r="J1831">
            <v>10</v>
          </cell>
          <cell r="K1831">
            <v>5</v>
          </cell>
          <cell r="L1831">
            <v>8</v>
          </cell>
          <cell r="M1831">
            <v>0.1615634336</v>
          </cell>
        </row>
        <row r="1832">
          <cell r="J1832">
            <v>11</v>
          </cell>
          <cell r="K1832">
            <v>5</v>
          </cell>
          <cell r="L1832">
            <v>8</v>
          </cell>
          <cell r="M1832">
            <v>0</v>
          </cell>
        </row>
        <row r="1833">
          <cell r="J1833">
            <v>12</v>
          </cell>
          <cell r="K1833">
            <v>5</v>
          </cell>
          <cell r="L1833">
            <v>8</v>
          </cell>
          <cell r="M1833">
            <v>1</v>
          </cell>
        </row>
        <row r="1834">
          <cell r="J1834">
            <v>13</v>
          </cell>
          <cell r="K1834">
            <v>5</v>
          </cell>
          <cell r="L1834">
            <v>8</v>
          </cell>
          <cell r="M1834">
            <v>0</v>
          </cell>
        </row>
        <row r="1835">
          <cell r="J1835">
            <v>1</v>
          </cell>
          <cell r="K1835">
            <v>5</v>
          </cell>
          <cell r="L1835">
            <v>9</v>
          </cell>
          <cell r="M1835">
            <v>4.2758982600000002E-2</v>
          </cell>
        </row>
        <row r="1836">
          <cell r="J1836">
            <v>2</v>
          </cell>
          <cell r="K1836">
            <v>5</v>
          </cell>
          <cell r="L1836">
            <v>9</v>
          </cell>
          <cell r="M1836">
            <v>4.6457772000000001E-2</v>
          </cell>
        </row>
        <row r="1837">
          <cell r="J1837">
            <v>3</v>
          </cell>
          <cell r="K1837">
            <v>5</v>
          </cell>
          <cell r="L1837">
            <v>9</v>
          </cell>
          <cell r="M1837">
            <v>5.1034943499999999E-2</v>
          </cell>
        </row>
        <row r="1838">
          <cell r="J1838">
            <v>4</v>
          </cell>
          <cell r="K1838">
            <v>5</v>
          </cell>
          <cell r="L1838">
            <v>9</v>
          </cell>
          <cell r="M1838">
            <v>5.42606988E-2</v>
          </cell>
        </row>
        <row r="1839">
          <cell r="J1839">
            <v>5</v>
          </cell>
          <cell r="K1839">
            <v>5</v>
          </cell>
          <cell r="L1839">
            <v>9</v>
          </cell>
          <cell r="M1839">
            <v>5.8036801300000003E-2</v>
          </cell>
        </row>
        <row r="1840">
          <cell r="J1840">
            <v>6</v>
          </cell>
          <cell r="K1840">
            <v>5</v>
          </cell>
          <cell r="L1840">
            <v>9</v>
          </cell>
          <cell r="M1840">
            <v>6.3377836000000007E-2</v>
          </cell>
        </row>
        <row r="1841">
          <cell r="J1841">
            <v>7</v>
          </cell>
          <cell r="K1841">
            <v>5</v>
          </cell>
          <cell r="L1841">
            <v>9</v>
          </cell>
          <cell r="M1841">
            <v>7.0636071800000005E-2</v>
          </cell>
        </row>
        <row r="1842">
          <cell r="J1842">
            <v>8</v>
          </cell>
          <cell r="K1842">
            <v>5</v>
          </cell>
          <cell r="L1842">
            <v>9</v>
          </cell>
          <cell r="M1842">
            <v>8.2705041399999998E-2</v>
          </cell>
        </row>
        <row r="1843">
          <cell r="J1843">
            <v>9</v>
          </cell>
          <cell r="K1843">
            <v>5</v>
          </cell>
          <cell r="L1843">
            <v>9</v>
          </cell>
          <cell r="M1843">
            <v>9.8901788300000001E-2</v>
          </cell>
        </row>
        <row r="1844">
          <cell r="J1844">
            <v>10</v>
          </cell>
          <cell r="K1844">
            <v>5</v>
          </cell>
          <cell r="L1844">
            <v>9</v>
          </cell>
          <cell r="M1844">
            <v>0.1679919818</v>
          </cell>
        </row>
        <row r="1845">
          <cell r="J1845">
            <v>11</v>
          </cell>
          <cell r="K1845">
            <v>5</v>
          </cell>
          <cell r="L1845">
            <v>9</v>
          </cell>
          <cell r="M1845">
            <v>0</v>
          </cell>
        </row>
        <row r="1846">
          <cell r="J1846">
            <v>12</v>
          </cell>
          <cell r="K1846">
            <v>5</v>
          </cell>
          <cell r="L1846">
            <v>9</v>
          </cell>
          <cell r="M1846">
            <v>1</v>
          </cell>
        </row>
        <row r="1847">
          <cell r="J1847">
            <v>13</v>
          </cell>
          <cell r="K1847">
            <v>5</v>
          </cell>
          <cell r="L1847">
            <v>9</v>
          </cell>
          <cell r="M1847">
            <v>0</v>
          </cell>
        </row>
        <row r="1848">
          <cell r="J1848">
            <v>1</v>
          </cell>
          <cell r="K1848">
            <v>5</v>
          </cell>
          <cell r="L1848">
            <v>10</v>
          </cell>
          <cell r="M1848">
            <v>4.9246182300000003E-2</v>
          </cell>
        </row>
        <row r="1849">
          <cell r="J1849">
            <v>2</v>
          </cell>
          <cell r="K1849">
            <v>5</v>
          </cell>
          <cell r="L1849">
            <v>10</v>
          </cell>
          <cell r="M1849">
            <v>5.2912041899999998E-2</v>
          </cell>
        </row>
        <row r="1850">
          <cell r="J1850">
            <v>3</v>
          </cell>
          <cell r="K1850">
            <v>5</v>
          </cell>
          <cell r="L1850">
            <v>10</v>
          </cell>
          <cell r="M1850">
            <v>5.7615847499999998E-2</v>
          </cell>
        </row>
        <row r="1851">
          <cell r="J1851">
            <v>4</v>
          </cell>
          <cell r="K1851">
            <v>5</v>
          </cell>
          <cell r="L1851">
            <v>10</v>
          </cell>
          <cell r="M1851">
            <v>6.0767357799999998E-2</v>
          </cell>
        </row>
        <row r="1852">
          <cell r="J1852">
            <v>5</v>
          </cell>
          <cell r="K1852">
            <v>5</v>
          </cell>
          <cell r="L1852">
            <v>10</v>
          </cell>
          <cell r="M1852">
            <v>6.4467414200000003E-2</v>
          </cell>
        </row>
        <row r="1853">
          <cell r="J1853">
            <v>6</v>
          </cell>
          <cell r="K1853">
            <v>5</v>
          </cell>
          <cell r="L1853">
            <v>10</v>
          </cell>
          <cell r="M1853">
            <v>6.9771267900000003E-2</v>
          </cell>
        </row>
        <row r="1854">
          <cell r="J1854">
            <v>7</v>
          </cell>
          <cell r="K1854">
            <v>5</v>
          </cell>
          <cell r="L1854">
            <v>10</v>
          </cell>
          <cell r="M1854">
            <v>7.69942874E-2</v>
          </cell>
        </row>
        <row r="1855">
          <cell r="J1855">
            <v>8</v>
          </cell>
          <cell r="K1855">
            <v>5</v>
          </cell>
          <cell r="L1855">
            <v>10</v>
          </cell>
          <cell r="M1855">
            <v>8.8958786200000001E-2</v>
          </cell>
        </row>
        <row r="1856">
          <cell r="J1856">
            <v>9</v>
          </cell>
          <cell r="K1856">
            <v>5</v>
          </cell>
          <cell r="L1856">
            <v>10</v>
          </cell>
          <cell r="M1856">
            <v>0.1048683579</v>
          </cell>
        </row>
        <row r="1857">
          <cell r="J1857">
            <v>10</v>
          </cell>
          <cell r="K1857">
            <v>5</v>
          </cell>
          <cell r="L1857">
            <v>10</v>
          </cell>
          <cell r="M1857">
            <v>0.1730662365</v>
          </cell>
        </row>
        <row r="1858">
          <cell r="J1858">
            <v>11</v>
          </cell>
          <cell r="K1858">
            <v>5</v>
          </cell>
          <cell r="L1858">
            <v>10</v>
          </cell>
          <cell r="M1858">
            <v>0</v>
          </cell>
        </row>
        <row r="1859">
          <cell r="J1859">
            <v>12</v>
          </cell>
          <cell r="K1859">
            <v>5</v>
          </cell>
          <cell r="L1859">
            <v>10</v>
          </cell>
          <cell r="M1859">
            <v>1</v>
          </cell>
        </row>
        <row r="1860">
          <cell r="J1860">
            <v>13</v>
          </cell>
          <cell r="K1860">
            <v>5</v>
          </cell>
          <cell r="L1860">
            <v>10</v>
          </cell>
          <cell r="M1860">
            <v>0</v>
          </cell>
        </row>
        <row r="1861">
          <cell r="J1861">
            <v>1</v>
          </cell>
          <cell r="K1861">
            <v>5</v>
          </cell>
          <cell r="L1861">
            <v>11</v>
          </cell>
          <cell r="M1861">
            <v>5.44450722E-2</v>
          </cell>
        </row>
        <row r="1862">
          <cell r="J1862">
            <v>2</v>
          </cell>
          <cell r="K1862">
            <v>5</v>
          </cell>
          <cell r="L1862">
            <v>11</v>
          </cell>
          <cell r="M1862">
            <v>5.8079763299999997E-2</v>
          </cell>
        </row>
        <row r="1863">
          <cell r="J1863">
            <v>3</v>
          </cell>
          <cell r="K1863">
            <v>5</v>
          </cell>
          <cell r="L1863">
            <v>11</v>
          </cell>
          <cell r="M1863">
            <v>6.2880699799999995E-2</v>
          </cell>
        </row>
        <row r="1864">
          <cell r="J1864">
            <v>4</v>
          </cell>
          <cell r="K1864">
            <v>5</v>
          </cell>
          <cell r="L1864">
            <v>11</v>
          </cell>
          <cell r="M1864">
            <v>6.5969260299999999E-2</v>
          </cell>
        </row>
        <row r="1865">
          <cell r="J1865">
            <v>5</v>
          </cell>
          <cell r="K1865">
            <v>5</v>
          </cell>
          <cell r="L1865">
            <v>11</v>
          </cell>
          <cell r="M1865">
            <v>6.9604784000000003E-2</v>
          </cell>
        </row>
        <row r="1866">
          <cell r="J1866">
            <v>6</v>
          </cell>
          <cell r="K1866">
            <v>5</v>
          </cell>
          <cell r="L1866">
            <v>11</v>
          </cell>
          <cell r="M1866">
            <v>7.4875674700000006E-2</v>
          </cell>
        </row>
        <row r="1867">
          <cell r="J1867">
            <v>7</v>
          </cell>
          <cell r="K1867">
            <v>5</v>
          </cell>
          <cell r="L1867">
            <v>11</v>
          </cell>
          <cell r="M1867">
            <v>8.2066710400000006E-2</v>
          </cell>
        </row>
        <row r="1868">
          <cell r="J1868">
            <v>8</v>
          </cell>
          <cell r="K1868">
            <v>5</v>
          </cell>
          <cell r="L1868">
            <v>11</v>
          </cell>
          <cell r="M1868">
            <v>9.3940530800000005E-2</v>
          </cell>
        </row>
        <row r="1869">
          <cell r="J1869">
            <v>9</v>
          </cell>
          <cell r="K1869">
            <v>5</v>
          </cell>
          <cell r="L1869">
            <v>11</v>
          </cell>
          <cell r="M1869">
            <v>0.1096203593</v>
          </cell>
        </row>
        <row r="1870">
          <cell r="J1870">
            <v>10</v>
          </cell>
          <cell r="K1870">
            <v>5</v>
          </cell>
          <cell r="L1870">
            <v>11</v>
          </cell>
          <cell r="M1870">
            <v>0.17710360859999999</v>
          </cell>
        </row>
        <row r="1871">
          <cell r="J1871">
            <v>11</v>
          </cell>
          <cell r="K1871">
            <v>5</v>
          </cell>
          <cell r="L1871">
            <v>11</v>
          </cell>
          <cell r="M1871">
            <v>0</v>
          </cell>
        </row>
        <row r="1872">
          <cell r="J1872">
            <v>12</v>
          </cell>
          <cell r="K1872">
            <v>5</v>
          </cell>
          <cell r="L1872">
            <v>11</v>
          </cell>
          <cell r="M1872">
            <v>1</v>
          </cell>
        </row>
        <row r="1873">
          <cell r="J1873">
            <v>13</v>
          </cell>
          <cell r="K1873">
            <v>5</v>
          </cell>
          <cell r="L1873">
            <v>11</v>
          </cell>
          <cell r="M1873">
            <v>0</v>
          </cell>
        </row>
        <row r="1874">
          <cell r="J1874">
            <v>1</v>
          </cell>
          <cell r="K1874">
            <v>5</v>
          </cell>
          <cell r="L1874">
            <v>12</v>
          </cell>
          <cell r="M1874">
            <v>5.8602646299999998E-2</v>
          </cell>
        </row>
        <row r="1875">
          <cell r="J1875">
            <v>2</v>
          </cell>
          <cell r="K1875">
            <v>5</v>
          </cell>
          <cell r="L1875">
            <v>12</v>
          </cell>
          <cell r="M1875">
            <v>6.22111464E-2</v>
          </cell>
        </row>
        <row r="1876">
          <cell r="J1876">
            <v>3</v>
          </cell>
          <cell r="K1876">
            <v>5</v>
          </cell>
          <cell r="L1876">
            <v>12</v>
          </cell>
          <cell r="M1876">
            <v>6.7088605900000001E-2</v>
          </cell>
        </row>
        <row r="1877">
          <cell r="J1877">
            <v>4</v>
          </cell>
          <cell r="K1877">
            <v>5</v>
          </cell>
          <cell r="L1877">
            <v>12</v>
          </cell>
          <cell r="M1877">
            <v>7.0125911799999996E-2</v>
          </cell>
        </row>
        <row r="1878">
          <cell r="J1878">
            <v>5</v>
          </cell>
          <cell r="K1878">
            <v>5</v>
          </cell>
          <cell r="L1878">
            <v>12</v>
          </cell>
          <cell r="M1878">
            <v>7.3708878500000005E-2</v>
          </cell>
        </row>
        <row r="1879">
          <cell r="J1879">
            <v>6</v>
          </cell>
          <cell r="K1879">
            <v>5</v>
          </cell>
          <cell r="L1879">
            <v>12</v>
          </cell>
          <cell r="M1879">
            <v>7.8952570900000005E-2</v>
          </cell>
        </row>
        <row r="1880">
          <cell r="J1880">
            <v>7</v>
          </cell>
          <cell r="K1880">
            <v>5</v>
          </cell>
          <cell r="L1880">
            <v>12</v>
          </cell>
          <cell r="M1880">
            <v>8.6117033699999998E-2</v>
          </cell>
        </row>
        <row r="1881">
          <cell r="J1881">
            <v>8</v>
          </cell>
          <cell r="K1881">
            <v>5</v>
          </cell>
          <cell r="L1881">
            <v>12</v>
          </cell>
          <cell r="M1881">
            <v>9.7916498000000005E-2</v>
          </cell>
        </row>
        <row r="1882">
          <cell r="J1882">
            <v>9</v>
          </cell>
          <cell r="K1882">
            <v>5</v>
          </cell>
          <cell r="L1882">
            <v>12</v>
          </cell>
          <cell r="M1882">
            <v>0.1134127063</v>
          </cell>
        </row>
        <row r="1883">
          <cell r="J1883">
            <v>10</v>
          </cell>
          <cell r="K1883">
            <v>5</v>
          </cell>
          <cell r="L1883">
            <v>12</v>
          </cell>
          <cell r="M1883">
            <v>0.18032459100000001</v>
          </cell>
        </row>
        <row r="1884">
          <cell r="J1884">
            <v>11</v>
          </cell>
          <cell r="K1884">
            <v>5</v>
          </cell>
          <cell r="L1884">
            <v>12</v>
          </cell>
          <cell r="M1884">
            <v>0</v>
          </cell>
        </row>
        <row r="1885">
          <cell r="J1885">
            <v>12</v>
          </cell>
          <cell r="K1885">
            <v>5</v>
          </cell>
          <cell r="L1885">
            <v>12</v>
          </cell>
          <cell r="M1885">
            <v>1</v>
          </cell>
        </row>
        <row r="1886">
          <cell r="J1886">
            <v>13</v>
          </cell>
          <cell r="K1886">
            <v>5</v>
          </cell>
          <cell r="L1886">
            <v>12</v>
          </cell>
          <cell r="M1886">
            <v>0</v>
          </cell>
        </row>
        <row r="1887">
          <cell r="J1887">
            <v>1</v>
          </cell>
          <cell r="K1887">
            <v>5</v>
          </cell>
          <cell r="L1887">
            <v>13</v>
          </cell>
          <cell r="M1887">
            <v>6.19251314E-2</v>
          </cell>
        </row>
        <row r="1888">
          <cell r="J1888">
            <v>2</v>
          </cell>
          <cell r="K1888">
            <v>5</v>
          </cell>
          <cell r="L1888">
            <v>13</v>
          </cell>
          <cell r="M1888">
            <v>6.5512365700000005E-2</v>
          </cell>
        </row>
        <row r="1889">
          <cell r="J1889">
            <v>3</v>
          </cell>
          <cell r="K1889">
            <v>5</v>
          </cell>
          <cell r="L1889">
            <v>13</v>
          </cell>
          <cell r="M1889">
            <v>7.0450671800000003E-2</v>
          </cell>
        </row>
        <row r="1890">
          <cell r="J1890">
            <v>4</v>
          </cell>
          <cell r="K1890">
            <v>5</v>
          </cell>
          <cell r="L1890">
            <v>13</v>
          </cell>
          <cell r="M1890">
            <v>7.3446775899999997E-2</v>
          </cell>
        </row>
        <row r="1891">
          <cell r="J1891">
            <v>5</v>
          </cell>
          <cell r="K1891">
            <v>5</v>
          </cell>
          <cell r="L1891">
            <v>13</v>
          </cell>
          <cell r="M1891">
            <v>7.6987490199999994E-2</v>
          </cell>
        </row>
        <row r="1892">
          <cell r="J1892">
            <v>6</v>
          </cell>
          <cell r="K1892">
            <v>5</v>
          </cell>
          <cell r="L1892">
            <v>13</v>
          </cell>
          <cell r="M1892">
            <v>8.22092252E-2</v>
          </cell>
        </row>
        <row r="1893">
          <cell r="J1893">
            <v>7</v>
          </cell>
          <cell r="K1893">
            <v>5</v>
          </cell>
          <cell r="L1893">
            <v>13</v>
          </cell>
          <cell r="M1893">
            <v>8.9352188599999993E-2</v>
          </cell>
        </row>
        <row r="1894">
          <cell r="J1894">
            <v>8</v>
          </cell>
          <cell r="K1894">
            <v>5</v>
          </cell>
          <cell r="L1894">
            <v>13</v>
          </cell>
          <cell r="M1894">
            <v>0.1010917439</v>
          </cell>
        </row>
        <row r="1895">
          <cell r="J1895">
            <v>9</v>
          </cell>
          <cell r="K1895">
            <v>5</v>
          </cell>
          <cell r="L1895">
            <v>13</v>
          </cell>
          <cell r="M1895">
            <v>0.11644124209999999</v>
          </cell>
        </row>
        <row r="1896">
          <cell r="J1896">
            <v>10</v>
          </cell>
          <cell r="K1896">
            <v>5</v>
          </cell>
          <cell r="L1896">
            <v>13</v>
          </cell>
          <cell r="M1896">
            <v>0.18289656000000001</v>
          </cell>
        </row>
        <row r="1897">
          <cell r="J1897">
            <v>11</v>
          </cell>
          <cell r="K1897">
            <v>5</v>
          </cell>
          <cell r="L1897">
            <v>13</v>
          </cell>
          <cell r="M1897">
            <v>0</v>
          </cell>
        </row>
        <row r="1898">
          <cell r="J1898">
            <v>12</v>
          </cell>
          <cell r="K1898">
            <v>5</v>
          </cell>
          <cell r="L1898">
            <v>13</v>
          </cell>
          <cell r="M1898">
            <v>1</v>
          </cell>
        </row>
        <row r="1899">
          <cell r="J1899">
            <v>13</v>
          </cell>
          <cell r="K1899">
            <v>5</v>
          </cell>
          <cell r="L1899">
            <v>13</v>
          </cell>
          <cell r="M1899">
            <v>0</v>
          </cell>
        </row>
        <row r="1900">
          <cell r="J1900">
            <v>1</v>
          </cell>
          <cell r="K1900">
            <v>5</v>
          </cell>
          <cell r="L1900">
            <v>14</v>
          </cell>
          <cell r="M1900">
            <v>6.4579641399999999E-2</v>
          </cell>
        </row>
        <row r="1901">
          <cell r="J1901">
            <v>2</v>
          </cell>
          <cell r="K1901">
            <v>5</v>
          </cell>
          <cell r="L1901">
            <v>14</v>
          </cell>
          <cell r="M1901">
            <v>6.8149796200000001E-2</v>
          </cell>
        </row>
        <row r="1902">
          <cell r="J1902">
            <v>3</v>
          </cell>
          <cell r="K1902">
            <v>5</v>
          </cell>
          <cell r="L1902">
            <v>14</v>
          </cell>
          <cell r="M1902">
            <v>7.3136634699999994E-2</v>
          </cell>
        </row>
        <row r="1903">
          <cell r="J1903">
            <v>4</v>
          </cell>
          <cell r="K1903">
            <v>5</v>
          </cell>
          <cell r="L1903">
            <v>14</v>
          </cell>
          <cell r="M1903">
            <v>7.6099756300000002E-2</v>
          </cell>
        </row>
        <row r="1904">
          <cell r="J1904">
            <v>5</v>
          </cell>
          <cell r="K1904">
            <v>5</v>
          </cell>
          <cell r="L1904">
            <v>14</v>
          </cell>
          <cell r="M1904">
            <v>7.9606646099999998E-2</v>
          </cell>
        </row>
        <row r="1905">
          <cell r="J1905">
            <v>6</v>
          </cell>
          <cell r="K1905">
            <v>5</v>
          </cell>
          <cell r="L1905">
            <v>14</v>
          </cell>
          <cell r="M1905">
            <v>8.4810779000000003E-2</v>
          </cell>
        </row>
        <row r="1906">
          <cell r="J1906">
            <v>7</v>
          </cell>
          <cell r="K1906">
            <v>5</v>
          </cell>
          <cell r="L1906">
            <v>14</v>
          </cell>
          <cell r="M1906">
            <v>9.1936495300000004E-2</v>
          </cell>
        </row>
        <row r="1907">
          <cell r="J1907">
            <v>8</v>
          </cell>
          <cell r="K1907">
            <v>5</v>
          </cell>
          <cell r="L1907">
            <v>14</v>
          </cell>
          <cell r="M1907">
            <v>0.1036280567</v>
          </cell>
        </row>
        <row r="1908">
          <cell r="J1908">
            <v>9</v>
          </cell>
          <cell r="K1908">
            <v>5</v>
          </cell>
          <cell r="L1908">
            <v>14</v>
          </cell>
          <cell r="M1908">
            <v>0.1188603479</v>
          </cell>
        </row>
        <row r="1909">
          <cell r="J1909">
            <v>10</v>
          </cell>
          <cell r="K1909">
            <v>5</v>
          </cell>
          <cell r="L1909">
            <v>14</v>
          </cell>
          <cell r="M1909">
            <v>0.1849508993</v>
          </cell>
        </row>
        <row r="1910">
          <cell r="J1910">
            <v>11</v>
          </cell>
          <cell r="K1910">
            <v>5</v>
          </cell>
          <cell r="L1910">
            <v>14</v>
          </cell>
          <cell r="M1910">
            <v>0</v>
          </cell>
        </row>
        <row r="1911">
          <cell r="J1911">
            <v>12</v>
          </cell>
          <cell r="K1911">
            <v>5</v>
          </cell>
          <cell r="L1911">
            <v>14</v>
          </cell>
          <cell r="M1911">
            <v>1</v>
          </cell>
        </row>
        <row r="1912">
          <cell r="J1912">
            <v>13</v>
          </cell>
          <cell r="K1912">
            <v>5</v>
          </cell>
          <cell r="L1912">
            <v>14</v>
          </cell>
          <cell r="M1912">
            <v>0</v>
          </cell>
        </row>
        <row r="1913">
          <cell r="J1913">
            <v>1</v>
          </cell>
          <cell r="K1913">
            <v>5</v>
          </cell>
          <cell r="L1913">
            <v>15</v>
          </cell>
          <cell r="M1913">
            <v>6.6700305700000004E-2</v>
          </cell>
        </row>
        <row r="1914">
          <cell r="J1914">
            <v>2</v>
          </cell>
          <cell r="K1914">
            <v>5</v>
          </cell>
          <cell r="L1914">
            <v>15</v>
          </cell>
          <cell r="M1914">
            <v>7.0256791999999998E-2</v>
          </cell>
        </row>
        <row r="1915">
          <cell r="J1915">
            <v>3</v>
          </cell>
          <cell r="K1915">
            <v>5</v>
          </cell>
          <cell r="L1915">
            <v>15</v>
          </cell>
          <cell r="M1915">
            <v>7.5282381199999998E-2</v>
          </cell>
        </row>
        <row r="1916">
          <cell r="J1916">
            <v>4</v>
          </cell>
          <cell r="K1916">
            <v>5</v>
          </cell>
          <cell r="L1916">
            <v>15</v>
          </cell>
          <cell r="M1916">
            <v>7.8219136199999997E-2</v>
          </cell>
        </row>
        <row r="1917">
          <cell r="J1917">
            <v>5</v>
          </cell>
          <cell r="K1917">
            <v>5</v>
          </cell>
          <cell r="L1917">
            <v>15</v>
          </cell>
          <cell r="M1917">
            <v>8.1698986099999996E-2</v>
          </cell>
        </row>
        <row r="1918">
          <cell r="J1918">
            <v>6</v>
          </cell>
          <cell r="K1918">
            <v>5</v>
          </cell>
          <cell r="L1918">
            <v>15</v>
          </cell>
          <cell r="M1918">
            <v>8.6889041299999997E-2</v>
          </cell>
        </row>
        <row r="1919">
          <cell r="J1919">
            <v>7</v>
          </cell>
          <cell r="K1919">
            <v>5</v>
          </cell>
          <cell r="L1919">
            <v>15</v>
          </cell>
          <cell r="M1919">
            <v>9.4000960499999994E-2</v>
          </cell>
        </row>
        <row r="1920">
          <cell r="J1920">
            <v>8</v>
          </cell>
          <cell r="K1920">
            <v>5</v>
          </cell>
          <cell r="L1920">
            <v>15</v>
          </cell>
          <cell r="M1920">
            <v>0.1056541455</v>
          </cell>
        </row>
        <row r="1921">
          <cell r="J1921">
            <v>9</v>
          </cell>
          <cell r="K1921">
            <v>5</v>
          </cell>
          <cell r="L1921">
            <v>15</v>
          </cell>
          <cell r="M1921">
            <v>0.120792803</v>
          </cell>
        </row>
        <row r="1922">
          <cell r="J1922">
            <v>10</v>
          </cell>
          <cell r="K1922">
            <v>5</v>
          </cell>
          <cell r="L1922">
            <v>15</v>
          </cell>
          <cell r="M1922">
            <v>0.1865919482</v>
          </cell>
        </row>
        <row r="1923">
          <cell r="J1923">
            <v>11</v>
          </cell>
          <cell r="K1923">
            <v>5</v>
          </cell>
          <cell r="L1923">
            <v>15</v>
          </cell>
          <cell r="M1923">
            <v>0</v>
          </cell>
        </row>
        <row r="1924">
          <cell r="J1924">
            <v>12</v>
          </cell>
          <cell r="K1924">
            <v>5</v>
          </cell>
          <cell r="L1924">
            <v>15</v>
          </cell>
          <cell r="M1924">
            <v>1</v>
          </cell>
        </row>
        <row r="1925">
          <cell r="J1925">
            <v>13</v>
          </cell>
          <cell r="K1925">
            <v>5</v>
          </cell>
          <cell r="L1925">
            <v>15</v>
          </cell>
          <cell r="M1925">
            <v>0</v>
          </cell>
        </row>
        <row r="1926">
          <cell r="J1926">
            <v>1</v>
          </cell>
          <cell r="K1926">
            <v>5</v>
          </cell>
          <cell r="L1926">
            <v>16</v>
          </cell>
          <cell r="M1926">
            <v>6.8394441400000006E-2</v>
          </cell>
        </row>
        <row r="1927">
          <cell r="J1927">
            <v>2</v>
          </cell>
          <cell r="K1927">
            <v>5</v>
          </cell>
          <cell r="L1927">
            <v>16</v>
          </cell>
          <cell r="M1927">
            <v>7.19400023E-2</v>
          </cell>
        </row>
        <row r="1928">
          <cell r="J1928">
            <v>3</v>
          </cell>
          <cell r="K1928">
            <v>5</v>
          </cell>
          <cell r="L1928">
            <v>16</v>
          </cell>
          <cell r="M1928">
            <v>7.6996542400000006E-2</v>
          </cell>
        </row>
        <row r="1929">
          <cell r="J1929">
            <v>4</v>
          </cell>
          <cell r="K1929">
            <v>5</v>
          </cell>
          <cell r="L1929">
            <v>16</v>
          </cell>
          <cell r="M1929">
            <v>7.9912229400000007E-2</v>
          </cell>
        </row>
        <row r="1930">
          <cell r="J1930">
            <v>5</v>
          </cell>
          <cell r="K1930">
            <v>5</v>
          </cell>
          <cell r="L1930">
            <v>16</v>
          </cell>
          <cell r="M1930">
            <v>8.3370473200000003E-2</v>
          </cell>
        </row>
        <row r="1931">
          <cell r="J1931">
            <v>6</v>
          </cell>
          <cell r="K1931">
            <v>5</v>
          </cell>
          <cell r="L1931">
            <v>16</v>
          </cell>
          <cell r="M1931">
            <v>8.8549277999999995E-2</v>
          </cell>
        </row>
        <row r="1932">
          <cell r="J1932">
            <v>7</v>
          </cell>
          <cell r="K1932">
            <v>5</v>
          </cell>
          <cell r="L1932">
            <v>16</v>
          </cell>
          <cell r="M1932">
            <v>9.5650170100000001E-2</v>
          </cell>
        </row>
        <row r="1933">
          <cell r="J1933">
            <v>8</v>
          </cell>
          <cell r="K1933">
            <v>5</v>
          </cell>
          <cell r="L1933">
            <v>16</v>
          </cell>
          <cell r="M1933">
            <v>0.1072726883</v>
          </cell>
        </row>
        <row r="1934">
          <cell r="J1934">
            <v>9</v>
          </cell>
          <cell r="K1934">
            <v>5</v>
          </cell>
          <cell r="L1934">
            <v>16</v>
          </cell>
          <cell r="M1934">
            <v>0.12233654519999999</v>
          </cell>
        </row>
        <row r="1935">
          <cell r="J1935">
            <v>10</v>
          </cell>
          <cell r="K1935">
            <v>5</v>
          </cell>
          <cell r="L1935">
            <v>16</v>
          </cell>
          <cell r="M1935">
            <v>0.18790289509999999</v>
          </cell>
        </row>
        <row r="1936">
          <cell r="J1936">
            <v>11</v>
          </cell>
          <cell r="K1936">
            <v>5</v>
          </cell>
          <cell r="L1936">
            <v>16</v>
          </cell>
          <cell r="M1936">
            <v>0</v>
          </cell>
        </row>
        <row r="1937">
          <cell r="J1937">
            <v>12</v>
          </cell>
          <cell r="K1937">
            <v>5</v>
          </cell>
          <cell r="L1937">
            <v>16</v>
          </cell>
          <cell r="M1937">
            <v>1</v>
          </cell>
        </row>
        <row r="1938">
          <cell r="J1938">
            <v>13</v>
          </cell>
          <cell r="K1938">
            <v>5</v>
          </cell>
          <cell r="L1938">
            <v>16</v>
          </cell>
          <cell r="M1938">
            <v>0</v>
          </cell>
        </row>
        <row r="1939">
          <cell r="J1939">
            <v>1</v>
          </cell>
          <cell r="K1939">
            <v>5</v>
          </cell>
          <cell r="L1939">
            <v>17</v>
          </cell>
          <cell r="M1939">
            <v>6.9747824599999994E-2</v>
          </cell>
        </row>
        <row r="1940">
          <cell r="J1940">
            <v>2</v>
          </cell>
          <cell r="K1940">
            <v>5</v>
          </cell>
          <cell r="L1940">
            <v>17</v>
          </cell>
          <cell r="M1940">
            <v>7.3284655800000001E-2</v>
          </cell>
        </row>
        <row r="1941">
          <cell r="J1941">
            <v>3</v>
          </cell>
          <cell r="K1941">
            <v>5</v>
          </cell>
          <cell r="L1941">
            <v>17</v>
          </cell>
          <cell r="M1941">
            <v>7.8365920000000006E-2</v>
          </cell>
        </row>
        <row r="1942">
          <cell r="J1942">
            <v>4</v>
          </cell>
          <cell r="K1942">
            <v>5</v>
          </cell>
          <cell r="L1942">
            <v>17</v>
          </cell>
          <cell r="M1942">
            <v>8.1264775400000003E-2</v>
          </cell>
        </row>
        <row r="1943">
          <cell r="J1943">
            <v>5</v>
          </cell>
          <cell r="K1943">
            <v>5</v>
          </cell>
          <cell r="L1943">
            <v>17</v>
          </cell>
          <cell r="M1943">
            <v>8.4705757600000001E-2</v>
          </cell>
        </row>
        <row r="1944">
          <cell r="J1944">
            <v>6</v>
          </cell>
          <cell r="K1944">
            <v>5</v>
          </cell>
          <cell r="L1944">
            <v>17</v>
          </cell>
          <cell r="M1944">
            <v>8.9875573799999997E-2</v>
          </cell>
        </row>
        <row r="1945">
          <cell r="J1945">
            <v>7</v>
          </cell>
          <cell r="K1945">
            <v>5</v>
          </cell>
          <cell r="L1945">
            <v>17</v>
          </cell>
          <cell r="M1945">
            <v>9.6967655400000005E-2</v>
          </cell>
        </row>
        <row r="1946">
          <cell r="J1946">
            <v>8</v>
          </cell>
          <cell r="K1946">
            <v>5</v>
          </cell>
          <cell r="L1946">
            <v>17</v>
          </cell>
          <cell r="M1946">
            <v>0.1085656726</v>
          </cell>
        </row>
        <row r="1947">
          <cell r="J1947">
            <v>9</v>
          </cell>
          <cell r="K1947">
            <v>5</v>
          </cell>
          <cell r="L1947">
            <v>17</v>
          </cell>
          <cell r="M1947">
            <v>0.1235697741</v>
          </cell>
        </row>
        <row r="1948">
          <cell r="J1948">
            <v>10</v>
          </cell>
          <cell r="K1948">
            <v>5</v>
          </cell>
          <cell r="L1948">
            <v>17</v>
          </cell>
          <cell r="M1948">
            <v>0.1889501526</v>
          </cell>
        </row>
        <row r="1949">
          <cell r="J1949">
            <v>11</v>
          </cell>
          <cell r="K1949">
            <v>5</v>
          </cell>
          <cell r="L1949">
            <v>17</v>
          </cell>
          <cell r="M1949">
            <v>0</v>
          </cell>
        </row>
        <row r="1950">
          <cell r="J1950">
            <v>12</v>
          </cell>
          <cell r="K1950">
            <v>5</v>
          </cell>
          <cell r="L1950">
            <v>17</v>
          </cell>
          <cell r="M1950">
            <v>1</v>
          </cell>
        </row>
        <row r="1951">
          <cell r="J1951">
            <v>13</v>
          </cell>
          <cell r="K1951">
            <v>5</v>
          </cell>
          <cell r="L1951">
            <v>17</v>
          </cell>
          <cell r="M1951">
            <v>0</v>
          </cell>
        </row>
        <row r="1952">
          <cell r="J1952">
            <v>1</v>
          </cell>
          <cell r="K1952">
            <v>5</v>
          </cell>
          <cell r="L1952">
            <v>18</v>
          </cell>
          <cell r="M1952">
            <v>7.08289899E-2</v>
          </cell>
        </row>
        <row r="1953">
          <cell r="J1953">
            <v>2</v>
          </cell>
          <cell r="K1953">
            <v>5</v>
          </cell>
          <cell r="L1953">
            <v>18</v>
          </cell>
          <cell r="M1953">
            <v>7.4358846800000003E-2</v>
          </cell>
        </row>
        <row r="1954">
          <cell r="J1954">
            <v>3</v>
          </cell>
          <cell r="K1954">
            <v>5</v>
          </cell>
          <cell r="L1954">
            <v>18</v>
          </cell>
          <cell r="M1954">
            <v>7.9459861800000003E-2</v>
          </cell>
        </row>
        <row r="1955">
          <cell r="J1955">
            <v>4</v>
          </cell>
          <cell r="K1955">
            <v>5</v>
          </cell>
          <cell r="L1955">
            <v>18</v>
          </cell>
          <cell r="M1955">
            <v>8.2345270700000001E-2</v>
          </cell>
        </row>
        <row r="1956">
          <cell r="J1956">
            <v>5</v>
          </cell>
          <cell r="K1956">
            <v>5</v>
          </cell>
          <cell r="L1956">
            <v>18</v>
          </cell>
          <cell r="M1956">
            <v>8.5772462999999993E-2</v>
          </cell>
        </row>
        <row r="1957">
          <cell r="J1957">
            <v>6</v>
          </cell>
          <cell r="K1957">
            <v>5</v>
          </cell>
          <cell r="L1957">
            <v>18</v>
          </cell>
          <cell r="M1957">
            <v>9.0935098199999995E-2</v>
          </cell>
        </row>
        <row r="1958">
          <cell r="J1958">
            <v>7</v>
          </cell>
          <cell r="K1958">
            <v>5</v>
          </cell>
          <cell r="L1958">
            <v>18</v>
          </cell>
          <cell r="M1958">
            <v>9.8020141099999999E-2</v>
          </cell>
        </row>
        <row r="1959">
          <cell r="J1959">
            <v>8</v>
          </cell>
          <cell r="K1959">
            <v>5</v>
          </cell>
          <cell r="L1959">
            <v>18</v>
          </cell>
          <cell r="M1959">
            <v>0.1095985847</v>
          </cell>
        </row>
        <row r="1960">
          <cell r="J1960">
            <v>9</v>
          </cell>
          <cell r="K1960">
            <v>5</v>
          </cell>
          <cell r="L1960">
            <v>18</v>
          </cell>
          <cell r="M1960">
            <v>0.12455495010000001</v>
          </cell>
        </row>
        <row r="1961">
          <cell r="J1961">
            <v>10</v>
          </cell>
          <cell r="K1961">
            <v>5</v>
          </cell>
          <cell r="L1961">
            <v>18</v>
          </cell>
          <cell r="M1961">
            <v>0.18978676329999999</v>
          </cell>
        </row>
        <row r="1962">
          <cell r="J1962">
            <v>11</v>
          </cell>
          <cell r="K1962">
            <v>5</v>
          </cell>
          <cell r="L1962">
            <v>18</v>
          </cell>
          <cell r="M1962">
            <v>0</v>
          </cell>
        </row>
        <row r="1963">
          <cell r="J1963">
            <v>12</v>
          </cell>
          <cell r="K1963">
            <v>5</v>
          </cell>
          <cell r="L1963">
            <v>18</v>
          </cell>
          <cell r="M1963">
            <v>1</v>
          </cell>
        </row>
        <row r="1964">
          <cell r="J1964">
            <v>13</v>
          </cell>
          <cell r="K1964">
            <v>5</v>
          </cell>
          <cell r="L1964">
            <v>18</v>
          </cell>
          <cell r="M1964">
            <v>0</v>
          </cell>
        </row>
        <row r="1965">
          <cell r="J1965">
            <v>1</v>
          </cell>
          <cell r="K1965">
            <v>5</v>
          </cell>
          <cell r="L1965">
            <v>19</v>
          </cell>
          <cell r="M1965">
            <v>7.1692690099999998E-2</v>
          </cell>
        </row>
        <row r="1966">
          <cell r="J1966">
            <v>2</v>
          </cell>
          <cell r="K1966">
            <v>5</v>
          </cell>
          <cell r="L1966">
            <v>19</v>
          </cell>
          <cell r="M1966">
            <v>7.5216975500000005E-2</v>
          </cell>
        </row>
        <row r="1967">
          <cell r="J1967">
            <v>3</v>
          </cell>
          <cell r="K1967">
            <v>5</v>
          </cell>
          <cell r="L1967">
            <v>19</v>
          </cell>
          <cell r="M1967">
            <v>8.0333768299999997E-2</v>
          </cell>
        </row>
        <row r="1968">
          <cell r="J1968">
            <v>4</v>
          </cell>
          <cell r="K1968">
            <v>5</v>
          </cell>
          <cell r="L1968">
            <v>19</v>
          </cell>
          <cell r="M1968">
            <v>8.3208435299999994E-2</v>
          </cell>
        </row>
        <row r="1969">
          <cell r="J1969">
            <v>5</v>
          </cell>
          <cell r="K1969">
            <v>5</v>
          </cell>
          <cell r="L1969">
            <v>19</v>
          </cell>
          <cell r="M1969">
            <v>8.6624611300000001E-2</v>
          </cell>
        </row>
        <row r="1970">
          <cell r="J1970">
            <v>6</v>
          </cell>
          <cell r="K1970">
            <v>5</v>
          </cell>
          <cell r="L1970">
            <v>19</v>
          </cell>
          <cell r="M1970">
            <v>9.1781509799999994E-2</v>
          </cell>
        </row>
        <row r="1971">
          <cell r="J1971">
            <v>7</v>
          </cell>
          <cell r="K1971">
            <v>5</v>
          </cell>
          <cell r="L1971">
            <v>19</v>
          </cell>
          <cell r="M1971">
            <v>9.8860929799999997E-2</v>
          </cell>
        </row>
        <row r="1972">
          <cell r="J1972">
            <v>8</v>
          </cell>
          <cell r="K1972">
            <v>5</v>
          </cell>
          <cell r="L1972">
            <v>19</v>
          </cell>
          <cell r="M1972">
            <v>0.1104237366</v>
          </cell>
        </row>
        <row r="1973">
          <cell r="J1973">
            <v>9</v>
          </cell>
          <cell r="K1973">
            <v>5</v>
          </cell>
          <cell r="L1973">
            <v>19</v>
          </cell>
          <cell r="M1973">
            <v>0.12534196750000001</v>
          </cell>
        </row>
        <row r="1974">
          <cell r="J1974">
            <v>10</v>
          </cell>
          <cell r="K1974">
            <v>5</v>
          </cell>
          <cell r="L1974">
            <v>19</v>
          </cell>
          <cell r="M1974">
            <v>0.19045509769999999</v>
          </cell>
        </row>
        <row r="1975">
          <cell r="J1975">
            <v>11</v>
          </cell>
          <cell r="K1975">
            <v>5</v>
          </cell>
          <cell r="L1975">
            <v>19</v>
          </cell>
          <cell r="M1975">
            <v>0</v>
          </cell>
        </row>
        <row r="1976">
          <cell r="J1976">
            <v>12</v>
          </cell>
          <cell r="K1976">
            <v>5</v>
          </cell>
          <cell r="L1976">
            <v>19</v>
          </cell>
          <cell r="M1976">
            <v>1</v>
          </cell>
        </row>
        <row r="1977">
          <cell r="J1977">
            <v>13</v>
          </cell>
          <cell r="K1977">
            <v>5</v>
          </cell>
          <cell r="L1977">
            <v>19</v>
          </cell>
          <cell r="M1977">
            <v>0</v>
          </cell>
        </row>
        <row r="1978">
          <cell r="J1978">
            <v>1</v>
          </cell>
          <cell r="K1978">
            <v>5</v>
          </cell>
          <cell r="L1978">
            <v>20</v>
          </cell>
          <cell r="M1978">
            <v>7.2382665799999996E-2</v>
          </cell>
        </row>
        <row r="1979">
          <cell r="J1979">
            <v>2</v>
          </cell>
          <cell r="K1979">
            <v>5</v>
          </cell>
          <cell r="L1979">
            <v>20</v>
          </cell>
          <cell r="M1979">
            <v>7.59025002E-2</v>
          </cell>
        </row>
        <row r="1980">
          <cell r="J1980">
            <v>3</v>
          </cell>
          <cell r="K1980">
            <v>5</v>
          </cell>
          <cell r="L1980">
            <v>20</v>
          </cell>
          <cell r="M1980">
            <v>8.1031897500000005E-2</v>
          </cell>
        </row>
        <row r="1981">
          <cell r="J1981">
            <v>4</v>
          </cell>
          <cell r="K1981">
            <v>5</v>
          </cell>
          <cell r="L1981">
            <v>20</v>
          </cell>
          <cell r="M1981">
            <v>8.3897983100000004E-2</v>
          </cell>
        </row>
        <row r="1982">
          <cell r="J1982">
            <v>5</v>
          </cell>
          <cell r="K1982">
            <v>5</v>
          </cell>
          <cell r="L1982">
            <v>20</v>
          </cell>
          <cell r="M1982">
            <v>8.7305358599999994E-2</v>
          </cell>
        </row>
        <row r="1983">
          <cell r="J1983">
            <v>6</v>
          </cell>
          <cell r="K1983">
            <v>5</v>
          </cell>
          <cell r="L1983">
            <v>20</v>
          </cell>
          <cell r="M1983">
            <v>9.2457674200000006E-2</v>
          </cell>
        </row>
        <row r="1984">
          <cell r="J1984">
            <v>7</v>
          </cell>
          <cell r="K1984">
            <v>5</v>
          </cell>
          <cell r="L1984">
            <v>20</v>
          </cell>
          <cell r="M1984">
            <v>9.95326022E-2</v>
          </cell>
        </row>
        <row r="1985">
          <cell r="J1985">
            <v>8</v>
          </cell>
          <cell r="K1985">
            <v>5</v>
          </cell>
          <cell r="L1985">
            <v>20</v>
          </cell>
          <cell r="M1985">
            <v>0.11108291739999999</v>
          </cell>
        </row>
        <row r="1986">
          <cell r="J1986">
            <v>9</v>
          </cell>
          <cell r="K1986">
            <v>5</v>
          </cell>
          <cell r="L1986">
            <v>20</v>
          </cell>
          <cell r="M1986">
            <v>0.12597068410000001</v>
          </cell>
        </row>
        <row r="1987">
          <cell r="J1987">
            <v>10</v>
          </cell>
          <cell r="K1987">
            <v>5</v>
          </cell>
          <cell r="L1987">
            <v>20</v>
          </cell>
          <cell r="M1987">
            <v>0.19098900329999999</v>
          </cell>
        </row>
        <row r="1988">
          <cell r="J1988">
            <v>11</v>
          </cell>
          <cell r="K1988">
            <v>5</v>
          </cell>
          <cell r="L1988">
            <v>20</v>
          </cell>
          <cell r="M1988">
            <v>0</v>
          </cell>
        </row>
        <row r="1989">
          <cell r="J1989">
            <v>12</v>
          </cell>
          <cell r="K1989">
            <v>5</v>
          </cell>
          <cell r="L1989">
            <v>20</v>
          </cell>
          <cell r="M1989">
            <v>1</v>
          </cell>
        </row>
        <row r="1990">
          <cell r="J1990">
            <v>13</v>
          </cell>
          <cell r="K1990">
            <v>5</v>
          </cell>
          <cell r="L1990">
            <v>20</v>
          </cell>
          <cell r="M1990">
            <v>0</v>
          </cell>
        </row>
        <row r="1991">
          <cell r="J1991">
            <v>1</v>
          </cell>
          <cell r="K1991">
            <v>5</v>
          </cell>
          <cell r="L1991">
            <v>21</v>
          </cell>
          <cell r="M1991">
            <v>7.29338598E-2</v>
          </cell>
        </row>
        <row r="1992">
          <cell r="J1992">
            <v>2</v>
          </cell>
          <cell r="K1992">
            <v>5</v>
          </cell>
          <cell r="L1992">
            <v>21</v>
          </cell>
          <cell r="M1992">
            <v>7.6450138599999995E-2</v>
          </cell>
        </row>
        <row r="1993">
          <cell r="J1993">
            <v>3</v>
          </cell>
          <cell r="K1993">
            <v>5</v>
          </cell>
          <cell r="L1993">
            <v>21</v>
          </cell>
          <cell r="M1993">
            <v>8.1589604900000001E-2</v>
          </cell>
        </row>
        <row r="1994">
          <cell r="J1994">
            <v>4</v>
          </cell>
          <cell r="K1994">
            <v>5</v>
          </cell>
          <cell r="L1994">
            <v>21</v>
          </cell>
          <cell r="M1994">
            <v>8.4448835299999997E-2</v>
          </cell>
        </row>
        <row r="1995">
          <cell r="J1995">
            <v>5</v>
          </cell>
          <cell r="K1995">
            <v>5</v>
          </cell>
          <cell r="L1995">
            <v>21</v>
          </cell>
          <cell r="M1995">
            <v>8.7849180400000004E-2</v>
          </cell>
        </row>
        <row r="1996">
          <cell r="J1996">
            <v>6</v>
          </cell>
          <cell r="K1996">
            <v>5</v>
          </cell>
          <cell r="L1996">
            <v>21</v>
          </cell>
          <cell r="M1996">
            <v>9.2997835000000001E-2</v>
          </cell>
        </row>
        <row r="1997">
          <cell r="J1997">
            <v>7</v>
          </cell>
          <cell r="K1997">
            <v>5</v>
          </cell>
          <cell r="L1997">
            <v>21</v>
          </cell>
          <cell r="M1997">
            <v>0.1000691744</v>
          </cell>
        </row>
        <row r="1998">
          <cell r="J1998">
            <v>8</v>
          </cell>
          <cell r="K1998">
            <v>5</v>
          </cell>
          <cell r="L1998">
            <v>21</v>
          </cell>
          <cell r="M1998">
            <v>0.1116095106</v>
          </cell>
        </row>
        <row r="1999">
          <cell r="J1999">
            <v>9</v>
          </cell>
          <cell r="K1999">
            <v>5</v>
          </cell>
          <cell r="L1999">
            <v>21</v>
          </cell>
          <cell r="M1999">
            <v>0.12647294070000001</v>
          </cell>
        </row>
        <row r="2000">
          <cell r="J2000">
            <v>10</v>
          </cell>
          <cell r="K2000">
            <v>5</v>
          </cell>
          <cell r="L2000">
            <v>21</v>
          </cell>
          <cell r="M2000">
            <v>0.19141551909999999</v>
          </cell>
        </row>
        <row r="2001">
          <cell r="J2001">
            <v>11</v>
          </cell>
          <cell r="K2001">
            <v>5</v>
          </cell>
          <cell r="L2001">
            <v>21</v>
          </cell>
          <cell r="M2001">
            <v>0</v>
          </cell>
        </row>
        <row r="2002">
          <cell r="J2002">
            <v>12</v>
          </cell>
          <cell r="K2002">
            <v>5</v>
          </cell>
          <cell r="L2002">
            <v>21</v>
          </cell>
          <cell r="M2002">
            <v>1</v>
          </cell>
        </row>
        <row r="2003">
          <cell r="J2003">
            <v>13</v>
          </cell>
          <cell r="K2003">
            <v>5</v>
          </cell>
          <cell r="L2003">
            <v>21</v>
          </cell>
          <cell r="M2003">
            <v>0</v>
          </cell>
        </row>
        <row r="2004">
          <cell r="J2004">
            <v>1</v>
          </cell>
          <cell r="K2004">
            <v>5</v>
          </cell>
          <cell r="L2004">
            <v>22</v>
          </cell>
          <cell r="M2004">
            <v>7.3374186699999996E-2</v>
          </cell>
        </row>
        <row r="2005">
          <cell r="J2005">
            <v>2</v>
          </cell>
          <cell r="K2005">
            <v>5</v>
          </cell>
          <cell r="L2005">
            <v>22</v>
          </cell>
          <cell r="M2005">
            <v>7.6887625000000001E-2</v>
          </cell>
        </row>
        <row r="2006">
          <cell r="J2006">
            <v>3</v>
          </cell>
          <cell r="K2006">
            <v>5</v>
          </cell>
          <cell r="L2006">
            <v>22</v>
          </cell>
          <cell r="M2006">
            <v>8.2035135199999998E-2</v>
          </cell>
        </row>
        <row r="2007">
          <cell r="J2007">
            <v>4</v>
          </cell>
          <cell r="K2007">
            <v>5</v>
          </cell>
          <cell r="L2007">
            <v>22</v>
          </cell>
          <cell r="M2007">
            <v>8.4888889100000003E-2</v>
          </cell>
        </row>
        <row r="2008">
          <cell r="J2008">
            <v>5</v>
          </cell>
          <cell r="K2008">
            <v>5</v>
          </cell>
          <cell r="L2008">
            <v>22</v>
          </cell>
          <cell r="M2008">
            <v>8.82836179E-2</v>
          </cell>
        </row>
        <row r="2009">
          <cell r="J2009">
            <v>6</v>
          </cell>
          <cell r="K2009">
            <v>5</v>
          </cell>
          <cell r="L2009">
            <v>22</v>
          </cell>
          <cell r="M2009">
            <v>9.3429347900000001E-2</v>
          </cell>
        </row>
        <row r="2010">
          <cell r="J2010">
            <v>7</v>
          </cell>
          <cell r="K2010">
            <v>5</v>
          </cell>
          <cell r="L2010">
            <v>22</v>
          </cell>
          <cell r="M2010">
            <v>0.1004978206</v>
          </cell>
        </row>
        <row r="2011">
          <cell r="J2011">
            <v>8</v>
          </cell>
          <cell r="K2011">
            <v>5</v>
          </cell>
          <cell r="L2011">
            <v>22</v>
          </cell>
          <cell r="M2011">
            <v>0.1120301849</v>
          </cell>
        </row>
        <row r="2012">
          <cell r="J2012">
            <v>9</v>
          </cell>
          <cell r="K2012">
            <v>5</v>
          </cell>
          <cell r="L2012">
            <v>22</v>
          </cell>
          <cell r="M2012">
            <v>0.12687417340000001</v>
          </cell>
        </row>
        <row r="2013">
          <cell r="J2013">
            <v>10</v>
          </cell>
          <cell r="K2013">
            <v>5</v>
          </cell>
          <cell r="L2013">
            <v>22</v>
          </cell>
          <cell r="M2013">
            <v>0.19175624560000001</v>
          </cell>
        </row>
        <row r="2014">
          <cell r="J2014">
            <v>11</v>
          </cell>
          <cell r="K2014">
            <v>5</v>
          </cell>
          <cell r="L2014">
            <v>22</v>
          </cell>
          <cell r="M2014">
            <v>0</v>
          </cell>
        </row>
        <row r="2015">
          <cell r="J2015">
            <v>12</v>
          </cell>
          <cell r="K2015">
            <v>5</v>
          </cell>
          <cell r="L2015">
            <v>22</v>
          </cell>
          <cell r="M2015">
            <v>1</v>
          </cell>
        </row>
        <row r="2016">
          <cell r="J2016">
            <v>13</v>
          </cell>
          <cell r="K2016">
            <v>5</v>
          </cell>
          <cell r="L2016">
            <v>22</v>
          </cell>
          <cell r="M2016">
            <v>0</v>
          </cell>
        </row>
        <row r="2017">
          <cell r="J2017">
            <v>1</v>
          </cell>
          <cell r="K2017">
            <v>5</v>
          </cell>
          <cell r="L2017">
            <v>23</v>
          </cell>
          <cell r="M2017">
            <v>7.3725946299999998E-2</v>
          </cell>
        </row>
        <row r="2018">
          <cell r="J2018">
            <v>2</v>
          </cell>
          <cell r="K2018">
            <v>5</v>
          </cell>
          <cell r="L2018">
            <v>23</v>
          </cell>
          <cell r="M2018">
            <v>7.7237115499999995E-2</v>
          </cell>
        </row>
        <row r="2019">
          <cell r="J2019">
            <v>3</v>
          </cell>
          <cell r="K2019">
            <v>5</v>
          </cell>
          <cell r="L2019">
            <v>23</v>
          </cell>
          <cell r="M2019">
            <v>8.2391051500000007E-2</v>
          </cell>
        </row>
        <row r="2020">
          <cell r="J2020">
            <v>4</v>
          </cell>
          <cell r="K2020">
            <v>5</v>
          </cell>
          <cell r="L2020">
            <v>23</v>
          </cell>
          <cell r="M2020">
            <v>8.5240430500000006E-2</v>
          </cell>
        </row>
        <row r="2021">
          <cell r="J2021">
            <v>5</v>
          </cell>
          <cell r="K2021">
            <v>5</v>
          </cell>
          <cell r="L2021">
            <v>23</v>
          </cell>
          <cell r="M2021">
            <v>8.8630672699999996E-2</v>
          </cell>
        </row>
        <row r="2022">
          <cell r="J2022">
            <v>6</v>
          </cell>
          <cell r="K2022">
            <v>5</v>
          </cell>
          <cell r="L2022">
            <v>23</v>
          </cell>
          <cell r="M2022">
            <v>9.3774066200000006E-2</v>
          </cell>
        </row>
        <row r="2023">
          <cell r="J2023">
            <v>7</v>
          </cell>
          <cell r="K2023">
            <v>5</v>
          </cell>
          <cell r="L2023">
            <v>23</v>
          </cell>
          <cell r="M2023">
            <v>0.1008402489</v>
          </cell>
        </row>
        <row r="2024">
          <cell r="J2024">
            <v>8</v>
          </cell>
          <cell r="K2024">
            <v>5</v>
          </cell>
          <cell r="L2024">
            <v>23</v>
          </cell>
          <cell r="M2024">
            <v>0.11236624470000001</v>
          </cell>
        </row>
        <row r="2025">
          <cell r="J2025">
            <v>9</v>
          </cell>
          <cell r="K2025">
            <v>5</v>
          </cell>
          <cell r="L2025">
            <v>23</v>
          </cell>
          <cell r="M2025">
            <v>0.12719470220000001</v>
          </cell>
        </row>
        <row r="2026">
          <cell r="J2026">
            <v>10</v>
          </cell>
          <cell r="K2026">
            <v>5</v>
          </cell>
          <cell r="L2026">
            <v>23</v>
          </cell>
          <cell r="M2026">
            <v>0.19202843829999999</v>
          </cell>
        </row>
        <row r="2027">
          <cell r="J2027">
            <v>11</v>
          </cell>
          <cell r="K2027">
            <v>5</v>
          </cell>
          <cell r="L2027">
            <v>23</v>
          </cell>
          <cell r="M2027">
            <v>0</v>
          </cell>
        </row>
        <row r="2028">
          <cell r="J2028">
            <v>12</v>
          </cell>
          <cell r="K2028">
            <v>5</v>
          </cell>
          <cell r="L2028">
            <v>23</v>
          </cell>
          <cell r="M2028">
            <v>1</v>
          </cell>
        </row>
        <row r="2029">
          <cell r="J2029">
            <v>13</v>
          </cell>
          <cell r="K2029">
            <v>5</v>
          </cell>
          <cell r="L2029">
            <v>23</v>
          </cell>
          <cell r="M2029">
            <v>0</v>
          </cell>
        </row>
        <row r="2030">
          <cell r="J2030">
            <v>1</v>
          </cell>
          <cell r="K2030">
            <v>5</v>
          </cell>
          <cell r="L2030">
            <v>24</v>
          </cell>
          <cell r="M2030">
            <v>7.4006953E-2</v>
          </cell>
        </row>
        <row r="2031">
          <cell r="J2031">
            <v>2</v>
          </cell>
          <cell r="K2031">
            <v>5</v>
          </cell>
          <cell r="L2031">
            <v>24</v>
          </cell>
          <cell r="M2031">
            <v>7.7516309399999997E-2</v>
          </cell>
        </row>
        <row r="2032">
          <cell r="J2032">
            <v>3</v>
          </cell>
          <cell r="K2032">
            <v>5</v>
          </cell>
          <cell r="L2032">
            <v>24</v>
          </cell>
          <cell r="M2032">
            <v>8.2675378800000004E-2</v>
          </cell>
        </row>
        <row r="2033">
          <cell r="J2033">
            <v>4</v>
          </cell>
          <cell r="K2033">
            <v>5</v>
          </cell>
          <cell r="L2033">
            <v>24</v>
          </cell>
          <cell r="M2033">
            <v>8.5521262900000006E-2</v>
          </cell>
        </row>
        <row r="2034">
          <cell r="J2034">
            <v>5</v>
          </cell>
          <cell r="K2034">
            <v>5</v>
          </cell>
          <cell r="L2034">
            <v>24</v>
          </cell>
          <cell r="M2034">
            <v>8.8907920900000006E-2</v>
          </cell>
        </row>
        <row r="2035">
          <cell r="J2035">
            <v>6</v>
          </cell>
          <cell r="K2035">
            <v>5</v>
          </cell>
          <cell r="L2035">
            <v>24</v>
          </cell>
          <cell r="M2035">
            <v>9.4049447999999994E-2</v>
          </cell>
        </row>
        <row r="2036">
          <cell r="J2036">
            <v>7</v>
          </cell>
          <cell r="K2036">
            <v>5</v>
          </cell>
          <cell r="L2036">
            <v>24</v>
          </cell>
          <cell r="M2036">
            <v>0.1011138011</v>
          </cell>
        </row>
        <row r="2037">
          <cell r="J2037">
            <v>8</v>
          </cell>
          <cell r="K2037">
            <v>5</v>
          </cell>
          <cell r="L2037">
            <v>24</v>
          </cell>
          <cell r="M2037">
            <v>0.1126347095</v>
          </cell>
        </row>
        <row r="2038">
          <cell r="J2038">
            <v>9</v>
          </cell>
          <cell r="K2038">
            <v>5</v>
          </cell>
          <cell r="L2038">
            <v>24</v>
          </cell>
          <cell r="M2038">
            <v>0.12745075989999999</v>
          </cell>
        </row>
        <row r="2039">
          <cell r="J2039">
            <v>10</v>
          </cell>
          <cell r="K2039">
            <v>5</v>
          </cell>
          <cell r="L2039">
            <v>24</v>
          </cell>
          <cell r="M2039">
            <v>0.1922458822</v>
          </cell>
        </row>
        <row r="2040">
          <cell r="J2040">
            <v>11</v>
          </cell>
          <cell r="K2040">
            <v>5</v>
          </cell>
          <cell r="L2040">
            <v>24</v>
          </cell>
          <cell r="M2040">
            <v>0</v>
          </cell>
        </row>
        <row r="2041">
          <cell r="J2041">
            <v>12</v>
          </cell>
          <cell r="K2041">
            <v>5</v>
          </cell>
          <cell r="L2041">
            <v>24</v>
          </cell>
          <cell r="M2041">
            <v>1</v>
          </cell>
        </row>
        <row r="2042">
          <cell r="J2042">
            <v>13</v>
          </cell>
          <cell r="K2042">
            <v>5</v>
          </cell>
          <cell r="L2042">
            <v>24</v>
          </cell>
          <cell r="M2042">
            <v>0</v>
          </cell>
        </row>
        <row r="2043">
          <cell r="J2043">
            <v>1</v>
          </cell>
          <cell r="K2043">
            <v>5</v>
          </cell>
          <cell r="L2043">
            <v>25</v>
          </cell>
          <cell r="M2043">
            <v>7.4231437999999997E-2</v>
          </cell>
        </row>
        <row r="2044">
          <cell r="J2044">
            <v>2</v>
          </cell>
          <cell r="K2044">
            <v>5</v>
          </cell>
          <cell r="L2044">
            <v>25</v>
          </cell>
          <cell r="M2044">
            <v>7.7739346299999998E-2</v>
          </cell>
        </row>
        <row r="2045">
          <cell r="J2045">
            <v>3</v>
          </cell>
          <cell r="K2045">
            <v>5</v>
          </cell>
          <cell r="L2045">
            <v>25</v>
          </cell>
          <cell r="M2045">
            <v>8.2902516499999995E-2</v>
          </cell>
        </row>
        <row r="2046">
          <cell r="J2046">
            <v>4</v>
          </cell>
          <cell r="K2046">
            <v>5</v>
          </cell>
          <cell r="L2046">
            <v>25</v>
          </cell>
          <cell r="M2046">
            <v>8.5745608700000003E-2</v>
          </cell>
        </row>
        <row r="2047">
          <cell r="J2047">
            <v>5</v>
          </cell>
          <cell r="K2047">
            <v>5</v>
          </cell>
          <cell r="L2047">
            <v>25</v>
          </cell>
          <cell r="M2047">
            <v>8.9129403400000001E-2</v>
          </cell>
        </row>
        <row r="2048">
          <cell r="J2048">
            <v>6</v>
          </cell>
          <cell r="K2048">
            <v>5</v>
          </cell>
          <cell r="L2048">
            <v>25</v>
          </cell>
          <cell r="M2048">
            <v>9.4269439499999996E-2</v>
          </cell>
        </row>
        <row r="2049">
          <cell r="J2049">
            <v>7</v>
          </cell>
          <cell r="K2049">
            <v>5</v>
          </cell>
          <cell r="L2049">
            <v>25</v>
          </cell>
          <cell r="M2049">
            <v>0.10133233110000001</v>
          </cell>
        </row>
        <row r="2050">
          <cell r="J2050">
            <v>8</v>
          </cell>
          <cell r="K2050">
            <v>5</v>
          </cell>
          <cell r="L2050">
            <v>25</v>
          </cell>
          <cell r="M2050">
            <v>0.11284917529999999</v>
          </cell>
        </row>
        <row r="2051">
          <cell r="J2051">
            <v>9</v>
          </cell>
          <cell r="K2051">
            <v>5</v>
          </cell>
          <cell r="L2051">
            <v>25</v>
          </cell>
          <cell r="M2051">
            <v>0.1276553141</v>
          </cell>
        </row>
        <row r="2052">
          <cell r="J2052">
            <v>10</v>
          </cell>
          <cell r="K2052">
            <v>5</v>
          </cell>
          <cell r="L2052">
            <v>25</v>
          </cell>
          <cell r="M2052">
            <v>0.19241958949999999</v>
          </cell>
        </row>
        <row r="2053">
          <cell r="J2053">
            <v>11</v>
          </cell>
          <cell r="K2053">
            <v>5</v>
          </cell>
          <cell r="L2053">
            <v>25</v>
          </cell>
          <cell r="M2053">
            <v>0</v>
          </cell>
        </row>
        <row r="2054">
          <cell r="J2054">
            <v>12</v>
          </cell>
          <cell r="K2054">
            <v>5</v>
          </cell>
          <cell r="L2054">
            <v>25</v>
          </cell>
          <cell r="M2054">
            <v>1</v>
          </cell>
        </row>
        <row r="2055">
          <cell r="J2055">
            <v>13</v>
          </cell>
          <cell r="K2055">
            <v>5</v>
          </cell>
          <cell r="L2055">
            <v>25</v>
          </cell>
          <cell r="M2055">
            <v>0</v>
          </cell>
        </row>
        <row r="2056">
          <cell r="J2056">
            <v>1</v>
          </cell>
          <cell r="K2056">
            <v>5</v>
          </cell>
          <cell r="L2056">
            <v>26</v>
          </cell>
          <cell r="M2056">
            <v>7.4410770099999995E-2</v>
          </cell>
        </row>
        <row r="2057">
          <cell r="J2057">
            <v>2</v>
          </cell>
          <cell r="K2057">
            <v>5</v>
          </cell>
          <cell r="L2057">
            <v>26</v>
          </cell>
          <cell r="M2057">
            <v>7.7917521599999998E-2</v>
          </cell>
        </row>
        <row r="2058">
          <cell r="J2058">
            <v>3</v>
          </cell>
          <cell r="K2058">
            <v>5</v>
          </cell>
          <cell r="L2058">
            <v>26</v>
          </cell>
          <cell r="M2058">
            <v>8.3083967800000005E-2</v>
          </cell>
        </row>
        <row r="2059">
          <cell r="J2059">
            <v>4</v>
          </cell>
          <cell r="K2059">
            <v>5</v>
          </cell>
          <cell r="L2059">
            <v>26</v>
          </cell>
          <cell r="M2059">
            <v>8.5924829600000002E-2</v>
          </cell>
        </row>
        <row r="2060">
          <cell r="J2060">
            <v>5</v>
          </cell>
          <cell r="K2060">
            <v>5</v>
          </cell>
          <cell r="L2060">
            <v>26</v>
          </cell>
          <cell r="M2060">
            <v>8.9306336900000005E-2</v>
          </cell>
        </row>
        <row r="2061">
          <cell r="J2061">
            <v>6</v>
          </cell>
          <cell r="K2061">
            <v>5</v>
          </cell>
          <cell r="L2061">
            <v>26</v>
          </cell>
          <cell r="M2061">
            <v>9.4445181899999994E-2</v>
          </cell>
        </row>
        <row r="2062">
          <cell r="J2062">
            <v>7</v>
          </cell>
          <cell r="K2062">
            <v>5</v>
          </cell>
          <cell r="L2062">
            <v>26</v>
          </cell>
          <cell r="M2062">
            <v>0.10150690599999999</v>
          </cell>
        </row>
        <row r="2063">
          <cell r="J2063">
            <v>8</v>
          </cell>
          <cell r="K2063">
            <v>5</v>
          </cell>
          <cell r="L2063">
            <v>26</v>
          </cell>
          <cell r="M2063">
            <v>0.11302050349999999</v>
          </cell>
        </row>
        <row r="2064">
          <cell r="J2064">
            <v>9</v>
          </cell>
          <cell r="K2064">
            <v>5</v>
          </cell>
          <cell r="L2064">
            <v>26</v>
          </cell>
          <cell r="M2064">
            <v>0.12781872429999999</v>
          </cell>
        </row>
        <row r="2065">
          <cell r="J2065">
            <v>10</v>
          </cell>
          <cell r="K2065">
            <v>5</v>
          </cell>
          <cell r="L2065">
            <v>26</v>
          </cell>
          <cell r="M2065">
            <v>0.19255835730000001</v>
          </cell>
        </row>
        <row r="2066">
          <cell r="J2066">
            <v>11</v>
          </cell>
          <cell r="K2066">
            <v>5</v>
          </cell>
          <cell r="L2066">
            <v>26</v>
          </cell>
          <cell r="M2066">
            <v>0</v>
          </cell>
        </row>
        <row r="2067">
          <cell r="J2067">
            <v>12</v>
          </cell>
          <cell r="K2067">
            <v>5</v>
          </cell>
          <cell r="L2067">
            <v>26</v>
          </cell>
          <cell r="M2067">
            <v>1</v>
          </cell>
        </row>
        <row r="2068">
          <cell r="J2068">
            <v>13</v>
          </cell>
          <cell r="K2068">
            <v>5</v>
          </cell>
          <cell r="L2068">
            <v>26</v>
          </cell>
          <cell r="M2068">
            <v>0</v>
          </cell>
        </row>
        <row r="2069">
          <cell r="J2069">
            <v>1</v>
          </cell>
          <cell r="K2069">
            <v>5</v>
          </cell>
          <cell r="L2069">
            <v>27</v>
          </cell>
          <cell r="M2069">
            <v>7.4554031399999998E-2</v>
          </cell>
        </row>
        <row r="2070">
          <cell r="J2070">
            <v>2</v>
          </cell>
          <cell r="K2070">
            <v>5</v>
          </cell>
          <cell r="L2070">
            <v>27</v>
          </cell>
          <cell r="M2070">
            <v>7.8059858699999998E-2</v>
          </cell>
        </row>
        <row r="2071">
          <cell r="J2071">
            <v>3</v>
          </cell>
          <cell r="K2071">
            <v>5</v>
          </cell>
          <cell r="L2071">
            <v>27</v>
          </cell>
          <cell r="M2071">
            <v>8.3228921999999997E-2</v>
          </cell>
        </row>
        <row r="2072">
          <cell r="J2072">
            <v>4</v>
          </cell>
          <cell r="K2072">
            <v>5</v>
          </cell>
          <cell r="L2072">
            <v>27</v>
          </cell>
          <cell r="M2072">
            <v>8.6068002000000005E-2</v>
          </cell>
        </row>
        <row r="2073">
          <cell r="J2073">
            <v>5</v>
          </cell>
          <cell r="K2073">
            <v>5</v>
          </cell>
          <cell r="L2073">
            <v>27</v>
          </cell>
          <cell r="M2073">
            <v>8.9447682099999995E-2</v>
          </cell>
        </row>
        <row r="2074">
          <cell r="J2074">
            <v>6</v>
          </cell>
          <cell r="K2074">
            <v>5</v>
          </cell>
          <cell r="L2074">
            <v>27</v>
          </cell>
          <cell r="M2074">
            <v>9.4585575500000005E-2</v>
          </cell>
        </row>
        <row r="2075">
          <cell r="J2075">
            <v>7</v>
          </cell>
          <cell r="K2075">
            <v>5</v>
          </cell>
          <cell r="L2075">
            <v>27</v>
          </cell>
          <cell r="M2075">
            <v>0.10164636689999999</v>
          </cell>
        </row>
        <row r="2076">
          <cell r="J2076">
            <v>8</v>
          </cell>
          <cell r="K2076">
            <v>5</v>
          </cell>
          <cell r="L2076">
            <v>27</v>
          </cell>
          <cell r="M2076">
            <v>0.1131573707</v>
          </cell>
        </row>
        <row r="2077">
          <cell r="J2077">
            <v>9</v>
          </cell>
          <cell r="K2077">
            <v>5</v>
          </cell>
          <cell r="L2077">
            <v>27</v>
          </cell>
          <cell r="M2077">
            <v>0.12794926619999999</v>
          </cell>
        </row>
        <row r="2078">
          <cell r="J2078">
            <v>10</v>
          </cell>
          <cell r="K2078">
            <v>5</v>
          </cell>
          <cell r="L2078">
            <v>27</v>
          </cell>
          <cell r="M2078">
            <v>0.1926692133</v>
          </cell>
        </row>
        <row r="2079">
          <cell r="J2079">
            <v>11</v>
          </cell>
          <cell r="K2079">
            <v>5</v>
          </cell>
          <cell r="L2079">
            <v>27</v>
          </cell>
          <cell r="M2079">
            <v>0</v>
          </cell>
        </row>
        <row r="2080">
          <cell r="J2080">
            <v>12</v>
          </cell>
          <cell r="K2080">
            <v>5</v>
          </cell>
          <cell r="L2080">
            <v>27</v>
          </cell>
          <cell r="M2080">
            <v>1</v>
          </cell>
        </row>
        <row r="2081">
          <cell r="J2081">
            <v>13</v>
          </cell>
          <cell r="K2081">
            <v>5</v>
          </cell>
          <cell r="L2081">
            <v>27</v>
          </cell>
          <cell r="M2081">
            <v>0</v>
          </cell>
        </row>
        <row r="2082">
          <cell r="J2082">
            <v>1</v>
          </cell>
          <cell r="K2082">
            <v>5</v>
          </cell>
          <cell r="L2082">
            <v>28</v>
          </cell>
          <cell r="M2082">
            <v>7.4668477100000005E-2</v>
          </cell>
        </row>
        <row r="2083">
          <cell r="J2083">
            <v>2</v>
          </cell>
          <cell r="K2083">
            <v>5</v>
          </cell>
          <cell r="L2083">
            <v>28</v>
          </cell>
          <cell r="M2083">
            <v>7.8173566099999994E-2</v>
          </cell>
        </row>
        <row r="2084">
          <cell r="J2084">
            <v>3</v>
          </cell>
          <cell r="K2084">
            <v>5</v>
          </cell>
          <cell r="L2084">
            <v>28</v>
          </cell>
          <cell r="M2084">
            <v>8.3344720100000005E-2</v>
          </cell>
        </row>
        <row r="2085">
          <cell r="J2085">
            <v>4</v>
          </cell>
          <cell r="K2085">
            <v>5</v>
          </cell>
          <cell r="L2085">
            <v>28</v>
          </cell>
          <cell r="M2085">
            <v>8.6182376699999994E-2</v>
          </cell>
        </row>
        <row r="2086">
          <cell r="J2086">
            <v>5</v>
          </cell>
          <cell r="K2086">
            <v>5</v>
          </cell>
          <cell r="L2086">
            <v>28</v>
          </cell>
          <cell r="M2086">
            <v>8.9560597000000006E-2</v>
          </cell>
        </row>
        <row r="2087">
          <cell r="J2087">
            <v>6</v>
          </cell>
          <cell r="K2087">
            <v>5</v>
          </cell>
          <cell r="L2087">
            <v>28</v>
          </cell>
          <cell r="M2087">
            <v>9.4697730300000005E-2</v>
          </cell>
        </row>
        <row r="2088">
          <cell r="J2088">
            <v>7</v>
          </cell>
          <cell r="K2088">
            <v>5</v>
          </cell>
          <cell r="L2088">
            <v>28</v>
          </cell>
          <cell r="M2088">
            <v>0.1017577766</v>
          </cell>
        </row>
        <row r="2089">
          <cell r="J2089">
            <v>8</v>
          </cell>
          <cell r="K2089">
            <v>5</v>
          </cell>
          <cell r="L2089">
            <v>28</v>
          </cell>
          <cell r="M2089">
            <v>0.11326670849999999</v>
          </cell>
        </row>
        <row r="2090">
          <cell r="J2090">
            <v>9</v>
          </cell>
          <cell r="K2090">
            <v>5</v>
          </cell>
          <cell r="L2090">
            <v>28</v>
          </cell>
          <cell r="M2090">
            <v>0.12805355090000001</v>
          </cell>
        </row>
        <row r="2091">
          <cell r="J2091">
            <v>10</v>
          </cell>
          <cell r="K2091">
            <v>5</v>
          </cell>
          <cell r="L2091">
            <v>28</v>
          </cell>
          <cell r="M2091">
            <v>0.19275777180000001</v>
          </cell>
        </row>
        <row r="2092">
          <cell r="J2092">
            <v>11</v>
          </cell>
          <cell r="K2092">
            <v>5</v>
          </cell>
          <cell r="L2092">
            <v>28</v>
          </cell>
          <cell r="M2092">
            <v>0</v>
          </cell>
        </row>
        <row r="2093">
          <cell r="J2093">
            <v>12</v>
          </cell>
          <cell r="K2093">
            <v>5</v>
          </cell>
          <cell r="L2093">
            <v>28</v>
          </cell>
          <cell r="M2093">
            <v>1</v>
          </cell>
        </row>
        <row r="2094">
          <cell r="J2094">
            <v>13</v>
          </cell>
          <cell r="K2094">
            <v>5</v>
          </cell>
          <cell r="L2094">
            <v>28</v>
          </cell>
          <cell r="M2094">
            <v>0</v>
          </cell>
        </row>
        <row r="2095">
          <cell r="J2095">
            <v>1</v>
          </cell>
          <cell r="K2095">
            <v>5</v>
          </cell>
          <cell r="L2095">
            <v>29</v>
          </cell>
          <cell r="M2095">
            <v>7.4759903200000005E-2</v>
          </cell>
        </row>
        <row r="2096">
          <cell r="J2096">
            <v>2</v>
          </cell>
          <cell r="K2096">
            <v>5</v>
          </cell>
          <cell r="L2096">
            <v>29</v>
          </cell>
          <cell r="M2096">
            <v>7.8264402400000002E-2</v>
          </cell>
        </row>
        <row r="2097">
          <cell r="J2097">
            <v>3</v>
          </cell>
          <cell r="K2097">
            <v>5</v>
          </cell>
          <cell r="L2097">
            <v>29</v>
          </cell>
          <cell r="M2097">
            <v>8.3437226500000003E-2</v>
          </cell>
        </row>
        <row r="2098">
          <cell r="J2098">
            <v>4</v>
          </cell>
          <cell r="K2098">
            <v>5</v>
          </cell>
          <cell r="L2098">
            <v>29</v>
          </cell>
          <cell r="M2098">
            <v>8.6273746100000007E-2</v>
          </cell>
        </row>
        <row r="2099">
          <cell r="J2099">
            <v>5</v>
          </cell>
          <cell r="K2099">
            <v>5</v>
          </cell>
          <cell r="L2099">
            <v>29</v>
          </cell>
          <cell r="M2099">
            <v>8.96508003E-2</v>
          </cell>
        </row>
        <row r="2100">
          <cell r="J2100">
            <v>6</v>
          </cell>
          <cell r="K2100">
            <v>5</v>
          </cell>
          <cell r="L2100">
            <v>29</v>
          </cell>
          <cell r="M2100">
            <v>9.4787326300000002E-2</v>
          </cell>
        </row>
        <row r="2101">
          <cell r="J2101">
            <v>7</v>
          </cell>
          <cell r="K2101">
            <v>5</v>
          </cell>
          <cell r="L2101">
            <v>29</v>
          </cell>
          <cell r="M2101">
            <v>0.1018467774</v>
          </cell>
        </row>
        <row r="2102">
          <cell r="J2102">
            <v>8</v>
          </cell>
          <cell r="K2102">
            <v>5</v>
          </cell>
          <cell r="L2102">
            <v>29</v>
          </cell>
          <cell r="M2102">
            <v>0.1133540541</v>
          </cell>
        </row>
        <row r="2103">
          <cell r="J2103">
            <v>9</v>
          </cell>
          <cell r="K2103">
            <v>5</v>
          </cell>
          <cell r="L2103">
            <v>29</v>
          </cell>
          <cell r="M2103">
            <v>0.1281368598</v>
          </cell>
        </row>
        <row r="2104">
          <cell r="J2104">
            <v>10</v>
          </cell>
          <cell r="K2104">
            <v>5</v>
          </cell>
          <cell r="L2104">
            <v>29</v>
          </cell>
          <cell r="M2104">
            <v>0.1928285176</v>
          </cell>
        </row>
        <row r="2105">
          <cell r="J2105">
            <v>11</v>
          </cell>
          <cell r="K2105">
            <v>5</v>
          </cell>
          <cell r="L2105">
            <v>29</v>
          </cell>
          <cell r="M2105">
            <v>0</v>
          </cell>
        </row>
        <row r="2106">
          <cell r="J2106">
            <v>12</v>
          </cell>
          <cell r="K2106">
            <v>5</v>
          </cell>
          <cell r="L2106">
            <v>29</v>
          </cell>
          <cell r="M2106">
            <v>1</v>
          </cell>
        </row>
        <row r="2107">
          <cell r="J2107">
            <v>13</v>
          </cell>
          <cell r="K2107">
            <v>5</v>
          </cell>
          <cell r="L2107">
            <v>29</v>
          </cell>
          <cell r="M2107">
            <v>0</v>
          </cell>
        </row>
        <row r="2108">
          <cell r="J2108">
            <v>1</v>
          </cell>
          <cell r="K2108">
            <v>5</v>
          </cell>
          <cell r="L2108">
            <v>30</v>
          </cell>
          <cell r="M2108">
            <v>7.4832939900000006E-2</v>
          </cell>
        </row>
        <row r="2109">
          <cell r="J2109">
            <v>2</v>
          </cell>
          <cell r="K2109">
            <v>5</v>
          </cell>
          <cell r="L2109">
            <v>30</v>
          </cell>
          <cell r="M2109">
            <v>7.8336967899999999E-2</v>
          </cell>
        </row>
        <row r="2110">
          <cell r="J2110">
            <v>3</v>
          </cell>
          <cell r="K2110">
            <v>5</v>
          </cell>
          <cell r="L2110">
            <v>30</v>
          </cell>
          <cell r="M2110">
            <v>8.3511126300000002E-2</v>
          </cell>
        </row>
        <row r="2111">
          <cell r="J2111">
            <v>4</v>
          </cell>
          <cell r="K2111">
            <v>5</v>
          </cell>
          <cell r="L2111">
            <v>30</v>
          </cell>
          <cell r="M2111">
            <v>8.6346737399999998E-2</v>
          </cell>
        </row>
        <row r="2112">
          <cell r="J2112">
            <v>5</v>
          </cell>
          <cell r="K2112">
            <v>5</v>
          </cell>
          <cell r="L2112">
            <v>30</v>
          </cell>
          <cell r="M2112">
            <v>8.9722860099999996E-2</v>
          </cell>
        </row>
        <row r="2113">
          <cell r="J2113">
            <v>6</v>
          </cell>
          <cell r="K2113">
            <v>5</v>
          </cell>
          <cell r="L2113">
            <v>30</v>
          </cell>
          <cell r="M2113">
            <v>9.4858900999999995E-2</v>
          </cell>
        </row>
        <row r="2114">
          <cell r="J2114">
            <v>7</v>
          </cell>
          <cell r="K2114">
            <v>5</v>
          </cell>
          <cell r="L2114">
            <v>30</v>
          </cell>
          <cell r="M2114">
            <v>0.1019178766</v>
          </cell>
        </row>
        <row r="2115">
          <cell r="J2115">
            <v>8</v>
          </cell>
          <cell r="K2115">
            <v>5</v>
          </cell>
          <cell r="L2115">
            <v>30</v>
          </cell>
          <cell r="M2115">
            <v>0.113423831</v>
          </cell>
        </row>
        <row r="2116">
          <cell r="J2116">
            <v>9</v>
          </cell>
          <cell r="K2116">
            <v>5</v>
          </cell>
          <cell r="L2116">
            <v>30</v>
          </cell>
          <cell r="M2116">
            <v>0.12820341190000001</v>
          </cell>
        </row>
        <row r="2117">
          <cell r="J2117">
            <v>10</v>
          </cell>
          <cell r="K2117">
            <v>5</v>
          </cell>
          <cell r="L2117">
            <v>30</v>
          </cell>
          <cell r="M2117">
            <v>0.19288503360000001</v>
          </cell>
        </row>
        <row r="2118">
          <cell r="J2118">
            <v>11</v>
          </cell>
          <cell r="K2118">
            <v>5</v>
          </cell>
          <cell r="L2118">
            <v>30</v>
          </cell>
          <cell r="M2118">
            <v>0</v>
          </cell>
        </row>
        <row r="2119">
          <cell r="J2119">
            <v>12</v>
          </cell>
          <cell r="K2119">
            <v>5</v>
          </cell>
          <cell r="L2119">
            <v>30</v>
          </cell>
          <cell r="M2119">
            <v>1</v>
          </cell>
        </row>
        <row r="2120">
          <cell r="J2120">
            <v>13</v>
          </cell>
          <cell r="K2120">
            <v>5</v>
          </cell>
          <cell r="L2120">
            <v>30</v>
          </cell>
          <cell r="M2120">
            <v>0</v>
          </cell>
        </row>
        <row r="2121">
          <cell r="J2121">
            <v>1</v>
          </cell>
          <cell r="K2121">
            <v>6</v>
          </cell>
          <cell r="L2121">
            <v>6</v>
          </cell>
          <cell r="M2121">
            <v>3.4891023000000001E-3</v>
          </cell>
        </row>
        <row r="2122">
          <cell r="J2122">
            <v>2</v>
          </cell>
          <cell r="K2122">
            <v>6</v>
          </cell>
          <cell r="L2122">
            <v>6</v>
          </cell>
          <cell r="M2122">
            <v>4.0533634999999997E-3</v>
          </cell>
        </row>
        <row r="2123">
          <cell r="J2123">
            <v>3</v>
          </cell>
          <cell r="K2123">
            <v>6</v>
          </cell>
          <cell r="L2123">
            <v>6</v>
          </cell>
          <cell r="M2123">
            <v>5.0426383E-3</v>
          </cell>
        </row>
        <row r="2124">
          <cell r="J2124">
            <v>4</v>
          </cell>
          <cell r="K2124">
            <v>6</v>
          </cell>
          <cell r="L2124">
            <v>6</v>
          </cell>
          <cell r="M2124">
            <v>6.8828331000000001E-3</v>
          </cell>
        </row>
        <row r="2125">
          <cell r="J2125">
            <v>5</v>
          </cell>
          <cell r="K2125">
            <v>6</v>
          </cell>
          <cell r="L2125">
            <v>6</v>
          </cell>
          <cell r="M2125">
            <v>9.9777883999999997E-3</v>
          </cell>
        </row>
        <row r="2126">
          <cell r="J2126">
            <v>6</v>
          </cell>
          <cell r="K2126">
            <v>6</v>
          </cell>
          <cell r="L2126">
            <v>6</v>
          </cell>
          <cell r="M2126">
            <v>1.3470614000000001E-2</v>
          </cell>
        </row>
        <row r="2127">
          <cell r="J2127">
            <v>7</v>
          </cell>
          <cell r="K2127">
            <v>6</v>
          </cell>
          <cell r="L2127">
            <v>6</v>
          </cell>
          <cell r="M2127">
            <v>1.8704821E-2</v>
          </cell>
        </row>
        <row r="2128">
          <cell r="J2128">
            <v>8</v>
          </cell>
          <cell r="K2128">
            <v>6</v>
          </cell>
          <cell r="L2128">
            <v>6</v>
          </cell>
          <cell r="M2128">
            <v>2.3466104299999999E-2</v>
          </cell>
        </row>
        <row r="2129">
          <cell r="J2129">
            <v>9</v>
          </cell>
          <cell r="K2129">
            <v>6</v>
          </cell>
          <cell r="L2129">
            <v>6</v>
          </cell>
          <cell r="M2129">
            <v>4.2010795500000003E-2</v>
          </cell>
        </row>
        <row r="2130">
          <cell r="J2130">
            <v>10</v>
          </cell>
          <cell r="K2130">
            <v>6</v>
          </cell>
          <cell r="L2130">
            <v>6</v>
          </cell>
          <cell r="M2130">
            <v>9.0907474599999996E-2</v>
          </cell>
        </row>
        <row r="2131">
          <cell r="J2131">
            <v>11</v>
          </cell>
          <cell r="K2131">
            <v>6</v>
          </cell>
          <cell r="L2131">
            <v>6</v>
          </cell>
          <cell r="M2131">
            <v>0</v>
          </cell>
        </row>
        <row r="2132">
          <cell r="J2132">
            <v>12</v>
          </cell>
          <cell r="K2132">
            <v>6</v>
          </cell>
          <cell r="L2132">
            <v>6</v>
          </cell>
          <cell r="M2132">
            <v>1</v>
          </cell>
        </row>
        <row r="2133">
          <cell r="J2133">
            <v>13</v>
          </cell>
          <cell r="K2133">
            <v>6</v>
          </cell>
          <cell r="L2133">
            <v>6</v>
          </cell>
          <cell r="M2133">
            <v>0</v>
          </cell>
        </row>
        <row r="2134">
          <cell r="J2134">
            <v>1</v>
          </cell>
          <cell r="K2134">
            <v>6</v>
          </cell>
          <cell r="L2134">
            <v>7</v>
          </cell>
          <cell r="M2134">
            <v>1.24076619E-2</v>
          </cell>
        </row>
        <row r="2135">
          <cell r="J2135">
            <v>2</v>
          </cell>
          <cell r="K2135">
            <v>6</v>
          </cell>
          <cell r="L2135">
            <v>7</v>
          </cell>
          <cell r="M2135">
            <v>1.4265846299999999E-2</v>
          </cell>
        </row>
        <row r="2136">
          <cell r="J2136">
            <v>3</v>
          </cell>
          <cell r="K2136">
            <v>6</v>
          </cell>
          <cell r="L2136">
            <v>7</v>
          </cell>
          <cell r="M2136">
            <v>1.6158597300000001E-2</v>
          </cell>
        </row>
        <row r="2137">
          <cell r="J2137">
            <v>4</v>
          </cell>
          <cell r="K2137">
            <v>6</v>
          </cell>
          <cell r="L2137">
            <v>7</v>
          </cell>
          <cell r="M2137">
            <v>1.9218419800000001E-2</v>
          </cell>
        </row>
        <row r="2138">
          <cell r="J2138">
            <v>5</v>
          </cell>
          <cell r="K2138">
            <v>6</v>
          </cell>
          <cell r="L2138">
            <v>7</v>
          </cell>
          <cell r="M2138">
            <v>2.3720465900000001E-2</v>
          </cell>
        </row>
        <row r="2139">
          <cell r="J2139">
            <v>6</v>
          </cell>
          <cell r="K2139">
            <v>6</v>
          </cell>
          <cell r="L2139">
            <v>7</v>
          </cell>
          <cell r="M2139">
            <v>2.82360722E-2</v>
          </cell>
        </row>
        <row r="2140">
          <cell r="J2140">
            <v>7</v>
          </cell>
          <cell r="K2140">
            <v>6</v>
          </cell>
          <cell r="L2140">
            <v>7</v>
          </cell>
          <cell r="M2140">
            <v>3.4944621799999999E-2</v>
          </cell>
        </row>
        <row r="2141">
          <cell r="J2141">
            <v>8</v>
          </cell>
          <cell r="K2141">
            <v>6</v>
          </cell>
          <cell r="L2141">
            <v>7</v>
          </cell>
          <cell r="M2141">
            <v>4.2391600199999997E-2</v>
          </cell>
        </row>
        <row r="2142">
          <cell r="J2142">
            <v>9</v>
          </cell>
          <cell r="K2142">
            <v>6</v>
          </cell>
          <cell r="L2142">
            <v>7</v>
          </cell>
          <cell r="M2142">
            <v>6.1258375800000001E-2</v>
          </cell>
        </row>
        <row r="2143">
          <cell r="J2143">
            <v>10</v>
          </cell>
          <cell r="K2143">
            <v>6</v>
          </cell>
          <cell r="L2143">
            <v>7</v>
          </cell>
          <cell r="M2143">
            <v>0.1100951672</v>
          </cell>
        </row>
        <row r="2144">
          <cell r="J2144">
            <v>11</v>
          </cell>
          <cell r="K2144">
            <v>6</v>
          </cell>
          <cell r="L2144">
            <v>7</v>
          </cell>
          <cell r="M2144">
            <v>0</v>
          </cell>
        </row>
        <row r="2145">
          <cell r="J2145">
            <v>12</v>
          </cell>
          <cell r="K2145">
            <v>6</v>
          </cell>
          <cell r="L2145">
            <v>7</v>
          </cell>
          <cell r="M2145">
            <v>1</v>
          </cell>
        </row>
        <row r="2146">
          <cell r="J2146">
            <v>13</v>
          </cell>
          <cell r="K2146">
            <v>6</v>
          </cell>
          <cell r="L2146">
            <v>7</v>
          </cell>
          <cell r="M2146">
            <v>0</v>
          </cell>
        </row>
        <row r="2147">
          <cell r="J2147">
            <v>1</v>
          </cell>
          <cell r="K2147">
            <v>6</v>
          </cell>
          <cell r="L2147">
            <v>8</v>
          </cell>
          <cell r="M2147">
            <v>2.2530898600000002E-2</v>
          </cell>
        </row>
        <row r="2148">
          <cell r="J2148">
            <v>2</v>
          </cell>
          <cell r="K2148">
            <v>6</v>
          </cell>
          <cell r="L2148">
            <v>8</v>
          </cell>
          <cell r="M2148">
            <v>2.48541914E-2</v>
          </cell>
        </row>
        <row r="2149">
          <cell r="J2149">
            <v>3</v>
          </cell>
          <cell r="K2149">
            <v>6</v>
          </cell>
          <cell r="L2149">
            <v>8</v>
          </cell>
          <cell r="M2149">
            <v>2.6967662999999999E-2</v>
          </cell>
        </row>
        <row r="2150">
          <cell r="J2150">
            <v>4</v>
          </cell>
          <cell r="K2150">
            <v>6</v>
          </cell>
          <cell r="L2150">
            <v>8</v>
          </cell>
          <cell r="M2150">
            <v>3.0386395300000001E-2</v>
          </cell>
        </row>
        <row r="2151">
          <cell r="J2151">
            <v>5</v>
          </cell>
          <cell r="K2151">
            <v>6</v>
          </cell>
          <cell r="L2151">
            <v>8</v>
          </cell>
          <cell r="M2151">
            <v>3.5276263299999999E-2</v>
          </cell>
        </row>
        <row r="2152">
          <cell r="J2152">
            <v>6</v>
          </cell>
          <cell r="K2152">
            <v>6</v>
          </cell>
          <cell r="L2152">
            <v>8</v>
          </cell>
          <cell r="M2152">
            <v>3.9925518100000001E-2</v>
          </cell>
        </row>
        <row r="2153">
          <cell r="J2153">
            <v>7</v>
          </cell>
          <cell r="K2153">
            <v>6</v>
          </cell>
          <cell r="L2153">
            <v>8</v>
          </cell>
          <cell r="M2153">
            <v>4.6783161500000003E-2</v>
          </cell>
        </row>
        <row r="2154">
          <cell r="J2154">
            <v>8</v>
          </cell>
          <cell r="K2154">
            <v>6</v>
          </cell>
          <cell r="L2154">
            <v>8</v>
          </cell>
          <cell r="M2154">
            <v>5.4925313000000003E-2</v>
          </cell>
        </row>
        <row r="2155">
          <cell r="J2155">
            <v>9</v>
          </cell>
          <cell r="K2155">
            <v>6</v>
          </cell>
          <cell r="L2155">
            <v>8</v>
          </cell>
          <cell r="M2155">
            <v>7.3372119099999994E-2</v>
          </cell>
        </row>
        <row r="2156">
          <cell r="J2156">
            <v>10</v>
          </cell>
          <cell r="K2156">
            <v>6</v>
          </cell>
          <cell r="L2156">
            <v>8</v>
          </cell>
          <cell r="M2156">
            <v>0.12114493680000001</v>
          </cell>
        </row>
        <row r="2157">
          <cell r="J2157">
            <v>11</v>
          </cell>
          <cell r="K2157">
            <v>6</v>
          </cell>
          <cell r="L2157">
            <v>8</v>
          </cell>
          <cell r="M2157">
            <v>0</v>
          </cell>
        </row>
        <row r="2158">
          <cell r="J2158">
            <v>12</v>
          </cell>
          <cell r="K2158">
            <v>6</v>
          </cell>
          <cell r="L2158">
            <v>8</v>
          </cell>
          <cell r="M2158">
            <v>1</v>
          </cell>
        </row>
        <row r="2159">
          <cell r="J2159">
            <v>13</v>
          </cell>
          <cell r="K2159">
            <v>6</v>
          </cell>
          <cell r="L2159">
            <v>8</v>
          </cell>
          <cell r="M2159">
            <v>0</v>
          </cell>
        </row>
        <row r="2160">
          <cell r="J2160">
            <v>1</v>
          </cell>
          <cell r="K2160">
            <v>6</v>
          </cell>
          <cell r="L2160">
            <v>9</v>
          </cell>
          <cell r="M2160">
            <v>3.1509525400000002E-2</v>
          </cell>
        </row>
        <row r="2161">
          <cell r="J2161">
            <v>2</v>
          </cell>
          <cell r="K2161">
            <v>6</v>
          </cell>
          <cell r="L2161">
            <v>9</v>
          </cell>
          <cell r="M2161">
            <v>3.39847411E-2</v>
          </cell>
        </row>
        <row r="2162">
          <cell r="J2162">
            <v>3</v>
          </cell>
          <cell r="K2162">
            <v>6</v>
          </cell>
          <cell r="L2162">
            <v>9</v>
          </cell>
          <cell r="M2162">
            <v>3.6098373500000003E-2</v>
          </cell>
        </row>
        <row r="2163">
          <cell r="J2163">
            <v>4</v>
          </cell>
          <cell r="K2163">
            <v>6</v>
          </cell>
          <cell r="L2163">
            <v>9</v>
          </cell>
          <cell r="M2163">
            <v>3.96017876E-2</v>
          </cell>
        </row>
        <row r="2164">
          <cell r="J2164">
            <v>5</v>
          </cell>
          <cell r="K2164">
            <v>6</v>
          </cell>
          <cell r="L2164">
            <v>9</v>
          </cell>
          <cell r="M2164">
            <v>4.45921372E-2</v>
          </cell>
        </row>
        <row r="2165">
          <cell r="J2165">
            <v>6</v>
          </cell>
          <cell r="K2165">
            <v>6</v>
          </cell>
          <cell r="L2165">
            <v>9</v>
          </cell>
          <cell r="M2165">
            <v>4.9177011600000001E-2</v>
          </cell>
        </row>
        <row r="2166">
          <cell r="J2166">
            <v>7</v>
          </cell>
          <cell r="K2166">
            <v>6</v>
          </cell>
          <cell r="L2166">
            <v>9</v>
          </cell>
          <cell r="M2166">
            <v>5.5899391399999998E-2</v>
          </cell>
        </row>
        <row r="2167">
          <cell r="J2167">
            <v>8</v>
          </cell>
          <cell r="K2167">
            <v>6</v>
          </cell>
          <cell r="L2167">
            <v>9</v>
          </cell>
          <cell r="M2167">
            <v>6.4211412600000004E-2</v>
          </cell>
        </row>
        <row r="2168">
          <cell r="J2168">
            <v>9</v>
          </cell>
          <cell r="K2168">
            <v>6</v>
          </cell>
          <cell r="L2168">
            <v>9</v>
          </cell>
          <cell r="M2168">
            <v>8.22729076E-2</v>
          </cell>
        </row>
        <row r="2169">
          <cell r="J2169">
            <v>10</v>
          </cell>
          <cell r="K2169">
            <v>6</v>
          </cell>
          <cell r="L2169">
            <v>9</v>
          </cell>
          <cell r="M2169">
            <v>0.1290729954</v>
          </cell>
        </row>
        <row r="2170">
          <cell r="J2170">
            <v>11</v>
          </cell>
          <cell r="K2170">
            <v>6</v>
          </cell>
          <cell r="L2170">
            <v>9</v>
          </cell>
          <cell r="M2170">
            <v>0</v>
          </cell>
        </row>
        <row r="2171">
          <cell r="J2171">
            <v>12</v>
          </cell>
          <cell r="K2171">
            <v>6</v>
          </cell>
          <cell r="L2171">
            <v>9</v>
          </cell>
          <cell r="M2171">
            <v>1</v>
          </cell>
        </row>
        <row r="2172">
          <cell r="J2172">
            <v>13</v>
          </cell>
          <cell r="K2172">
            <v>6</v>
          </cell>
          <cell r="L2172">
            <v>9</v>
          </cell>
          <cell r="M2172">
            <v>0</v>
          </cell>
        </row>
        <row r="2173">
          <cell r="J2173">
            <v>1</v>
          </cell>
          <cell r="K2173">
            <v>6</v>
          </cell>
          <cell r="L2173">
            <v>10</v>
          </cell>
          <cell r="M2173">
            <v>3.8924516700000002E-2</v>
          </cell>
        </row>
        <row r="2174">
          <cell r="J2174">
            <v>2</v>
          </cell>
          <cell r="K2174">
            <v>6</v>
          </cell>
          <cell r="L2174">
            <v>10</v>
          </cell>
          <cell r="M2174">
            <v>4.1458619000000002E-2</v>
          </cell>
        </row>
        <row r="2175">
          <cell r="J2175">
            <v>3</v>
          </cell>
          <cell r="K2175">
            <v>6</v>
          </cell>
          <cell r="L2175">
            <v>10</v>
          </cell>
          <cell r="M2175">
            <v>4.3523025E-2</v>
          </cell>
        </row>
        <row r="2176">
          <cell r="J2176">
            <v>4</v>
          </cell>
          <cell r="K2176">
            <v>6</v>
          </cell>
          <cell r="L2176">
            <v>10</v>
          </cell>
          <cell r="M2176">
            <v>4.7038165100000001E-2</v>
          </cell>
        </row>
        <row r="2177">
          <cell r="J2177">
            <v>5</v>
          </cell>
          <cell r="K2177">
            <v>6</v>
          </cell>
          <cell r="L2177">
            <v>10</v>
          </cell>
          <cell r="M2177">
            <v>5.2052464200000002E-2</v>
          </cell>
        </row>
        <row r="2178">
          <cell r="J2178">
            <v>6</v>
          </cell>
          <cell r="K2178">
            <v>6</v>
          </cell>
          <cell r="L2178">
            <v>10</v>
          </cell>
          <cell r="M2178">
            <v>5.6541319999999999E-2</v>
          </cell>
        </row>
        <row r="2179">
          <cell r="J2179">
            <v>7</v>
          </cell>
          <cell r="K2179">
            <v>6</v>
          </cell>
          <cell r="L2179">
            <v>10</v>
          </cell>
          <cell r="M2179">
            <v>6.3089575300000006E-2</v>
          </cell>
        </row>
        <row r="2180">
          <cell r="J2180">
            <v>8</v>
          </cell>
          <cell r="K2180">
            <v>6</v>
          </cell>
          <cell r="L2180">
            <v>10</v>
          </cell>
          <cell r="M2180">
            <v>7.1436941700000006E-2</v>
          </cell>
        </row>
        <row r="2181">
          <cell r="J2181">
            <v>9</v>
          </cell>
          <cell r="K2181">
            <v>6</v>
          </cell>
          <cell r="L2181">
            <v>10</v>
          </cell>
          <cell r="M2181">
            <v>8.9180913900000006E-2</v>
          </cell>
        </row>
        <row r="2182">
          <cell r="J2182">
            <v>10</v>
          </cell>
          <cell r="K2182">
            <v>6</v>
          </cell>
          <cell r="L2182">
            <v>10</v>
          </cell>
          <cell r="M2182">
            <v>0.13517598559999999</v>
          </cell>
        </row>
        <row r="2183">
          <cell r="J2183">
            <v>11</v>
          </cell>
          <cell r="K2183">
            <v>6</v>
          </cell>
          <cell r="L2183">
            <v>10</v>
          </cell>
          <cell r="M2183">
            <v>0</v>
          </cell>
        </row>
        <row r="2184">
          <cell r="J2184">
            <v>12</v>
          </cell>
          <cell r="K2184">
            <v>6</v>
          </cell>
          <cell r="L2184">
            <v>10</v>
          </cell>
          <cell r="M2184">
            <v>1</v>
          </cell>
        </row>
        <row r="2185">
          <cell r="J2185">
            <v>13</v>
          </cell>
          <cell r="K2185">
            <v>6</v>
          </cell>
          <cell r="L2185">
            <v>10</v>
          </cell>
          <cell r="M2185">
            <v>0</v>
          </cell>
        </row>
        <row r="2186">
          <cell r="J2186">
            <v>1</v>
          </cell>
          <cell r="K2186">
            <v>6</v>
          </cell>
          <cell r="L2186">
            <v>11</v>
          </cell>
          <cell r="M2186">
            <v>4.4912716599999999E-2</v>
          </cell>
        </row>
        <row r="2187">
          <cell r="J2187">
            <v>2</v>
          </cell>
          <cell r="K2187">
            <v>6</v>
          </cell>
          <cell r="L2187">
            <v>11</v>
          </cell>
          <cell r="M2187">
            <v>4.74770339E-2</v>
          </cell>
        </row>
        <row r="2188">
          <cell r="J2188">
            <v>3</v>
          </cell>
          <cell r="K2188">
            <v>6</v>
          </cell>
          <cell r="L2188">
            <v>11</v>
          </cell>
          <cell r="M2188">
            <v>4.9488862699999997E-2</v>
          </cell>
        </row>
        <row r="2189">
          <cell r="J2189">
            <v>4</v>
          </cell>
          <cell r="K2189">
            <v>6</v>
          </cell>
          <cell r="L2189">
            <v>11</v>
          </cell>
          <cell r="M2189">
            <v>5.2998391300000003E-2</v>
          </cell>
        </row>
        <row r="2190">
          <cell r="J2190">
            <v>5</v>
          </cell>
          <cell r="K2190">
            <v>6</v>
          </cell>
          <cell r="L2190">
            <v>11</v>
          </cell>
          <cell r="M2190">
            <v>5.8016825199999997E-2</v>
          </cell>
        </row>
        <row r="2191">
          <cell r="J2191">
            <v>6</v>
          </cell>
          <cell r="K2191">
            <v>6</v>
          </cell>
          <cell r="L2191">
            <v>11</v>
          </cell>
          <cell r="M2191">
            <v>6.2417189300000002E-2</v>
          </cell>
        </row>
        <row r="2192">
          <cell r="J2192">
            <v>7</v>
          </cell>
          <cell r="K2192">
            <v>6</v>
          </cell>
          <cell r="L2192">
            <v>11</v>
          </cell>
          <cell r="M2192">
            <v>6.8808892100000005E-2</v>
          </cell>
        </row>
        <row r="2193">
          <cell r="J2193">
            <v>8</v>
          </cell>
          <cell r="K2193">
            <v>6</v>
          </cell>
          <cell r="L2193">
            <v>11</v>
          </cell>
          <cell r="M2193">
            <v>7.7158000599999998E-2</v>
          </cell>
        </row>
        <row r="2194">
          <cell r="J2194">
            <v>9</v>
          </cell>
          <cell r="K2194">
            <v>6</v>
          </cell>
          <cell r="L2194">
            <v>11</v>
          </cell>
          <cell r="M2194">
            <v>9.4645863499999996E-2</v>
          </cell>
        </row>
        <row r="2195">
          <cell r="J2195">
            <v>10</v>
          </cell>
          <cell r="K2195">
            <v>6</v>
          </cell>
          <cell r="L2195">
            <v>11</v>
          </cell>
          <cell r="M2195">
            <v>0.13999061609999999</v>
          </cell>
        </row>
        <row r="2196">
          <cell r="J2196">
            <v>11</v>
          </cell>
          <cell r="K2196">
            <v>6</v>
          </cell>
          <cell r="L2196">
            <v>11</v>
          </cell>
          <cell r="M2196">
            <v>0</v>
          </cell>
        </row>
        <row r="2197">
          <cell r="J2197">
            <v>12</v>
          </cell>
          <cell r="K2197">
            <v>6</v>
          </cell>
          <cell r="L2197">
            <v>11</v>
          </cell>
          <cell r="M2197">
            <v>1</v>
          </cell>
        </row>
        <row r="2198">
          <cell r="J2198">
            <v>13</v>
          </cell>
          <cell r="K2198">
            <v>6</v>
          </cell>
          <cell r="L2198">
            <v>11</v>
          </cell>
          <cell r="M2198">
            <v>0</v>
          </cell>
        </row>
        <row r="2199">
          <cell r="J2199">
            <v>1</v>
          </cell>
          <cell r="K2199">
            <v>6</v>
          </cell>
          <cell r="L2199">
            <v>12</v>
          </cell>
          <cell r="M2199">
            <v>4.9713636399999997E-2</v>
          </cell>
        </row>
        <row r="2200">
          <cell r="J2200">
            <v>2</v>
          </cell>
          <cell r="K2200">
            <v>6</v>
          </cell>
          <cell r="L2200">
            <v>12</v>
          </cell>
          <cell r="M2200">
            <v>5.2297610000000001E-2</v>
          </cell>
        </row>
        <row r="2201">
          <cell r="J2201">
            <v>3</v>
          </cell>
          <cell r="K2201">
            <v>6</v>
          </cell>
          <cell r="L2201">
            <v>12</v>
          </cell>
          <cell r="M2201">
            <v>5.4263909800000003E-2</v>
          </cell>
        </row>
        <row r="2202">
          <cell r="J2202">
            <v>4</v>
          </cell>
          <cell r="K2202">
            <v>6</v>
          </cell>
          <cell r="L2202">
            <v>12</v>
          </cell>
          <cell r="M2202">
            <v>5.7764971200000001E-2</v>
          </cell>
        </row>
        <row r="2203">
          <cell r="J2203">
            <v>5</v>
          </cell>
          <cell r="K2203">
            <v>6</v>
          </cell>
          <cell r="L2203">
            <v>12</v>
          </cell>
          <cell r="M2203">
            <v>6.2782723700000001E-2</v>
          </cell>
        </row>
        <row r="2204">
          <cell r="J2204">
            <v>6</v>
          </cell>
          <cell r="K2204">
            <v>6</v>
          </cell>
          <cell r="L2204">
            <v>12</v>
          </cell>
          <cell r="M2204">
            <v>6.7109268900000005E-2</v>
          </cell>
        </row>
        <row r="2205">
          <cell r="J2205">
            <v>7</v>
          </cell>
          <cell r="K2205">
            <v>6</v>
          </cell>
          <cell r="L2205">
            <v>12</v>
          </cell>
          <cell r="M2205">
            <v>7.3371279799999994E-2</v>
          </cell>
        </row>
        <row r="2206">
          <cell r="J2206">
            <v>8</v>
          </cell>
          <cell r="K2206">
            <v>6</v>
          </cell>
          <cell r="L2206">
            <v>12</v>
          </cell>
          <cell r="M2206">
            <v>8.1714754700000003E-2</v>
          </cell>
        </row>
        <row r="2207">
          <cell r="J2207">
            <v>9</v>
          </cell>
          <cell r="K2207">
            <v>6</v>
          </cell>
          <cell r="L2207">
            <v>12</v>
          </cell>
          <cell r="M2207">
            <v>9.8997376499999998E-2</v>
          </cell>
        </row>
        <row r="2208">
          <cell r="J2208">
            <v>10</v>
          </cell>
          <cell r="K2208">
            <v>6</v>
          </cell>
          <cell r="L2208">
            <v>12</v>
          </cell>
          <cell r="M2208">
            <v>0.1438207068</v>
          </cell>
        </row>
        <row r="2209">
          <cell r="J2209">
            <v>11</v>
          </cell>
          <cell r="K2209">
            <v>6</v>
          </cell>
          <cell r="L2209">
            <v>12</v>
          </cell>
          <cell r="M2209">
            <v>0</v>
          </cell>
        </row>
        <row r="2210">
          <cell r="J2210">
            <v>12</v>
          </cell>
          <cell r="K2210">
            <v>6</v>
          </cell>
          <cell r="L2210">
            <v>12</v>
          </cell>
          <cell r="M2210">
            <v>1</v>
          </cell>
        </row>
        <row r="2211">
          <cell r="J2211">
            <v>13</v>
          </cell>
          <cell r="K2211">
            <v>6</v>
          </cell>
          <cell r="L2211">
            <v>12</v>
          </cell>
          <cell r="M2211">
            <v>0</v>
          </cell>
        </row>
        <row r="2212">
          <cell r="J2212">
            <v>1</v>
          </cell>
          <cell r="K2212">
            <v>6</v>
          </cell>
          <cell r="L2212">
            <v>13</v>
          </cell>
          <cell r="M2212">
            <v>5.3553463799999999E-2</v>
          </cell>
        </row>
        <row r="2213">
          <cell r="J2213">
            <v>2</v>
          </cell>
          <cell r="K2213">
            <v>6</v>
          </cell>
          <cell r="L2213">
            <v>13</v>
          </cell>
          <cell r="M2213">
            <v>5.6151949399999998E-2</v>
          </cell>
        </row>
        <row r="2214">
          <cell r="J2214">
            <v>3</v>
          </cell>
          <cell r="K2214">
            <v>6</v>
          </cell>
          <cell r="L2214">
            <v>13</v>
          </cell>
          <cell r="M2214">
            <v>5.8080940900000003E-2</v>
          </cell>
        </row>
        <row r="2215">
          <cell r="J2215">
            <v>4</v>
          </cell>
          <cell r="K2215">
            <v>6</v>
          </cell>
          <cell r="L2215">
            <v>13</v>
          </cell>
          <cell r="M2215">
            <v>6.1574179700000002E-2</v>
          </cell>
        </row>
        <row r="2216">
          <cell r="J2216">
            <v>5</v>
          </cell>
          <cell r="K2216">
            <v>6</v>
          </cell>
          <cell r="L2216">
            <v>13</v>
          </cell>
          <cell r="M2216">
            <v>6.65903298E-2</v>
          </cell>
        </row>
        <row r="2217">
          <cell r="J2217">
            <v>6</v>
          </cell>
          <cell r="K2217">
            <v>6</v>
          </cell>
          <cell r="L2217">
            <v>13</v>
          </cell>
          <cell r="M2217">
            <v>7.0857074000000006E-2</v>
          </cell>
        </row>
        <row r="2218">
          <cell r="J2218">
            <v>7</v>
          </cell>
          <cell r="K2218">
            <v>6</v>
          </cell>
          <cell r="L2218">
            <v>13</v>
          </cell>
          <cell r="M2218">
            <v>7.7014250699999995E-2</v>
          </cell>
        </row>
        <row r="2219">
          <cell r="J2219">
            <v>8</v>
          </cell>
          <cell r="K2219">
            <v>6</v>
          </cell>
          <cell r="L2219">
            <v>13</v>
          </cell>
          <cell r="M2219">
            <v>8.5351360299999998E-2</v>
          </cell>
        </row>
        <row r="2220">
          <cell r="J2220">
            <v>9</v>
          </cell>
          <cell r="K2220">
            <v>6</v>
          </cell>
          <cell r="L2220">
            <v>13</v>
          </cell>
          <cell r="M2220">
            <v>0.10246985209999999</v>
          </cell>
        </row>
        <row r="2221">
          <cell r="J2221">
            <v>10</v>
          </cell>
          <cell r="K2221">
            <v>6</v>
          </cell>
          <cell r="L2221">
            <v>13</v>
          </cell>
          <cell r="M2221">
            <v>0.1468761328</v>
          </cell>
        </row>
        <row r="2222">
          <cell r="J2222">
            <v>11</v>
          </cell>
          <cell r="K2222">
            <v>6</v>
          </cell>
          <cell r="L2222">
            <v>13</v>
          </cell>
          <cell r="M2222">
            <v>0</v>
          </cell>
        </row>
        <row r="2223">
          <cell r="J2223">
            <v>12</v>
          </cell>
          <cell r="K2223">
            <v>6</v>
          </cell>
          <cell r="L2223">
            <v>13</v>
          </cell>
          <cell r="M2223">
            <v>1</v>
          </cell>
        </row>
        <row r="2224">
          <cell r="J2224">
            <v>13</v>
          </cell>
          <cell r="K2224">
            <v>6</v>
          </cell>
          <cell r="L2224">
            <v>13</v>
          </cell>
          <cell r="M2224">
            <v>0</v>
          </cell>
        </row>
        <row r="2225">
          <cell r="J2225">
            <v>1</v>
          </cell>
          <cell r="K2225">
            <v>6</v>
          </cell>
          <cell r="L2225">
            <v>14</v>
          </cell>
          <cell r="M2225">
            <v>5.6622160499999998E-2</v>
          </cell>
        </row>
        <row r="2226">
          <cell r="J2226">
            <v>2</v>
          </cell>
          <cell r="K2226">
            <v>6</v>
          </cell>
          <cell r="L2226">
            <v>14</v>
          </cell>
          <cell r="M2226">
            <v>5.9231922899999997E-2</v>
          </cell>
        </row>
        <row r="2227">
          <cell r="J2227">
            <v>3</v>
          </cell>
          <cell r="K2227">
            <v>6</v>
          </cell>
          <cell r="L2227">
            <v>14</v>
          </cell>
          <cell r="M2227">
            <v>6.1130861500000001E-2</v>
          </cell>
        </row>
        <row r="2228">
          <cell r="J2228">
            <v>4</v>
          </cell>
          <cell r="K2228">
            <v>6</v>
          </cell>
          <cell r="L2228">
            <v>14</v>
          </cell>
          <cell r="M2228">
            <v>6.4617570200000002E-2</v>
          </cell>
        </row>
        <row r="2229">
          <cell r="J2229">
            <v>5</v>
          </cell>
          <cell r="K2229">
            <v>6</v>
          </cell>
          <cell r="L2229">
            <v>14</v>
          </cell>
          <cell r="M2229">
            <v>6.9632159200000002E-2</v>
          </cell>
        </row>
        <row r="2230">
          <cell r="J2230">
            <v>6</v>
          </cell>
          <cell r="K2230">
            <v>6</v>
          </cell>
          <cell r="L2230">
            <v>14</v>
          </cell>
          <cell r="M2230">
            <v>7.3850910500000005E-2</v>
          </cell>
        </row>
        <row r="2231">
          <cell r="J2231">
            <v>7</v>
          </cell>
          <cell r="K2231">
            <v>6</v>
          </cell>
          <cell r="L2231">
            <v>14</v>
          </cell>
          <cell r="M2231">
            <v>7.9924013099999996E-2</v>
          </cell>
        </row>
        <row r="2232">
          <cell r="J2232">
            <v>8</v>
          </cell>
          <cell r="K2232">
            <v>6</v>
          </cell>
          <cell r="L2232">
            <v>14</v>
          </cell>
          <cell r="M2232">
            <v>8.82555426E-2</v>
          </cell>
        </row>
        <row r="2233">
          <cell r="J2233">
            <v>9</v>
          </cell>
          <cell r="K2233">
            <v>6</v>
          </cell>
          <cell r="L2233">
            <v>14</v>
          </cell>
          <cell r="M2233">
            <v>0.1052428721</v>
          </cell>
        </row>
        <row r="2234">
          <cell r="J2234">
            <v>10</v>
          </cell>
          <cell r="K2234">
            <v>6</v>
          </cell>
          <cell r="L2234">
            <v>14</v>
          </cell>
          <cell r="M2234">
            <v>0.14931585410000001</v>
          </cell>
        </row>
        <row r="2235">
          <cell r="J2235">
            <v>11</v>
          </cell>
          <cell r="K2235">
            <v>6</v>
          </cell>
          <cell r="L2235">
            <v>14</v>
          </cell>
          <cell r="M2235">
            <v>0</v>
          </cell>
        </row>
        <row r="2236">
          <cell r="J2236">
            <v>12</v>
          </cell>
          <cell r="K2236">
            <v>6</v>
          </cell>
          <cell r="L2236">
            <v>14</v>
          </cell>
          <cell r="M2236">
            <v>1</v>
          </cell>
        </row>
        <row r="2237">
          <cell r="J2237">
            <v>13</v>
          </cell>
          <cell r="K2237">
            <v>6</v>
          </cell>
          <cell r="L2237">
            <v>14</v>
          </cell>
          <cell r="M2237">
            <v>0</v>
          </cell>
        </row>
        <row r="2238">
          <cell r="J2238">
            <v>1</v>
          </cell>
          <cell r="K2238">
            <v>6</v>
          </cell>
          <cell r="L2238">
            <v>15</v>
          </cell>
          <cell r="M2238">
            <v>5.9073941400000003E-2</v>
          </cell>
        </row>
        <row r="2239">
          <cell r="J2239">
            <v>2</v>
          </cell>
          <cell r="K2239">
            <v>6</v>
          </cell>
          <cell r="L2239">
            <v>15</v>
          </cell>
          <cell r="M2239">
            <v>6.16926286E-2</v>
          </cell>
        </row>
        <row r="2240">
          <cell r="J2240">
            <v>3</v>
          </cell>
          <cell r="K2240">
            <v>6</v>
          </cell>
          <cell r="L2240">
            <v>15</v>
          </cell>
          <cell r="M2240">
            <v>6.3567493099999997E-2</v>
          </cell>
        </row>
        <row r="2241">
          <cell r="J2241">
            <v>4</v>
          </cell>
          <cell r="K2241">
            <v>6</v>
          </cell>
          <cell r="L2241">
            <v>15</v>
          </cell>
          <cell r="M2241">
            <v>6.7048910399999995E-2</v>
          </cell>
        </row>
        <row r="2242">
          <cell r="J2242">
            <v>5</v>
          </cell>
          <cell r="K2242">
            <v>6</v>
          </cell>
          <cell r="L2242">
            <v>15</v>
          </cell>
          <cell r="M2242">
            <v>7.2062177699999994E-2</v>
          </cell>
        </row>
        <row r="2243">
          <cell r="J2243">
            <v>6</v>
          </cell>
          <cell r="K2243">
            <v>6</v>
          </cell>
          <cell r="L2243">
            <v>15</v>
          </cell>
          <cell r="M2243">
            <v>7.6242530899999994E-2</v>
          </cell>
        </row>
        <row r="2244">
          <cell r="J2244">
            <v>7</v>
          </cell>
          <cell r="K2244">
            <v>6</v>
          </cell>
          <cell r="L2244">
            <v>15</v>
          </cell>
          <cell r="M2244">
            <v>8.22483834E-2</v>
          </cell>
        </row>
        <row r="2245">
          <cell r="J2245">
            <v>8</v>
          </cell>
          <cell r="K2245">
            <v>6</v>
          </cell>
          <cell r="L2245">
            <v>15</v>
          </cell>
          <cell r="M2245">
            <v>9.0575323900000004E-2</v>
          </cell>
        </row>
        <row r="2246">
          <cell r="J2246">
            <v>9</v>
          </cell>
          <cell r="K2246">
            <v>6</v>
          </cell>
          <cell r="L2246">
            <v>15</v>
          </cell>
          <cell r="M2246">
            <v>0.10745786089999999</v>
          </cell>
        </row>
        <row r="2247">
          <cell r="J2247">
            <v>10</v>
          </cell>
          <cell r="K2247">
            <v>6</v>
          </cell>
          <cell r="L2247">
            <v>15</v>
          </cell>
          <cell r="M2247">
            <v>0.15126454819999999</v>
          </cell>
        </row>
        <row r="2248">
          <cell r="J2248">
            <v>11</v>
          </cell>
          <cell r="K2248">
            <v>6</v>
          </cell>
          <cell r="L2248">
            <v>15</v>
          </cell>
          <cell r="M2248">
            <v>0</v>
          </cell>
        </row>
        <row r="2249">
          <cell r="J2249">
            <v>12</v>
          </cell>
          <cell r="K2249">
            <v>6</v>
          </cell>
          <cell r="L2249">
            <v>15</v>
          </cell>
          <cell r="M2249">
            <v>1</v>
          </cell>
        </row>
        <row r="2250">
          <cell r="J2250">
            <v>13</v>
          </cell>
          <cell r="K2250">
            <v>6</v>
          </cell>
          <cell r="L2250">
            <v>15</v>
          </cell>
          <cell r="M2250">
            <v>0</v>
          </cell>
        </row>
        <row r="2251">
          <cell r="J2251">
            <v>1</v>
          </cell>
          <cell r="K2251">
            <v>6</v>
          </cell>
          <cell r="L2251">
            <v>16</v>
          </cell>
          <cell r="M2251">
            <v>6.1032656800000001E-2</v>
          </cell>
        </row>
        <row r="2252">
          <cell r="J2252">
            <v>2</v>
          </cell>
          <cell r="K2252">
            <v>6</v>
          </cell>
          <cell r="L2252">
            <v>16</v>
          </cell>
          <cell r="M2252">
            <v>6.3658451300000002E-2</v>
          </cell>
        </row>
        <row r="2253">
          <cell r="J2253">
            <v>3</v>
          </cell>
          <cell r="K2253">
            <v>6</v>
          </cell>
          <cell r="L2253">
            <v>16</v>
          </cell>
          <cell r="M2253">
            <v>6.5514066300000007E-2</v>
          </cell>
        </row>
        <row r="2254">
          <cell r="J2254">
            <v>4</v>
          </cell>
          <cell r="K2254">
            <v>6</v>
          </cell>
          <cell r="L2254">
            <v>16</v>
          </cell>
          <cell r="M2254">
            <v>6.8991236799999994E-2</v>
          </cell>
        </row>
        <row r="2255">
          <cell r="J2255">
            <v>5</v>
          </cell>
          <cell r="K2255">
            <v>6</v>
          </cell>
          <cell r="L2255">
            <v>16</v>
          </cell>
          <cell r="M2255">
            <v>7.4003428499999996E-2</v>
          </cell>
        </row>
        <row r="2256">
          <cell r="J2256">
            <v>6</v>
          </cell>
          <cell r="K2256">
            <v>6</v>
          </cell>
          <cell r="L2256">
            <v>16</v>
          </cell>
          <cell r="M2256">
            <v>7.8153091300000005E-2</v>
          </cell>
        </row>
        <row r="2257">
          <cell r="J2257">
            <v>7</v>
          </cell>
          <cell r="K2257">
            <v>6</v>
          </cell>
          <cell r="L2257">
            <v>16</v>
          </cell>
          <cell r="M2257">
            <v>8.4105197500000006E-2</v>
          </cell>
        </row>
        <row r="2258">
          <cell r="J2258">
            <v>8</v>
          </cell>
          <cell r="K2258">
            <v>6</v>
          </cell>
          <cell r="L2258">
            <v>16</v>
          </cell>
          <cell r="M2258">
            <v>9.2428437000000002E-2</v>
          </cell>
        </row>
        <row r="2259">
          <cell r="J2259">
            <v>9</v>
          </cell>
          <cell r="K2259">
            <v>6</v>
          </cell>
          <cell r="L2259">
            <v>16</v>
          </cell>
          <cell r="M2259">
            <v>0.10922725630000001</v>
          </cell>
        </row>
        <row r="2260">
          <cell r="J2260">
            <v>10</v>
          </cell>
          <cell r="K2260">
            <v>6</v>
          </cell>
          <cell r="L2260">
            <v>16</v>
          </cell>
          <cell r="M2260">
            <v>0.15282120199999999</v>
          </cell>
        </row>
        <row r="2261">
          <cell r="J2261">
            <v>11</v>
          </cell>
          <cell r="K2261">
            <v>6</v>
          </cell>
          <cell r="L2261">
            <v>16</v>
          </cell>
          <cell r="M2261">
            <v>0</v>
          </cell>
        </row>
        <row r="2262">
          <cell r="J2262">
            <v>12</v>
          </cell>
          <cell r="K2262">
            <v>6</v>
          </cell>
          <cell r="L2262">
            <v>16</v>
          </cell>
          <cell r="M2262">
            <v>1</v>
          </cell>
        </row>
        <row r="2263">
          <cell r="J2263">
            <v>13</v>
          </cell>
          <cell r="K2263">
            <v>6</v>
          </cell>
          <cell r="L2263">
            <v>16</v>
          </cell>
          <cell r="M2263">
            <v>0</v>
          </cell>
        </row>
        <row r="2264">
          <cell r="J2264">
            <v>1</v>
          </cell>
          <cell r="K2264">
            <v>6</v>
          </cell>
          <cell r="L2264">
            <v>17</v>
          </cell>
          <cell r="M2264">
            <v>6.2597418899999993E-2</v>
          </cell>
        </row>
        <row r="2265">
          <cell r="J2265">
            <v>2</v>
          </cell>
          <cell r="K2265">
            <v>6</v>
          </cell>
          <cell r="L2265">
            <v>17</v>
          </cell>
          <cell r="M2265">
            <v>6.5228885200000003E-2</v>
          </cell>
        </row>
        <row r="2266">
          <cell r="J2266">
            <v>3</v>
          </cell>
          <cell r="K2266">
            <v>6</v>
          </cell>
          <cell r="L2266">
            <v>17</v>
          </cell>
          <cell r="M2266">
            <v>6.7069118100000005E-2</v>
          </cell>
        </row>
        <row r="2267">
          <cell r="J2267">
            <v>4</v>
          </cell>
          <cell r="K2267">
            <v>6</v>
          </cell>
          <cell r="L2267">
            <v>17</v>
          </cell>
          <cell r="M2267">
            <v>7.0542890600000005E-2</v>
          </cell>
        </row>
        <row r="2268">
          <cell r="J2268">
            <v>5</v>
          </cell>
          <cell r="K2268">
            <v>6</v>
          </cell>
          <cell r="L2268">
            <v>17</v>
          </cell>
          <cell r="M2268">
            <v>7.5554217800000004E-2</v>
          </cell>
        </row>
        <row r="2269">
          <cell r="J2269">
            <v>6</v>
          </cell>
          <cell r="K2269">
            <v>6</v>
          </cell>
          <cell r="L2269">
            <v>17</v>
          </cell>
          <cell r="M2269">
            <v>7.9679359199999994E-2</v>
          </cell>
        </row>
        <row r="2270">
          <cell r="J2270">
            <v>7</v>
          </cell>
          <cell r="K2270">
            <v>6</v>
          </cell>
          <cell r="L2270">
            <v>17</v>
          </cell>
          <cell r="M2270">
            <v>8.5588523499999999E-2</v>
          </cell>
        </row>
        <row r="2271">
          <cell r="J2271">
            <v>8</v>
          </cell>
          <cell r="K2271">
            <v>6</v>
          </cell>
          <cell r="L2271">
            <v>17</v>
          </cell>
          <cell r="M2271">
            <v>9.3908797099999997E-2</v>
          </cell>
        </row>
        <row r="2272">
          <cell r="J2272">
            <v>9</v>
          </cell>
          <cell r="K2272">
            <v>6</v>
          </cell>
          <cell r="L2272">
            <v>17</v>
          </cell>
          <cell r="M2272">
            <v>0.11064073689999999</v>
          </cell>
        </row>
        <row r="2273">
          <cell r="J2273">
            <v>10</v>
          </cell>
          <cell r="K2273">
            <v>6</v>
          </cell>
          <cell r="L2273">
            <v>17</v>
          </cell>
          <cell r="M2273">
            <v>0.15406472930000001</v>
          </cell>
        </row>
        <row r="2274">
          <cell r="J2274">
            <v>11</v>
          </cell>
          <cell r="K2274">
            <v>6</v>
          </cell>
          <cell r="L2274">
            <v>17</v>
          </cell>
          <cell r="M2274">
            <v>0</v>
          </cell>
        </row>
        <row r="2275">
          <cell r="J2275">
            <v>12</v>
          </cell>
          <cell r="K2275">
            <v>6</v>
          </cell>
          <cell r="L2275">
            <v>17</v>
          </cell>
          <cell r="M2275">
            <v>1</v>
          </cell>
        </row>
        <row r="2276">
          <cell r="J2276">
            <v>13</v>
          </cell>
          <cell r="K2276">
            <v>6</v>
          </cell>
          <cell r="L2276">
            <v>17</v>
          </cell>
          <cell r="M2276">
            <v>0</v>
          </cell>
        </row>
        <row r="2277">
          <cell r="J2277">
            <v>1</v>
          </cell>
          <cell r="K2277">
            <v>6</v>
          </cell>
          <cell r="L2277">
            <v>18</v>
          </cell>
          <cell r="M2277">
            <v>6.3847450900000005E-2</v>
          </cell>
        </row>
        <row r="2278">
          <cell r="J2278">
            <v>2</v>
          </cell>
          <cell r="K2278">
            <v>6</v>
          </cell>
          <cell r="L2278">
            <v>18</v>
          </cell>
          <cell r="M2278">
            <v>6.6483446599999996E-2</v>
          </cell>
        </row>
        <row r="2279">
          <cell r="J2279">
            <v>3</v>
          </cell>
          <cell r="K2279">
            <v>6</v>
          </cell>
          <cell r="L2279">
            <v>18</v>
          </cell>
          <cell r="M2279">
            <v>6.831139E-2</v>
          </cell>
        </row>
        <row r="2280">
          <cell r="J2280">
            <v>4</v>
          </cell>
          <cell r="K2280">
            <v>6</v>
          </cell>
          <cell r="L2280">
            <v>18</v>
          </cell>
          <cell r="M2280">
            <v>7.1782446700000002E-2</v>
          </cell>
        </row>
        <row r="2281">
          <cell r="J2281">
            <v>5</v>
          </cell>
          <cell r="K2281">
            <v>6</v>
          </cell>
          <cell r="L2281">
            <v>18</v>
          </cell>
          <cell r="M2281">
            <v>7.6793081799999996E-2</v>
          </cell>
        </row>
        <row r="2282">
          <cell r="J2282">
            <v>6</v>
          </cell>
          <cell r="K2282">
            <v>6</v>
          </cell>
          <cell r="L2282">
            <v>18</v>
          </cell>
          <cell r="M2282">
            <v>8.0898632999999998E-2</v>
          </cell>
        </row>
        <row r="2283">
          <cell r="J2283">
            <v>7</v>
          </cell>
          <cell r="K2283">
            <v>6</v>
          </cell>
          <cell r="L2283">
            <v>18</v>
          </cell>
          <cell r="M2283">
            <v>8.6773490999999994E-2</v>
          </cell>
        </row>
        <row r="2284">
          <cell r="J2284">
            <v>8</v>
          </cell>
          <cell r="K2284">
            <v>6</v>
          </cell>
          <cell r="L2284">
            <v>18</v>
          </cell>
          <cell r="M2284">
            <v>9.5091392900000002E-2</v>
          </cell>
        </row>
        <row r="2285">
          <cell r="J2285">
            <v>9</v>
          </cell>
          <cell r="K2285">
            <v>6</v>
          </cell>
          <cell r="L2285">
            <v>18</v>
          </cell>
          <cell r="M2285">
            <v>0.1117699051</v>
          </cell>
        </row>
        <row r="2286">
          <cell r="J2286">
            <v>10</v>
          </cell>
          <cell r="K2286">
            <v>6</v>
          </cell>
          <cell r="L2286">
            <v>18</v>
          </cell>
          <cell r="M2286">
            <v>0.15505812790000001</v>
          </cell>
        </row>
        <row r="2287">
          <cell r="J2287">
            <v>11</v>
          </cell>
          <cell r="K2287">
            <v>6</v>
          </cell>
          <cell r="L2287">
            <v>18</v>
          </cell>
          <cell r="M2287">
            <v>0</v>
          </cell>
        </row>
        <row r="2288">
          <cell r="J2288">
            <v>12</v>
          </cell>
          <cell r="K2288">
            <v>6</v>
          </cell>
          <cell r="L2288">
            <v>18</v>
          </cell>
          <cell r="M2288">
            <v>1</v>
          </cell>
        </row>
        <row r="2289">
          <cell r="J2289">
            <v>13</v>
          </cell>
          <cell r="K2289">
            <v>6</v>
          </cell>
          <cell r="L2289">
            <v>18</v>
          </cell>
          <cell r="M2289">
            <v>0</v>
          </cell>
        </row>
        <row r="2290">
          <cell r="J2290">
            <v>1</v>
          </cell>
          <cell r="K2290">
            <v>6</v>
          </cell>
          <cell r="L2290">
            <v>19</v>
          </cell>
          <cell r="M2290">
            <v>6.4846053200000003E-2</v>
          </cell>
        </row>
        <row r="2291">
          <cell r="J2291">
            <v>2</v>
          </cell>
          <cell r="K2291">
            <v>6</v>
          </cell>
          <cell r="L2291">
            <v>19</v>
          </cell>
          <cell r="M2291">
            <v>6.7485666799999997E-2</v>
          </cell>
        </row>
        <row r="2292">
          <cell r="J2292">
            <v>3</v>
          </cell>
          <cell r="K2292">
            <v>6</v>
          </cell>
          <cell r="L2292">
            <v>19</v>
          </cell>
          <cell r="M2292">
            <v>6.93037923E-2</v>
          </cell>
        </row>
        <row r="2293">
          <cell r="J2293">
            <v>4</v>
          </cell>
          <cell r="K2293">
            <v>6</v>
          </cell>
          <cell r="L2293">
            <v>19</v>
          </cell>
          <cell r="M2293">
            <v>7.2772679100000001E-2</v>
          </cell>
        </row>
        <row r="2294">
          <cell r="J2294">
            <v>5</v>
          </cell>
          <cell r="K2294">
            <v>6</v>
          </cell>
          <cell r="L2294">
            <v>19</v>
          </cell>
          <cell r="M2294">
            <v>7.7782760899999998E-2</v>
          </cell>
        </row>
        <row r="2295">
          <cell r="J2295">
            <v>6</v>
          </cell>
          <cell r="K2295">
            <v>6</v>
          </cell>
          <cell r="L2295">
            <v>19</v>
          </cell>
          <cell r="M2295">
            <v>8.1872661999999999E-2</v>
          </cell>
        </row>
        <row r="2296">
          <cell r="J2296">
            <v>7</v>
          </cell>
          <cell r="K2296">
            <v>6</v>
          </cell>
          <cell r="L2296">
            <v>19</v>
          </cell>
          <cell r="M2296">
            <v>8.7720113700000005E-2</v>
          </cell>
        </row>
        <row r="2297">
          <cell r="J2297">
            <v>8</v>
          </cell>
          <cell r="K2297">
            <v>6</v>
          </cell>
          <cell r="L2297">
            <v>19</v>
          </cell>
          <cell r="M2297">
            <v>9.6036120200000005E-2</v>
          </cell>
        </row>
        <row r="2298">
          <cell r="J2298">
            <v>9</v>
          </cell>
          <cell r="K2298">
            <v>6</v>
          </cell>
          <cell r="L2298">
            <v>19</v>
          </cell>
          <cell r="M2298">
            <v>0.1126719511</v>
          </cell>
        </row>
        <row r="2299">
          <cell r="J2299">
            <v>10</v>
          </cell>
          <cell r="K2299">
            <v>6</v>
          </cell>
          <cell r="L2299">
            <v>19</v>
          </cell>
          <cell r="M2299">
            <v>0.15585171289999999</v>
          </cell>
        </row>
        <row r="2300">
          <cell r="J2300">
            <v>11</v>
          </cell>
          <cell r="K2300">
            <v>6</v>
          </cell>
          <cell r="L2300">
            <v>19</v>
          </cell>
          <cell r="M2300">
            <v>0</v>
          </cell>
        </row>
        <row r="2301">
          <cell r="J2301">
            <v>12</v>
          </cell>
          <cell r="K2301">
            <v>6</v>
          </cell>
          <cell r="L2301">
            <v>19</v>
          </cell>
          <cell r="M2301">
            <v>1</v>
          </cell>
        </row>
        <row r="2302">
          <cell r="J2302">
            <v>13</v>
          </cell>
          <cell r="K2302">
            <v>6</v>
          </cell>
          <cell r="L2302">
            <v>19</v>
          </cell>
          <cell r="M2302">
            <v>0</v>
          </cell>
        </row>
        <row r="2303">
          <cell r="J2303">
            <v>1</v>
          </cell>
          <cell r="K2303">
            <v>6</v>
          </cell>
          <cell r="L2303">
            <v>20</v>
          </cell>
          <cell r="M2303">
            <v>6.5643797000000004E-2</v>
          </cell>
        </row>
        <row r="2304">
          <cell r="J2304">
            <v>2</v>
          </cell>
          <cell r="K2304">
            <v>6</v>
          </cell>
          <cell r="L2304">
            <v>20</v>
          </cell>
          <cell r="M2304">
            <v>6.8286300800000005E-2</v>
          </cell>
        </row>
        <row r="2305">
          <cell r="J2305">
            <v>3</v>
          </cell>
          <cell r="K2305">
            <v>6</v>
          </cell>
          <cell r="L2305">
            <v>20</v>
          </cell>
          <cell r="M2305">
            <v>7.0096583000000004E-2</v>
          </cell>
        </row>
        <row r="2306">
          <cell r="J2306">
            <v>4</v>
          </cell>
          <cell r="K2306">
            <v>6</v>
          </cell>
          <cell r="L2306">
            <v>20</v>
          </cell>
          <cell r="M2306">
            <v>7.3563736199999993E-2</v>
          </cell>
        </row>
        <row r="2307">
          <cell r="J2307">
            <v>5</v>
          </cell>
          <cell r="K2307">
            <v>6</v>
          </cell>
          <cell r="L2307">
            <v>20</v>
          </cell>
          <cell r="M2307">
            <v>7.8573376099999995E-2</v>
          </cell>
        </row>
        <row r="2308">
          <cell r="J2308">
            <v>6</v>
          </cell>
          <cell r="K2308">
            <v>6</v>
          </cell>
          <cell r="L2308">
            <v>20</v>
          </cell>
          <cell r="M2308">
            <v>8.2650774799999993E-2</v>
          </cell>
        </row>
        <row r="2309">
          <cell r="J2309">
            <v>7</v>
          </cell>
          <cell r="K2309">
            <v>6</v>
          </cell>
          <cell r="L2309">
            <v>20</v>
          </cell>
          <cell r="M2309">
            <v>8.8476332599999999E-2</v>
          </cell>
        </row>
        <row r="2310">
          <cell r="J2310">
            <v>8</v>
          </cell>
          <cell r="K2310">
            <v>6</v>
          </cell>
          <cell r="L2310">
            <v>20</v>
          </cell>
          <cell r="M2310">
            <v>9.6790824799999994E-2</v>
          </cell>
        </row>
        <row r="2311">
          <cell r="J2311">
            <v>9</v>
          </cell>
          <cell r="K2311">
            <v>6</v>
          </cell>
          <cell r="L2311">
            <v>20</v>
          </cell>
          <cell r="M2311">
            <v>0.1133925594</v>
          </cell>
        </row>
        <row r="2312">
          <cell r="J2312">
            <v>10</v>
          </cell>
          <cell r="K2312">
            <v>6</v>
          </cell>
          <cell r="L2312">
            <v>20</v>
          </cell>
          <cell r="M2312">
            <v>0.1564856758</v>
          </cell>
        </row>
        <row r="2313">
          <cell r="J2313">
            <v>11</v>
          </cell>
          <cell r="K2313">
            <v>6</v>
          </cell>
          <cell r="L2313">
            <v>20</v>
          </cell>
          <cell r="M2313">
            <v>0</v>
          </cell>
        </row>
        <row r="2314">
          <cell r="J2314">
            <v>12</v>
          </cell>
          <cell r="K2314">
            <v>6</v>
          </cell>
          <cell r="L2314">
            <v>20</v>
          </cell>
          <cell r="M2314">
            <v>1</v>
          </cell>
        </row>
        <row r="2315">
          <cell r="J2315">
            <v>13</v>
          </cell>
          <cell r="K2315">
            <v>6</v>
          </cell>
          <cell r="L2315">
            <v>20</v>
          </cell>
          <cell r="M2315">
            <v>0</v>
          </cell>
        </row>
        <row r="2316">
          <cell r="J2316">
            <v>1</v>
          </cell>
          <cell r="K2316">
            <v>6</v>
          </cell>
          <cell r="L2316">
            <v>21</v>
          </cell>
          <cell r="M2316">
            <v>6.6281082899999996E-2</v>
          </cell>
        </row>
        <row r="2317">
          <cell r="J2317">
            <v>2</v>
          </cell>
          <cell r="K2317">
            <v>6</v>
          </cell>
          <cell r="L2317">
            <v>21</v>
          </cell>
          <cell r="M2317">
            <v>6.8925895400000006E-2</v>
          </cell>
        </row>
        <row r="2318">
          <cell r="J2318">
            <v>3</v>
          </cell>
          <cell r="K2318">
            <v>6</v>
          </cell>
          <cell r="L2318">
            <v>21</v>
          </cell>
          <cell r="M2318">
            <v>7.0729912000000006E-2</v>
          </cell>
        </row>
        <row r="2319">
          <cell r="J2319">
            <v>4</v>
          </cell>
          <cell r="K2319">
            <v>6</v>
          </cell>
          <cell r="L2319">
            <v>21</v>
          </cell>
          <cell r="M2319">
            <v>7.4195680299999997E-2</v>
          </cell>
        </row>
        <row r="2320">
          <cell r="J2320">
            <v>5</v>
          </cell>
          <cell r="K2320">
            <v>6</v>
          </cell>
          <cell r="L2320">
            <v>21</v>
          </cell>
          <cell r="M2320">
            <v>7.9204966900000007E-2</v>
          </cell>
        </row>
        <row r="2321">
          <cell r="J2321">
            <v>6</v>
          </cell>
          <cell r="K2321">
            <v>6</v>
          </cell>
          <cell r="L2321">
            <v>21</v>
          </cell>
          <cell r="M2321">
            <v>8.3272377999999994E-2</v>
          </cell>
        </row>
        <row r="2322">
          <cell r="J2322">
            <v>7</v>
          </cell>
          <cell r="K2322">
            <v>6</v>
          </cell>
          <cell r="L2322">
            <v>21</v>
          </cell>
          <cell r="M2322">
            <v>8.9080445600000002E-2</v>
          </cell>
        </row>
        <row r="2323">
          <cell r="J2323">
            <v>8</v>
          </cell>
          <cell r="K2323">
            <v>6</v>
          </cell>
          <cell r="L2323">
            <v>21</v>
          </cell>
          <cell r="M2323">
            <v>9.7393728099999993E-2</v>
          </cell>
        </row>
        <row r="2324">
          <cell r="J2324">
            <v>9</v>
          </cell>
          <cell r="K2324">
            <v>6</v>
          </cell>
          <cell r="L2324">
            <v>21</v>
          </cell>
          <cell r="M2324">
            <v>0.1139682244</v>
          </cell>
        </row>
        <row r="2325">
          <cell r="J2325">
            <v>10</v>
          </cell>
          <cell r="K2325">
            <v>6</v>
          </cell>
          <cell r="L2325">
            <v>21</v>
          </cell>
          <cell r="M2325">
            <v>0.15699212339999999</v>
          </cell>
        </row>
        <row r="2326">
          <cell r="J2326">
            <v>11</v>
          </cell>
          <cell r="K2326">
            <v>6</v>
          </cell>
          <cell r="L2326">
            <v>21</v>
          </cell>
          <cell r="M2326">
            <v>0</v>
          </cell>
        </row>
        <row r="2327">
          <cell r="J2327">
            <v>12</v>
          </cell>
          <cell r="K2327">
            <v>6</v>
          </cell>
          <cell r="L2327">
            <v>21</v>
          </cell>
          <cell r="M2327">
            <v>1</v>
          </cell>
        </row>
        <row r="2328">
          <cell r="J2328">
            <v>13</v>
          </cell>
          <cell r="K2328">
            <v>6</v>
          </cell>
          <cell r="L2328">
            <v>21</v>
          </cell>
          <cell r="M2328">
            <v>0</v>
          </cell>
        </row>
        <row r="2329">
          <cell r="J2329">
            <v>1</v>
          </cell>
          <cell r="K2329">
            <v>6</v>
          </cell>
          <cell r="L2329">
            <v>22</v>
          </cell>
          <cell r="M2329">
            <v>6.6790185099999996E-2</v>
          </cell>
        </row>
        <row r="2330">
          <cell r="J2330">
            <v>2</v>
          </cell>
          <cell r="K2330">
            <v>6</v>
          </cell>
          <cell r="L2330">
            <v>22</v>
          </cell>
          <cell r="M2330">
            <v>6.9436841999999999E-2</v>
          </cell>
        </row>
        <row r="2331">
          <cell r="J2331">
            <v>3</v>
          </cell>
          <cell r="K2331">
            <v>6</v>
          </cell>
          <cell r="L2331">
            <v>22</v>
          </cell>
          <cell r="M2331">
            <v>7.1235853200000004E-2</v>
          </cell>
        </row>
        <row r="2332">
          <cell r="J2332">
            <v>4</v>
          </cell>
          <cell r="K2332">
            <v>6</v>
          </cell>
          <cell r="L2332">
            <v>22</v>
          </cell>
          <cell r="M2332">
            <v>7.4700515100000003E-2</v>
          </cell>
        </row>
        <row r="2333">
          <cell r="J2333">
            <v>5</v>
          </cell>
          <cell r="K2333">
            <v>6</v>
          </cell>
          <cell r="L2333">
            <v>22</v>
          </cell>
          <cell r="M2333">
            <v>7.9709519600000001E-2</v>
          </cell>
        </row>
        <row r="2334">
          <cell r="J2334">
            <v>6</v>
          </cell>
          <cell r="K2334">
            <v>6</v>
          </cell>
          <cell r="L2334">
            <v>22</v>
          </cell>
          <cell r="M2334">
            <v>8.3768951999999994E-2</v>
          </cell>
        </row>
        <row r="2335">
          <cell r="J2335">
            <v>7</v>
          </cell>
          <cell r="K2335">
            <v>6</v>
          </cell>
          <cell r="L2335">
            <v>22</v>
          </cell>
          <cell r="M2335">
            <v>8.9563047300000004E-2</v>
          </cell>
        </row>
        <row r="2336">
          <cell r="J2336">
            <v>8</v>
          </cell>
          <cell r="K2336">
            <v>6</v>
          </cell>
          <cell r="L2336">
            <v>22</v>
          </cell>
          <cell r="M2336">
            <v>9.7875363399999998E-2</v>
          </cell>
        </row>
        <row r="2337">
          <cell r="J2337">
            <v>9</v>
          </cell>
          <cell r="K2337">
            <v>6</v>
          </cell>
          <cell r="L2337">
            <v>22</v>
          </cell>
          <cell r="M2337">
            <v>0.11442810019999999</v>
          </cell>
        </row>
        <row r="2338">
          <cell r="J2338">
            <v>10</v>
          </cell>
          <cell r="K2338">
            <v>6</v>
          </cell>
          <cell r="L2338">
            <v>22</v>
          </cell>
          <cell r="M2338">
            <v>0.15739670410000001</v>
          </cell>
        </row>
        <row r="2339">
          <cell r="J2339">
            <v>11</v>
          </cell>
          <cell r="K2339">
            <v>6</v>
          </cell>
          <cell r="L2339">
            <v>22</v>
          </cell>
          <cell r="M2339">
            <v>0</v>
          </cell>
        </row>
        <row r="2340">
          <cell r="J2340">
            <v>12</v>
          </cell>
          <cell r="K2340">
            <v>6</v>
          </cell>
          <cell r="L2340">
            <v>22</v>
          </cell>
          <cell r="M2340">
            <v>1</v>
          </cell>
        </row>
        <row r="2341">
          <cell r="J2341">
            <v>13</v>
          </cell>
          <cell r="K2341">
            <v>6</v>
          </cell>
          <cell r="L2341">
            <v>22</v>
          </cell>
          <cell r="M2341">
            <v>0</v>
          </cell>
        </row>
        <row r="2342">
          <cell r="J2342">
            <v>1</v>
          </cell>
          <cell r="K2342">
            <v>6</v>
          </cell>
          <cell r="L2342">
            <v>23</v>
          </cell>
          <cell r="M2342">
            <v>6.7196886499999997E-2</v>
          </cell>
        </row>
        <row r="2343">
          <cell r="J2343">
            <v>2</v>
          </cell>
          <cell r="K2343">
            <v>6</v>
          </cell>
          <cell r="L2343">
            <v>23</v>
          </cell>
          <cell r="M2343">
            <v>6.9845016800000007E-2</v>
          </cell>
        </row>
        <row r="2344">
          <cell r="J2344">
            <v>3</v>
          </cell>
          <cell r="K2344">
            <v>6</v>
          </cell>
          <cell r="L2344">
            <v>23</v>
          </cell>
          <cell r="M2344">
            <v>7.1640029399999999E-2</v>
          </cell>
        </row>
        <row r="2345">
          <cell r="J2345">
            <v>4</v>
          </cell>
          <cell r="K2345">
            <v>6</v>
          </cell>
          <cell r="L2345">
            <v>23</v>
          </cell>
          <cell r="M2345">
            <v>7.5103807499999994E-2</v>
          </cell>
        </row>
        <row r="2346">
          <cell r="J2346">
            <v>5</v>
          </cell>
          <cell r="K2346">
            <v>6</v>
          </cell>
          <cell r="L2346">
            <v>23</v>
          </cell>
          <cell r="M2346">
            <v>8.0112586599999994E-2</v>
          </cell>
        </row>
        <row r="2347">
          <cell r="J2347">
            <v>6</v>
          </cell>
          <cell r="K2347">
            <v>6</v>
          </cell>
          <cell r="L2347">
            <v>23</v>
          </cell>
          <cell r="M2347">
            <v>8.4165645100000006E-2</v>
          </cell>
        </row>
        <row r="2348">
          <cell r="J2348">
            <v>7</v>
          </cell>
          <cell r="K2348">
            <v>6</v>
          </cell>
          <cell r="L2348">
            <v>23</v>
          </cell>
          <cell r="M2348">
            <v>8.9948578599999995E-2</v>
          </cell>
        </row>
        <row r="2349">
          <cell r="J2349">
            <v>8</v>
          </cell>
          <cell r="K2349">
            <v>6</v>
          </cell>
          <cell r="L2349">
            <v>23</v>
          </cell>
          <cell r="M2349">
            <v>9.8260122599999999E-2</v>
          </cell>
        </row>
        <row r="2350">
          <cell r="J2350">
            <v>9</v>
          </cell>
          <cell r="K2350">
            <v>6</v>
          </cell>
          <cell r="L2350">
            <v>23</v>
          </cell>
          <cell r="M2350">
            <v>0.11479547649999999</v>
          </cell>
        </row>
        <row r="2351">
          <cell r="J2351">
            <v>10</v>
          </cell>
          <cell r="K2351">
            <v>6</v>
          </cell>
          <cell r="L2351">
            <v>23</v>
          </cell>
          <cell r="M2351">
            <v>0.1577199074</v>
          </cell>
        </row>
        <row r="2352">
          <cell r="J2352">
            <v>11</v>
          </cell>
          <cell r="K2352">
            <v>6</v>
          </cell>
          <cell r="L2352">
            <v>23</v>
          </cell>
          <cell r="M2352">
            <v>0</v>
          </cell>
        </row>
        <row r="2353">
          <cell r="J2353">
            <v>12</v>
          </cell>
          <cell r="K2353">
            <v>6</v>
          </cell>
          <cell r="L2353">
            <v>23</v>
          </cell>
          <cell r="M2353">
            <v>1</v>
          </cell>
        </row>
        <row r="2354">
          <cell r="J2354">
            <v>13</v>
          </cell>
          <cell r="K2354">
            <v>6</v>
          </cell>
          <cell r="L2354">
            <v>23</v>
          </cell>
          <cell r="M2354">
            <v>0</v>
          </cell>
        </row>
        <row r="2355">
          <cell r="J2355">
            <v>1</v>
          </cell>
          <cell r="K2355">
            <v>6</v>
          </cell>
          <cell r="L2355">
            <v>24</v>
          </cell>
          <cell r="M2355">
            <v>6.7521784000000001E-2</v>
          </cell>
        </row>
        <row r="2356">
          <cell r="J2356">
            <v>2</v>
          </cell>
          <cell r="K2356">
            <v>6</v>
          </cell>
          <cell r="L2356">
            <v>24</v>
          </cell>
          <cell r="M2356">
            <v>7.0171091399999996E-2</v>
          </cell>
        </row>
        <row r="2357">
          <cell r="J2357">
            <v>3</v>
          </cell>
          <cell r="K2357">
            <v>6</v>
          </cell>
          <cell r="L2357">
            <v>24</v>
          </cell>
          <cell r="M2357">
            <v>7.19629096E-2</v>
          </cell>
        </row>
        <row r="2358">
          <cell r="J2358">
            <v>4</v>
          </cell>
          <cell r="K2358">
            <v>6</v>
          </cell>
          <cell r="L2358">
            <v>24</v>
          </cell>
          <cell r="M2358">
            <v>7.5425981700000005E-2</v>
          </cell>
        </row>
        <row r="2359">
          <cell r="J2359">
            <v>5</v>
          </cell>
          <cell r="K2359">
            <v>6</v>
          </cell>
          <cell r="L2359">
            <v>24</v>
          </cell>
          <cell r="M2359">
            <v>8.0434580800000002E-2</v>
          </cell>
        </row>
        <row r="2360">
          <cell r="J2360">
            <v>6</v>
          </cell>
          <cell r="K2360">
            <v>6</v>
          </cell>
          <cell r="L2360">
            <v>24</v>
          </cell>
          <cell r="M2360">
            <v>8.4482547399999997E-2</v>
          </cell>
        </row>
        <row r="2361">
          <cell r="J2361">
            <v>7</v>
          </cell>
          <cell r="K2361">
            <v>6</v>
          </cell>
          <cell r="L2361">
            <v>24</v>
          </cell>
          <cell r="M2361">
            <v>9.0256564100000006E-2</v>
          </cell>
        </row>
        <row r="2362">
          <cell r="J2362">
            <v>8</v>
          </cell>
          <cell r="K2362">
            <v>6</v>
          </cell>
          <cell r="L2362">
            <v>24</v>
          </cell>
          <cell r="M2362">
            <v>9.8567491300000004E-2</v>
          </cell>
        </row>
        <row r="2363">
          <cell r="J2363">
            <v>9</v>
          </cell>
          <cell r="K2363">
            <v>6</v>
          </cell>
          <cell r="L2363">
            <v>24</v>
          </cell>
          <cell r="M2363">
            <v>0.1150889588</v>
          </cell>
        </row>
        <row r="2364">
          <cell r="J2364">
            <v>10</v>
          </cell>
          <cell r="K2364">
            <v>6</v>
          </cell>
          <cell r="L2364">
            <v>24</v>
          </cell>
          <cell r="M2364">
            <v>0.15797810170000001</v>
          </cell>
        </row>
        <row r="2365">
          <cell r="J2365">
            <v>11</v>
          </cell>
          <cell r="K2365">
            <v>6</v>
          </cell>
          <cell r="L2365">
            <v>24</v>
          </cell>
          <cell r="M2365">
            <v>0</v>
          </cell>
        </row>
        <row r="2366">
          <cell r="J2366">
            <v>12</v>
          </cell>
          <cell r="K2366">
            <v>6</v>
          </cell>
          <cell r="L2366">
            <v>24</v>
          </cell>
          <cell r="M2366">
            <v>1</v>
          </cell>
        </row>
        <row r="2367">
          <cell r="J2367">
            <v>13</v>
          </cell>
          <cell r="K2367">
            <v>6</v>
          </cell>
          <cell r="L2367">
            <v>24</v>
          </cell>
          <cell r="M2367">
            <v>0</v>
          </cell>
        </row>
        <row r="2368">
          <cell r="J2368">
            <v>1</v>
          </cell>
          <cell r="K2368">
            <v>6</v>
          </cell>
          <cell r="L2368">
            <v>25</v>
          </cell>
          <cell r="M2368">
            <v>6.7781331700000003E-2</v>
          </cell>
        </row>
        <row r="2369">
          <cell r="J2369">
            <v>2</v>
          </cell>
          <cell r="K2369">
            <v>6</v>
          </cell>
          <cell r="L2369">
            <v>25</v>
          </cell>
          <cell r="M2369">
            <v>7.04315794E-2</v>
          </cell>
        </row>
        <row r="2370">
          <cell r="J2370">
            <v>3</v>
          </cell>
          <cell r="K2370">
            <v>6</v>
          </cell>
          <cell r="L2370">
            <v>25</v>
          </cell>
          <cell r="M2370">
            <v>7.2220845800000003E-2</v>
          </cell>
        </row>
        <row r="2371">
          <cell r="J2371">
            <v>4</v>
          </cell>
          <cell r="K2371">
            <v>6</v>
          </cell>
          <cell r="L2371">
            <v>25</v>
          </cell>
          <cell r="M2371">
            <v>7.5683353800000006E-2</v>
          </cell>
        </row>
        <row r="2372">
          <cell r="J2372">
            <v>5</v>
          </cell>
          <cell r="K2372">
            <v>6</v>
          </cell>
          <cell r="L2372">
            <v>25</v>
          </cell>
          <cell r="M2372">
            <v>8.0691809000000003E-2</v>
          </cell>
        </row>
        <row r="2373">
          <cell r="J2373">
            <v>6</v>
          </cell>
          <cell r="K2373">
            <v>6</v>
          </cell>
          <cell r="L2373">
            <v>25</v>
          </cell>
          <cell r="M2373">
            <v>8.4735707899999999E-2</v>
          </cell>
        </row>
        <row r="2374">
          <cell r="J2374">
            <v>7</v>
          </cell>
          <cell r="K2374">
            <v>6</v>
          </cell>
          <cell r="L2374">
            <v>25</v>
          </cell>
          <cell r="M2374">
            <v>9.0502601399999993E-2</v>
          </cell>
        </row>
        <row r="2375">
          <cell r="J2375">
            <v>8</v>
          </cell>
          <cell r="K2375">
            <v>6</v>
          </cell>
          <cell r="L2375">
            <v>25</v>
          </cell>
          <cell r="M2375">
            <v>9.8813036000000007E-2</v>
          </cell>
        </row>
        <row r="2376">
          <cell r="J2376">
            <v>9</v>
          </cell>
          <cell r="K2376">
            <v>6</v>
          </cell>
          <cell r="L2376">
            <v>25</v>
          </cell>
          <cell r="M2376">
            <v>0.1153234101</v>
          </cell>
        </row>
        <row r="2377">
          <cell r="J2377">
            <v>10</v>
          </cell>
          <cell r="K2377">
            <v>6</v>
          </cell>
          <cell r="L2377">
            <v>25</v>
          </cell>
          <cell r="M2377">
            <v>0.15818436280000001</v>
          </cell>
        </row>
        <row r="2378">
          <cell r="J2378">
            <v>11</v>
          </cell>
          <cell r="K2378">
            <v>6</v>
          </cell>
          <cell r="L2378">
            <v>25</v>
          </cell>
          <cell r="M2378">
            <v>0</v>
          </cell>
        </row>
        <row r="2379">
          <cell r="J2379">
            <v>12</v>
          </cell>
          <cell r="K2379">
            <v>6</v>
          </cell>
          <cell r="L2379">
            <v>25</v>
          </cell>
          <cell r="M2379">
            <v>1</v>
          </cell>
        </row>
        <row r="2380">
          <cell r="J2380">
            <v>13</v>
          </cell>
          <cell r="K2380">
            <v>6</v>
          </cell>
          <cell r="L2380">
            <v>25</v>
          </cell>
          <cell r="M2380">
            <v>0</v>
          </cell>
        </row>
        <row r="2381">
          <cell r="J2381">
            <v>1</v>
          </cell>
          <cell r="K2381">
            <v>6</v>
          </cell>
          <cell r="L2381">
            <v>26</v>
          </cell>
          <cell r="M2381">
            <v>6.7988673999999999E-2</v>
          </cell>
        </row>
        <row r="2382">
          <cell r="J2382">
            <v>2</v>
          </cell>
          <cell r="K2382">
            <v>6</v>
          </cell>
          <cell r="L2382">
            <v>26</v>
          </cell>
          <cell r="M2382">
            <v>7.0639672799999997E-2</v>
          </cell>
        </row>
        <row r="2383">
          <cell r="J2383">
            <v>3</v>
          </cell>
          <cell r="K2383">
            <v>6</v>
          </cell>
          <cell r="L2383">
            <v>26</v>
          </cell>
          <cell r="M2383">
            <v>7.2426900599999997E-2</v>
          </cell>
        </row>
        <row r="2384">
          <cell r="J2384">
            <v>4</v>
          </cell>
          <cell r="K2384">
            <v>6</v>
          </cell>
          <cell r="L2384">
            <v>26</v>
          </cell>
          <cell r="M2384">
            <v>7.5888958100000001E-2</v>
          </cell>
        </row>
        <row r="2385">
          <cell r="J2385">
            <v>5</v>
          </cell>
          <cell r="K2385">
            <v>6</v>
          </cell>
          <cell r="L2385">
            <v>26</v>
          </cell>
          <cell r="M2385">
            <v>8.0897298399999998E-2</v>
          </cell>
        </row>
        <row r="2386">
          <cell r="J2386">
            <v>6</v>
          </cell>
          <cell r="K2386">
            <v>6</v>
          </cell>
          <cell r="L2386">
            <v>26</v>
          </cell>
          <cell r="M2386">
            <v>8.4937947799999997E-2</v>
          </cell>
        </row>
        <row r="2387">
          <cell r="J2387">
            <v>7</v>
          </cell>
          <cell r="K2387">
            <v>6</v>
          </cell>
          <cell r="L2387">
            <v>26</v>
          </cell>
          <cell r="M2387">
            <v>9.0699150800000003E-2</v>
          </cell>
        </row>
        <row r="2388">
          <cell r="J2388">
            <v>8</v>
          </cell>
          <cell r="K2388">
            <v>6</v>
          </cell>
          <cell r="L2388">
            <v>26</v>
          </cell>
          <cell r="M2388">
            <v>9.9009191799999993E-2</v>
          </cell>
        </row>
        <row r="2389">
          <cell r="J2389">
            <v>9</v>
          </cell>
          <cell r="K2389">
            <v>6</v>
          </cell>
          <cell r="L2389">
            <v>26</v>
          </cell>
          <cell r="M2389">
            <v>0.1155107039</v>
          </cell>
        </row>
        <row r="2390">
          <cell r="J2390">
            <v>10</v>
          </cell>
          <cell r="K2390">
            <v>6</v>
          </cell>
          <cell r="L2390">
            <v>26</v>
          </cell>
          <cell r="M2390">
            <v>0.15834913649999999</v>
          </cell>
        </row>
        <row r="2391">
          <cell r="J2391">
            <v>11</v>
          </cell>
          <cell r="K2391">
            <v>6</v>
          </cell>
          <cell r="L2391">
            <v>26</v>
          </cell>
          <cell r="M2391">
            <v>0</v>
          </cell>
        </row>
        <row r="2392">
          <cell r="J2392">
            <v>12</v>
          </cell>
          <cell r="K2392">
            <v>6</v>
          </cell>
          <cell r="L2392">
            <v>26</v>
          </cell>
          <cell r="M2392">
            <v>1</v>
          </cell>
        </row>
        <row r="2393">
          <cell r="J2393">
            <v>13</v>
          </cell>
          <cell r="K2393">
            <v>6</v>
          </cell>
          <cell r="L2393">
            <v>26</v>
          </cell>
          <cell r="M2393">
            <v>0</v>
          </cell>
        </row>
        <row r="2394">
          <cell r="J2394">
            <v>1</v>
          </cell>
          <cell r="K2394">
            <v>6</v>
          </cell>
          <cell r="L2394">
            <v>27</v>
          </cell>
          <cell r="M2394">
            <v>6.8154311400000001E-2</v>
          </cell>
        </row>
        <row r="2395">
          <cell r="J2395">
            <v>2</v>
          </cell>
          <cell r="K2395">
            <v>6</v>
          </cell>
          <cell r="L2395">
            <v>27</v>
          </cell>
          <cell r="M2395">
            <v>7.0805910299999997E-2</v>
          </cell>
        </row>
        <row r="2396">
          <cell r="J2396">
            <v>3</v>
          </cell>
          <cell r="K2396">
            <v>6</v>
          </cell>
          <cell r="L2396">
            <v>27</v>
          </cell>
          <cell r="M2396">
            <v>7.2591509600000007E-2</v>
          </cell>
        </row>
        <row r="2397">
          <cell r="J2397">
            <v>4</v>
          </cell>
          <cell r="K2397">
            <v>6</v>
          </cell>
          <cell r="L2397">
            <v>27</v>
          </cell>
          <cell r="M2397">
            <v>7.6053207100000006E-2</v>
          </cell>
        </row>
        <row r="2398">
          <cell r="J2398">
            <v>5</v>
          </cell>
          <cell r="K2398">
            <v>6</v>
          </cell>
          <cell r="L2398">
            <v>27</v>
          </cell>
          <cell r="M2398">
            <v>8.1061455700000007E-2</v>
          </cell>
        </row>
        <row r="2399">
          <cell r="J2399">
            <v>6</v>
          </cell>
          <cell r="K2399">
            <v>6</v>
          </cell>
          <cell r="L2399">
            <v>27</v>
          </cell>
          <cell r="M2399">
            <v>8.5099509200000006E-2</v>
          </cell>
        </row>
        <row r="2400">
          <cell r="J2400">
            <v>7</v>
          </cell>
          <cell r="K2400">
            <v>6</v>
          </cell>
          <cell r="L2400">
            <v>27</v>
          </cell>
          <cell r="M2400">
            <v>9.0856166299999999E-2</v>
          </cell>
        </row>
        <row r="2401">
          <cell r="J2401">
            <v>8</v>
          </cell>
          <cell r="K2401">
            <v>6</v>
          </cell>
          <cell r="L2401">
            <v>27</v>
          </cell>
          <cell r="M2401">
            <v>9.9165892800000002E-2</v>
          </cell>
        </row>
        <row r="2402">
          <cell r="J2402">
            <v>9</v>
          </cell>
          <cell r="K2402">
            <v>6</v>
          </cell>
          <cell r="L2402">
            <v>27</v>
          </cell>
          <cell r="M2402">
            <v>0.1156603254</v>
          </cell>
        </row>
        <row r="2403">
          <cell r="J2403">
            <v>10</v>
          </cell>
          <cell r="K2403">
            <v>6</v>
          </cell>
          <cell r="L2403">
            <v>27</v>
          </cell>
          <cell r="M2403">
            <v>0.1584807677</v>
          </cell>
        </row>
        <row r="2404">
          <cell r="J2404">
            <v>11</v>
          </cell>
          <cell r="K2404">
            <v>6</v>
          </cell>
          <cell r="L2404">
            <v>27</v>
          </cell>
          <cell r="M2404">
            <v>0</v>
          </cell>
        </row>
        <row r="2405">
          <cell r="J2405">
            <v>12</v>
          </cell>
          <cell r="K2405">
            <v>6</v>
          </cell>
          <cell r="L2405">
            <v>27</v>
          </cell>
          <cell r="M2405">
            <v>1</v>
          </cell>
        </row>
        <row r="2406">
          <cell r="J2406">
            <v>13</v>
          </cell>
          <cell r="K2406">
            <v>6</v>
          </cell>
          <cell r="L2406">
            <v>27</v>
          </cell>
          <cell r="M2406">
            <v>0</v>
          </cell>
        </row>
        <row r="2407">
          <cell r="J2407">
            <v>1</v>
          </cell>
          <cell r="K2407">
            <v>6</v>
          </cell>
          <cell r="L2407">
            <v>28</v>
          </cell>
          <cell r="M2407">
            <v>6.8286632599999994E-2</v>
          </cell>
        </row>
        <row r="2408">
          <cell r="J2408">
            <v>2</v>
          </cell>
          <cell r="K2408">
            <v>6</v>
          </cell>
          <cell r="L2408">
            <v>28</v>
          </cell>
          <cell r="M2408">
            <v>7.0938710799999999E-2</v>
          </cell>
        </row>
        <row r="2409">
          <cell r="J2409">
            <v>3</v>
          </cell>
          <cell r="K2409">
            <v>6</v>
          </cell>
          <cell r="L2409">
            <v>28</v>
          </cell>
          <cell r="M2409">
            <v>7.2723009199999994E-2</v>
          </cell>
        </row>
        <row r="2410">
          <cell r="J2410">
            <v>4</v>
          </cell>
          <cell r="K2410">
            <v>6</v>
          </cell>
          <cell r="L2410">
            <v>28</v>
          </cell>
          <cell r="M2410">
            <v>7.6184419099999998E-2</v>
          </cell>
        </row>
        <row r="2411">
          <cell r="J2411">
            <v>5</v>
          </cell>
          <cell r="K2411">
            <v>6</v>
          </cell>
          <cell r="L2411">
            <v>28</v>
          </cell>
          <cell r="M2411">
            <v>8.1192594399999998E-2</v>
          </cell>
        </row>
        <row r="2412">
          <cell r="J2412">
            <v>6</v>
          </cell>
          <cell r="K2412">
            <v>6</v>
          </cell>
          <cell r="L2412">
            <v>28</v>
          </cell>
          <cell r="M2412">
            <v>8.5228574099999996E-2</v>
          </cell>
        </row>
        <row r="2413">
          <cell r="J2413">
            <v>7</v>
          </cell>
          <cell r="K2413">
            <v>6</v>
          </cell>
          <cell r="L2413">
            <v>28</v>
          </cell>
          <cell r="M2413">
            <v>9.0981599600000004E-2</v>
          </cell>
        </row>
        <row r="2414">
          <cell r="J2414">
            <v>8</v>
          </cell>
          <cell r="K2414">
            <v>6</v>
          </cell>
          <cell r="L2414">
            <v>28</v>
          </cell>
          <cell r="M2414">
            <v>9.9291075000000006E-2</v>
          </cell>
        </row>
        <row r="2415">
          <cell r="J2415">
            <v>9</v>
          </cell>
          <cell r="K2415">
            <v>6</v>
          </cell>
          <cell r="L2415">
            <v>28</v>
          </cell>
          <cell r="M2415">
            <v>0.1157798521</v>
          </cell>
        </row>
        <row r="2416">
          <cell r="J2416">
            <v>10</v>
          </cell>
          <cell r="K2416">
            <v>6</v>
          </cell>
          <cell r="L2416">
            <v>28</v>
          </cell>
          <cell r="M2416">
            <v>0.1585859225</v>
          </cell>
        </row>
        <row r="2417">
          <cell r="J2417">
            <v>11</v>
          </cell>
          <cell r="K2417">
            <v>6</v>
          </cell>
          <cell r="L2417">
            <v>28</v>
          </cell>
          <cell r="M2417">
            <v>0</v>
          </cell>
        </row>
        <row r="2418">
          <cell r="J2418">
            <v>12</v>
          </cell>
          <cell r="K2418">
            <v>6</v>
          </cell>
          <cell r="L2418">
            <v>28</v>
          </cell>
          <cell r="M2418">
            <v>1</v>
          </cell>
        </row>
        <row r="2419">
          <cell r="J2419">
            <v>13</v>
          </cell>
          <cell r="K2419">
            <v>6</v>
          </cell>
          <cell r="L2419">
            <v>28</v>
          </cell>
          <cell r="M2419">
            <v>0</v>
          </cell>
        </row>
        <row r="2420">
          <cell r="J2420">
            <v>1</v>
          </cell>
          <cell r="K2420">
            <v>6</v>
          </cell>
          <cell r="L2420">
            <v>29</v>
          </cell>
          <cell r="M2420">
            <v>6.8392338600000005E-2</v>
          </cell>
        </row>
        <row r="2421">
          <cell r="J2421">
            <v>2</v>
          </cell>
          <cell r="K2421">
            <v>6</v>
          </cell>
          <cell r="L2421">
            <v>29</v>
          </cell>
          <cell r="M2421">
            <v>7.1044799899999997E-2</v>
          </cell>
        </row>
        <row r="2422">
          <cell r="J2422">
            <v>3</v>
          </cell>
          <cell r="K2422">
            <v>6</v>
          </cell>
          <cell r="L2422">
            <v>29</v>
          </cell>
          <cell r="M2422">
            <v>7.2828059000000001E-2</v>
          </cell>
        </row>
        <row r="2423">
          <cell r="J2423">
            <v>4</v>
          </cell>
          <cell r="K2423">
            <v>6</v>
          </cell>
          <cell r="L2423">
            <v>29</v>
          </cell>
          <cell r="M2423">
            <v>7.6289239199999997E-2</v>
          </cell>
        </row>
        <row r="2424">
          <cell r="J2424">
            <v>5</v>
          </cell>
          <cell r="K2424">
            <v>6</v>
          </cell>
          <cell r="L2424">
            <v>29</v>
          </cell>
          <cell r="M2424">
            <v>8.1297355799999999E-2</v>
          </cell>
        </row>
        <row r="2425">
          <cell r="J2425">
            <v>6</v>
          </cell>
          <cell r="K2425">
            <v>6</v>
          </cell>
          <cell r="L2425">
            <v>29</v>
          </cell>
          <cell r="M2425">
            <v>8.5331678899999999E-2</v>
          </cell>
        </row>
        <row r="2426">
          <cell r="J2426">
            <v>7</v>
          </cell>
          <cell r="K2426">
            <v>6</v>
          </cell>
          <cell r="L2426">
            <v>29</v>
          </cell>
          <cell r="M2426">
            <v>9.10818033E-2</v>
          </cell>
        </row>
        <row r="2427">
          <cell r="J2427">
            <v>8</v>
          </cell>
          <cell r="K2427">
            <v>6</v>
          </cell>
          <cell r="L2427">
            <v>29</v>
          </cell>
          <cell r="M2427">
            <v>9.9391077999999994E-2</v>
          </cell>
        </row>
        <row r="2428">
          <cell r="J2428">
            <v>9</v>
          </cell>
          <cell r="K2428">
            <v>6</v>
          </cell>
          <cell r="L2428">
            <v>29</v>
          </cell>
          <cell r="M2428">
            <v>0.1158753372</v>
          </cell>
        </row>
        <row r="2429">
          <cell r="J2429">
            <v>10</v>
          </cell>
          <cell r="K2429">
            <v>6</v>
          </cell>
          <cell r="L2429">
            <v>29</v>
          </cell>
          <cell r="M2429">
            <v>0.1586699265</v>
          </cell>
        </row>
        <row r="2430">
          <cell r="J2430">
            <v>11</v>
          </cell>
          <cell r="K2430">
            <v>6</v>
          </cell>
          <cell r="L2430">
            <v>29</v>
          </cell>
          <cell r="M2430">
            <v>0</v>
          </cell>
        </row>
        <row r="2431">
          <cell r="J2431">
            <v>12</v>
          </cell>
          <cell r="K2431">
            <v>6</v>
          </cell>
          <cell r="L2431">
            <v>29</v>
          </cell>
          <cell r="M2431">
            <v>1</v>
          </cell>
        </row>
        <row r="2432">
          <cell r="J2432">
            <v>13</v>
          </cell>
          <cell r="K2432">
            <v>6</v>
          </cell>
          <cell r="L2432">
            <v>29</v>
          </cell>
          <cell r="M2432">
            <v>0</v>
          </cell>
        </row>
        <row r="2433">
          <cell r="J2433">
            <v>1</v>
          </cell>
          <cell r="K2433">
            <v>6</v>
          </cell>
          <cell r="L2433">
            <v>30</v>
          </cell>
          <cell r="M2433">
            <v>6.8476782999999999E-2</v>
          </cell>
        </row>
        <row r="2434">
          <cell r="J2434">
            <v>2</v>
          </cell>
          <cell r="K2434">
            <v>6</v>
          </cell>
          <cell r="L2434">
            <v>30</v>
          </cell>
          <cell r="M2434">
            <v>7.1129550099999994E-2</v>
          </cell>
        </row>
        <row r="2435">
          <cell r="J2435">
            <v>3</v>
          </cell>
          <cell r="K2435">
            <v>6</v>
          </cell>
          <cell r="L2435">
            <v>30</v>
          </cell>
          <cell r="M2435">
            <v>7.2911979000000002E-2</v>
          </cell>
        </row>
        <row r="2436">
          <cell r="J2436">
            <v>4</v>
          </cell>
          <cell r="K2436">
            <v>6</v>
          </cell>
          <cell r="L2436">
            <v>30</v>
          </cell>
          <cell r="M2436">
            <v>7.6372975699999998E-2</v>
          </cell>
        </row>
        <row r="2437">
          <cell r="J2437">
            <v>5</v>
          </cell>
          <cell r="K2437">
            <v>6</v>
          </cell>
          <cell r="L2437">
            <v>30</v>
          </cell>
          <cell r="M2437">
            <v>8.1381045499999999E-2</v>
          </cell>
        </row>
        <row r="2438">
          <cell r="J2438">
            <v>6</v>
          </cell>
          <cell r="K2438">
            <v>6</v>
          </cell>
          <cell r="L2438">
            <v>30</v>
          </cell>
          <cell r="M2438">
            <v>8.5414045199999997E-2</v>
          </cell>
        </row>
        <row r="2439">
          <cell r="J2439">
            <v>7</v>
          </cell>
          <cell r="K2439">
            <v>6</v>
          </cell>
          <cell r="L2439">
            <v>30</v>
          </cell>
          <cell r="M2439">
            <v>9.1161852099999996E-2</v>
          </cell>
        </row>
        <row r="2440">
          <cell r="J2440">
            <v>8</v>
          </cell>
          <cell r="K2440">
            <v>6</v>
          </cell>
          <cell r="L2440">
            <v>30</v>
          </cell>
          <cell r="M2440">
            <v>9.9470966499999994E-2</v>
          </cell>
        </row>
        <row r="2441">
          <cell r="J2441">
            <v>9</v>
          </cell>
          <cell r="K2441">
            <v>6</v>
          </cell>
          <cell r="L2441">
            <v>30</v>
          </cell>
          <cell r="M2441">
            <v>0.1159516164</v>
          </cell>
        </row>
        <row r="2442">
          <cell r="J2442">
            <v>10</v>
          </cell>
          <cell r="K2442">
            <v>6</v>
          </cell>
          <cell r="L2442">
            <v>30</v>
          </cell>
          <cell r="M2442">
            <v>0.158737034</v>
          </cell>
        </row>
        <row r="2443">
          <cell r="J2443">
            <v>11</v>
          </cell>
          <cell r="K2443">
            <v>6</v>
          </cell>
          <cell r="L2443">
            <v>30</v>
          </cell>
          <cell r="M2443">
            <v>0</v>
          </cell>
        </row>
        <row r="2444">
          <cell r="J2444">
            <v>12</v>
          </cell>
          <cell r="K2444">
            <v>6</v>
          </cell>
          <cell r="L2444">
            <v>30</v>
          </cell>
          <cell r="M2444">
            <v>1</v>
          </cell>
        </row>
        <row r="2445">
          <cell r="J2445">
            <v>13</v>
          </cell>
          <cell r="K2445">
            <v>6</v>
          </cell>
          <cell r="L2445">
            <v>30</v>
          </cell>
          <cell r="M2445">
            <v>0</v>
          </cell>
        </row>
        <row r="2446">
          <cell r="J2446">
            <v>1</v>
          </cell>
          <cell r="K2446">
            <v>7</v>
          </cell>
          <cell r="L2446">
            <v>7</v>
          </cell>
          <cell r="M2446">
            <v>3.4891023000000001E-3</v>
          </cell>
        </row>
        <row r="2447">
          <cell r="J2447">
            <v>2</v>
          </cell>
          <cell r="K2447">
            <v>7</v>
          </cell>
          <cell r="L2447">
            <v>7</v>
          </cell>
          <cell r="M2447">
            <v>4.0533634999999997E-3</v>
          </cell>
        </row>
        <row r="2448">
          <cell r="J2448">
            <v>3</v>
          </cell>
          <cell r="K2448">
            <v>7</v>
          </cell>
          <cell r="L2448">
            <v>7</v>
          </cell>
          <cell r="M2448">
            <v>5.0426383E-3</v>
          </cell>
        </row>
        <row r="2449">
          <cell r="J2449">
            <v>4</v>
          </cell>
          <cell r="K2449">
            <v>7</v>
          </cell>
          <cell r="L2449">
            <v>7</v>
          </cell>
          <cell r="M2449">
            <v>6.8828331000000001E-3</v>
          </cell>
        </row>
        <row r="2450">
          <cell r="J2450">
            <v>5</v>
          </cell>
          <cell r="K2450">
            <v>7</v>
          </cell>
          <cell r="L2450">
            <v>7</v>
          </cell>
          <cell r="M2450">
            <v>9.9777883999999997E-3</v>
          </cell>
        </row>
        <row r="2451">
          <cell r="J2451">
            <v>6</v>
          </cell>
          <cell r="K2451">
            <v>7</v>
          </cell>
          <cell r="L2451">
            <v>7</v>
          </cell>
          <cell r="M2451">
            <v>1.3470614000000001E-2</v>
          </cell>
        </row>
        <row r="2452">
          <cell r="J2452">
            <v>7</v>
          </cell>
          <cell r="K2452">
            <v>7</v>
          </cell>
          <cell r="L2452">
            <v>7</v>
          </cell>
          <cell r="M2452">
            <v>1.8704821E-2</v>
          </cell>
        </row>
        <row r="2453">
          <cell r="J2453">
            <v>8</v>
          </cell>
          <cell r="K2453">
            <v>7</v>
          </cell>
          <cell r="L2453">
            <v>7</v>
          </cell>
          <cell r="M2453">
            <v>2.3466104299999999E-2</v>
          </cell>
        </row>
        <row r="2454">
          <cell r="J2454">
            <v>9</v>
          </cell>
          <cell r="K2454">
            <v>7</v>
          </cell>
          <cell r="L2454">
            <v>7</v>
          </cell>
          <cell r="M2454">
            <v>4.2010795500000003E-2</v>
          </cell>
        </row>
        <row r="2455">
          <cell r="J2455">
            <v>10</v>
          </cell>
          <cell r="K2455">
            <v>7</v>
          </cell>
          <cell r="L2455">
            <v>7</v>
          </cell>
          <cell r="M2455">
            <v>9.0907474599999996E-2</v>
          </cell>
        </row>
        <row r="2456">
          <cell r="J2456">
            <v>11</v>
          </cell>
          <cell r="K2456">
            <v>7</v>
          </cell>
          <cell r="L2456">
            <v>7</v>
          </cell>
          <cell r="M2456">
            <v>0</v>
          </cell>
        </row>
        <row r="2457">
          <cell r="J2457">
            <v>12</v>
          </cell>
          <cell r="K2457">
            <v>7</v>
          </cell>
          <cell r="L2457">
            <v>7</v>
          </cell>
          <cell r="M2457">
            <v>1</v>
          </cell>
        </row>
        <row r="2458">
          <cell r="J2458">
            <v>13</v>
          </cell>
          <cell r="K2458">
            <v>7</v>
          </cell>
          <cell r="L2458">
            <v>7</v>
          </cell>
          <cell r="M2458">
            <v>0</v>
          </cell>
        </row>
        <row r="2459">
          <cell r="J2459">
            <v>1</v>
          </cell>
          <cell r="K2459">
            <v>7</v>
          </cell>
          <cell r="L2459">
            <v>8</v>
          </cell>
          <cell r="M2459">
            <v>1.24076619E-2</v>
          </cell>
        </row>
        <row r="2460">
          <cell r="J2460">
            <v>2</v>
          </cell>
          <cell r="K2460">
            <v>7</v>
          </cell>
          <cell r="L2460">
            <v>8</v>
          </cell>
          <cell r="M2460">
            <v>1.4265846299999999E-2</v>
          </cell>
        </row>
        <row r="2461">
          <cell r="J2461">
            <v>3</v>
          </cell>
          <cell r="K2461">
            <v>7</v>
          </cell>
          <cell r="L2461">
            <v>8</v>
          </cell>
          <cell r="M2461">
            <v>1.6158597300000001E-2</v>
          </cell>
        </row>
        <row r="2462">
          <cell r="J2462">
            <v>4</v>
          </cell>
          <cell r="K2462">
            <v>7</v>
          </cell>
          <cell r="L2462">
            <v>8</v>
          </cell>
          <cell r="M2462">
            <v>1.9218419800000001E-2</v>
          </cell>
        </row>
        <row r="2463">
          <cell r="J2463">
            <v>5</v>
          </cell>
          <cell r="K2463">
            <v>7</v>
          </cell>
          <cell r="L2463">
            <v>8</v>
          </cell>
          <cell r="M2463">
            <v>2.3720465900000001E-2</v>
          </cell>
        </row>
        <row r="2464">
          <cell r="J2464">
            <v>6</v>
          </cell>
          <cell r="K2464">
            <v>7</v>
          </cell>
          <cell r="L2464">
            <v>8</v>
          </cell>
          <cell r="M2464">
            <v>2.82360722E-2</v>
          </cell>
        </row>
        <row r="2465">
          <cell r="J2465">
            <v>7</v>
          </cell>
          <cell r="K2465">
            <v>7</v>
          </cell>
          <cell r="L2465">
            <v>8</v>
          </cell>
          <cell r="M2465">
            <v>3.4944621799999999E-2</v>
          </cell>
        </row>
        <row r="2466">
          <cell r="J2466">
            <v>8</v>
          </cell>
          <cell r="K2466">
            <v>7</v>
          </cell>
          <cell r="L2466">
            <v>8</v>
          </cell>
          <cell r="M2466">
            <v>4.2391600199999997E-2</v>
          </cell>
        </row>
        <row r="2467">
          <cell r="J2467">
            <v>9</v>
          </cell>
          <cell r="K2467">
            <v>7</v>
          </cell>
          <cell r="L2467">
            <v>8</v>
          </cell>
          <cell r="M2467">
            <v>6.1258375800000001E-2</v>
          </cell>
        </row>
        <row r="2468">
          <cell r="J2468">
            <v>10</v>
          </cell>
          <cell r="K2468">
            <v>7</v>
          </cell>
          <cell r="L2468">
            <v>8</v>
          </cell>
          <cell r="M2468">
            <v>0.1100951672</v>
          </cell>
        </row>
        <row r="2469">
          <cell r="J2469">
            <v>11</v>
          </cell>
          <cell r="K2469">
            <v>7</v>
          </cell>
          <cell r="L2469">
            <v>8</v>
          </cell>
          <cell r="M2469">
            <v>0</v>
          </cell>
        </row>
        <row r="2470">
          <cell r="J2470">
            <v>12</v>
          </cell>
          <cell r="K2470">
            <v>7</v>
          </cell>
          <cell r="L2470">
            <v>8</v>
          </cell>
          <cell r="M2470">
            <v>1</v>
          </cell>
        </row>
        <row r="2471">
          <cell r="J2471">
            <v>13</v>
          </cell>
          <cell r="K2471">
            <v>7</v>
          </cell>
          <cell r="L2471">
            <v>8</v>
          </cell>
          <cell r="M2471">
            <v>0</v>
          </cell>
        </row>
        <row r="2472">
          <cell r="J2472">
            <v>1</v>
          </cell>
          <cell r="K2472">
            <v>7</v>
          </cell>
          <cell r="L2472">
            <v>9</v>
          </cell>
          <cell r="M2472">
            <v>2.2530898600000002E-2</v>
          </cell>
        </row>
        <row r="2473">
          <cell r="J2473">
            <v>2</v>
          </cell>
          <cell r="K2473">
            <v>7</v>
          </cell>
          <cell r="L2473">
            <v>9</v>
          </cell>
          <cell r="M2473">
            <v>2.48541914E-2</v>
          </cell>
        </row>
        <row r="2474">
          <cell r="J2474">
            <v>3</v>
          </cell>
          <cell r="K2474">
            <v>7</v>
          </cell>
          <cell r="L2474">
            <v>9</v>
          </cell>
          <cell r="M2474">
            <v>2.6967662999999999E-2</v>
          </cell>
        </row>
        <row r="2475">
          <cell r="J2475">
            <v>4</v>
          </cell>
          <cell r="K2475">
            <v>7</v>
          </cell>
          <cell r="L2475">
            <v>9</v>
          </cell>
          <cell r="M2475">
            <v>3.0386395300000001E-2</v>
          </cell>
        </row>
        <row r="2476">
          <cell r="J2476">
            <v>5</v>
          </cell>
          <cell r="K2476">
            <v>7</v>
          </cell>
          <cell r="L2476">
            <v>9</v>
          </cell>
          <cell r="M2476">
            <v>3.5276263299999999E-2</v>
          </cell>
        </row>
        <row r="2477">
          <cell r="J2477">
            <v>6</v>
          </cell>
          <cell r="K2477">
            <v>7</v>
          </cell>
          <cell r="L2477">
            <v>9</v>
          </cell>
          <cell r="M2477">
            <v>3.9925518100000001E-2</v>
          </cell>
        </row>
        <row r="2478">
          <cell r="J2478">
            <v>7</v>
          </cell>
          <cell r="K2478">
            <v>7</v>
          </cell>
          <cell r="L2478">
            <v>9</v>
          </cell>
          <cell r="M2478">
            <v>4.6783161500000003E-2</v>
          </cell>
        </row>
        <row r="2479">
          <cell r="J2479">
            <v>8</v>
          </cell>
          <cell r="K2479">
            <v>7</v>
          </cell>
          <cell r="L2479">
            <v>9</v>
          </cell>
          <cell r="M2479">
            <v>5.4925313000000003E-2</v>
          </cell>
        </row>
        <row r="2480">
          <cell r="J2480">
            <v>9</v>
          </cell>
          <cell r="K2480">
            <v>7</v>
          </cell>
          <cell r="L2480">
            <v>9</v>
          </cell>
          <cell r="M2480">
            <v>7.3372119099999994E-2</v>
          </cell>
        </row>
        <row r="2481">
          <cell r="J2481">
            <v>10</v>
          </cell>
          <cell r="K2481">
            <v>7</v>
          </cell>
          <cell r="L2481">
            <v>9</v>
          </cell>
          <cell r="M2481">
            <v>0.12114493680000001</v>
          </cell>
        </row>
        <row r="2482">
          <cell r="J2482">
            <v>11</v>
          </cell>
          <cell r="K2482">
            <v>7</v>
          </cell>
          <cell r="L2482">
            <v>9</v>
          </cell>
          <cell r="M2482">
            <v>0</v>
          </cell>
        </row>
        <row r="2483">
          <cell r="J2483">
            <v>12</v>
          </cell>
          <cell r="K2483">
            <v>7</v>
          </cell>
          <cell r="L2483">
            <v>9</v>
          </cell>
          <cell r="M2483">
            <v>1</v>
          </cell>
        </row>
        <row r="2484">
          <cell r="J2484">
            <v>13</v>
          </cell>
          <cell r="K2484">
            <v>7</v>
          </cell>
          <cell r="L2484">
            <v>9</v>
          </cell>
          <cell r="M2484">
            <v>0</v>
          </cell>
        </row>
        <row r="2485">
          <cell r="J2485">
            <v>1</v>
          </cell>
          <cell r="K2485">
            <v>7</v>
          </cell>
          <cell r="L2485">
            <v>10</v>
          </cell>
          <cell r="M2485">
            <v>3.1509525400000002E-2</v>
          </cell>
        </row>
        <row r="2486">
          <cell r="J2486">
            <v>2</v>
          </cell>
          <cell r="K2486">
            <v>7</v>
          </cell>
          <cell r="L2486">
            <v>10</v>
          </cell>
          <cell r="M2486">
            <v>3.39847411E-2</v>
          </cell>
        </row>
        <row r="2487">
          <cell r="J2487">
            <v>3</v>
          </cell>
          <cell r="K2487">
            <v>7</v>
          </cell>
          <cell r="L2487">
            <v>10</v>
          </cell>
          <cell r="M2487">
            <v>3.6098373500000003E-2</v>
          </cell>
        </row>
        <row r="2488">
          <cell r="J2488">
            <v>4</v>
          </cell>
          <cell r="K2488">
            <v>7</v>
          </cell>
          <cell r="L2488">
            <v>10</v>
          </cell>
          <cell r="M2488">
            <v>3.96017876E-2</v>
          </cell>
        </row>
        <row r="2489">
          <cell r="J2489">
            <v>5</v>
          </cell>
          <cell r="K2489">
            <v>7</v>
          </cell>
          <cell r="L2489">
            <v>10</v>
          </cell>
          <cell r="M2489">
            <v>4.45921372E-2</v>
          </cell>
        </row>
        <row r="2490">
          <cell r="J2490">
            <v>6</v>
          </cell>
          <cell r="K2490">
            <v>7</v>
          </cell>
          <cell r="L2490">
            <v>10</v>
          </cell>
          <cell r="M2490">
            <v>4.9177011600000001E-2</v>
          </cell>
        </row>
        <row r="2491">
          <cell r="J2491">
            <v>7</v>
          </cell>
          <cell r="K2491">
            <v>7</v>
          </cell>
          <cell r="L2491">
            <v>10</v>
          </cell>
          <cell r="M2491">
            <v>5.5899391399999998E-2</v>
          </cell>
        </row>
        <row r="2492">
          <cell r="J2492">
            <v>8</v>
          </cell>
          <cell r="K2492">
            <v>7</v>
          </cell>
          <cell r="L2492">
            <v>10</v>
          </cell>
          <cell r="M2492">
            <v>6.4211412600000004E-2</v>
          </cell>
        </row>
        <row r="2493">
          <cell r="J2493">
            <v>9</v>
          </cell>
          <cell r="K2493">
            <v>7</v>
          </cell>
          <cell r="L2493">
            <v>10</v>
          </cell>
          <cell r="M2493">
            <v>8.22729076E-2</v>
          </cell>
        </row>
        <row r="2494">
          <cell r="J2494">
            <v>10</v>
          </cell>
          <cell r="K2494">
            <v>7</v>
          </cell>
          <cell r="L2494">
            <v>10</v>
          </cell>
          <cell r="M2494">
            <v>0.1290729954</v>
          </cell>
        </row>
        <row r="2495">
          <cell r="J2495">
            <v>11</v>
          </cell>
          <cell r="K2495">
            <v>7</v>
          </cell>
          <cell r="L2495">
            <v>10</v>
          </cell>
          <cell r="M2495">
            <v>0</v>
          </cell>
        </row>
        <row r="2496">
          <cell r="J2496">
            <v>12</v>
          </cell>
          <cell r="K2496">
            <v>7</v>
          </cell>
          <cell r="L2496">
            <v>10</v>
          </cell>
          <cell r="M2496">
            <v>1</v>
          </cell>
        </row>
        <row r="2497">
          <cell r="J2497">
            <v>13</v>
          </cell>
          <cell r="K2497">
            <v>7</v>
          </cell>
          <cell r="L2497">
            <v>10</v>
          </cell>
          <cell r="M2497">
            <v>0</v>
          </cell>
        </row>
        <row r="2498">
          <cell r="J2498">
            <v>1</v>
          </cell>
          <cell r="K2498">
            <v>7</v>
          </cell>
          <cell r="L2498">
            <v>11</v>
          </cell>
          <cell r="M2498">
            <v>3.8924516700000002E-2</v>
          </cell>
        </row>
        <row r="2499">
          <cell r="J2499">
            <v>2</v>
          </cell>
          <cell r="K2499">
            <v>7</v>
          </cell>
          <cell r="L2499">
            <v>11</v>
          </cell>
          <cell r="M2499">
            <v>4.1458619000000002E-2</v>
          </cell>
        </row>
        <row r="2500">
          <cell r="J2500">
            <v>3</v>
          </cell>
          <cell r="K2500">
            <v>7</v>
          </cell>
          <cell r="L2500">
            <v>11</v>
          </cell>
          <cell r="M2500">
            <v>4.3523025E-2</v>
          </cell>
        </row>
        <row r="2501">
          <cell r="J2501">
            <v>4</v>
          </cell>
          <cell r="K2501">
            <v>7</v>
          </cell>
          <cell r="L2501">
            <v>11</v>
          </cell>
          <cell r="M2501">
            <v>4.7038165100000001E-2</v>
          </cell>
        </row>
        <row r="2502">
          <cell r="J2502">
            <v>5</v>
          </cell>
          <cell r="K2502">
            <v>7</v>
          </cell>
          <cell r="L2502">
            <v>11</v>
          </cell>
          <cell r="M2502">
            <v>5.2052464200000002E-2</v>
          </cell>
        </row>
        <row r="2503">
          <cell r="J2503">
            <v>6</v>
          </cell>
          <cell r="K2503">
            <v>7</v>
          </cell>
          <cell r="L2503">
            <v>11</v>
          </cell>
          <cell r="M2503">
            <v>5.6541319999999999E-2</v>
          </cell>
        </row>
        <row r="2504">
          <cell r="J2504">
            <v>7</v>
          </cell>
          <cell r="K2504">
            <v>7</v>
          </cell>
          <cell r="L2504">
            <v>11</v>
          </cell>
          <cell r="M2504">
            <v>6.3089575300000006E-2</v>
          </cell>
        </row>
        <row r="2505">
          <cell r="J2505">
            <v>8</v>
          </cell>
          <cell r="K2505">
            <v>7</v>
          </cell>
          <cell r="L2505">
            <v>11</v>
          </cell>
          <cell r="M2505">
            <v>7.1436941700000006E-2</v>
          </cell>
        </row>
        <row r="2506">
          <cell r="J2506">
            <v>9</v>
          </cell>
          <cell r="K2506">
            <v>7</v>
          </cell>
          <cell r="L2506">
            <v>11</v>
          </cell>
          <cell r="M2506">
            <v>8.9180913900000006E-2</v>
          </cell>
        </row>
        <row r="2507">
          <cell r="J2507">
            <v>10</v>
          </cell>
          <cell r="K2507">
            <v>7</v>
          </cell>
          <cell r="L2507">
            <v>11</v>
          </cell>
          <cell r="M2507">
            <v>0.13517598559999999</v>
          </cell>
        </row>
        <row r="2508">
          <cell r="J2508">
            <v>11</v>
          </cell>
          <cell r="K2508">
            <v>7</v>
          </cell>
          <cell r="L2508">
            <v>11</v>
          </cell>
          <cell r="M2508">
            <v>0</v>
          </cell>
        </row>
        <row r="2509">
          <cell r="J2509">
            <v>12</v>
          </cell>
          <cell r="K2509">
            <v>7</v>
          </cell>
          <cell r="L2509">
            <v>11</v>
          </cell>
          <cell r="M2509">
            <v>1</v>
          </cell>
        </row>
        <row r="2510">
          <cell r="J2510">
            <v>13</v>
          </cell>
          <cell r="K2510">
            <v>7</v>
          </cell>
          <cell r="L2510">
            <v>11</v>
          </cell>
          <cell r="M2510">
            <v>0</v>
          </cell>
        </row>
        <row r="2511">
          <cell r="J2511">
            <v>1</v>
          </cell>
          <cell r="K2511">
            <v>7</v>
          </cell>
          <cell r="L2511">
            <v>12</v>
          </cell>
          <cell r="M2511">
            <v>4.4912716599999999E-2</v>
          </cell>
        </row>
        <row r="2512">
          <cell r="J2512">
            <v>2</v>
          </cell>
          <cell r="K2512">
            <v>7</v>
          </cell>
          <cell r="L2512">
            <v>12</v>
          </cell>
          <cell r="M2512">
            <v>4.74770339E-2</v>
          </cell>
        </row>
        <row r="2513">
          <cell r="J2513">
            <v>3</v>
          </cell>
          <cell r="K2513">
            <v>7</v>
          </cell>
          <cell r="L2513">
            <v>12</v>
          </cell>
          <cell r="M2513">
            <v>4.9488862699999997E-2</v>
          </cell>
        </row>
        <row r="2514">
          <cell r="J2514">
            <v>4</v>
          </cell>
          <cell r="K2514">
            <v>7</v>
          </cell>
          <cell r="L2514">
            <v>12</v>
          </cell>
          <cell r="M2514">
            <v>5.2998391300000003E-2</v>
          </cell>
        </row>
        <row r="2515">
          <cell r="J2515">
            <v>5</v>
          </cell>
          <cell r="K2515">
            <v>7</v>
          </cell>
          <cell r="L2515">
            <v>12</v>
          </cell>
          <cell r="M2515">
            <v>5.8016825199999997E-2</v>
          </cell>
        </row>
        <row r="2516">
          <cell r="J2516">
            <v>6</v>
          </cell>
          <cell r="K2516">
            <v>7</v>
          </cell>
          <cell r="L2516">
            <v>12</v>
          </cell>
          <cell r="M2516">
            <v>6.2417189300000002E-2</v>
          </cell>
        </row>
        <row r="2517">
          <cell r="J2517">
            <v>7</v>
          </cell>
          <cell r="K2517">
            <v>7</v>
          </cell>
          <cell r="L2517">
            <v>12</v>
          </cell>
          <cell r="M2517">
            <v>6.8808892100000005E-2</v>
          </cell>
        </row>
        <row r="2518">
          <cell r="J2518">
            <v>8</v>
          </cell>
          <cell r="K2518">
            <v>7</v>
          </cell>
          <cell r="L2518">
            <v>12</v>
          </cell>
          <cell r="M2518">
            <v>7.7158000599999998E-2</v>
          </cell>
        </row>
        <row r="2519">
          <cell r="J2519">
            <v>9</v>
          </cell>
          <cell r="K2519">
            <v>7</v>
          </cell>
          <cell r="L2519">
            <v>12</v>
          </cell>
          <cell r="M2519">
            <v>9.4645863499999996E-2</v>
          </cell>
        </row>
        <row r="2520">
          <cell r="J2520">
            <v>10</v>
          </cell>
          <cell r="K2520">
            <v>7</v>
          </cell>
          <cell r="L2520">
            <v>12</v>
          </cell>
          <cell r="M2520">
            <v>0.13999061609999999</v>
          </cell>
        </row>
        <row r="2521">
          <cell r="J2521">
            <v>11</v>
          </cell>
          <cell r="K2521">
            <v>7</v>
          </cell>
          <cell r="L2521">
            <v>12</v>
          </cell>
          <cell r="M2521">
            <v>0</v>
          </cell>
        </row>
        <row r="2522">
          <cell r="J2522">
            <v>12</v>
          </cell>
          <cell r="K2522">
            <v>7</v>
          </cell>
          <cell r="L2522">
            <v>12</v>
          </cell>
          <cell r="M2522">
            <v>1</v>
          </cell>
        </row>
        <row r="2523">
          <cell r="J2523">
            <v>13</v>
          </cell>
          <cell r="K2523">
            <v>7</v>
          </cell>
          <cell r="L2523">
            <v>12</v>
          </cell>
          <cell r="M2523">
            <v>0</v>
          </cell>
        </row>
        <row r="2524">
          <cell r="J2524">
            <v>1</v>
          </cell>
          <cell r="K2524">
            <v>7</v>
          </cell>
          <cell r="L2524">
            <v>13</v>
          </cell>
          <cell r="M2524">
            <v>4.9713636399999997E-2</v>
          </cell>
        </row>
        <row r="2525">
          <cell r="J2525">
            <v>2</v>
          </cell>
          <cell r="K2525">
            <v>7</v>
          </cell>
          <cell r="L2525">
            <v>13</v>
          </cell>
          <cell r="M2525">
            <v>5.2297610000000001E-2</v>
          </cell>
        </row>
        <row r="2526">
          <cell r="J2526">
            <v>3</v>
          </cell>
          <cell r="K2526">
            <v>7</v>
          </cell>
          <cell r="L2526">
            <v>13</v>
          </cell>
          <cell r="M2526">
            <v>5.4263909800000003E-2</v>
          </cell>
        </row>
        <row r="2527">
          <cell r="J2527">
            <v>4</v>
          </cell>
          <cell r="K2527">
            <v>7</v>
          </cell>
          <cell r="L2527">
            <v>13</v>
          </cell>
          <cell r="M2527">
            <v>5.7764971200000001E-2</v>
          </cell>
        </row>
        <row r="2528">
          <cell r="J2528">
            <v>5</v>
          </cell>
          <cell r="K2528">
            <v>7</v>
          </cell>
          <cell r="L2528">
            <v>13</v>
          </cell>
          <cell r="M2528">
            <v>6.2782723700000001E-2</v>
          </cell>
        </row>
        <row r="2529">
          <cell r="J2529">
            <v>6</v>
          </cell>
          <cell r="K2529">
            <v>7</v>
          </cell>
          <cell r="L2529">
            <v>13</v>
          </cell>
          <cell r="M2529">
            <v>6.7109268900000005E-2</v>
          </cell>
        </row>
        <row r="2530">
          <cell r="J2530">
            <v>7</v>
          </cell>
          <cell r="K2530">
            <v>7</v>
          </cell>
          <cell r="L2530">
            <v>13</v>
          </cell>
          <cell r="M2530">
            <v>7.3371279799999994E-2</v>
          </cell>
        </row>
        <row r="2531">
          <cell r="J2531">
            <v>8</v>
          </cell>
          <cell r="K2531">
            <v>7</v>
          </cell>
          <cell r="L2531">
            <v>13</v>
          </cell>
          <cell r="M2531">
            <v>8.1714754700000003E-2</v>
          </cell>
        </row>
        <row r="2532">
          <cell r="J2532">
            <v>9</v>
          </cell>
          <cell r="K2532">
            <v>7</v>
          </cell>
          <cell r="L2532">
            <v>13</v>
          </cell>
          <cell r="M2532">
            <v>9.8997376499999998E-2</v>
          </cell>
        </row>
        <row r="2533">
          <cell r="J2533">
            <v>10</v>
          </cell>
          <cell r="K2533">
            <v>7</v>
          </cell>
          <cell r="L2533">
            <v>13</v>
          </cell>
          <cell r="M2533">
            <v>0.1438207068</v>
          </cell>
        </row>
        <row r="2534">
          <cell r="J2534">
            <v>11</v>
          </cell>
          <cell r="K2534">
            <v>7</v>
          </cell>
          <cell r="L2534">
            <v>13</v>
          </cell>
          <cell r="M2534">
            <v>0</v>
          </cell>
        </row>
        <row r="2535">
          <cell r="J2535">
            <v>12</v>
          </cell>
          <cell r="K2535">
            <v>7</v>
          </cell>
          <cell r="L2535">
            <v>13</v>
          </cell>
          <cell r="M2535">
            <v>1</v>
          </cell>
        </row>
        <row r="2536">
          <cell r="J2536">
            <v>13</v>
          </cell>
          <cell r="K2536">
            <v>7</v>
          </cell>
          <cell r="L2536">
            <v>13</v>
          </cell>
          <cell r="M2536">
            <v>0</v>
          </cell>
        </row>
        <row r="2537">
          <cell r="J2537">
            <v>1</v>
          </cell>
          <cell r="K2537">
            <v>7</v>
          </cell>
          <cell r="L2537">
            <v>14</v>
          </cell>
          <cell r="M2537">
            <v>5.3553463799999999E-2</v>
          </cell>
        </row>
        <row r="2538">
          <cell r="J2538">
            <v>2</v>
          </cell>
          <cell r="K2538">
            <v>7</v>
          </cell>
          <cell r="L2538">
            <v>14</v>
          </cell>
          <cell r="M2538">
            <v>5.6151949399999998E-2</v>
          </cell>
        </row>
        <row r="2539">
          <cell r="J2539">
            <v>3</v>
          </cell>
          <cell r="K2539">
            <v>7</v>
          </cell>
          <cell r="L2539">
            <v>14</v>
          </cell>
          <cell r="M2539">
            <v>5.8080940900000003E-2</v>
          </cell>
        </row>
        <row r="2540">
          <cell r="J2540">
            <v>4</v>
          </cell>
          <cell r="K2540">
            <v>7</v>
          </cell>
          <cell r="L2540">
            <v>14</v>
          </cell>
          <cell r="M2540">
            <v>6.1574179700000002E-2</v>
          </cell>
        </row>
        <row r="2541">
          <cell r="J2541">
            <v>5</v>
          </cell>
          <cell r="K2541">
            <v>7</v>
          </cell>
          <cell r="L2541">
            <v>14</v>
          </cell>
          <cell r="M2541">
            <v>6.65903298E-2</v>
          </cell>
        </row>
        <row r="2542">
          <cell r="J2542">
            <v>6</v>
          </cell>
          <cell r="K2542">
            <v>7</v>
          </cell>
          <cell r="L2542">
            <v>14</v>
          </cell>
          <cell r="M2542">
            <v>7.0857074000000006E-2</v>
          </cell>
        </row>
        <row r="2543">
          <cell r="J2543">
            <v>7</v>
          </cell>
          <cell r="K2543">
            <v>7</v>
          </cell>
          <cell r="L2543">
            <v>14</v>
          </cell>
          <cell r="M2543">
            <v>7.7014250699999995E-2</v>
          </cell>
        </row>
        <row r="2544">
          <cell r="J2544">
            <v>8</v>
          </cell>
          <cell r="K2544">
            <v>7</v>
          </cell>
          <cell r="L2544">
            <v>14</v>
          </cell>
          <cell r="M2544">
            <v>8.5351360299999998E-2</v>
          </cell>
        </row>
        <row r="2545">
          <cell r="J2545">
            <v>9</v>
          </cell>
          <cell r="K2545">
            <v>7</v>
          </cell>
          <cell r="L2545">
            <v>14</v>
          </cell>
          <cell r="M2545">
            <v>0.10246985209999999</v>
          </cell>
        </row>
        <row r="2546">
          <cell r="J2546">
            <v>10</v>
          </cell>
          <cell r="K2546">
            <v>7</v>
          </cell>
          <cell r="L2546">
            <v>14</v>
          </cell>
          <cell r="M2546">
            <v>0.1468761328</v>
          </cell>
        </row>
        <row r="2547">
          <cell r="J2547">
            <v>11</v>
          </cell>
          <cell r="K2547">
            <v>7</v>
          </cell>
          <cell r="L2547">
            <v>14</v>
          </cell>
          <cell r="M2547">
            <v>0</v>
          </cell>
        </row>
        <row r="2548">
          <cell r="J2548">
            <v>12</v>
          </cell>
          <cell r="K2548">
            <v>7</v>
          </cell>
          <cell r="L2548">
            <v>14</v>
          </cell>
          <cell r="M2548">
            <v>1</v>
          </cell>
        </row>
        <row r="2549">
          <cell r="J2549">
            <v>13</v>
          </cell>
          <cell r="K2549">
            <v>7</v>
          </cell>
          <cell r="L2549">
            <v>14</v>
          </cell>
          <cell r="M2549">
            <v>0</v>
          </cell>
        </row>
        <row r="2550">
          <cell r="J2550">
            <v>1</v>
          </cell>
          <cell r="K2550">
            <v>7</v>
          </cell>
          <cell r="L2550">
            <v>15</v>
          </cell>
          <cell r="M2550">
            <v>5.6622160499999998E-2</v>
          </cell>
        </row>
        <row r="2551">
          <cell r="J2551">
            <v>2</v>
          </cell>
          <cell r="K2551">
            <v>7</v>
          </cell>
          <cell r="L2551">
            <v>15</v>
          </cell>
          <cell r="M2551">
            <v>5.9231922899999997E-2</v>
          </cell>
        </row>
        <row r="2552">
          <cell r="J2552">
            <v>3</v>
          </cell>
          <cell r="K2552">
            <v>7</v>
          </cell>
          <cell r="L2552">
            <v>15</v>
          </cell>
          <cell r="M2552">
            <v>6.1130861500000001E-2</v>
          </cell>
        </row>
        <row r="2553">
          <cell r="J2553">
            <v>4</v>
          </cell>
          <cell r="K2553">
            <v>7</v>
          </cell>
          <cell r="L2553">
            <v>15</v>
          </cell>
          <cell r="M2553">
            <v>6.4617570200000002E-2</v>
          </cell>
        </row>
        <row r="2554">
          <cell r="J2554">
            <v>5</v>
          </cell>
          <cell r="K2554">
            <v>7</v>
          </cell>
          <cell r="L2554">
            <v>15</v>
          </cell>
          <cell r="M2554">
            <v>6.9632159200000002E-2</v>
          </cell>
        </row>
        <row r="2555">
          <cell r="J2555">
            <v>6</v>
          </cell>
          <cell r="K2555">
            <v>7</v>
          </cell>
          <cell r="L2555">
            <v>15</v>
          </cell>
          <cell r="M2555">
            <v>7.3850910500000005E-2</v>
          </cell>
        </row>
        <row r="2556">
          <cell r="J2556">
            <v>7</v>
          </cell>
          <cell r="K2556">
            <v>7</v>
          </cell>
          <cell r="L2556">
            <v>15</v>
          </cell>
          <cell r="M2556">
            <v>7.9924013099999996E-2</v>
          </cell>
        </row>
        <row r="2557">
          <cell r="J2557">
            <v>8</v>
          </cell>
          <cell r="K2557">
            <v>7</v>
          </cell>
          <cell r="L2557">
            <v>15</v>
          </cell>
          <cell r="M2557">
            <v>8.82555426E-2</v>
          </cell>
        </row>
        <row r="2558">
          <cell r="J2558">
            <v>9</v>
          </cell>
          <cell r="K2558">
            <v>7</v>
          </cell>
          <cell r="L2558">
            <v>15</v>
          </cell>
          <cell r="M2558">
            <v>0.1052428721</v>
          </cell>
        </row>
        <row r="2559">
          <cell r="J2559">
            <v>10</v>
          </cell>
          <cell r="K2559">
            <v>7</v>
          </cell>
          <cell r="L2559">
            <v>15</v>
          </cell>
          <cell r="M2559">
            <v>0.14931585410000001</v>
          </cell>
        </row>
        <row r="2560">
          <cell r="J2560">
            <v>11</v>
          </cell>
          <cell r="K2560">
            <v>7</v>
          </cell>
          <cell r="L2560">
            <v>15</v>
          </cell>
          <cell r="M2560">
            <v>0</v>
          </cell>
        </row>
        <row r="2561">
          <cell r="J2561">
            <v>12</v>
          </cell>
          <cell r="K2561">
            <v>7</v>
          </cell>
          <cell r="L2561">
            <v>15</v>
          </cell>
          <cell r="M2561">
            <v>1</v>
          </cell>
        </row>
        <row r="2562">
          <cell r="J2562">
            <v>13</v>
          </cell>
          <cell r="K2562">
            <v>7</v>
          </cell>
          <cell r="L2562">
            <v>15</v>
          </cell>
          <cell r="M2562">
            <v>0</v>
          </cell>
        </row>
        <row r="2563">
          <cell r="J2563">
            <v>1</v>
          </cell>
          <cell r="K2563">
            <v>7</v>
          </cell>
          <cell r="L2563">
            <v>16</v>
          </cell>
          <cell r="M2563">
            <v>5.9073941400000003E-2</v>
          </cell>
        </row>
        <row r="2564">
          <cell r="J2564">
            <v>2</v>
          </cell>
          <cell r="K2564">
            <v>7</v>
          </cell>
          <cell r="L2564">
            <v>16</v>
          </cell>
          <cell r="M2564">
            <v>6.16926286E-2</v>
          </cell>
        </row>
        <row r="2565">
          <cell r="J2565">
            <v>3</v>
          </cell>
          <cell r="K2565">
            <v>7</v>
          </cell>
          <cell r="L2565">
            <v>16</v>
          </cell>
          <cell r="M2565">
            <v>6.3567493099999997E-2</v>
          </cell>
        </row>
        <row r="2566">
          <cell r="J2566">
            <v>4</v>
          </cell>
          <cell r="K2566">
            <v>7</v>
          </cell>
          <cell r="L2566">
            <v>16</v>
          </cell>
          <cell r="M2566">
            <v>6.7048910399999995E-2</v>
          </cell>
        </row>
        <row r="2567">
          <cell r="J2567">
            <v>5</v>
          </cell>
          <cell r="K2567">
            <v>7</v>
          </cell>
          <cell r="L2567">
            <v>16</v>
          </cell>
          <cell r="M2567">
            <v>7.2062177699999994E-2</v>
          </cell>
        </row>
        <row r="2568">
          <cell r="J2568">
            <v>6</v>
          </cell>
          <cell r="K2568">
            <v>7</v>
          </cell>
          <cell r="L2568">
            <v>16</v>
          </cell>
          <cell r="M2568">
            <v>7.6242530899999994E-2</v>
          </cell>
        </row>
        <row r="2569">
          <cell r="J2569">
            <v>7</v>
          </cell>
          <cell r="K2569">
            <v>7</v>
          </cell>
          <cell r="L2569">
            <v>16</v>
          </cell>
          <cell r="M2569">
            <v>8.22483834E-2</v>
          </cell>
        </row>
        <row r="2570">
          <cell r="J2570">
            <v>8</v>
          </cell>
          <cell r="K2570">
            <v>7</v>
          </cell>
          <cell r="L2570">
            <v>16</v>
          </cell>
          <cell r="M2570">
            <v>9.0575323900000004E-2</v>
          </cell>
        </row>
        <row r="2571">
          <cell r="J2571">
            <v>9</v>
          </cell>
          <cell r="K2571">
            <v>7</v>
          </cell>
          <cell r="L2571">
            <v>16</v>
          </cell>
          <cell r="M2571">
            <v>0.10745786089999999</v>
          </cell>
        </row>
        <row r="2572">
          <cell r="J2572">
            <v>10</v>
          </cell>
          <cell r="K2572">
            <v>7</v>
          </cell>
          <cell r="L2572">
            <v>16</v>
          </cell>
          <cell r="M2572">
            <v>0.15126454819999999</v>
          </cell>
        </row>
        <row r="2573">
          <cell r="J2573">
            <v>11</v>
          </cell>
          <cell r="K2573">
            <v>7</v>
          </cell>
          <cell r="L2573">
            <v>16</v>
          </cell>
          <cell r="M2573">
            <v>0</v>
          </cell>
        </row>
        <row r="2574">
          <cell r="J2574">
            <v>12</v>
          </cell>
          <cell r="K2574">
            <v>7</v>
          </cell>
          <cell r="L2574">
            <v>16</v>
          </cell>
          <cell r="M2574">
            <v>1</v>
          </cell>
        </row>
        <row r="2575">
          <cell r="J2575">
            <v>13</v>
          </cell>
          <cell r="K2575">
            <v>7</v>
          </cell>
          <cell r="L2575">
            <v>16</v>
          </cell>
          <cell r="M2575">
            <v>0</v>
          </cell>
        </row>
        <row r="2576">
          <cell r="J2576">
            <v>1</v>
          </cell>
          <cell r="K2576">
            <v>7</v>
          </cell>
          <cell r="L2576">
            <v>17</v>
          </cell>
          <cell r="M2576">
            <v>6.1032656800000001E-2</v>
          </cell>
        </row>
        <row r="2577">
          <cell r="J2577">
            <v>2</v>
          </cell>
          <cell r="K2577">
            <v>7</v>
          </cell>
          <cell r="L2577">
            <v>17</v>
          </cell>
          <cell r="M2577">
            <v>6.3658451300000002E-2</v>
          </cell>
        </row>
        <row r="2578">
          <cell r="J2578">
            <v>3</v>
          </cell>
          <cell r="K2578">
            <v>7</v>
          </cell>
          <cell r="L2578">
            <v>17</v>
          </cell>
          <cell r="M2578">
            <v>6.5514066300000007E-2</v>
          </cell>
        </row>
        <row r="2579">
          <cell r="J2579">
            <v>4</v>
          </cell>
          <cell r="K2579">
            <v>7</v>
          </cell>
          <cell r="L2579">
            <v>17</v>
          </cell>
          <cell r="M2579">
            <v>6.8991236799999994E-2</v>
          </cell>
        </row>
        <row r="2580">
          <cell r="J2580">
            <v>5</v>
          </cell>
          <cell r="K2580">
            <v>7</v>
          </cell>
          <cell r="L2580">
            <v>17</v>
          </cell>
          <cell r="M2580">
            <v>7.4003428499999996E-2</v>
          </cell>
        </row>
        <row r="2581">
          <cell r="J2581">
            <v>6</v>
          </cell>
          <cell r="K2581">
            <v>7</v>
          </cell>
          <cell r="L2581">
            <v>17</v>
          </cell>
          <cell r="M2581">
            <v>7.8153091300000005E-2</v>
          </cell>
        </row>
        <row r="2582">
          <cell r="J2582">
            <v>7</v>
          </cell>
          <cell r="K2582">
            <v>7</v>
          </cell>
          <cell r="L2582">
            <v>17</v>
          </cell>
          <cell r="M2582">
            <v>8.4105197500000006E-2</v>
          </cell>
        </row>
        <row r="2583">
          <cell r="J2583">
            <v>8</v>
          </cell>
          <cell r="K2583">
            <v>7</v>
          </cell>
          <cell r="L2583">
            <v>17</v>
          </cell>
          <cell r="M2583">
            <v>9.2428437000000002E-2</v>
          </cell>
        </row>
        <row r="2584">
          <cell r="J2584">
            <v>9</v>
          </cell>
          <cell r="K2584">
            <v>7</v>
          </cell>
          <cell r="L2584">
            <v>17</v>
          </cell>
          <cell r="M2584">
            <v>0.10922725630000001</v>
          </cell>
        </row>
        <row r="2585">
          <cell r="J2585">
            <v>10</v>
          </cell>
          <cell r="K2585">
            <v>7</v>
          </cell>
          <cell r="L2585">
            <v>17</v>
          </cell>
          <cell r="M2585">
            <v>0.15282120199999999</v>
          </cell>
        </row>
        <row r="2586">
          <cell r="J2586">
            <v>11</v>
          </cell>
          <cell r="K2586">
            <v>7</v>
          </cell>
          <cell r="L2586">
            <v>17</v>
          </cell>
          <cell r="M2586">
            <v>0</v>
          </cell>
        </row>
        <row r="2587">
          <cell r="J2587">
            <v>12</v>
          </cell>
          <cell r="K2587">
            <v>7</v>
          </cell>
          <cell r="L2587">
            <v>17</v>
          </cell>
          <cell r="M2587">
            <v>1</v>
          </cell>
        </row>
        <row r="2588">
          <cell r="J2588">
            <v>13</v>
          </cell>
          <cell r="K2588">
            <v>7</v>
          </cell>
          <cell r="L2588">
            <v>17</v>
          </cell>
          <cell r="M2588">
            <v>0</v>
          </cell>
        </row>
        <row r="2589">
          <cell r="J2589">
            <v>1</v>
          </cell>
          <cell r="K2589">
            <v>7</v>
          </cell>
          <cell r="L2589">
            <v>18</v>
          </cell>
          <cell r="M2589">
            <v>6.2597418899999993E-2</v>
          </cell>
        </row>
        <row r="2590">
          <cell r="J2590">
            <v>2</v>
          </cell>
          <cell r="K2590">
            <v>7</v>
          </cell>
          <cell r="L2590">
            <v>18</v>
          </cell>
          <cell r="M2590">
            <v>6.5228885200000003E-2</v>
          </cell>
        </row>
        <row r="2591">
          <cell r="J2591">
            <v>3</v>
          </cell>
          <cell r="K2591">
            <v>7</v>
          </cell>
          <cell r="L2591">
            <v>18</v>
          </cell>
          <cell r="M2591">
            <v>6.7069118100000005E-2</v>
          </cell>
        </row>
        <row r="2592">
          <cell r="J2592">
            <v>4</v>
          </cell>
          <cell r="K2592">
            <v>7</v>
          </cell>
          <cell r="L2592">
            <v>18</v>
          </cell>
          <cell r="M2592">
            <v>7.0542890600000005E-2</v>
          </cell>
        </row>
        <row r="2593">
          <cell r="J2593">
            <v>5</v>
          </cell>
          <cell r="K2593">
            <v>7</v>
          </cell>
          <cell r="L2593">
            <v>18</v>
          </cell>
          <cell r="M2593">
            <v>7.5554217800000004E-2</v>
          </cell>
        </row>
        <row r="2594">
          <cell r="J2594">
            <v>6</v>
          </cell>
          <cell r="K2594">
            <v>7</v>
          </cell>
          <cell r="L2594">
            <v>18</v>
          </cell>
          <cell r="M2594">
            <v>7.9679359199999994E-2</v>
          </cell>
        </row>
        <row r="2595">
          <cell r="J2595">
            <v>7</v>
          </cell>
          <cell r="K2595">
            <v>7</v>
          </cell>
          <cell r="L2595">
            <v>18</v>
          </cell>
          <cell r="M2595">
            <v>8.5588523499999999E-2</v>
          </cell>
        </row>
        <row r="2596">
          <cell r="J2596">
            <v>8</v>
          </cell>
          <cell r="K2596">
            <v>7</v>
          </cell>
          <cell r="L2596">
            <v>18</v>
          </cell>
          <cell r="M2596">
            <v>9.3908797099999997E-2</v>
          </cell>
        </row>
        <row r="2597">
          <cell r="J2597">
            <v>9</v>
          </cell>
          <cell r="K2597">
            <v>7</v>
          </cell>
          <cell r="L2597">
            <v>18</v>
          </cell>
          <cell r="M2597">
            <v>0.11064073689999999</v>
          </cell>
        </row>
        <row r="2598">
          <cell r="J2598">
            <v>10</v>
          </cell>
          <cell r="K2598">
            <v>7</v>
          </cell>
          <cell r="L2598">
            <v>18</v>
          </cell>
          <cell r="M2598">
            <v>0.15406472930000001</v>
          </cell>
        </row>
        <row r="2599">
          <cell r="J2599">
            <v>11</v>
          </cell>
          <cell r="K2599">
            <v>7</v>
          </cell>
          <cell r="L2599">
            <v>18</v>
          </cell>
          <cell r="M2599">
            <v>0</v>
          </cell>
        </row>
        <row r="2600">
          <cell r="J2600">
            <v>12</v>
          </cell>
          <cell r="K2600">
            <v>7</v>
          </cell>
          <cell r="L2600">
            <v>18</v>
          </cell>
          <cell r="M2600">
            <v>1</v>
          </cell>
        </row>
        <row r="2601">
          <cell r="J2601">
            <v>13</v>
          </cell>
          <cell r="K2601">
            <v>7</v>
          </cell>
          <cell r="L2601">
            <v>18</v>
          </cell>
          <cell r="M2601">
            <v>0</v>
          </cell>
        </row>
        <row r="2602">
          <cell r="J2602">
            <v>1</v>
          </cell>
          <cell r="K2602">
            <v>7</v>
          </cell>
          <cell r="L2602">
            <v>19</v>
          </cell>
          <cell r="M2602">
            <v>6.3847450900000005E-2</v>
          </cell>
        </row>
        <row r="2603">
          <cell r="J2603">
            <v>2</v>
          </cell>
          <cell r="K2603">
            <v>7</v>
          </cell>
          <cell r="L2603">
            <v>19</v>
          </cell>
          <cell r="M2603">
            <v>6.6483446599999996E-2</v>
          </cell>
        </row>
        <row r="2604">
          <cell r="J2604">
            <v>3</v>
          </cell>
          <cell r="K2604">
            <v>7</v>
          </cell>
          <cell r="L2604">
            <v>19</v>
          </cell>
          <cell r="M2604">
            <v>6.831139E-2</v>
          </cell>
        </row>
        <row r="2605">
          <cell r="J2605">
            <v>4</v>
          </cell>
          <cell r="K2605">
            <v>7</v>
          </cell>
          <cell r="L2605">
            <v>19</v>
          </cell>
          <cell r="M2605">
            <v>7.1782446700000002E-2</v>
          </cell>
        </row>
        <row r="2606">
          <cell r="J2606">
            <v>5</v>
          </cell>
          <cell r="K2606">
            <v>7</v>
          </cell>
          <cell r="L2606">
            <v>19</v>
          </cell>
          <cell r="M2606">
            <v>7.6793081799999996E-2</v>
          </cell>
        </row>
        <row r="2607">
          <cell r="J2607">
            <v>6</v>
          </cell>
          <cell r="K2607">
            <v>7</v>
          </cell>
          <cell r="L2607">
            <v>19</v>
          </cell>
          <cell r="M2607">
            <v>8.0898632999999998E-2</v>
          </cell>
        </row>
        <row r="2608">
          <cell r="J2608">
            <v>7</v>
          </cell>
          <cell r="K2608">
            <v>7</v>
          </cell>
          <cell r="L2608">
            <v>19</v>
          </cell>
          <cell r="M2608">
            <v>8.6773490999999994E-2</v>
          </cell>
        </row>
        <row r="2609">
          <cell r="J2609">
            <v>8</v>
          </cell>
          <cell r="K2609">
            <v>7</v>
          </cell>
          <cell r="L2609">
            <v>19</v>
          </cell>
          <cell r="M2609">
            <v>9.5091392900000002E-2</v>
          </cell>
        </row>
        <row r="2610">
          <cell r="J2610">
            <v>9</v>
          </cell>
          <cell r="K2610">
            <v>7</v>
          </cell>
          <cell r="L2610">
            <v>19</v>
          </cell>
          <cell r="M2610">
            <v>0.1117699051</v>
          </cell>
        </row>
        <row r="2611">
          <cell r="J2611">
            <v>10</v>
          </cell>
          <cell r="K2611">
            <v>7</v>
          </cell>
          <cell r="L2611">
            <v>19</v>
          </cell>
          <cell r="M2611">
            <v>0.15505812790000001</v>
          </cell>
        </row>
        <row r="2612">
          <cell r="J2612">
            <v>11</v>
          </cell>
          <cell r="K2612">
            <v>7</v>
          </cell>
          <cell r="L2612">
            <v>19</v>
          </cell>
          <cell r="M2612">
            <v>0</v>
          </cell>
        </row>
        <row r="2613">
          <cell r="J2613">
            <v>12</v>
          </cell>
          <cell r="K2613">
            <v>7</v>
          </cell>
          <cell r="L2613">
            <v>19</v>
          </cell>
          <cell r="M2613">
            <v>1</v>
          </cell>
        </row>
        <row r="2614">
          <cell r="J2614">
            <v>13</v>
          </cell>
          <cell r="K2614">
            <v>7</v>
          </cell>
          <cell r="L2614">
            <v>19</v>
          </cell>
          <cell r="M2614">
            <v>0</v>
          </cell>
        </row>
        <row r="2615">
          <cell r="J2615">
            <v>1</v>
          </cell>
          <cell r="K2615">
            <v>7</v>
          </cell>
          <cell r="L2615">
            <v>20</v>
          </cell>
          <cell r="M2615">
            <v>6.4846053200000003E-2</v>
          </cell>
        </row>
        <row r="2616">
          <cell r="J2616">
            <v>2</v>
          </cell>
          <cell r="K2616">
            <v>7</v>
          </cell>
          <cell r="L2616">
            <v>20</v>
          </cell>
          <cell r="M2616">
            <v>6.7485666799999997E-2</v>
          </cell>
        </row>
        <row r="2617">
          <cell r="J2617">
            <v>3</v>
          </cell>
          <cell r="K2617">
            <v>7</v>
          </cell>
          <cell r="L2617">
            <v>20</v>
          </cell>
          <cell r="M2617">
            <v>6.93037923E-2</v>
          </cell>
        </row>
        <row r="2618">
          <cell r="J2618">
            <v>4</v>
          </cell>
          <cell r="K2618">
            <v>7</v>
          </cell>
          <cell r="L2618">
            <v>20</v>
          </cell>
          <cell r="M2618">
            <v>7.2772679100000001E-2</v>
          </cell>
        </row>
        <row r="2619">
          <cell r="J2619">
            <v>5</v>
          </cell>
          <cell r="K2619">
            <v>7</v>
          </cell>
          <cell r="L2619">
            <v>20</v>
          </cell>
          <cell r="M2619">
            <v>7.7782760899999998E-2</v>
          </cell>
        </row>
        <row r="2620">
          <cell r="J2620">
            <v>6</v>
          </cell>
          <cell r="K2620">
            <v>7</v>
          </cell>
          <cell r="L2620">
            <v>20</v>
          </cell>
          <cell r="M2620">
            <v>8.1872661999999999E-2</v>
          </cell>
        </row>
        <row r="2621">
          <cell r="J2621">
            <v>7</v>
          </cell>
          <cell r="K2621">
            <v>7</v>
          </cell>
          <cell r="L2621">
            <v>20</v>
          </cell>
          <cell r="M2621">
            <v>8.7720113700000005E-2</v>
          </cell>
        </row>
        <row r="2622">
          <cell r="J2622">
            <v>8</v>
          </cell>
          <cell r="K2622">
            <v>7</v>
          </cell>
          <cell r="L2622">
            <v>20</v>
          </cell>
          <cell r="M2622">
            <v>9.6036120200000005E-2</v>
          </cell>
        </row>
        <row r="2623">
          <cell r="J2623">
            <v>9</v>
          </cell>
          <cell r="K2623">
            <v>7</v>
          </cell>
          <cell r="L2623">
            <v>20</v>
          </cell>
          <cell r="M2623">
            <v>0.1126719511</v>
          </cell>
        </row>
        <row r="2624">
          <cell r="J2624">
            <v>10</v>
          </cell>
          <cell r="K2624">
            <v>7</v>
          </cell>
          <cell r="L2624">
            <v>20</v>
          </cell>
          <cell r="M2624">
            <v>0.15585171289999999</v>
          </cell>
        </row>
        <row r="2625">
          <cell r="J2625">
            <v>11</v>
          </cell>
          <cell r="K2625">
            <v>7</v>
          </cell>
          <cell r="L2625">
            <v>20</v>
          </cell>
          <cell r="M2625">
            <v>0</v>
          </cell>
        </row>
        <row r="2626">
          <cell r="J2626">
            <v>12</v>
          </cell>
          <cell r="K2626">
            <v>7</v>
          </cell>
          <cell r="L2626">
            <v>20</v>
          </cell>
          <cell r="M2626">
            <v>1</v>
          </cell>
        </row>
        <row r="2627">
          <cell r="J2627">
            <v>13</v>
          </cell>
          <cell r="K2627">
            <v>7</v>
          </cell>
          <cell r="L2627">
            <v>20</v>
          </cell>
          <cell r="M2627">
            <v>0</v>
          </cell>
        </row>
        <row r="2628">
          <cell r="J2628">
            <v>1</v>
          </cell>
          <cell r="K2628">
            <v>7</v>
          </cell>
          <cell r="L2628">
            <v>21</v>
          </cell>
          <cell r="M2628">
            <v>6.5643797000000004E-2</v>
          </cell>
        </row>
        <row r="2629">
          <cell r="J2629">
            <v>2</v>
          </cell>
          <cell r="K2629">
            <v>7</v>
          </cell>
          <cell r="L2629">
            <v>21</v>
          </cell>
          <cell r="M2629">
            <v>6.8286300800000005E-2</v>
          </cell>
        </row>
        <row r="2630">
          <cell r="J2630">
            <v>3</v>
          </cell>
          <cell r="K2630">
            <v>7</v>
          </cell>
          <cell r="L2630">
            <v>21</v>
          </cell>
          <cell r="M2630">
            <v>7.0096583000000004E-2</v>
          </cell>
        </row>
        <row r="2631">
          <cell r="J2631">
            <v>4</v>
          </cell>
          <cell r="K2631">
            <v>7</v>
          </cell>
          <cell r="L2631">
            <v>21</v>
          </cell>
          <cell r="M2631">
            <v>7.3563736199999993E-2</v>
          </cell>
        </row>
        <row r="2632">
          <cell r="J2632">
            <v>5</v>
          </cell>
          <cell r="K2632">
            <v>7</v>
          </cell>
          <cell r="L2632">
            <v>21</v>
          </cell>
          <cell r="M2632">
            <v>7.8573376099999995E-2</v>
          </cell>
        </row>
        <row r="2633">
          <cell r="J2633">
            <v>6</v>
          </cell>
          <cell r="K2633">
            <v>7</v>
          </cell>
          <cell r="L2633">
            <v>21</v>
          </cell>
          <cell r="M2633">
            <v>8.2650774799999993E-2</v>
          </cell>
        </row>
        <row r="2634">
          <cell r="J2634">
            <v>7</v>
          </cell>
          <cell r="K2634">
            <v>7</v>
          </cell>
          <cell r="L2634">
            <v>21</v>
          </cell>
          <cell r="M2634">
            <v>8.8476332599999999E-2</v>
          </cell>
        </row>
        <row r="2635">
          <cell r="J2635">
            <v>8</v>
          </cell>
          <cell r="K2635">
            <v>7</v>
          </cell>
          <cell r="L2635">
            <v>21</v>
          </cell>
          <cell r="M2635">
            <v>9.6790824799999994E-2</v>
          </cell>
        </row>
        <row r="2636">
          <cell r="J2636">
            <v>9</v>
          </cell>
          <cell r="K2636">
            <v>7</v>
          </cell>
          <cell r="L2636">
            <v>21</v>
          </cell>
          <cell r="M2636">
            <v>0.1133925594</v>
          </cell>
        </row>
        <row r="2637">
          <cell r="J2637">
            <v>10</v>
          </cell>
          <cell r="K2637">
            <v>7</v>
          </cell>
          <cell r="L2637">
            <v>21</v>
          </cell>
          <cell r="M2637">
            <v>0.1564856758</v>
          </cell>
        </row>
        <row r="2638">
          <cell r="J2638">
            <v>11</v>
          </cell>
          <cell r="K2638">
            <v>7</v>
          </cell>
          <cell r="L2638">
            <v>21</v>
          </cell>
          <cell r="M2638">
            <v>0</v>
          </cell>
        </row>
        <row r="2639">
          <cell r="J2639">
            <v>12</v>
          </cell>
          <cell r="K2639">
            <v>7</v>
          </cell>
          <cell r="L2639">
            <v>21</v>
          </cell>
          <cell r="M2639">
            <v>1</v>
          </cell>
        </row>
        <row r="2640">
          <cell r="J2640">
            <v>13</v>
          </cell>
          <cell r="K2640">
            <v>7</v>
          </cell>
          <cell r="L2640">
            <v>21</v>
          </cell>
          <cell r="M2640">
            <v>0</v>
          </cell>
        </row>
        <row r="2641">
          <cell r="J2641">
            <v>1</v>
          </cell>
          <cell r="K2641">
            <v>7</v>
          </cell>
          <cell r="L2641">
            <v>22</v>
          </cell>
          <cell r="M2641">
            <v>6.6281082899999996E-2</v>
          </cell>
        </row>
        <row r="2642">
          <cell r="J2642">
            <v>2</v>
          </cell>
          <cell r="K2642">
            <v>7</v>
          </cell>
          <cell r="L2642">
            <v>22</v>
          </cell>
          <cell r="M2642">
            <v>6.8925895400000006E-2</v>
          </cell>
        </row>
        <row r="2643">
          <cell r="J2643">
            <v>3</v>
          </cell>
          <cell r="K2643">
            <v>7</v>
          </cell>
          <cell r="L2643">
            <v>22</v>
          </cell>
          <cell r="M2643">
            <v>7.0729912000000006E-2</v>
          </cell>
        </row>
        <row r="2644">
          <cell r="J2644">
            <v>4</v>
          </cell>
          <cell r="K2644">
            <v>7</v>
          </cell>
          <cell r="L2644">
            <v>22</v>
          </cell>
          <cell r="M2644">
            <v>7.4195680299999997E-2</v>
          </cell>
        </row>
        <row r="2645">
          <cell r="J2645">
            <v>5</v>
          </cell>
          <cell r="K2645">
            <v>7</v>
          </cell>
          <cell r="L2645">
            <v>22</v>
          </cell>
          <cell r="M2645">
            <v>7.9204966900000007E-2</v>
          </cell>
        </row>
        <row r="2646">
          <cell r="J2646">
            <v>6</v>
          </cell>
          <cell r="K2646">
            <v>7</v>
          </cell>
          <cell r="L2646">
            <v>22</v>
          </cell>
          <cell r="M2646">
            <v>8.3272377999999994E-2</v>
          </cell>
        </row>
        <row r="2647">
          <cell r="J2647">
            <v>7</v>
          </cell>
          <cell r="K2647">
            <v>7</v>
          </cell>
          <cell r="L2647">
            <v>22</v>
          </cell>
          <cell r="M2647">
            <v>8.9080445600000002E-2</v>
          </cell>
        </row>
        <row r="2648">
          <cell r="J2648">
            <v>8</v>
          </cell>
          <cell r="K2648">
            <v>7</v>
          </cell>
          <cell r="L2648">
            <v>22</v>
          </cell>
          <cell r="M2648">
            <v>9.7393728099999993E-2</v>
          </cell>
        </row>
        <row r="2649">
          <cell r="J2649">
            <v>9</v>
          </cell>
          <cell r="K2649">
            <v>7</v>
          </cell>
          <cell r="L2649">
            <v>22</v>
          </cell>
          <cell r="M2649">
            <v>0.1139682244</v>
          </cell>
        </row>
        <row r="2650">
          <cell r="J2650">
            <v>10</v>
          </cell>
          <cell r="K2650">
            <v>7</v>
          </cell>
          <cell r="L2650">
            <v>22</v>
          </cell>
          <cell r="M2650">
            <v>0.15699212339999999</v>
          </cell>
        </row>
        <row r="2651">
          <cell r="J2651">
            <v>11</v>
          </cell>
          <cell r="K2651">
            <v>7</v>
          </cell>
          <cell r="L2651">
            <v>22</v>
          </cell>
          <cell r="M2651">
            <v>0</v>
          </cell>
        </row>
        <row r="2652">
          <cell r="J2652">
            <v>12</v>
          </cell>
          <cell r="K2652">
            <v>7</v>
          </cell>
          <cell r="L2652">
            <v>22</v>
          </cell>
          <cell r="M2652">
            <v>1</v>
          </cell>
        </row>
        <row r="2653">
          <cell r="J2653">
            <v>13</v>
          </cell>
          <cell r="K2653">
            <v>7</v>
          </cell>
          <cell r="L2653">
            <v>22</v>
          </cell>
          <cell r="M2653">
            <v>0</v>
          </cell>
        </row>
        <row r="2654">
          <cell r="J2654">
            <v>1</v>
          </cell>
          <cell r="K2654">
            <v>7</v>
          </cell>
          <cell r="L2654">
            <v>23</v>
          </cell>
          <cell r="M2654">
            <v>6.6790185099999996E-2</v>
          </cell>
        </row>
        <row r="2655">
          <cell r="J2655">
            <v>2</v>
          </cell>
          <cell r="K2655">
            <v>7</v>
          </cell>
          <cell r="L2655">
            <v>23</v>
          </cell>
          <cell r="M2655">
            <v>6.9436841999999999E-2</v>
          </cell>
        </row>
        <row r="2656">
          <cell r="J2656">
            <v>3</v>
          </cell>
          <cell r="K2656">
            <v>7</v>
          </cell>
          <cell r="L2656">
            <v>23</v>
          </cell>
          <cell r="M2656">
            <v>7.1235853200000004E-2</v>
          </cell>
        </row>
        <row r="2657">
          <cell r="J2657">
            <v>4</v>
          </cell>
          <cell r="K2657">
            <v>7</v>
          </cell>
          <cell r="L2657">
            <v>23</v>
          </cell>
          <cell r="M2657">
            <v>7.4700515100000003E-2</v>
          </cell>
        </row>
        <row r="2658">
          <cell r="J2658">
            <v>5</v>
          </cell>
          <cell r="K2658">
            <v>7</v>
          </cell>
          <cell r="L2658">
            <v>23</v>
          </cell>
          <cell r="M2658">
            <v>7.9709519600000001E-2</v>
          </cell>
        </row>
        <row r="2659">
          <cell r="J2659">
            <v>6</v>
          </cell>
          <cell r="K2659">
            <v>7</v>
          </cell>
          <cell r="L2659">
            <v>23</v>
          </cell>
          <cell r="M2659">
            <v>8.3768951999999994E-2</v>
          </cell>
        </row>
        <row r="2660">
          <cell r="J2660">
            <v>7</v>
          </cell>
          <cell r="K2660">
            <v>7</v>
          </cell>
          <cell r="L2660">
            <v>23</v>
          </cell>
          <cell r="M2660">
            <v>8.9563047300000004E-2</v>
          </cell>
        </row>
        <row r="2661">
          <cell r="J2661">
            <v>8</v>
          </cell>
          <cell r="K2661">
            <v>7</v>
          </cell>
          <cell r="L2661">
            <v>23</v>
          </cell>
          <cell r="M2661">
            <v>9.7875363399999998E-2</v>
          </cell>
        </row>
        <row r="2662">
          <cell r="J2662">
            <v>9</v>
          </cell>
          <cell r="K2662">
            <v>7</v>
          </cell>
          <cell r="L2662">
            <v>23</v>
          </cell>
          <cell r="M2662">
            <v>0.11442810019999999</v>
          </cell>
        </row>
        <row r="2663">
          <cell r="J2663">
            <v>10</v>
          </cell>
          <cell r="K2663">
            <v>7</v>
          </cell>
          <cell r="L2663">
            <v>23</v>
          </cell>
          <cell r="M2663">
            <v>0.15739670410000001</v>
          </cell>
        </row>
        <row r="2664">
          <cell r="J2664">
            <v>11</v>
          </cell>
          <cell r="K2664">
            <v>7</v>
          </cell>
          <cell r="L2664">
            <v>23</v>
          </cell>
          <cell r="M2664">
            <v>0</v>
          </cell>
        </row>
        <row r="2665">
          <cell r="J2665">
            <v>12</v>
          </cell>
          <cell r="K2665">
            <v>7</v>
          </cell>
          <cell r="L2665">
            <v>23</v>
          </cell>
          <cell r="M2665">
            <v>1</v>
          </cell>
        </row>
        <row r="2666">
          <cell r="J2666">
            <v>13</v>
          </cell>
          <cell r="K2666">
            <v>7</v>
          </cell>
          <cell r="L2666">
            <v>23</v>
          </cell>
          <cell r="M2666">
            <v>0</v>
          </cell>
        </row>
        <row r="2667">
          <cell r="J2667">
            <v>1</v>
          </cell>
          <cell r="K2667">
            <v>7</v>
          </cell>
          <cell r="L2667">
            <v>24</v>
          </cell>
          <cell r="M2667">
            <v>6.7196886499999997E-2</v>
          </cell>
        </row>
        <row r="2668">
          <cell r="J2668">
            <v>2</v>
          </cell>
          <cell r="K2668">
            <v>7</v>
          </cell>
          <cell r="L2668">
            <v>24</v>
          </cell>
          <cell r="M2668">
            <v>6.9845016800000007E-2</v>
          </cell>
        </row>
        <row r="2669">
          <cell r="J2669">
            <v>3</v>
          </cell>
          <cell r="K2669">
            <v>7</v>
          </cell>
          <cell r="L2669">
            <v>24</v>
          </cell>
          <cell r="M2669">
            <v>7.1640029399999999E-2</v>
          </cell>
        </row>
        <row r="2670">
          <cell r="J2670">
            <v>4</v>
          </cell>
          <cell r="K2670">
            <v>7</v>
          </cell>
          <cell r="L2670">
            <v>24</v>
          </cell>
          <cell r="M2670">
            <v>7.5103807499999994E-2</v>
          </cell>
        </row>
        <row r="2671">
          <cell r="J2671">
            <v>5</v>
          </cell>
          <cell r="K2671">
            <v>7</v>
          </cell>
          <cell r="L2671">
            <v>24</v>
          </cell>
          <cell r="M2671">
            <v>8.0112586599999994E-2</v>
          </cell>
        </row>
        <row r="2672">
          <cell r="J2672">
            <v>6</v>
          </cell>
          <cell r="K2672">
            <v>7</v>
          </cell>
          <cell r="L2672">
            <v>24</v>
          </cell>
          <cell r="M2672">
            <v>8.4165645100000006E-2</v>
          </cell>
        </row>
        <row r="2673">
          <cell r="J2673">
            <v>7</v>
          </cell>
          <cell r="K2673">
            <v>7</v>
          </cell>
          <cell r="L2673">
            <v>24</v>
          </cell>
          <cell r="M2673">
            <v>8.9948578599999995E-2</v>
          </cell>
        </row>
        <row r="2674">
          <cell r="J2674">
            <v>8</v>
          </cell>
          <cell r="K2674">
            <v>7</v>
          </cell>
          <cell r="L2674">
            <v>24</v>
          </cell>
          <cell r="M2674">
            <v>9.8260122599999999E-2</v>
          </cell>
        </row>
        <row r="2675">
          <cell r="J2675">
            <v>9</v>
          </cell>
          <cell r="K2675">
            <v>7</v>
          </cell>
          <cell r="L2675">
            <v>24</v>
          </cell>
          <cell r="M2675">
            <v>0.11479547649999999</v>
          </cell>
        </row>
        <row r="2676">
          <cell r="J2676">
            <v>10</v>
          </cell>
          <cell r="K2676">
            <v>7</v>
          </cell>
          <cell r="L2676">
            <v>24</v>
          </cell>
          <cell r="M2676">
            <v>0.1577199074</v>
          </cell>
        </row>
        <row r="2677">
          <cell r="J2677">
            <v>11</v>
          </cell>
          <cell r="K2677">
            <v>7</v>
          </cell>
          <cell r="L2677">
            <v>24</v>
          </cell>
          <cell r="M2677">
            <v>0</v>
          </cell>
        </row>
        <row r="2678">
          <cell r="J2678">
            <v>12</v>
          </cell>
          <cell r="K2678">
            <v>7</v>
          </cell>
          <cell r="L2678">
            <v>24</v>
          </cell>
          <cell r="M2678">
            <v>1</v>
          </cell>
        </row>
        <row r="2679">
          <cell r="J2679">
            <v>13</v>
          </cell>
          <cell r="K2679">
            <v>7</v>
          </cell>
          <cell r="L2679">
            <v>24</v>
          </cell>
          <cell r="M2679">
            <v>0</v>
          </cell>
        </row>
        <row r="2680">
          <cell r="J2680">
            <v>1</v>
          </cell>
          <cell r="K2680">
            <v>7</v>
          </cell>
          <cell r="L2680">
            <v>25</v>
          </cell>
          <cell r="M2680">
            <v>6.7521784000000001E-2</v>
          </cell>
        </row>
        <row r="2681">
          <cell r="J2681">
            <v>2</v>
          </cell>
          <cell r="K2681">
            <v>7</v>
          </cell>
          <cell r="L2681">
            <v>25</v>
          </cell>
          <cell r="M2681">
            <v>7.0171091399999996E-2</v>
          </cell>
        </row>
        <row r="2682">
          <cell r="J2682">
            <v>3</v>
          </cell>
          <cell r="K2682">
            <v>7</v>
          </cell>
          <cell r="L2682">
            <v>25</v>
          </cell>
          <cell r="M2682">
            <v>7.19629096E-2</v>
          </cell>
        </row>
        <row r="2683">
          <cell r="J2683">
            <v>4</v>
          </cell>
          <cell r="K2683">
            <v>7</v>
          </cell>
          <cell r="L2683">
            <v>25</v>
          </cell>
          <cell r="M2683">
            <v>7.5425981700000005E-2</v>
          </cell>
        </row>
        <row r="2684">
          <cell r="J2684">
            <v>5</v>
          </cell>
          <cell r="K2684">
            <v>7</v>
          </cell>
          <cell r="L2684">
            <v>25</v>
          </cell>
          <cell r="M2684">
            <v>8.0434580800000002E-2</v>
          </cell>
        </row>
        <row r="2685">
          <cell r="J2685">
            <v>6</v>
          </cell>
          <cell r="K2685">
            <v>7</v>
          </cell>
          <cell r="L2685">
            <v>25</v>
          </cell>
          <cell r="M2685">
            <v>8.4482547399999997E-2</v>
          </cell>
        </row>
        <row r="2686">
          <cell r="J2686">
            <v>7</v>
          </cell>
          <cell r="K2686">
            <v>7</v>
          </cell>
          <cell r="L2686">
            <v>25</v>
          </cell>
          <cell r="M2686">
            <v>9.0256564100000006E-2</v>
          </cell>
        </row>
        <row r="2687">
          <cell r="J2687">
            <v>8</v>
          </cell>
          <cell r="K2687">
            <v>7</v>
          </cell>
          <cell r="L2687">
            <v>25</v>
          </cell>
          <cell r="M2687">
            <v>9.8567491300000004E-2</v>
          </cell>
        </row>
        <row r="2688">
          <cell r="J2688">
            <v>9</v>
          </cell>
          <cell r="K2688">
            <v>7</v>
          </cell>
          <cell r="L2688">
            <v>25</v>
          </cell>
          <cell r="M2688">
            <v>0.1150889588</v>
          </cell>
        </row>
        <row r="2689">
          <cell r="J2689">
            <v>10</v>
          </cell>
          <cell r="K2689">
            <v>7</v>
          </cell>
          <cell r="L2689">
            <v>25</v>
          </cell>
          <cell r="M2689">
            <v>0.15797810170000001</v>
          </cell>
        </row>
        <row r="2690">
          <cell r="J2690">
            <v>11</v>
          </cell>
          <cell r="K2690">
            <v>7</v>
          </cell>
          <cell r="L2690">
            <v>25</v>
          </cell>
          <cell r="M2690">
            <v>0</v>
          </cell>
        </row>
        <row r="2691">
          <cell r="J2691">
            <v>12</v>
          </cell>
          <cell r="K2691">
            <v>7</v>
          </cell>
          <cell r="L2691">
            <v>25</v>
          </cell>
          <cell r="M2691">
            <v>1</v>
          </cell>
        </row>
        <row r="2692">
          <cell r="J2692">
            <v>13</v>
          </cell>
          <cell r="K2692">
            <v>7</v>
          </cell>
          <cell r="L2692">
            <v>25</v>
          </cell>
          <cell r="M2692">
            <v>0</v>
          </cell>
        </row>
        <row r="2693">
          <cell r="J2693">
            <v>1</v>
          </cell>
          <cell r="K2693">
            <v>7</v>
          </cell>
          <cell r="L2693">
            <v>26</v>
          </cell>
          <cell r="M2693">
            <v>6.7781331700000003E-2</v>
          </cell>
        </row>
        <row r="2694">
          <cell r="J2694">
            <v>2</v>
          </cell>
          <cell r="K2694">
            <v>7</v>
          </cell>
          <cell r="L2694">
            <v>26</v>
          </cell>
          <cell r="M2694">
            <v>7.04315794E-2</v>
          </cell>
        </row>
        <row r="2695">
          <cell r="J2695">
            <v>3</v>
          </cell>
          <cell r="K2695">
            <v>7</v>
          </cell>
          <cell r="L2695">
            <v>26</v>
          </cell>
          <cell r="M2695">
            <v>7.2220845800000003E-2</v>
          </cell>
        </row>
        <row r="2696">
          <cell r="J2696">
            <v>4</v>
          </cell>
          <cell r="K2696">
            <v>7</v>
          </cell>
          <cell r="L2696">
            <v>26</v>
          </cell>
          <cell r="M2696">
            <v>7.5683353800000006E-2</v>
          </cell>
        </row>
        <row r="2697">
          <cell r="J2697">
            <v>5</v>
          </cell>
          <cell r="K2697">
            <v>7</v>
          </cell>
          <cell r="L2697">
            <v>26</v>
          </cell>
          <cell r="M2697">
            <v>8.0691809000000003E-2</v>
          </cell>
        </row>
        <row r="2698">
          <cell r="J2698">
            <v>6</v>
          </cell>
          <cell r="K2698">
            <v>7</v>
          </cell>
          <cell r="L2698">
            <v>26</v>
          </cell>
          <cell r="M2698">
            <v>8.4735707899999999E-2</v>
          </cell>
        </row>
        <row r="2699">
          <cell r="J2699">
            <v>7</v>
          </cell>
          <cell r="K2699">
            <v>7</v>
          </cell>
          <cell r="L2699">
            <v>26</v>
          </cell>
          <cell r="M2699">
            <v>9.0502601399999993E-2</v>
          </cell>
        </row>
        <row r="2700">
          <cell r="J2700">
            <v>8</v>
          </cell>
          <cell r="K2700">
            <v>7</v>
          </cell>
          <cell r="L2700">
            <v>26</v>
          </cell>
          <cell r="M2700">
            <v>9.8813036000000007E-2</v>
          </cell>
        </row>
        <row r="2701">
          <cell r="J2701">
            <v>9</v>
          </cell>
          <cell r="K2701">
            <v>7</v>
          </cell>
          <cell r="L2701">
            <v>26</v>
          </cell>
          <cell r="M2701">
            <v>0.1153234101</v>
          </cell>
        </row>
        <row r="2702">
          <cell r="J2702">
            <v>10</v>
          </cell>
          <cell r="K2702">
            <v>7</v>
          </cell>
          <cell r="L2702">
            <v>26</v>
          </cell>
          <cell r="M2702">
            <v>0.15818436280000001</v>
          </cell>
        </row>
        <row r="2703">
          <cell r="J2703">
            <v>11</v>
          </cell>
          <cell r="K2703">
            <v>7</v>
          </cell>
          <cell r="L2703">
            <v>26</v>
          </cell>
          <cell r="M2703">
            <v>0</v>
          </cell>
        </row>
        <row r="2704">
          <cell r="J2704">
            <v>12</v>
          </cell>
          <cell r="K2704">
            <v>7</v>
          </cell>
          <cell r="L2704">
            <v>26</v>
          </cell>
          <cell r="M2704">
            <v>1</v>
          </cell>
        </row>
        <row r="2705">
          <cell r="J2705">
            <v>13</v>
          </cell>
          <cell r="K2705">
            <v>7</v>
          </cell>
          <cell r="L2705">
            <v>26</v>
          </cell>
          <cell r="M2705">
            <v>0</v>
          </cell>
        </row>
        <row r="2706">
          <cell r="J2706">
            <v>1</v>
          </cell>
          <cell r="K2706">
            <v>7</v>
          </cell>
          <cell r="L2706">
            <v>27</v>
          </cell>
          <cell r="M2706">
            <v>6.7988673999999999E-2</v>
          </cell>
        </row>
        <row r="2707">
          <cell r="J2707">
            <v>2</v>
          </cell>
          <cell r="K2707">
            <v>7</v>
          </cell>
          <cell r="L2707">
            <v>27</v>
          </cell>
          <cell r="M2707">
            <v>7.0639672799999997E-2</v>
          </cell>
        </row>
        <row r="2708">
          <cell r="J2708">
            <v>3</v>
          </cell>
          <cell r="K2708">
            <v>7</v>
          </cell>
          <cell r="L2708">
            <v>27</v>
          </cell>
          <cell r="M2708">
            <v>7.2426900599999997E-2</v>
          </cell>
        </row>
        <row r="2709">
          <cell r="J2709">
            <v>4</v>
          </cell>
          <cell r="K2709">
            <v>7</v>
          </cell>
          <cell r="L2709">
            <v>27</v>
          </cell>
          <cell r="M2709">
            <v>7.5888958100000001E-2</v>
          </cell>
        </row>
        <row r="2710">
          <cell r="J2710">
            <v>5</v>
          </cell>
          <cell r="K2710">
            <v>7</v>
          </cell>
          <cell r="L2710">
            <v>27</v>
          </cell>
          <cell r="M2710">
            <v>8.0897298399999998E-2</v>
          </cell>
        </row>
        <row r="2711">
          <cell r="J2711">
            <v>6</v>
          </cell>
          <cell r="K2711">
            <v>7</v>
          </cell>
          <cell r="L2711">
            <v>27</v>
          </cell>
          <cell r="M2711">
            <v>8.4937947799999997E-2</v>
          </cell>
        </row>
        <row r="2712">
          <cell r="J2712">
            <v>7</v>
          </cell>
          <cell r="K2712">
            <v>7</v>
          </cell>
          <cell r="L2712">
            <v>27</v>
          </cell>
          <cell r="M2712">
            <v>9.0699150800000003E-2</v>
          </cell>
        </row>
        <row r="2713">
          <cell r="J2713">
            <v>8</v>
          </cell>
          <cell r="K2713">
            <v>7</v>
          </cell>
          <cell r="L2713">
            <v>27</v>
          </cell>
          <cell r="M2713">
            <v>9.9009191799999993E-2</v>
          </cell>
        </row>
        <row r="2714">
          <cell r="J2714">
            <v>9</v>
          </cell>
          <cell r="K2714">
            <v>7</v>
          </cell>
          <cell r="L2714">
            <v>27</v>
          </cell>
          <cell r="M2714">
            <v>0.1155107039</v>
          </cell>
        </row>
        <row r="2715">
          <cell r="J2715">
            <v>10</v>
          </cell>
          <cell r="K2715">
            <v>7</v>
          </cell>
          <cell r="L2715">
            <v>27</v>
          </cell>
          <cell r="M2715">
            <v>0.15834913649999999</v>
          </cell>
        </row>
        <row r="2716">
          <cell r="J2716">
            <v>11</v>
          </cell>
          <cell r="K2716">
            <v>7</v>
          </cell>
          <cell r="L2716">
            <v>27</v>
          </cell>
          <cell r="M2716">
            <v>0</v>
          </cell>
        </row>
        <row r="2717">
          <cell r="J2717">
            <v>12</v>
          </cell>
          <cell r="K2717">
            <v>7</v>
          </cell>
          <cell r="L2717">
            <v>27</v>
          </cell>
          <cell r="M2717">
            <v>1</v>
          </cell>
        </row>
        <row r="2718">
          <cell r="J2718">
            <v>13</v>
          </cell>
          <cell r="K2718">
            <v>7</v>
          </cell>
          <cell r="L2718">
            <v>27</v>
          </cell>
          <cell r="M2718">
            <v>0</v>
          </cell>
        </row>
        <row r="2719">
          <cell r="J2719">
            <v>1</v>
          </cell>
          <cell r="K2719">
            <v>7</v>
          </cell>
          <cell r="L2719">
            <v>28</v>
          </cell>
          <cell r="M2719">
            <v>6.8154311400000001E-2</v>
          </cell>
        </row>
        <row r="2720">
          <cell r="J2720">
            <v>2</v>
          </cell>
          <cell r="K2720">
            <v>7</v>
          </cell>
          <cell r="L2720">
            <v>28</v>
          </cell>
          <cell r="M2720">
            <v>7.0805910299999997E-2</v>
          </cell>
        </row>
        <row r="2721">
          <cell r="J2721">
            <v>3</v>
          </cell>
          <cell r="K2721">
            <v>7</v>
          </cell>
          <cell r="L2721">
            <v>28</v>
          </cell>
          <cell r="M2721">
            <v>7.2591509600000007E-2</v>
          </cell>
        </row>
        <row r="2722">
          <cell r="J2722">
            <v>4</v>
          </cell>
          <cell r="K2722">
            <v>7</v>
          </cell>
          <cell r="L2722">
            <v>28</v>
          </cell>
          <cell r="M2722">
            <v>7.6053207100000006E-2</v>
          </cell>
        </row>
        <row r="2723">
          <cell r="J2723">
            <v>5</v>
          </cell>
          <cell r="K2723">
            <v>7</v>
          </cell>
          <cell r="L2723">
            <v>28</v>
          </cell>
          <cell r="M2723">
            <v>8.1061455700000007E-2</v>
          </cell>
        </row>
        <row r="2724">
          <cell r="J2724">
            <v>6</v>
          </cell>
          <cell r="K2724">
            <v>7</v>
          </cell>
          <cell r="L2724">
            <v>28</v>
          </cell>
          <cell r="M2724">
            <v>8.5099509200000006E-2</v>
          </cell>
        </row>
        <row r="2725">
          <cell r="J2725">
            <v>7</v>
          </cell>
          <cell r="K2725">
            <v>7</v>
          </cell>
          <cell r="L2725">
            <v>28</v>
          </cell>
          <cell r="M2725">
            <v>9.0856166299999999E-2</v>
          </cell>
        </row>
        <row r="2726">
          <cell r="J2726">
            <v>8</v>
          </cell>
          <cell r="K2726">
            <v>7</v>
          </cell>
          <cell r="L2726">
            <v>28</v>
          </cell>
          <cell r="M2726">
            <v>9.9165892800000002E-2</v>
          </cell>
        </row>
        <row r="2727">
          <cell r="J2727">
            <v>9</v>
          </cell>
          <cell r="K2727">
            <v>7</v>
          </cell>
          <cell r="L2727">
            <v>28</v>
          </cell>
          <cell r="M2727">
            <v>0.1156603254</v>
          </cell>
        </row>
        <row r="2728">
          <cell r="J2728">
            <v>10</v>
          </cell>
          <cell r="K2728">
            <v>7</v>
          </cell>
          <cell r="L2728">
            <v>28</v>
          </cell>
          <cell r="M2728">
            <v>0.1584807677</v>
          </cell>
        </row>
        <row r="2729">
          <cell r="J2729">
            <v>11</v>
          </cell>
          <cell r="K2729">
            <v>7</v>
          </cell>
          <cell r="L2729">
            <v>28</v>
          </cell>
          <cell r="M2729">
            <v>0</v>
          </cell>
        </row>
        <row r="2730">
          <cell r="J2730">
            <v>12</v>
          </cell>
          <cell r="K2730">
            <v>7</v>
          </cell>
          <cell r="L2730">
            <v>28</v>
          </cell>
          <cell r="M2730">
            <v>1</v>
          </cell>
        </row>
        <row r="2731">
          <cell r="J2731">
            <v>13</v>
          </cell>
          <cell r="K2731">
            <v>7</v>
          </cell>
          <cell r="L2731">
            <v>28</v>
          </cell>
          <cell r="M2731">
            <v>0</v>
          </cell>
        </row>
        <row r="2732">
          <cell r="J2732">
            <v>1</v>
          </cell>
          <cell r="K2732">
            <v>7</v>
          </cell>
          <cell r="L2732">
            <v>29</v>
          </cell>
          <cell r="M2732">
            <v>6.8286632599999994E-2</v>
          </cell>
        </row>
        <row r="2733">
          <cell r="J2733">
            <v>2</v>
          </cell>
          <cell r="K2733">
            <v>7</v>
          </cell>
          <cell r="L2733">
            <v>29</v>
          </cell>
          <cell r="M2733">
            <v>7.0938710799999999E-2</v>
          </cell>
        </row>
        <row r="2734">
          <cell r="J2734">
            <v>3</v>
          </cell>
          <cell r="K2734">
            <v>7</v>
          </cell>
          <cell r="L2734">
            <v>29</v>
          </cell>
          <cell r="M2734">
            <v>7.2723009199999994E-2</v>
          </cell>
        </row>
        <row r="2735">
          <cell r="J2735">
            <v>4</v>
          </cell>
          <cell r="K2735">
            <v>7</v>
          </cell>
          <cell r="L2735">
            <v>29</v>
          </cell>
          <cell r="M2735">
            <v>7.6184419099999998E-2</v>
          </cell>
        </row>
        <row r="2736">
          <cell r="J2736">
            <v>5</v>
          </cell>
          <cell r="K2736">
            <v>7</v>
          </cell>
          <cell r="L2736">
            <v>29</v>
          </cell>
          <cell r="M2736">
            <v>8.1192594399999998E-2</v>
          </cell>
        </row>
        <row r="2737">
          <cell r="J2737">
            <v>6</v>
          </cell>
          <cell r="K2737">
            <v>7</v>
          </cell>
          <cell r="L2737">
            <v>29</v>
          </cell>
          <cell r="M2737">
            <v>8.5228574099999996E-2</v>
          </cell>
        </row>
        <row r="2738">
          <cell r="J2738">
            <v>7</v>
          </cell>
          <cell r="K2738">
            <v>7</v>
          </cell>
          <cell r="L2738">
            <v>29</v>
          </cell>
          <cell r="M2738">
            <v>9.0981599600000004E-2</v>
          </cell>
        </row>
        <row r="2739">
          <cell r="J2739">
            <v>8</v>
          </cell>
          <cell r="K2739">
            <v>7</v>
          </cell>
          <cell r="L2739">
            <v>29</v>
          </cell>
          <cell r="M2739">
            <v>9.9291075000000006E-2</v>
          </cell>
        </row>
        <row r="2740">
          <cell r="J2740">
            <v>9</v>
          </cell>
          <cell r="K2740">
            <v>7</v>
          </cell>
          <cell r="L2740">
            <v>29</v>
          </cell>
          <cell r="M2740">
            <v>0.1157798521</v>
          </cell>
        </row>
        <row r="2741">
          <cell r="J2741">
            <v>10</v>
          </cell>
          <cell r="K2741">
            <v>7</v>
          </cell>
          <cell r="L2741">
            <v>29</v>
          </cell>
          <cell r="M2741">
            <v>0.1585859225</v>
          </cell>
        </row>
        <row r="2742">
          <cell r="J2742">
            <v>11</v>
          </cell>
          <cell r="K2742">
            <v>7</v>
          </cell>
          <cell r="L2742">
            <v>29</v>
          </cell>
          <cell r="M2742">
            <v>0</v>
          </cell>
        </row>
        <row r="2743">
          <cell r="J2743">
            <v>12</v>
          </cell>
          <cell r="K2743">
            <v>7</v>
          </cell>
          <cell r="L2743">
            <v>29</v>
          </cell>
          <cell r="M2743">
            <v>1</v>
          </cell>
        </row>
        <row r="2744">
          <cell r="J2744">
            <v>13</v>
          </cell>
          <cell r="K2744">
            <v>7</v>
          </cell>
          <cell r="L2744">
            <v>29</v>
          </cell>
          <cell r="M2744">
            <v>0</v>
          </cell>
        </row>
        <row r="2745">
          <cell r="J2745">
            <v>1</v>
          </cell>
          <cell r="K2745">
            <v>7</v>
          </cell>
          <cell r="L2745">
            <v>30</v>
          </cell>
          <cell r="M2745">
            <v>6.8392338600000005E-2</v>
          </cell>
        </row>
        <row r="2746">
          <cell r="J2746">
            <v>2</v>
          </cell>
          <cell r="K2746">
            <v>7</v>
          </cell>
          <cell r="L2746">
            <v>30</v>
          </cell>
          <cell r="M2746">
            <v>7.1044799899999997E-2</v>
          </cell>
        </row>
        <row r="2747">
          <cell r="J2747">
            <v>3</v>
          </cell>
          <cell r="K2747">
            <v>7</v>
          </cell>
          <cell r="L2747">
            <v>30</v>
          </cell>
          <cell r="M2747">
            <v>7.2828059000000001E-2</v>
          </cell>
        </row>
        <row r="2748">
          <cell r="J2748">
            <v>4</v>
          </cell>
          <cell r="K2748">
            <v>7</v>
          </cell>
          <cell r="L2748">
            <v>30</v>
          </cell>
          <cell r="M2748">
            <v>7.6289239199999997E-2</v>
          </cell>
        </row>
        <row r="2749">
          <cell r="J2749">
            <v>5</v>
          </cell>
          <cell r="K2749">
            <v>7</v>
          </cell>
          <cell r="L2749">
            <v>30</v>
          </cell>
          <cell r="M2749">
            <v>8.1297355799999999E-2</v>
          </cell>
        </row>
        <row r="2750">
          <cell r="J2750">
            <v>6</v>
          </cell>
          <cell r="K2750">
            <v>7</v>
          </cell>
          <cell r="L2750">
            <v>30</v>
          </cell>
          <cell r="M2750">
            <v>8.5331678899999999E-2</v>
          </cell>
        </row>
        <row r="2751">
          <cell r="J2751">
            <v>7</v>
          </cell>
          <cell r="K2751">
            <v>7</v>
          </cell>
          <cell r="L2751">
            <v>30</v>
          </cell>
          <cell r="M2751">
            <v>9.10818033E-2</v>
          </cell>
        </row>
        <row r="2752">
          <cell r="J2752">
            <v>8</v>
          </cell>
          <cell r="K2752">
            <v>7</v>
          </cell>
          <cell r="L2752">
            <v>30</v>
          </cell>
          <cell r="M2752">
            <v>9.9391077999999994E-2</v>
          </cell>
        </row>
        <row r="2753">
          <cell r="J2753">
            <v>9</v>
          </cell>
          <cell r="K2753">
            <v>7</v>
          </cell>
          <cell r="L2753">
            <v>30</v>
          </cell>
          <cell r="M2753">
            <v>0.1158753372</v>
          </cell>
        </row>
        <row r="2754">
          <cell r="J2754">
            <v>10</v>
          </cell>
          <cell r="K2754">
            <v>7</v>
          </cell>
          <cell r="L2754">
            <v>30</v>
          </cell>
          <cell r="M2754">
            <v>0.1586699265</v>
          </cell>
        </row>
        <row r="2755">
          <cell r="J2755">
            <v>11</v>
          </cell>
          <cell r="K2755">
            <v>7</v>
          </cell>
          <cell r="L2755">
            <v>30</v>
          </cell>
          <cell r="M2755">
            <v>0</v>
          </cell>
        </row>
        <row r="2756">
          <cell r="J2756">
            <v>12</v>
          </cell>
          <cell r="K2756">
            <v>7</v>
          </cell>
          <cell r="L2756">
            <v>30</v>
          </cell>
          <cell r="M2756">
            <v>1</v>
          </cell>
        </row>
        <row r="2757">
          <cell r="J2757">
            <v>13</v>
          </cell>
          <cell r="K2757">
            <v>7</v>
          </cell>
          <cell r="L2757">
            <v>30</v>
          </cell>
          <cell r="M2757">
            <v>0</v>
          </cell>
        </row>
        <row r="2758">
          <cell r="J2758">
            <v>1</v>
          </cell>
          <cell r="K2758">
            <v>8</v>
          </cell>
          <cell r="L2758">
            <v>8</v>
          </cell>
          <cell r="M2758">
            <v>3.4891023000000001E-3</v>
          </cell>
        </row>
        <row r="2759">
          <cell r="J2759">
            <v>2</v>
          </cell>
          <cell r="K2759">
            <v>8</v>
          </cell>
          <cell r="L2759">
            <v>8</v>
          </cell>
          <cell r="M2759">
            <v>4.0533634999999997E-3</v>
          </cell>
        </row>
        <row r="2760">
          <cell r="J2760">
            <v>3</v>
          </cell>
          <cell r="K2760">
            <v>8</v>
          </cell>
          <cell r="L2760">
            <v>8</v>
          </cell>
          <cell r="M2760">
            <v>5.0426383E-3</v>
          </cell>
        </row>
        <row r="2761">
          <cell r="J2761">
            <v>4</v>
          </cell>
          <cell r="K2761">
            <v>8</v>
          </cell>
          <cell r="L2761">
            <v>8</v>
          </cell>
          <cell r="M2761">
            <v>6.8828331000000001E-3</v>
          </cell>
        </row>
        <row r="2762">
          <cell r="J2762">
            <v>5</v>
          </cell>
          <cell r="K2762">
            <v>8</v>
          </cell>
          <cell r="L2762">
            <v>8</v>
          </cell>
          <cell r="M2762">
            <v>9.9777883999999997E-3</v>
          </cell>
        </row>
        <row r="2763">
          <cell r="J2763">
            <v>6</v>
          </cell>
          <cell r="K2763">
            <v>8</v>
          </cell>
          <cell r="L2763">
            <v>8</v>
          </cell>
          <cell r="M2763">
            <v>1.3470614000000001E-2</v>
          </cell>
        </row>
        <row r="2764">
          <cell r="J2764">
            <v>7</v>
          </cell>
          <cell r="K2764">
            <v>8</v>
          </cell>
          <cell r="L2764">
            <v>8</v>
          </cell>
          <cell r="M2764">
            <v>1.8704821E-2</v>
          </cell>
        </row>
        <row r="2765">
          <cell r="J2765">
            <v>8</v>
          </cell>
          <cell r="K2765">
            <v>8</v>
          </cell>
          <cell r="L2765">
            <v>8</v>
          </cell>
          <cell r="M2765">
            <v>2.3466104299999999E-2</v>
          </cell>
        </row>
        <row r="2766">
          <cell r="J2766">
            <v>9</v>
          </cell>
          <cell r="K2766">
            <v>8</v>
          </cell>
          <cell r="L2766">
            <v>8</v>
          </cell>
          <cell r="M2766">
            <v>4.2010795500000003E-2</v>
          </cell>
        </row>
        <row r="2767">
          <cell r="J2767">
            <v>10</v>
          </cell>
          <cell r="K2767">
            <v>8</v>
          </cell>
          <cell r="L2767">
            <v>8</v>
          </cell>
          <cell r="M2767">
            <v>9.0907474599999996E-2</v>
          </cell>
        </row>
        <row r="2768">
          <cell r="J2768">
            <v>11</v>
          </cell>
          <cell r="K2768">
            <v>8</v>
          </cell>
          <cell r="L2768">
            <v>8</v>
          </cell>
          <cell r="M2768">
            <v>0</v>
          </cell>
        </row>
        <row r="2769">
          <cell r="J2769">
            <v>12</v>
          </cell>
          <cell r="K2769">
            <v>8</v>
          </cell>
          <cell r="L2769">
            <v>8</v>
          </cell>
          <cell r="M2769">
            <v>1</v>
          </cell>
        </row>
        <row r="2770">
          <cell r="J2770">
            <v>13</v>
          </cell>
          <cell r="K2770">
            <v>8</v>
          </cell>
          <cell r="L2770">
            <v>8</v>
          </cell>
          <cell r="M2770">
            <v>0</v>
          </cell>
        </row>
        <row r="2771">
          <cell r="J2771">
            <v>1</v>
          </cell>
          <cell r="K2771">
            <v>8</v>
          </cell>
          <cell r="L2771">
            <v>9</v>
          </cell>
          <cell r="M2771">
            <v>1.24076619E-2</v>
          </cell>
        </row>
        <row r="2772">
          <cell r="J2772">
            <v>2</v>
          </cell>
          <cell r="K2772">
            <v>8</v>
          </cell>
          <cell r="L2772">
            <v>9</v>
          </cell>
          <cell r="M2772">
            <v>1.4265846299999999E-2</v>
          </cell>
        </row>
        <row r="2773">
          <cell r="J2773">
            <v>3</v>
          </cell>
          <cell r="K2773">
            <v>8</v>
          </cell>
          <cell r="L2773">
            <v>9</v>
          </cell>
          <cell r="M2773">
            <v>1.6158597300000001E-2</v>
          </cell>
        </row>
        <row r="2774">
          <cell r="J2774">
            <v>4</v>
          </cell>
          <cell r="K2774">
            <v>8</v>
          </cell>
          <cell r="L2774">
            <v>9</v>
          </cell>
          <cell r="M2774">
            <v>1.9218419800000001E-2</v>
          </cell>
        </row>
        <row r="2775">
          <cell r="J2775">
            <v>5</v>
          </cell>
          <cell r="K2775">
            <v>8</v>
          </cell>
          <cell r="L2775">
            <v>9</v>
          </cell>
          <cell r="M2775">
            <v>2.3720465900000001E-2</v>
          </cell>
        </row>
        <row r="2776">
          <cell r="J2776">
            <v>6</v>
          </cell>
          <cell r="K2776">
            <v>8</v>
          </cell>
          <cell r="L2776">
            <v>9</v>
          </cell>
          <cell r="M2776">
            <v>2.82360722E-2</v>
          </cell>
        </row>
        <row r="2777">
          <cell r="J2777">
            <v>7</v>
          </cell>
          <cell r="K2777">
            <v>8</v>
          </cell>
          <cell r="L2777">
            <v>9</v>
          </cell>
          <cell r="M2777">
            <v>3.4944621799999999E-2</v>
          </cell>
        </row>
        <row r="2778">
          <cell r="J2778">
            <v>8</v>
          </cell>
          <cell r="K2778">
            <v>8</v>
          </cell>
          <cell r="L2778">
            <v>9</v>
          </cell>
          <cell r="M2778">
            <v>4.2391600199999997E-2</v>
          </cell>
        </row>
        <row r="2779">
          <cell r="J2779">
            <v>9</v>
          </cell>
          <cell r="K2779">
            <v>8</v>
          </cell>
          <cell r="L2779">
            <v>9</v>
          </cell>
          <cell r="M2779">
            <v>6.1258375800000001E-2</v>
          </cell>
        </row>
        <row r="2780">
          <cell r="J2780">
            <v>10</v>
          </cell>
          <cell r="K2780">
            <v>8</v>
          </cell>
          <cell r="L2780">
            <v>9</v>
          </cell>
          <cell r="M2780">
            <v>0.1100951672</v>
          </cell>
        </row>
        <row r="2781">
          <cell r="J2781">
            <v>11</v>
          </cell>
          <cell r="K2781">
            <v>8</v>
          </cell>
          <cell r="L2781">
            <v>9</v>
          </cell>
          <cell r="M2781">
            <v>0</v>
          </cell>
        </row>
        <row r="2782">
          <cell r="J2782">
            <v>12</v>
          </cell>
          <cell r="K2782">
            <v>8</v>
          </cell>
          <cell r="L2782">
            <v>9</v>
          </cell>
          <cell r="M2782">
            <v>1</v>
          </cell>
        </row>
        <row r="2783">
          <cell r="J2783">
            <v>13</v>
          </cell>
          <cell r="K2783">
            <v>8</v>
          </cell>
          <cell r="L2783">
            <v>9</v>
          </cell>
          <cell r="M2783">
            <v>0</v>
          </cell>
        </row>
        <row r="2784">
          <cell r="J2784">
            <v>1</v>
          </cell>
          <cell r="K2784">
            <v>8</v>
          </cell>
          <cell r="L2784">
            <v>10</v>
          </cell>
          <cell r="M2784">
            <v>2.2530898600000002E-2</v>
          </cell>
        </row>
        <row r="2785">
          <cell r="J2785">
            <v>2</v>
          </cell>
          <cell r="K2785">
            <v>8</v>
          </cell>
          <cell r="L2785">
            <v>10</v>
          </cell>
          <cell r="M2785">
            <v>2.48541914E-2</v>
          </cell>
        </row>
        <row r="2786">
          <cell r="J2786">
            <v>3</v>
          </cell>
          <cell r="K2786">
            <v>8</v>
          </cell>
          <cell r="L2786">
            <v>10</v>
          </cell>
          <cell r="M2786">
            <v>2.6967662999999999E-2</v>
          </cell>
        </row>
        <row r="2787">
          <cell r="J2787">
            <v>4</v>
          </cell>
          <cell r="K2787">
            <v>8</v>
          </cell>
          <cell r="L2787">
            <v>10</v>
          </cell>
          <cell r="M2787">
            <v>3.0386395300000001E-2</v>
          </cell>
        </row>
        <row r="2788">
          <cell r="J2788">
            <v>5</v>
          </cell>
          <cell r="K2788">
            <v>8</v>
          </cell>
          <cell r="L2788">
            <v>10</v>
          </cell>
          <cell r="M2788">
            <v>3.5276263299999999E-2</v>
          </cell>
        </row>
        <row r="2789">
          <cell r="J2789">
            <v>6</v>
          </cell>
          <cell r="K2789">
            <v>8</v>
          </cell>
          <cell r="L2789">
            <v>10</v>
          </cell>
          <cell r="M2789">
            <v>3.9925518100000001E-2</v>
          </cell>
        </row>
        <row r="2790">
          <cell r="J2790">
            <v>7</v>
          </cell>
          <cell r="K2790">
            <v>8</v>
          </cell>
          <cell r="L2790">
            <v>10</v>
          </cell>
          <cell r="M2790">
            <v>4.6783161500000003E-2</v>
          </cell>
        </row>
        <row r="2791">
          <cell r="J2791">
            <v>8</v>
          </cell>
          <cell r="K2791">
            <v>8</v>
          </cell>
          <cell r="L2791">
            <v>10</v>
          </cell>
          <cell r="M2791">
            <v>5.4925313000000003E-2</v>
          </cell>
        </row>
        <row r="2792">
          <cell r="J2792">
            <v>9</v>
          </cell>
          <cell r="K2792">
            <v>8</v>
          </cell>
          <cell r="L2792">
            <v>10</v>
          </cell>
          <cell r="M2792">
            <v>7.3372119099999994E-2</v>
          </cell>
        </row>
        <row r="2793">
          <cell r="J2793">
            <v>10</v>
          </cell>
          <cell r="K2793">
            <v>8</v>
          </cell>
          <cell r="L2793">
            <v>10</v>
          </cell>
          <cell r="M2793">
            <v>0.12114493680000001</v>
          </cell>
        </row>
        <row r="2794">
          <cell r="J2794">
            <v>11</v>
          </cell>
          <cell r="K2794">
            <v>8</v>
          </cell>
          <cell r="L2794">
            <v>10</v>
          </cell>
          <cell r="M2794">
            <v>0</v>
          </cell>
        </row>
        <row r="2795">
          <cell r="J2795">
            <v>12</v>
          </cell>
          <cell r="K2795">
            <v>8</v>
          </cell>
          <cell r="L2795">
            <v>10</v>
          </cell>
          <cell r="M2795">
            <v>1</v>
          </cell>
        </row>
        <row r="2796">
          <cell r="J2796">
            <v>13</v>
          </cell>
          <cell r="K2796">
            <v>8</v>
          </cell>
          <cell r="L2796">
            <v>10</v>
          </cell>
          <cell r="M2796">
            <v>0</v>
          </cell>
        </row>
        <row r="2797">
          <cell r="J2797">
            <v>1</v>
          </cell>
          <cell r="K2797">
            <v>8</v>
          </cell>
          <cell r="L2797">
            <v>11</v>
          </cell>
          <cell r="M2797">
            <v>3.1509525400000002E-2</v>
          </cell>
        </row>
        <row r="2798">
          <cell r="J2798">
            <v>2</v>
          </cell>
          <cell r="K2798">
            <v>8</v>
          </cell>
          <cell r="L2798">
            <v>11</v>
          </cell>
          <cell r="M2798">
            <v>3.39847411E-2</v>
          </cell>
        </row>
        <row r="2799">
          <cell r="J2799">
            <v>3</v>
          </cell>
          <cell r="K2799">
            <v>8</v>
          </cell>
          <cell r="L2799">
            <v>11</v>
          </cell>
          <cell r="M2799">
            <v>3.6098373500000003E-2</v>
          </cell>
        </row>
        <row r="2800">
          <cell r="J2800">
            <v>4</v>
          </cell>
          <cell r="K2800">
            <v>8</v>
          </cell>
          <cell r="L2800">
            <v>11</v>
          </cell>
          <cell r="M2800">
            <v>3.96017876E-2</v>
          </cell>
        </row>
        <row r="2801">
          <cell r="J2801">
            <v>5</v>
          </cell>
          <cell r="K2801">
            <v>8</v>
          </cell>
          <cell r="L2801">
            <v>11</v>
          </cell>
          <cell r="M2801">
            <v>4.45921372E-2</v>
          </cell>
        </row>
        <row r="2802">
          <cell r="J2802">
            <v>6</v>
          </cell>
          <cell r="K2802">
            <v>8</v>
          </cell>
          <cell r="L2802">
            <v>11</v>
          </cell>
          <cell r="M2802">
            <v>4.9177011600000001E-2</v>
          </cell>
        </row>
        <row r="2803">
          <cell r="J2803">
            <v>7</v>
          </cell>
          <cell r="K2803">
            <v>8</v>
          </cell>
          <cell r="L2803">
            <v>11</v>
          </cell>
          <cell r="M2803">
            <v>5.5899391399999998E-2</v>
          </cell>
        </row>
        <row r="2804">
          <cell r="J2804">
            <v>8</v>
          </cell>
          <cell r="K2804">
            <v>8</v>
          </cell>
          <cell r="L2804">
            <v>11</v>
          </cell>
          <cell r="M2804">
            <v>6.4211412600000004E-2</v>
          </cell>
        </row>
        <row r="2805">
          <cell r="J2805">
            <v>9</v>
          </cell>
          <cell r="K2805">
            <v>8</v>
          </cell>
          <cell r="L2805">
            <v>11</v>
          </cell>
          <cell r="M2805">
            <v>8.22729076E-2</v>
          </cell>
        </row>
        <row r="2806">
          <cell r="J2806">
            <v>10</v>
          </cell>
          <cell r="K2806">
            <v>8</v>
          </cell>
          <cell r="L2806">
            <v>11</v>
          </cell>
          <cell r="M2806">
            <v>0.1290729954</v>
          </cell>
        </row>
        <row r="2807">
          <cell r="J2807">
            <v>11</v>
          </cell>
          <cell r="K2807">
            <v>8</v>
          </cell>
          <cell r="L2807">
            <v>11</v>
          </cell>
          <cell r="M2807">
            <v>0</v>
          </cell>
        </row>
        <row r="2808">
          <cell r="J2808">
            <v>12</v>
          </cell>
          <cell r="K2808">
            <v>8</v>
          </cell>
          <cell r="L2808">
            <v>11</v>
          </cell>
          <cell r="M2808">
            <v>1</v>
          </cell>
        </row>
        <row r="2809">
          <cell r="J2809">
            <v>13</v>
          </cell>
          <cell r="K2809">
            <v>8</v>
          </cell>
          <cell r="L2809">
            <v>11</v>
          </cell>
          <cell r="M2809">
            <v>0</v>
          </cell>
        </row>
        <row r="2810">
          <cell r="J2810">
            <v>1</v>
          </cell>
          <cell r="K2810">
            <v>8</v>
          </cell>
          <cell r="L2810">
            <v>12</v>
          </cell>
          <cell r="M2810">
            <v>3.8924516700000002E-2</v>
          </cell>
        </row>
        <row r="2811">
          <cell r="J2811">
            <v>2</v>
          </cell>
          <cell r="K2811">
            <v>8</v>
          </cell>
          <cell r="L2811">
            <v>12</v>
          </cell>
          <cell r="M2811">
            <v>4.1458619000000002E-2</v>
          </cell>
        </row>
        <row r="2812">
          <cell r="J2812">
            <v>3</v>
          </cell>
          <cell r="K2812">
            <v>8</v>
          </cell>
          <cell r="L2812">
            <v>12</v>
          </cell>
          <cell r="M2812">
            <v>4.3523025E-2</v>
          </cell>
        </row>
        <row r="2813">
          <cell r="J2813">
            <v>4</v>
          </cell>
          <cell r="K2813">
            <v>8</v>
          </cell>
          <cell r="L2813">
            <v>12</v>
          </cell>
          <cell r="M2813">
            <v>4.7038165100000001E-2</v>
          </cell>
        </row>
        <row r="2814">
          <cell r="J2814">
            <v>5</v>
          </cell>
          <cell r="K2814">
            <v>8</v>
          </cell>
          <cell r="L2814">
            <v>12</v>
          </cell>
          <cell r="M2814">
            <v>5.2052464200000002E-2</v>
          </cell>
        </row>
        <row r="2815">
          <cell r="J2815">
            <v>6</v>
          </cell>
          <cell r="K2815">
            <v>8</v>
          </cell>
          <cell r="L2815">
            <v>12</v>
          </cell>
          <cell r="M2815">
            <v>5.6541319999999999E-2</v>
          </cell>
        </row>
        <row r="2816">
          <cell r="J2816">
            <v>7</v>
          </cell>
          <cell r="K2816">
            <v>8</v>
          </cell>
          <cell r="L2816">
            <v>12</v>
          </cell>
          <cell r="M2816">
            <v>6.3089575300000006E-2</v>
          </cell>
        </row>
        <row r="2817">
          <cell r="J2817">
            <v>8</v>
          </cell>
          <cell r="K2817">
            <v>8</v>
          </cell>
          <cell r="L2817">
            <v>12</v>
          </cell>
          <cell r="M2817">
            <v>7.1436941700000006E-2</v>
          </cell>
        </row>
        <row r="2818">
          <cell r="J2818">
            <v>9</v>
          </cell>
          <cell r="K2818">
            <v>8</v>
          </cell>
          <cell r="L2818">
            <v>12</v>
          </cell>
          <cell r="M2818">
            <v>8.9180913900000006E-2</v>
          </cell>
        </row>
        <row r="2819">
          <cell r="J2819">
            <v>10</v>
          </cell>
          <cell r="K2819">
            <v>8</v>
          </cell>
          <cell r="L2819">
            <v>12</v>
          </cell>
          <cell r="M2819">
            <v>0.13517598559999999</v>
          </cell>
        </row>
        <row r="2820">
          <cell r="J2820">
            <v>11</v>
          </cell>
          <cell r="K2820">
            <v>8</v>
          </cell>
          <cell r="L2820">
            <v>12</v>
          </cell>
          <cell r="M2820">
            <v>0</v>
          </cell>
        </row>
        <row r="2821">
          <cell r="J2821">
            <v>12</v>
          </cell>
          <cell r="K2821">
            <v>8</v>
          </cell>
          <cell r="L2821">
            <v>12</v>
          </cell>
          <cell r="M2821">
            <v>1</v>
          </cell>
        </row>
        <row r="2822">
          <cell r="J2822">
            <v>13</v>
          </cell>
          <cell r="K2822">
            <v>8</v>
          </cell>
          <cell r="L2822">
            <v>12</v>
          </cell>
          <cell r="M2822">
            <v>0</v>
          </cell>
        </row>
        <row r="2823">
          <cell r="J2823">
            <v>1</v>
          </cell>
          <cell r="K2823">
            <v>8</v>
          </cell>
          <cell r="L2823">
            <v>13</v>
          </cell>
          <cell r="M2823">
            <v>4.4912716599999999E-2</v>
          </cell>
        </row>
        <row r="2824">
          <cell r="J2824">
            <v>2</v>
          </cell>
          <cell r="K2824">
            <v>8</v>
          </cell>
          <cell r="L2824">
            <v>13</v>
          </cell>
          <cell r="M2824">
            <v>4.74770339E-2</v>
          </cell>
        </row>
        <row r="2825">
          <cell r="J2825">
            <v>3</v>
          </cell>
          <cell r="K2825">
            <v>8</v>
          </cell>
          <cell r="L2825">
            <v>13</v>
          </cell>
          <cell r="M2825">
            <v>4.9488862699999997E-2</v>
          </cell>
        </row>
        <row r="2826">
          <cell r="J2826">
            <v>4</v>
          </cell>
          <cell r="K2826">
            <v>8</v>
          </cell>
          <cell r="L2826">
            <v>13</v>
          </cell>
          <cell r="M2826">
            <v>5.2998391300000003E-2</v>
          </cell>
        </row>
        <row r="2827">
          <cell r="J2827">
            <v>5</v>
          </cell>
          <cell r="K2827">
            <v>8</v>
          </cell>
          <cell r="L2827">
            <v>13</v>
          </cell>
          <cell r="M2827">
            <v>5.8016825199999997E-2</v>
          </cell>
        </row>
        <row r="2828">
          <cell r="J2828">
            <v>6</v>
          </cell>
          <cell r="K2828">
            <v>8</v>
          </cell>
          <cell r="L2828">
            <v>13</v>
          </cell>
          <cell r="M2828">
            <v>6.2417189300000002E-2</v>
          </cell>
        </row>
        <row r="2829">
          <cell r="J2829">
            <v>7</v>
          </cell>
          <cell r="K2829">
            <v>8</v>
          </cell>
          <cell r="L2829">
            <v>13</v>
          </cell>
          <cell r="M2829">
            <v>6.8808892100000005E-2</v>
          </cell>
        </row>
        <row r="2830">
          <cell r="J2830">
            <v>8</v>
          </cell>
          <cell r="K2830">
            <v>8</v>
          </cell>
          <cell r="L2830">
            <v>13</v>
          </cell>
          <cell r="M2830">
            <v>7.7158000599999998E-2</v>
          </cell>
        </row>
        <row r="2831">
          <cell r="J2831">
            <v>9</v>
          </cell>
          <cell r="K2831">
            <v>8</v>
          </cell>
          <cell r="L2831">
            <v>13</v>
          </cell>
          <cell r="M2831">
            <v>9.4645863499999996E-2</v>
          </cell>
        </row>
        <row r="2832">
          <cell r="J2832">
            <v>10</v>
          </cell>
          <cell r="K2832">
            <v>8</v>
          </cell>
          <cell r="L2832">
            <v>13</v>
          </cell>
          <cell r="M2832">
            <v>0.13999061609999999</v>
          </cell>
        </row>
        <row r="2833">
          <cell r="J2833">
            <v>11</v>
          </cell>
          <cell r="K2833">
            <v>8</v>
          </cell>
          <cell r="L2833">
            <v>13</v>
          </cell>
          <cell r="M2833">
            <v>0</v>
          </cell>
        </row>
        <row r="2834">
          <cell r="J2834">
            <v>12</v>
          </cell>
          <cell r="K2834">
            <v>8</v>
          </cell>
          <cell r="L2834">
            <v>13</v>
          </cell>
          <cell r="M2834">
            <v>1</v>
          </cell>
        </row>
        <row r="2835">
          <cell r="J2835">
            <v>13</v>
          </cell>
          <cell r="K2835">
            <v>8</v>
          </cell>
          <cell r="L2835">
            <v>13</v>
          </cell>
          <cell r="M2835">
            <v>0</v>
          </cell>
        </row>
        <row r="2836">
          <cell r="J2836">
            <v>1</v>
          </cell>
          <cell r="K2836">
            <v>8</v>
          </cell>
          <cell r="L2836">
            <v>14</v>
          </cell>
          <cell r="M2836">
            <v>4.9713636399999997E-2</v>
          </cell>
        </row>
        <row r="2837">
          <cell r="J2837">
            <v>2</v>
          </cell>
          <cell r="K2837">
            <v>8</v>
          </cell>
          <cell r="L2837">
            <v>14</v>
          </cell>
          <cell r="M2837">
            <v>5.2297610000000001E-2</v>
          </cell>
        </row>
        <row r="2838">
          <cell r="J2838">
            <v>3</v>
          </cell>
          <cell r="K2838">
            <v>8</v>
          </cell>
          <cell r="L2838">
            <v>14</v>
          </cell>
          <cell r="M2838">
            <v>5.4263909800000003E-2</v>
          </cell>
        </row>
        <row r="2839">
          <cell r="J2839">
            <v>4</v>
          </cell>
          <cell r="K2839">
            <v>8</v>
          </cell>
          <cell r="L2839">
            <v>14</v>
          </cell>
          <cell r="M2839">
            <v>5.7764971200000001E-2</v>
          </cell>
        </row>
        <row r="2840">
          <cell r="J2840">
            <v>5</v>
          </cell>
          <cell r="K2840">
            <v>8</v>
          </cell>
          <cell r="L2840">
            <v>14</v>
          </cell>
          <cell r="M2840">
            <v>6.2782723700000001E-2</v>
          </cell>
        </row>
        <row r="2841">
          <cell r="J2841">
            <v>6</v>
          </cell>
          <cell r="K2841">
            <v>8</v>
          </cell>
          <cell r="L2841">
            <v>14</v>
          </cell>
          <cell r="M2841">
            <v>6.7109268900000005E-2</v>
          </cell>
        </row>
        <row r="2842">
          <cell r="J2842">
            <v>7</v>
          </cell>
          <cell r="K2842">
            <v>8</v>
          </cell>
          <cell r="L2842">
            <v>14</v>
          </cell>
          <cell r="M2842">
            <v>7.3371279799999994E-2</v>
          </cell>
        </row>
        <row r="2843">
          <cell r="J2843">
            <v>8</v>
          </cell>
          <cell r="K2843">
            <v>8</v>
          </cell>
          <cell r="L2843">
            <v>14</v>
          </cell>
          <cell r="M2843">
            <v>8.1714754700000003E-2</v>
          </cell>
        </row>
        <row r="2844">
          <cell r="J2844">
            <v>9</v>
          </cell>
          <cell r="K2844">
            <v>8</v>
          </cell>
          <cell r="L2844">
            <v>14</v>
          </cell>
          <cell r="M2844">
            <v>9.8997376499999998E-2</v>
          </cell>
        </row>
        <row r="2845">
          <cell r="J2845">
            <v>10</v>
          </cell>
          <cell r="K2845">
            <v>8</v>
          </cell>
          <cell r="L2845">
            <v>14</v>
          </cell>
          <cell r="M2845">
            <v>0.1438207068</v>
          </cell>
        </row>
        <row r="2846">
          <cell r="J2846">
            <v>11</v>
          </cell>
          <cell r="K2846">
            <v>8</v>
          </cell>
          <cell r="L2846">
            <v>14</v>
          </cell>
          <cell r="M2846">
            <v>0</v>
          </cell>
        </row>
        <row r="2847">
          <cell r="J2847">
            <v>12</v>
          </cell>
          <cell r="K2847">
            <v>8</v>
          </cell>
          <cell r="L2847">
            <v>14</v>
          </cell>
          <cell r="M2847">
            <v>1</v>
          </cell>
        </row>
        <row r="2848">
          <cell r="J2848">
            <v>13</v>
          </cell>
          <cell r="K2848">
            <v>8</v>
          </cell>
          <cell r="L2848">
            <v>14</v>
          </cell>
          <cell r="M2848">
            <v>0</v>
          </cell>
        </row>
        <row r="2849">
          <cell r="J2849">
            <v>1</v>
          </cell>
          <cell r="K2849">
            <v>8</v>
          </cell>
          <cell r="L2849">
            <v>15</v>
          </cell>
          <cell r="M2849">
            <v>5.3553463799999999E-2</v>
          </cell>
        </row>
        <row r="2850">
          <cell r="J2850">
            <v>2</v>
          </cell>
          <cell r="K2850">
            <v>8</v>
          </cell>
          <cell r="L2850">
            <v>15</v>
          </cell>
          <cell r="M2850">
            <v>5.6151949399999998E-2</v>
          </cell>
        </row>
        <row r="2851">
          <cell r="J2851">
            <v>3</v>
          </cell>
          <cell r="K2851">
            <v>8</v>
          </cell>
          <cell r="L2851">
            <v>15</v>
          </cell>
          <cell r="M2851">
            <v>5.8080940900000003E-2</v>
          </cell>
        </row>
        <row r="2852">
          <cell r="J2852">
            <v>4</v>
          </cell>
          <cell r="K2852">
            <v>8</v>
          </cell>
          <cell r="L2852">
            <v>15</v>
          </cell>
          <cell r="M2852">
            <v>6.1574179700000002E-2</v>
          </cell>
        </row>
        <row r="2853">
          <cell r="J2853">
            <v>5</v>
          </cell>
          <cell r="K2853">
            <v>8</v>
          </cell>
          <cell r="L2853">
            <v>15</v>
          </cell>
          <cell r="M2853">
            <v>6.65903298E-2</v>
          </cell>
        </row>
        <row r="2854">
          <cell r="J2854">
            <v>6</v>
          </cell>
          <cell r="K2854">
            <v>8</v>
          </cell>
          <cell r="L2854">
            <v>15</v>
          </cell>
          <cell r="M2854">
            <v>7.0857074000000006E-2</v>
          </cell>
        </row>
        <row r="2855">
          <cell r="J2855">
            <v>7</v>
          </cell>
          <cell r="K2855">
            <v>8</v>
          </cell>
          <cell r="L2855">
            <v>15</v>
          </cell>
          <cell r="M2855">
            <v>7.7014250699999995E-2</v>
          </cell>
        </row>
        <row r="2856">
          <cell r="J2856">
            <v>8</v>
          </cell>
          <cell r="K2856">
            <v>8</v>
          </cell>
          <cell r="L2856">
            <v>15</v>
          </cell>
          <cell r="M2856">
            <v>8.5351360299999998E-2</v>
          </cell>
        </row>
        <row r="2857">
          <cell r="J2857">
            <v>9</v>
          </cell>
          <cell r="K2857">
            <v>8</v>
          </cell>
          <cell r="L2857">
            <v>15</v>
          </cell>
          <cell r="M2857">
            <v>0.10246985209999999</v>
          </cell>
        </row>
        <row r="2858">
          <cell r="J2858">
            <v>10</v>
          </cell>
          <cell r="K2858">
            <v>8</v>
          </cell>
          <cell r="L2858">
            <v>15</v>
          </cell>
          <cell r="M2858">
            <v>0.1468761328</v>
          </cell>
        </row>
        <row r="2859">
          <cell r="J2859">
            <v>11</v>
          </cell>
          <cell r="K2859">
            <v>8</v>
          </cell>
          <cell r="L2859">
            <v>15</v>
          </cell>
          <cell r="M2859">
            <v>0</v>
          </cell>
        </row>
        <row r="2860">
          <cell r="J2860">
            <v>12</v>
          </cell>
          <cell r="K2860">
            <v>8</v>
          </cell>
          <cell r="L2860">
            <v>15</v>
          </cell>
          <cell r="M2860">
            <v>1</v>
          </cell>
        </row>
        <row r="2861">
          <cell r="J2861">
            <v>13</v>
          </cell>
          <cell r="K2861">
            <v>8</v>
          </cell>
          <cell r="L2861">
            <v>15</v>
          </cell>
          <cell r="M2861">
            <v>0</v>
          </cell>
        </row>
        <row r="2862">
          <cell r="J2862">
            <v>1</v>
          </cell>
          <cell r="K2862">
            <v>8</v>
          </cell>
          <cell r="L2862">
            <v>16</v>
          </cell>
          <cell r="M2862">
            <v>5.6622160499999998E-2</v>
          </cell>
        </row>
        <row r="2863">
          <cell r="J2863">
            <v>2</v>
          </cell>
          <cell r="K2863">
            <v>8</v>
          </cell>
          <cell r="L2863">
            <v>16</v>
          </cell>
          <cell r="M2863">
            <v>5.9231922899999997E-2</v>
          </cell>
        </row>
        <row r="2864">
          <cell r="J2864">
            <v>3</v>
          </cell>
          <cell r="K2864">
            <v>8</v>
          </cell>
          <cell r="L2864">
            <v>16</v>
          </cell>
          <cell r="M2864">
            <v>6.1130861500000001E-2</v>
          </cell>
        </row>
        <row r="2865">
          <cell r="J2865">
            <v>4</v>
          </cell>
          <cell r="K2865">
            <v>8</v>
          </cell>
          <cell r="L2865">
            <v>16</v>
          </cell>
          <cell r="M2865">
            <v>6.4617570200000002E-2</v>
          </cell>
        </row>
        <row r="2866">
          <cell r="J2866">
            <v>5</v>
          </cell>
          <cell r="K2866">
            <v>8</v>
          </cell>
          <cell r="L2866">
            <v>16</v>
          </cell>
          <cell r="M2866">
            <v>6.9632159200000002E-2</v>
          </cell>
        </row>
        <row r="2867">
          <cell r="J2867">
            <v>6</v>
          </cell>
          <cell r="K2867">
            <v>8</v>
          </cell>
          <cell r="L2867">
            <v>16</v>
          </cell>
          <cell r="M2867">
            <v>7.3850910500000005E-2</v>
          </cell>
        </row>
        <row r="2868">
          <cell r="J2868">
            <v>7</v>
          </cell>
          <cell r="K2868">
            <v>8</v>
          </cell>
          <cell r="L2868">
            <v>16</v>
          </cell>
          <cell r="M2868">
            <v>7.9924013099999996E-2</v>
          </cell>
        </row>
        <row r="2869">
          <cell r="J2869">
            <v>8</v>
          </cell>
          <cell r="K2869">
            <v>8</v>
          </cell>
          <cell r="L2869">
            <v>16</v>
          </cell>
          <cell r="M2869">
            <v>8.82555426E-2</v>
          </cell>
        </row>
        <row r="2870">
          <cell r="J2870">
            <v>9</v>
          </cell>
          <cell r="K2870">
            <v>8</v>
          </cell>
          <cell r="L2870">
            <v>16</v>
          </cell>
          <cell r="M2870">
            <v>0.1052428721</v>
          </cell>
        </row>
        <row r="2871">
          <cell r="J2871">
            <v>10</v>
          </cell>
          <cell r="K2871">
            <v>8</v>
          </cell>
          <cell r="L2871">
            <v>16</v>
          </cell>
          <cell r="M2871">
            <v>0.14931585410000001</v>
          </cell>
        </row>
        <row r="2872">
          <cell r="J2872">
            <v>11</v>
          </cell>
          <cell r="K2872">
            <v>8</v>
          </cell>
          <cell r="L2872">
            <v>16</v>
          </cell>
          <cell r="M2872">
            <v>0</v>
          </cell>
        </row>
        <row r="2873">
          <cell r="J2873">
            <v>12</v>
          </cell>
          <cell r="K2873">
            <v>8</v>
          </cell>
          <cell r="L2873">
            <v>16</v>
          </cell>
          <cell r="M2873">
            <v>1</v>
          </cell>
        </row>
        <row r="2874">
          <cell r="J2874">
            <v>13</v>
          </cell>
          <cell r="K2874">
            <v>8</v>
          </cell>
          <cell r="L2874">
            <v>16</v>
          </cell>
          <cell r="M2874">
            <v>0</v>
          </cell>
        </row>
        <row r="2875">
          <cell r="J2875">
            <v>1</v>
          </cell>
          <cell r="K2875">
            <v>8</v>
          </cell>
          <cell r="L2875">
            <v>17</v>
          </cell>
          <cell r="M2875">
            <v>5.9073941400000003E-2</v>
          </cell>
        </row>
        <row r="2876">
          <cell r="J2876">
            <v>2</v>
          </cell>
          <cell r="K2876">
            <v>8</v>
          </cell>
          <cell r="L2876">
            <v>17</v>
          </cell>
          <cell r="M2876">
            <v>6.16926286E-2</v>
          </cell>
        </row>
        <row r="2877">
          <cell r="J2877">
            <v>3</v>
          </cell>
          <cell r="K2877">
            <v>8</v>
          </cell>
          <cell r="L2877">
            <v>17</v>
          </cell>
          <cell r="M2877">
            <v>6.3567493099999997E-2</v>
          </cell>
        </row>
        <row r="2878">
          <cell r="J2878">
            <v>4</v>
          </cell>
          <cell r="K2878">
            <v>8</v>
          </cell>
          <cell r="L2878">
            <v>17</v>
          </cell>
          <cell r="M2878">
            <v>6.7048910399999995E-2</v>
          </cell>
        </row>
        <row r="2879">
          <cell r="J2879">
            <v>5</v>
          </cell>
          <cell r="K2879">
            <v>8</v>
          </cell>
          <cell r="L2879">
            <v>17</v>
          </cell>
          <cell r="M2879">
            <v>7.2062177699999994E-2</v>
          </cell>
        </row>
        <row r="2880">
          <cell r="J2880">
            <v>6</v>
          </cell>
          <cell r="K2880">
            <v>8</v>
          </cell>
          <cell r="L2880">
            <v>17</v>
          </cell>
          <cell r="M2880">
            <v>7.6242530899999994E-2</v>
          </cell>
        </row>
        <row r="2881">
          <cell r="J2881">
            <v>7</v>
          </cell>
          <cell r="K2881">
            <v>8</v>
          </cell>
          <cell r="L2881">
            <v>17</v>
          </cell>
          <cell r="M2881">
            <v>8.22483834E-2</v>
          </cell>
        </row>
        <row r="2882">
          <cell r="J2882">
            <v>8</v>
          </cell>
          <cell r="K2882">
            <v>8</v>
          </cell>
          <cell r="L2882">
            <v>17</v>
          </cell>
          <cell r="M2882">
            <v>9.0575323900000004E-2</v>
          </cell>
        </row>
        <row r="2883">
          <cell r="J2883">
            <v>9</v>
          </cell>
          <cell r="K2883">
            <v>8</v>
          </cell>
          <cell r="L2883">
            <v>17</v>
          </cell>
          <cell r="M2883">
            <v>0.10745786089999999</v>
          </cell>
        </row>
        <row r="2884">
          <cell r="J2884">
            <v>10</v>
          </cell>
          <cell r="K2884">
            <v>8</v>
          </cell>
          <cell r="L2884">
            <v>17</v>
          </cell>
          <cell r="M2884">
            <v>0.15126454819999999</v>
          </cell>
        </row>
        <row r="2885">
          <cell r="J2885">
            <v>11</v>
          </cell>
          <cell r="K2885">
            <v>8</v>
          </cell>
          <cell r="L2885">
            <v>17</v>
          </cell>
          <cell r="M2885">
            <v>0</v>
          </cell>
        </row>
        <row r="2886">
          <cell r="J2886">
            <v>12</v>
          </cell>
          <cell r="K2886">
            <v>8</v>
          </cell>
          <cell r="L2886">
            <v>17</v>
          </cell>
          <cell r="M2886">
            <v>1</v>
          </cell>
        </row>
        <row r="2887">
          <cell r="J2887">
            <v>13</v>
          </cell>
          <cell r="K2887">
            <v>8</v>
          </cell>
          <cell r="L2887">
            <v>17</v>
          </cell>
          <cell r="M2887">
            <v>0</v>
          </cell>
        </row>
        <row r="2888">
          <cell r="J2888">
            <v>1</v>
          </cell>
          <cell r="K2888">
            <v>8</v>
          </cell>
          <cell r="L2888">
            <v>18</v>
          </cell>
          <cell r="M2888">
            <v>6.1032656800000001E-2</v>
          </cell>
        </row>
        <row r="2889">
          <cell r="J2889">
            <v>2</v>
          </cell>
          <cell r="K2889">
            <v>8</v>
          </cell>
          <cell r="L2889">
            <v>18</v>
          </cell>
          <cell r="M2889">
            <v>6.3658451300000002E-2</v>
          </cell>
        </row>
        <row r="2890">
          <cell r="J2890">
            <v>3</v>
          </cell>
          <cell r="K2890">
            <v>8</v>
          </cell>
          <cell r="L2890">
            <v>18</v>
          </cell>
          <cell r="M2890">
            <v>6.5514066300000007E-2</v>
          </cell>
        </row>
        <row r="2891">
          <cell r="J2891">
            <v>4</v>
          </cell>
          <cell r="K2891">
            <v>8</v>
          </cell>
          <cell r="L2891">
            <v>18</v>
          </cell>
          <cell r="M2891">
            <v>6.8991236799999994E-2</v>
          </cell>
        </row>
        <row r="2892">
          <cell r="J2892">
            <v>5</v>
          </cell>
          <cell r="K2892">
            <v>8</v>
          </cell>
          <cell r="L2892">
            <v>18</v>
          </cell>
          <cell r="M2892">
            <v>7.4003428499999996E-2</v>
          </cell>
        </row>
        <row r="2893">
          <cell r="J2893">
            <v>6</v>
          </cell>
          <cell r="K2893">
            <v>8</v>
          </cell>
          <cell r="L2893">
            <v>18</v>
          </cell>
          <cell r="M2893">
            <v>7.8153091300000005E-2</v>
          </cell>
        </row>
        <row r="2894">
          <cell r="J2894">
            <v>7</v>
          </cell>
          <cell r="K2894">
            <v>8</v>
          </cell>
          <cell r="L2894">
            <v>18</v>
          </cell>
          <cell r="M2894">
            <v>8.4105197500000006E-2</v>
          </cell>
        </row>
        <row r="2895">
          <cell r="J2895">
            <v>8</v>
          </cell>
          <cell r="K2895">
            <v>8</v>
          </cell>
          <cell r="L2895">
            <v>18</v>
          </cell>
          <cell r="M2895">
            <v>9.2428437000000002E-2</v>
          </cell>
        </row>
        <row r="2896">
          <cell r="J2896">
            <v>9</v>
          </cell>
          <cell r="K2896">
            <v>8</v>
          </cell>
          <cell r="L2896">
            <v>18</v>
          </cell>
          <cell r="M2896">
            <v>0.10922725630000001</v>
          </cell>
        </row>
        <row r="2897">
          <cell r="J2897">
            <v>10</v>
          </cell>
          <cell r="K2897">
            <v>8</v>
          </cell>
          <cell r="L2897">
            <v>18</v>
          </cell>
          <cell r="M2897">
            <v>0.15282120199999999</v>
          </cell>
        </row>
        <row r="2898">
          <cell r="J2898">
            <v>11</v>
          </cell>
          <cell r="K2898">
            <v>8</v>
          </cell>
          <cell r="L2898">
            <v>18</v>
          </cell>
          <cell r="M2898">
            <v>0</v>
          </cell>
        </row>
        <row r="2899">
          <cell r="J2899">
            <v>12</v>
          </cell>
          <cell r="K2899">
            <v>8</v>
          </cell>
          <cell r="L2899">
            <v>18</v>
          </cell>
          <cell r="M2899">
            <v>1</v>
          </cell>
        </row>
        <row r="2900">
          <cell r="J2900">
            <v>13</v>
          </cell>
          <cell r="K2900">
            <v>8</v>
          </cell>
          <cell r="L2900">
            <v>18</v>
          </cell>
          <cell r="M2900">
            <v>0</v>
          </cell>
        </row>
        <row r="2901">
          <cell r="J2901">
            <v>1</v>
          </cell>
          <cell r="K2901">
            <v>8</v>
          </cell>
          <cell r="L2901">
            <v>19</v>
          </cell>
          <cell r="M2901">
            <v>6.2597418899999993E-2</v>
          </cell>
        </row>
        <row r="2902">
          <cell r="J2902">
            <v>2</v>
          </cell>
          <cell r="K2902">
            <v>8</v>
          </cell>
          <cell r="L2902">
            <v>19</v>
          </cell>
          <cell r="M2902">
            <v>6.5228885200000003E-2</v>
          </cell>
        </row>
        <row r="2903">
          <cell r="J2903">
            <v>3</v>
          </cell>
          <cell r="K2903">
            <v>8</v>
          </cell>
          <cell r="L2903">
            <v>19</v>
          </cell>
          <cell r="M2903">
            <v>6.7069118100000005E-2</v>
          </cell>
        </row>
        <row r="2904">
          <cell r="J2904">
            <v>4</v>
          </cell>
          <cell r="K2904">
            <v>8</v>
          </cell>
          <cell r="L2904">
            <v>19</v>
          </cell>
          <cell r="M2904">
            <v>7.0542890600000005E-2</v>
          </cell>
        </row>
        <row r="2905">
          <cell r="J2905">
            <v>5</v>
          </cell>
          <cell r="K2905">
            <v>8</v>
          </cell>
          <cell r="L2905">
            <v>19</v>
          </cell>
          <cell r="M2905">
            <v>7.5554217800000004E-2</v>
          </cell>
        </row>
        <row r="2906">
          <cell r="J2906">
            <v>6</v>
          </cell>
          <cell r="K2906">
            <v>8</v>
          </cell>
          <cell r="L2906">
            <v>19</v>
          </cell>
          <cell r="M2906">
            <v>7.9679359199999994E-2</v>
          </cell>
        </row>
        <row r="2907">
          <cell r="J2907">
            <v>7</v>
          </cell>
          <cell r="K2907">
            <v>8</v>
          </cell>
          <cell r="L2907">
            <v>19</v>
          </cell>
          <cell r="M2907">
            <v>8.5588523499999999E-2</v>
          </cell>
        </row>
        <row r="2908">
          <cell r="J2908">
            <v>8</v>
          </cell>
          <cell r="K2908">
            <v>8</v>
          </cell>
          <cell r="L2908">
            <v>19</v>
          </cell>
          <cell r="M2908">
            <v>9.3908797099999997E-2</v>
          </cell>
        </row>
        <row r="2909">
          <cell r="J2909">
            <v>9</v>
          </cell>
          <cell r="K2909">
            <v>8</v>
          </cell>
          <cell r="L2909">
            <v>19</v>
          </cell>
          <cell r="M2909">
            <v>0.11064073689999999</v>
          </cell>
        </row>
        <row r="2910">
          <cell r="J2910">
            <v>10</v>
          </cell>
          <cell r="K2910">
            <v>8</v>
          </cell>
          <cell r="L2910">
            <v>19</v>
          </cell>
          <cell r="M2910">
            <v>0.15406472930000001</v>
          </cell>
        </row>
        <row r="2911">
          <cell r="J2911">
            <v>11</v>
          </cell>
          <cell r="K2911">
            <v>8</v>
          </cell>
          <cell r="L2911">
            <v>19</v>
          </cell>
          <cell r="M2911">
            <v>0</v>
          </cell>
        </row>
        <row r="2912">
          <cell r="J2912">
            <v>12</v>
          </cell>
          <cell r="K2912">
            <v>8</v>
          </cell>
          <cell r="L2912">
            <v>19</v>
          </cell>
          <cell r="M2912">
            <v>1</v>
          </cell>
        </row>
        <row r="2913">
          <cell r="J2913">
            <v>13</v>
          </cell>
          <cell r="K2913">
            <v>8</v>
          </cell>
          <cell r="L2913">
            <v>19</v>
          </cell>
          <cell r="M2913">
            <v>0</v>
          </cell>
        </row>
        <row r="2914">
          <cell r="J2914">
            <v>1</v>
          </cell>
          <cell r="K2914">
            <v>8</v>
          </cell>
          <cell r="L2914">
            <v>20</v>
          </cell>
          <cell r="M2914">
            <v>6.3847450900000005E-2</v>
          </cell>
        </row>
        <row r="2915">
          <cell r="J2915">
            <v>2</v>
          </cell>
          <cell r="K2915">
            <v>8</v>
          </cell>
          <cell r="L2915">
            <v>20</v>
          </cell>
          <cell r="M2915">
            <v>6.6483446599999996E-2</v>
          </cell>
        </row>
        <row r="2916">
          <cell r="J2916">
            <v>3</v>
          </cell>
          <cell r="K2916">
            <v>8</v>
          </cell>
          <cell r="L2916">
            <v>20</v>
          </cell>
          <cell r="M2916">
            <v>6.831139E-2</v>
          </cell>
        </row>
        <row r="2917">
          <cell r="J2917">
            <v>4</v>
          </cell>
          <cell r="K2917">
            <v>8</v>
          </cell>
          <cell r="L2917">
            <v>20</v>
          </cell>
          <cell r="M2917">
            <v>7.1782446700000002E-2</v>
          </cell>
        </row>
        <row r="2918">
          <cell r="J2918">
            <v>5</v>
          </cell>
          <cell r="K2918">
            <v>8</v>
          </cell>
          <cell r="L2918">
            <v>20</v>
          </cell>
          <cell r="M2918">
            <v>7.6793081799999996E-2</v>
          </cell>
        </row>
        <row r="2919">
          <cell r="J2919">
            <v>6</v>
          </cell>
          <cell r="K2919">
            <v>8</v>
          </cell>
          <cell r="L2919">
            <v>20</v>
          </cell>
          <cell r="M2919">
            <v>8.0898632999999998E-2</v>
          </cell>
        </row>
        <row r="2920">
          <cell r="J2920">
            <v>7</v>
          </cell>
          <cell r="K2920">
            <v>8</v>
          </cell>
          <cell r="L2920">
            <v>20</v>
          </cell>
          <cell r="M2920">
            <v>8.6773490999999994E-2</v>
          </cell>
        </row>
        <row r="2921">
          <cell r="J2921">
            <v>8</v>
          </cell>
          <cell r="K2921">
            <v>8</v>
          </cell>
          <cell r="L2921">
            <v>20</v>
          </cell>
          <cell r="M2921">
            <v>9.5091392900000002E-2</v>
          </cell>
        </row>
        <row r="2922">
          <cell r="J2922">
            <v>9</v>
          </cell>
          <cell r="K2922">
            <v>8</v>
          </cell>
          <cell r="L2922">
            <v>20</v>
          </cell>
          <cell r="M2922">
            <v>0.1117699051</v>
          </cell>
        </row>
        <row r="2923">
          <cell r="J2923">
            <v>10</v>
          </cell>
          <cell r="K2923">
            <v>8</v>
          </cell>
          <cell r="L2923">
            <v>20</v>
          </cell>
          <cell r="M2923">
            <v>0.15505812790000001</v>
          </cell>
        </row>
        <row r="2924">
          <cell r="J2924">
            <v>11</v>
          </cell>
          <cell r="K2924">
            <v>8</v>
          </cell>
          <cell r="L2924">
            <v>20</v>
          </cell>
          <cell r="M2924">
            <v>0</v>
          </cell>
        </row>
        <row r="2925">
          <cell r="J2925">
            <v>12</v>
          </cell>
          <cell r="K2925">
            <v>8</v>
          </cell>
          <cell r="L2925">
            <v>20</v>
          </cell>
          <cell r="M2925">
            <v>1</v>
          </cell>
        </row>
        <row r="2926">
          <cell r="J2926">
            <v>13</v>
          </cell>
          <cell r="K2926">
            <v>8</v>
          </cell>
          <cell r="L2926">
            <v>20</v>
          </cell>
          <cell r="M2926">
            <v>0</v>
          </cell>
        </row>
        <row r="2927">
          <cell r="J2927">
            <v>1</v>
          </cell>
          <cell r="K2927">
            <v>8</v>
          </cell>
          <cell r="L2927">
            <v>21</v>
          </cell>
          <cell r="M2927">
            <v>6.4846053200000003E-2</v>
          </cell>
        </row>
        <row r="2928">
          <cell r="J2928">
            <v>2</v>
          </cell>
          <cell r="K2928">
            <v>8</v>
          </cell>
          <cell r="L2928">
            <v>21</v>
          </cell>
          <cell r="M2928">
            <v>6.7485666799999997E-2</v>
          </cell>
        </row>
        <row r="2929">
          <cell r="J2929">
            <v>3</v>
          </cell>
          <cell r="K2929">
            <v>8</v>
          </cell>
          <cell r="L2929">
            <v>21</v>
          </cell>
          <cell r="M2929">
            <v>6.93037923E-2</v>
          </cell>
        </row>
        <row r="2930">
          <cell r="J2930">
            <v>4</v>
          </cell>
          <cell r="K2930">
            <v>8</v>
          </cell>
          <cell r="L2930">
            <v>21</v>
          </cell>
          <cell r="M2930">
            <v>7.2772679100000001E-2</v>
          </cell>
        </row>
        <row r="2931">
          <cell r="J2931">
            <v>5</v>
          </cell>
          <cell r="K2931">
            <v>8</v>
          </cell>
          <cell r="L2931">
            <v>21</v>
          </cell>
          <cell r="M2931">
            <v>7.7782760899999998E-2</v>
          </cell>
        </row>
        <row r="2932">
          <cell r="J2932">
            <v>6</v>
          </cell>
          <cell r="K2932">
            <v>8</v>
          </cell>
          <cell r="L2932">
            <v>21</v>
          </cell>
          <cell r="M2932">
            <v>8.1872661999999999E-2</v>
          </cell>
        </row>
        <row r="2933">
          <cell r="J2933">
            <v>7</v>
          </cell>
          <cell r="K2933">
            <v>8</v>
          </cell>
          <cell r="L2933">
            <v>21</v>
          </cell>
          <cell r="M2933">
            <v>8.7720113700000005E-2</v>
          </cell>
        </row>
        <row r="2934">
          <cell r="J2934">
            <v>8</v>
          </cell>
          <cell r="K2934">
            <v>8</v>
          </cell>
          <cell r="L2934">
            <v>21</v>
          </cell>
          <cell r="M2934">
            <v>9.6036120200000005E-2</v>
          </cell>
        </row>
        <row r="2935">
          <cell r="J2935">
            <v>9</v>
          </cell>
          <cell r="K2935">
            <v>8</v>
          </cell>
          <cell r="L2935">
            <v>21</v>
          </cell>
          <cell r="M2935">
            <v>0.1126719511</v>
          </cell>
        </row>
        <row r="2936">
          <cell r="J2936">
            <v>10</v>
          </cell>
          <cell r="K2936">
            <v>8</v>
          </cell>
          <cell r="L2936">
            <v>21</v>
          </cell>
          <cell r="M2936">
            <v>0.15585171289999999</v>
          </cell>
        </row>
        <row r="2937">
          <cell r="J2937">
            <v>11</v>
          </cell>
          <cell r="K2937">
            <v>8</v>
          </cell>
          <cell r="L2937">
            <v>21</v>
          </cell>
          <cell r="M2937">
            <v>0</v>
          </cell>
        </row>
        <row r="2938">
          <cell r="J2938">
            <v>12</v>
          </cell>
          <cell r="K2938">
            <v>8</v>
          </cell>
          <cell r="L2938">
            <v>21</v>
          </cell>
          <cell r="M2938">
            <v>1</v>
          </cell>
        </row>
        <row r="2939">
          <cell r="J2939">
            <v>13</v>
          </cell>
          <cell r="K2939">
            <v>8</v>
          </cell>
          <cell r="L2939">
            <v>21</v>
          </cell>
          <cell r="M2939">
            <v>0</v>
          </cell>
        </row>
        <row r="2940">
          <cell r="J2940">
            <v>1</v>
          </cell>
          <cell r="K2940">
            <v>8</v>
          </cell>
          <cell r="L2940">
            <v>22</v>
          </cell>
          <cell r="M2940">
            <v>6.5643797000000004E-2</v>
          </cell>
        </row>
        <row r="2941">
          <cell r="J2941">
            <v>2</v>
          </cell>
          <cell r="K2941">
            <v>8</v>
          </cell>
          <cell r="L2941">
            <v>22</v>
          </cell>
          <cell r="M2941">
            <v>6.8286300800000005E-2</v>
          </cell>
        </row>
        <row r="2942">
          <cell r="J2942">
            <v>3</v>
          </cell>
          <cell r="K2942">
            <v>8</v>
          </cell>
          <cell r="L2942">
            <v>22</v>
          </cell>
          <cell r="M2942">
            <v>7.0096583000000004E-2</v>
          </cell>
        </row>
        <row r="2943">
          <cell r="J2943">
            <v>4</v>
          </cell>
          <cell r="K2943">
            <v>8</v>
          </cell>
          <cell r="L2943">
            <v>22</v>
          </cell>
          <cell r="M2943">
            <v>7.3563736199999993E-2</v>
          </cell>
        </row>
        <row r="2944">
          <cell r="J2944">
            <v>5</v>
          </cell>
          <cell r="K2944">
            <v>8</v>
          </cell>
          <cell r="L2944">
            <v>22</v>
          </cell>
          <cell r="M2944">
            <v>7.8573376099999995E-2</v>
          </cell>
        </row>
        <row r="2945">
          <cell r="J2945">
            <v>6</v>
          </cell>
          <cell r="K2945">
            <v>8</v>
          </cell>
          <cell r="L2945">
            <v>22</v>
          </cell>
          <cell r="M2945">
            <v>8.2650774799999993E-2</v>
          </cell>
        </row>
        <row r="2946">
          <cell r="J2946">
            <v>7</v>
          </cell>
          <cell r="K2946">
            <v>8</v>
          </cell>
          <cell r="L2946">
            <v>22</v>
          </cell>
          <cell r="M2946">
            <v>8.8476332599999999E-2</v>
          </cell>
        </row>
        <row r="2947">
          <cell r="J2947">
            <v>8</v>
          </cell>
          <cell r="K2947">
            <v>8</v>
          </cell>
          <cell r="L2947">
            <v>22</v>
          </cell>
          <cell r="M2947">
            <v>9.6790824799999994E-2</v>
          </cell>
        </row>
        <row r="2948">
          <cell r="J2948">
            <v>9</v>
          </cell>
          <cell r="K2948">
            <v>8</v>
          </cell>
          <cell r="L2948">
            <v>22</v>
          </cell>
          <cell r="M2948">
            <v>0.1133925594</v>
          </cell>
        </row>
        <row r="2949">
          <cell r="J2949">
            <v>10</v>
          </cell>
          <cell r="K2949">
            <v>8</v>
          </cell>
          <cell r="L2949">
            <v>22</v>
          </cell>
          <cell r="M2949">
            <v>0.1564856758</v>
          </cell>
        </row>
        <row r="2950">
          <cell r="J2950">
            <v>11</v>
          </cell>
          <cell r="K2950">
            <v>8</v>
          </cell>
          <cell r="L2950">
            <v>22</v>
          </cell>
          <cell r="M2950">
            <v>0</v>
          </cell>
        </row>
        <row r="2951">
          <cell r="J2951">
            <v>12</v>
          </cell>
          <cell r="K2951">
            <v>8</v>
          </cell>
          <cell r="L2951">
            <v>22</v>
          </cell>
          <cell r="M2951">
            <v>1</v>
          </cell>
        </row>
        <row r="2952">
          <cell r="J2952">
            <v>13</v>
          </cell>
          <cell r="K2952">
            <v>8</v>
          </cell>
          <cell r="L2952">
            <v>22</v>
          </cell>
          <cell r="M2952">
            <v>0</v>
          </cell>
        </row>
        <row r="2953">
          <cell r="J2953">
            <v>1</v>
          </cell>
          <cell r="K2953">
            <v>8</v>
          </cell>
          <cell r="L2953">
            <v>23</v>
          </cell>
          <cell r="M2953">
            <v>6.6281082899999996E-2</v>
          </cell>
        </row>
        <row r="2954">
          <cell r="J2954">
            <v>2</v>
          </cell>
          <cell r="K2954">
            <v>8</v>
          </cell>
          <cell r="L2954">
            <v>23</v>
          </cell>
          <cell r="M2954">
            <v>6.8925895400000006E-2</v>
          </cell>
        </row>
        <row r="2955">
          <cell r="J2955">
            <v>3</v>
          </cell>
          <cell r="K2955">
            <v>8</v>
          </cell>
          <cell r="L2955">
            <v>23</v>
          </cell>
          <cell r="M2955">
            <v>7.0729912000000006E-2</v>
          </cell>
        </row>
        <row r="2956">
          <cell r="J2956">
            <v>4</v>
          </cell>
          <cell r="K2956">
            <v>8</v>
          </cell>
          <cell r="L2956">
            <v>23</v>
          </cell>
          <cell r="M2956">
            <v>7.4195680299999997E-2</v>
          </cell>
        </row>
        <row r="2957">
          <cell r="J2957">
            <v>5</v>
          </cell>
          <cell r="K2957">
            <v>8</v>
          </cell>
          <cell r="L2957">
            <v>23</v>
          </cell>
          <cell r="M2957">
            <v>7.9204966900000007E-2</v>
          </cell>
        </row>
        <row r="2958">
          <cell r="J2958">
            <v>6</v>
          </cell>
          <cell r="K2958">
            <v>8</v>
          </cell>
          <cell r="L2958">
            <v>23</v>
          </cell>
          <cell r="M2958">
            <v>8.3272377999999994E-2</v>
          </cell>
        </row>
        <row r="2959">
          <cell r="J2959">
            <v>7</v>
          </cell>
          <cell r="K2959">
            <v>8</v>
          </cell>
          <cell r="L2959">
            <v>23</v>
          </cell>
          <cell r="M2959">
            <v>8.9080445600000002E-2</v>
          </cell>
        </row>
        <row r="2960">
          <cell r="J2960">
            <v>8</v>
          </cell>
          <cell r="K2960">
            <v>8</v>
          </cell>
          <cell r="L2960">
            <v>23</v>
          </cell>
          <cell r="M2960">
            <v>9.7393728099999993E-2</v>
          </cell>
        </row>
        <row r="2961">
          <cell r="J2961">
            <v>9</v>
          </cell>
          <cell r="K2961">
            <v>8</v>
          </cell>
          <cell r="L2961">
            <v>23</v>
          </cell>
          <cell r="M2961">
            <v>0.1139682244</v>
          </cell>
        </row>
        <row r="2962">
          <cell r="J2962">
            <v>10</v>
          </cell>
          <cell r="K2962">
            <v>8</v>
          </cell>
          <cell r="L2962">
            <v>23</v>
          </cell>
          <cell r="M2962">
            <v>0.15699212339999999</v>
          </cell>
        </row>
        <row r="2963">
          <cell r="J2963">
            <v>11</v>
          </cell>
          <cell r="K2963">
            <v>8</v>
          </cell>
          <cell r="L2963">
            <v>23</v>
          </cell>
          <cell r="M2963">
            <v>0</v>
          </cell>
        </row>
        <row r="2964">
          <cell r="J2964">
            <v>12</v>
          </cell>
          <cell r="K2964">
            <v>8</v>
          </cell>
          <cell r="L2964">
            <v>23</v>
          </cell>
          <cell r="M2964">
            <v>1</v>
          </cell>
        </row>
        <row r="2965">
          <cell r="J2965">
            <v>13</v>
          </cell>
          <cell r="K2965">
            <v>8</v>
          </cell>
          <cell r="L2965">
            <v>23</v>
          </cell>
          <cell r="M2965">
            <v>0</v>
          </cell>
        </row>
        <row r="2966">
          <cell r="J2966">
            <v>1</v>
          </cell>
          <cell r="K2966">
            <v>8</v>
          </cell>
          <cell r="L2966">
            <v>24</v>
          </cell>
          <cell r="M2966">
            <v>6.6790185099999996E-2</v>
          </cell>
        </row>
        <row r="2967">
          <cell r="J2967">
            <v>2</v>
          </cell>
          <cell r="K2967">
            <v>8</v>
          </cell>
          <cell r="L2967">
            <v>24</v>
          </cell>
          <cell r="M2967">
            <v>6.9436841999999999E-2</v>
          </cell>
        </row>
        <row r="2968">
          <cell r="J2968">
            <v>3</v>
          </cell>
          <cell r="K2968">
            <v>8</v>
          </cell>
          <cell r="L2968">
            <v>24</v>
          </cell>
          <cell r="M2968">
            <v>7.1235853200000004E-2</v>
          </cell>
        </row>
        <row r="2969">
          <cell r="J2969">
            <v>4</v>
          </cell>
          <cell r="K2969">
            <v>8</v>
          </cell>
          <cell r="L2969">
            <v>24</v>
          </cell>
          <cell r="M2969">
            <v>7.4700515100000003E-2</v>
          </cell>
        </row>
        <row r="2970">
          <cell r="J2970">
            <v>5</v>
          </cell>
          <cell r="K2970">
            <v>8</v>
          </cell>
          <cell r="L2970">
            <v>24</v>
          </cell>
          <cell r="M2970">
            <v>7.9709519600000001E-2</v>
          </cell>
        </row>
        <row r="2971">
          <cell r="J2971">
            <v>6</v>
          </cell>
          <cell r="K2971">
            <v>8</v>
          </cell>
          <cell r="L2971">
            <v>24</v>
          </cell>
          <cell r="M2971">
            <v>8.3768951999999994E-2</v>
          </cell>
        </row>
        <row r="2972">
          <cell r="J2972">
            <v>7</v>
          </cell>
          <cell r="K2972">
            <v>8</v>
          </cell>
          <cell r="L2972">
            <v>24</v>
          </cell>
          <cell r="M2972">
            <v>8.9563047300000004E-2</v>
          </cell>
        </row>
        <row r="2973">
          <cell r="J2973">
            <v>8</v>
          </cell>
          <cell r="K2973">
            <v>8</v>
          </cell>
          <cell r="L2973">
            <v>24</v>
          </cell>
          <cell r="M2973">
            <v>9.7875363399999998E-2</v>
          </cell>
        </row>
        <row r="2974">
          <cell r="J2974">
            <v>9</v>
          </cell>
          <cell r="K2974">
            <v>8</v>
          </cell>
          <cell r="L2974">
            <v>24</v>
          </cell>
          <cell r="M2974">
            <v>0.11442810019999999</v>
          </cell>
        </row>
        <row r="2975">
          <cell r="J2975">
            <v>10</v>
          </cell>
          <cell r="K2975">
            <v>8</v>
          </cell>
          <cell r="L2975">
            <v>24</v>
          </cell>
          <cell r="M2975">
            <v>0.15739670410000001</v>
          </cell>
        </row>
        <row r="2976">
          <cell r="J2976">
            <v>11</v>
          </cell>
          <cell r="K2976">
            <v>8</v>
          </cell>
          <cell r="L2976">
            <v>24</v>
          </cell>
          <cell r="M2976">
            <v>0</v>
          </cell>
        </row>
        <row r="2977">
          <cell r="J2977">
            <v>12</v>
          </cell>
          <cell r="K2977">
            <v>8</v>
          </cell>
          <cell r="L2977">
            <v>24</v>
          </cell>
          <cell r="M2977">
            <v>1</v>
          </cell>
        </row>
        <row r="2978">
          <cell r="J2978">
            <v>13</v>
          </cell>
          <cell r="K2978">
            <v>8</v>
          </cell>
          <cell r="L2978">
            <v>24</v>
          </cell>
          <cell r="M2978">
            <v>0</v>
          </cell>
        </row>
        <row r="2979">
          <cell r="J2979">
            <v>1</v>
          </cell>
          <cell r="K2979">
            <v>8</v>
          </cell>
          <cell r="L2979">
            <v>25</v>
          </cell>
          <cell r="M2979">
            <v>6.7196886499999997E-2</v>
          </cell>
        </row>
        <row r="2980">
          <cell r="J2980">
            <v>2</v>
          </cell>
          <cell r="K2980">
            <v>8</v>
          </cell>
          <cell r="L2980">
            <v>25</v>
          </cell>
          <cell r="M2980">
            <v>6.9845016800000007E-2</v>
          </cell>
        </row>
        <row r="2981">
          <cell r="J2981">
            <v>3</v>
          </cell>
          <cell r="K2981">
            <v>8</v>
          </cell>
          <cell r="L2981">
            <v>25</v>
          </cell>
          <cell r="M2981">
            <v>7.1640029399999999E-2</v>
          </cell>
        </row>
        <row r="2982">
          <cell r="J2982">
            <v>4</v>
          </cell>
          <cell r="K2982">
            <v>8</v>
          </cell>
          <cell r="L2982">
            <v>25</v>
          </cell>
          <cell r="M2982">
            <v>7.5103807499999994E-2</v>
          </cell>
        </row>
        <row r="2983">
          <cell r="J2983">
            <v>5</v>
          </cell>
          <cell r="K2983">
            <v>8</v>
          </cell>
          <cell r="L2983">
            <v>25</v>
          </cell>
          <cell r="M2983">
            <v>8.0112586599999994E-2</v>
          </cell>
        </row>
        <row r="2984">
          <cell r="J2984">
            <v>6</v>
          </cell>
          <cell r="K2984">
            <v>8</v>
          </cell>
          <cell r="L2984">
            <v>25</v>
          </cell>
          <cell r="M2984">
            <v>8.4165645100000006E-2</v>
          </cell>
        </row>
        <row r="2985">
          <cell r="J2985">
            <v>7</v>
          </cell>
          <cell r="K2985">
            <v>8</v>
          </cell>
          <cell r="L2985">
            <v>25</v>
          </cell>
          <cell r="M2985">
            <v>8.9948578599999995E-2</v>
          </cell>
        </row>
        <row r="2986">
          <cell r="J2986">
            <v>8</v>
          </cell>
          <cell r="K2986">
            <v>8</v>
          </cell>
          <cell r="L2986">
            <v>25</v>
          </cell>
          <cell r="M2986">
            <v>9.8260122599999999E-2</v>
          </cell>
        </row>
        <row r="2987">
          <cell r="J2987">
            <v>9</v>
          </cell>
          <cell r="K2987">
            <v>8</v>
          </cell>
          <cell r="L2987">
            <v>25</v>
          </cell>
          <cell r="M2987">
            <v>0.11479547649999999</v>
          </cell>
        </row>
        <row r="2988">
          <cell r="J2988">
            <v>10</v>
          </cell>
          <cell r="K2988">
            <v>8</v>
          </cell>
          <cell r="L2988">
            <v>25</v>
          </cell>
          <cell r="M2988">
            <v>0.1577199074</v>
          </cell>
        </row>
        <row r="2989">
          <cell r="J2989">
            <v>11</v>
          </cell>
          <cell r="K2989">
            <v>8</v>
          </cell>
          <cell r="L2989">
            <v>25</v>
          </cell>
          <cell r="M2989">
            <v>0</v>
          </cell>
        </row>
        <row r="2990">
          <cell r="J2990">
            <v>12</v>
          </cell>
          <cell r="K2990">
            <v>8</v>
          </cell>
          <cell r="L2990">
            <v>25</v>
          </cell>
          <cell r="M2990">
            <v>1</v>
          </cell>
        </row>
        <row r="2991">
          <cell r="J2991">
            <v>13</v>
          </cell>
          <cell r="K2991">
            <v>8</v>
          </cell>
          <cell r="L2991">
            <v>25</v>
          </cell>
          <cell r="M2991">
            <v>0</v>
          </cell>
        </row>
        <row r="2992">
          <cell r="J2992">
            <v>1</v>
          </cell>
          <cell r="K2992">
            <v>8</v>
          </cell>
          <cell r="L2992">
            <v>26</v>
          </cell>
          <cell r="M2992">
            <v>6.7521784000000001E-2</v>
          </cell>
        </row>
        <row r="2993">
          <cell r="J2993">
            <v>2</v>
          </cell>
          <cell r="K2993">
            <v>8</v>
          </cell>
          <cell r="L2993">
            <v>26</v>
          </cell>
          <cell r="M2993">
            <v>7.0171091399999996E-2</v>
          </cell>
        </row>
        <row r="2994">
          <cell r="J2994">
            <v>3</v>
          </cell>
          <cell r="K2994">
            <v>8</v>
          </cell>
          <cell r="L2994">
            <v>26</v>
          </cell>
          <cell r="M2994">
            <v>7.19629096E-2</v>
          </cell>
        </row>
        <row r="2995">
          <cell r="J2995">
            <v>4</v>
          </cell>
          <cell r="K2995">
            <v>8</v>
          </cell>
          <cell r="L2995">
            <v>26</v>
          </cell>
          <cell r="M2995">
            <v>7.5425981700000005E-2</v>
          </cell>
        </row>
        <row r="2996">
          <cell r="J2996">
            <v>5</v>
          </cell>
          <cell r="K2996">
            <v>8</v>
          </cell>
          <cell r="L2996">
            <v>26</v>
          </cell>
          <cell r="M2996">
            <v>8.0434580800000002E-2</v>
          </cell>
        </row>
        <row r="2997">
          <cell r="J2997">
            <v>6</v>
          </cell>
          <cell r="K2997">
            <v>8</v>
          </cell>
          <cell r="L2997">
            <v>26</v>
          </cell>
          <cell r="M2997">
            <v>8.4482547399999997E-2</v>
          </cell>
        </row>
        <row r="2998">
          <cell r="J2998">
            <v>7</v>
          </cell>
          <cell r="K2998">
            <v>8</v>
          </cell>
          <cell r="L2998">
            <v>26</v>
          </cell>
          <cell r="M2998">
            <v>9.0256564100000006E-2</v>
          </cell>
        </row>
        <row r="2999">
          <cell r="J2999">
            <v>8</v>
          </cell>
          <cell r="K2999">
            <v>8</v>
          </cell>
          <cell r="L2999">
            <v>26</v>
          </cell>
          <cell r="M2999">
            <v>9.8567491300000004E-2</v>
          </cell>
        </row>
        <row r="3000">
          <cell r="J3000">
            <v>9</v>
          </cell>
          <cell r="K3000">
            <v>8</v>
          </cell>
          <cell r="L3000">
            <v>26</v>
          </cell>
          <cell r="M3000">
            <v>0.1150889588</v>
          </cell>
        </row>
        <row r="3001">
          <cell r="J3001">
            <v>10</v>
          </cell>
          <cell r="K3001">
            <v>8</v>
          </cell>
          <cell r="L3001">
            <v>26</v>
          </cell>
          <cell r="M3001">
            <v>0.15797810170000001</v>
          </cell>
        </row>
        <row r="3002">
          <cell r="J3002">
            <v>11</v>
          </cell>
          <cell r="K3002">
            <v>8</v>
          </cell>
          <cell r="L3002">
            <v>26</v>
          </cell>
          <cell r="M3002">
            <v>0</v>
          </cell>
        </row>
        <row r="3003">
          <cell r="J3003">
            <v>12</v>
          </cell>
          <cell r="K3003">
            <v>8</v>
          </cell>
          <cell r="L3003">
            <v>26</v>
          </cell>
          <cell r="M3003">
            <v>1</v>
          </cell>
        </row>
        <row r="3004">
          <cell r="J3004">
            <v>13</v>
          </cell>
          <cell r="K3004">
            <v>8</v>
          </cell>
          <cell r="L3004">
            <v>26</v>
          </cell>
          <cell r="M3004">
            <v>0</v>
          </cell>
        </row>
        <row r="3005">
          <cell r="J3005">
            <v>1</v>
          </cell>
          <cell r="K3005">
            <v>8</v>
          </cell>
          <cell r="L3005">
            <v>27</v>
          </cell>
          <cell r="M3005">
            <v>6.7781331700000003E-2</v>
          </cell>
        </row>
        <row r="3006">
          <cell r="J3006">
            <v>2</v>
          </cell>
          <cell r="K3006">
            <v>8</v>
          </cell>
          <cell r="L3006">
            <v>27</v>
          </cell>
          <cell r="M3006">
            <v>7.04315794E-2</v>
          </cell>
        </row>
        <row r="3007">
          <cell r="J3007">
            <v>3</v>
          </cell>
          <cell r="K3007">
            <v>8</v>
          </cell>
          <cell r="L3007">
            <v>27</v>
          </cell>
          <cell r="M3007">
            <v>7.2220845800000003E-2</v>
          </cell>
        </row>
        <row r="3008">
          <cell r="J3008">
            <v>4</v>
          </cell>
          <cell r="K3008">
            <v>8</v>
          </cell>
          <cell r="L3008">
            <v>27</v>
          </cell>
          <cell r="M3008">
            <v>7.5683353800000006E-2</v>
          </cell>
        </row>
        <row r="3009">
          <cell r="J3009">
            <v>5</v>
          </cell>
          <cell r="K3009">
            <v>8</v>
          </cell>
          <cell r="L3009">
            <v>27</v>
          </cell>
          <cell r="M3009">
            <v>8.0691809000000003E-2</v>
          </cell>
        </row>
        <row r="3010">
          <cell r="J3010">
            <v>6</v>
          </cell>
          <cell r="K3010">
            <v>8</v>
          </cell>
          <cell r="L3010">
            <v>27</v>
          </cell>
          <cell r="M3010">
            <v>8.4735707899999999E-2</v>
          </cell>
        </row>
        <row r="3011">
          <cell r="J3011">
            <v>7</v>
          </cell>
          <cell r="K3011">
            <v>8</v>
          </cell>
          <cell r="L3011">
            <v>27</v>
          </cell>
          <cell r="M3011">
            <v>9.0502601399999993E-2</v>
          </cell>
        </row>
        <row r="3012">
          <cell r="J3012">
            <v>8</v>
          </cell>
          <cell r="K3012">
            <v>8</v>
          </cell>
          <cell r="L3012">
            <v>27</v>
          </cell>
          <cell r="M3012">
            <v>9.8813036000000007E-2</v>
          </cell>
        </row>
        <row r="3013">
          <cell r="J3013">
            <v>9</v>
          </cell>
          <cell r="K3013">
            <v>8</v>
          </cell>
          <cell r="L3013">
            <v>27</v>
          </cell>
          <cell r="M3013">
            <v>0.1153234101</v>
          </cell>
        </row>
        <row r="3014">
          <cell r="J3014">
            <v>10</v>
          </cell>
          <cell r="K3014">
            <v>8</v>
          </cell>
          <cell r="L3014">
            <v>27</v>
          </cell>
          <cell r="M3014">
            <v>0.15818436280000001</v>
          </cell>
        </row>
        <row r="3015">
          <cell r="J3015">
            <v>11</v>
          </cell>
          <cell r="K3015">
            <v>8</v>
          </cell>
          <cell r="L3015">
            <v>27</v>
          </cell>
          <cell r="M3015">
            <v>0</v>
          </cell>
        </row>
        <row r="3016">
          <cell r="J3016">
            <v>12</v>
          </cell>
          <cell r="K3016">
            <v>8</v>
          </cell>
          <cell r="L3016">
            <v>27</v>
          </cell>
          <cell r="M3016">
            <v>1</v>
          </cell>
        </row>
        <row r="3017">
          <cell r="J3017">
            <v>13</v>
          </cell>
          <cell r="K3017">
            <v>8</v>
          </cell>
          <cell r="L3017">
            <v>27</v>
          </cell>
          <cell r="M3017">
            <v>0</v>
          </cell>
        </row>
        <row r="3018">
          <cell r="J3018">
            <v>1</v>
          </cell>
          <cell r="K3018">
            <v>8</v>
          </cell>
          <cell r="L3018">
            <v>28</v>
          </cell>
          <cell r="M3018">
            <v>6.7988673999999999E-2</v>
          </cell>
        </row>
        <row r="3019">
          <cell r="J3019">
            <v>2</v>
          </cell>
          <cell r="K3019">
            <v>8</v>
          </cell>
          <cell r="L3019">
            <v>28</v>
          </cell>
          <cell r="M3019">
            <v>7.0639672799999997E-2</v>
          </cell>
        </row>
        <row r="3020">
          <cell r="J3020">
            <v>3</v>
          </cell>
          <cell r="K3020">
            <v>8</v>
          </cell>
          <cell r="L3020">
            <v>28</v>
          </cell>
          <cell r="M3020">
            <v>7.2426900599999997E-2</v>
          </cell>
        </row>
        <row r="3021">
          <cell r="J3021">
            <v>4</v>
          </cell>
          <cell r="K3021">
            <v>8</v>
          </cell>
          <cell r="L3021">
            <v>28</v>
          </cell>
          <cell r="M3021">
            <v>7.5888958100000001E-2</v>
          </cell>
        </row>
        <row r="3022">
          <cell r="J3022">
            <v>5</v>
          </cell>
          <cell r="K3022">
            <v>8</v>
          </cell>
          <cell r="L3022">
            <v>28</v>
          </cell>
          <cell r="M3022">
            <v>8.0897298399999998E-2</v>
          </cell>
        </row>
        <row r="3023">
          <cell r="J3023">
            <v>6</v>
          </cell>
          <cell r="K3023">
            <v>8</v>
          </cell>
          <cell r="L3023">
            <v>28</v>
          </cell>
          <cell r="M3023">
            <v>8.4937947799999997E-2</v>
          </cell>
        </row>
        <row r="3024">
          <cell r="J3024">
            <v>7</v>
          </cell>
          <cell r="K3024">
            <v>8</v>
          </cell>
          <cell r="L3024">
            <v>28</v>
          </cell>
          <cell r="M3024">
            <v>9.0699150800000003E-2</v>
          </cell>
        </row>
        <row r="3025">
          <cell r="J3025">
            <v>8</v>
          </cell>
          <cell r="K3025">
            <v>8</v>
          </cell>
          <cell r="L3025">
            <v>28</v>
          </cell>
          <cell r="M3025">
            <v>9.9009191799999993E-2</v>
          </cell>
        </row>
        <row r="3026">
          <cell r="J3026">
            <v>9</v>
          </cell>
          <cell r="K3026">
            <v>8</v>
          </cell>
          <cell r="L3026">
            <v>28</v>
          </cell>
          <cell r="M3026">
            <v>0.1155107039</v>
          </cell>
        </row>
        <row r="3027">
          <cell r="J3027">
            <v>10</v>
          </cell>
          <cell r="K3027">
            <v>8</v>
          </cell>
          <cell r="L3027">
            <v>28</v>
          </cell>
          <cell r="M3027">
            <v>0.15834913649999999</v>
          </cell>
        </row>
        <row r="3028">
          <cell r="J3028">
            <v>11</v>
          </cell>
          <cell r="K3028">
            <v>8</v>
          </cell>
          <cell r="L3028">
            <v>28</v>
          </cell>
          <cell r="M3028">
            <v>0</v>
          </cell>
        </row>
        <row r="3029">
          <cell r="J3029">
            <v>12</v>
          </cell>
          <cell r="K3029">
            <v>8</v>
          </cell>
          <cell r="L3029">
            <v>28</v>
          </cell>
          <cell r="M3029">
            <v>1</v>
          </cell>
        </row>
        <row r="3030">
          <cell r="J3030">
            <v>13</v>
          </cell>
          <cell r="K3030">
            <v>8</v>
          </cell>
          <cell r="L3030">
            <v>28</v>
          </cell>
          <cell r="M3030">
            <v>0</v>
          </cell>
        </row>
        <row r="3031">
          <cell r="J3031">
            <v>1</v>
          </cell>
          <cell r="K3031">
            <v>8</v>
          </cell>
          <cell r="L3031">
            <v>29</v>
          </cell>
          <cell r="M3031">
            <v>6.8154311400000001E-2</v>
          </cell>
        </row>
        <row r="3032">
          <cell r="J3032">
            <v>2</v>
          </cell>
          <cell r="K3032">
            <v>8</v>
          </cell>
          <cell r="L3032">
            <v>29</v>
          </cell>
          <cell r="M3032">
            <v>7.0805910299999997E-2</v>
          </cell>
        </row>
        <row r="3033">
          <cell r="J3033">
            <v>3</v>
          </cell>
          <cell r="K3033">
            <v>8</v>
          </cell>
          <cell r="L3033">
            <v>29</v>
          </cell>
          <cell r="M3033">
            <v>7.2591509600000007E-2</v>
          </cell>
        </row>
        <row r="3034">
          <cell r="J3034">
            <v>4</v>
          </cell>
          <cell r="K3034">
            <v>8</v>
          </cell>
          <cell r="L3034">
            <v>29</v>
          </cell>
          <cell r="M3034">
            <v>7.6053207100000006E-2</v>
          </cell>
        </row>
        <row r="3035">
          <cell r="J3035">
            <v>5</v>
          </cell>
          <cell r="K3035">
            <v>8</v>
          </cell>
          <cell r="L3035">
            <v>29</v>
          </cell>
          <cell r="M3035">
            <v>8.1061455700000007E-2</v>
          </cell>
        </row>
        <row r="3036">
          <cell r="J3036">
            <v>6</v>
          </cell>
          <cell r="K3036">
            <v>8</v>
          </cell>
          <cell r="L3036">
            <v>29</v>
          </cell>
          <cell r="M3036">
            <v>8.5099509200000006E-2</v>
          </cell>
        </row>
        <row r="3037">
          <cell r="J3037">
            <v>7</v>
          </cell>
          <cell r="K3037">
            <v>8</v>
          </cell>
          <cell r="L3037">
            <v>29</v>
          </cell>
          <cell r="M3037">
            <v>9.0856166299999999E-2</v>
          </cell>
        </row>
        <row r="3038">
          <cell r="J3038">
            <v>8</v>
          </cell>
          <cell r="K3038">
            <v>8</v>
          </cell>
          <cell r="L3038">
            <v>29</v>
          </cell>
          <cell r="M3038">
            <v>9.9165892800000002E-2</v>
          </cell>
        </row>
        <row r="3039">
          <cell r="J3039">
            <v>9</v>
          </cell>
          <cell r="K3039">
            <v>8</v>
          </cell>
          <cell r="L3039">
            <v>29</v>
          </cell>
          <cell r="M3039">
            <v>0.1156603254</v>
          </cell>
        </row>
        <row r="3040">
          <cell r="J3040">
            <v>10</v>
          </cell>
          <cell r="K3040">
            <v>8</v>
          </cell>
          <cell r="L3040">
            <v>29</v>
          </cell>
          <cell r="M3040">
            <v>0.1584807677</v>
          </cell>
        </row>
        <row r="3041">
          <cell r="J3041">
            <v>11</v>
          </cell>
          <cell r="K3041">
            <v>8</v>
          </cell>
          <cell r="L3041">
            <v>29</v>
          </cell>
          <cell r="M3041">
            <v>0</v>
          </cell>
        </row>
        <row r="3042">
          <cell r="J3042">
            <v>12</v>
          </cell>
          <cell r="K3042">
            <v>8</v>
          </cell>
          <cell r="L3042">
            <v>29</v>
          </cell>
          <cell r="M3042">
            <v>1</v>
          </cell>
        </row>
        <row r="3043">
          <cell r="J3043">
            <v>13</v>
          </cell>
          <cell r="K3043">
            <v>8</v>
          </cell>
          <cell r="L3043">
            <v>29</v>
          </cell>
          <cell r="M3043">
            <v>0</v>
          </cell>
        </row>
        <row r="3044">
          <cell r="J3044">
            <v>1</v>
          </cell>
          <cell r="K3044">
            <v>8</v>
          </cell>
          <cell r="L3044">
            <v>30</v>
          </cell>
          <cell r="M3044">
            <v>6.8286632599999994E-2</v>
          </cell>
        </row>
        <row r="3045">
          <cell r="J3045">
            <v>2</v>
          </cell>
          <cell r="K3045">
            <v>8</v>
          </cell>
          <cell r="L3045">
            <v>30</v>
          </cell>
          <cell r="M3045">
            <v>7.0938710799999999E-2</v>
          </cell>
        </row>
        <row r="3046">
          <cell r="J3046">
            <v>3</v>
          </cell>
          <cell r="K3046">
            <v>8</v>
          </cell>
          <cell r="L3046">
            <v>30</v>
          </cell>
          <cell r="M3046">
            <v>7.2723009199999994E-2</v>
          </cell>
        </row>
        <row r="3047">
          <cell r="J3047">
            <v>4</v>
          </cell>
          <cell r="K3047">
            <v>8</v>
          </cell>
          <cell r="L3047">
            <v>30</v>
          </cell>
          <cell r="M3047">
            <v>7.6184419099999998E-2</v>
          </cell>
        </row>
        <row r="3048">
          <cell r="J3048">
            <v>5</v>
          </cell>
          <cell r="K3048">
            <v>8</v>
          </cell>
          <cell r="L3048">
            <v>30</v>
          </cell>
          <cell r="M3048">
            <v>8.1192594399999998E-2</v>
          </cell>
        </row>
        <row r="3049">
          <cell r="J3049">
            <v>6</v>
          </cell>
          <cell r="K3049">
            <v>8</v>
          </cell>
          <cell r="L3049">
            <v>30</v>
          </cell>
          <cell r="M3049">
            <v>8.5228574099999996E-2</v>
          </cell>
        </row>
        <row r="3050">
          <cell r="J3050">
            <v>7</v>
          </cell>
          <cell r="K3050">
            <v>8</v>
          </cell>
          <cell r="L3050">
            <v>30</v>
          </cell>
          <cell r="M3050">
            <v>9.0981599600000004E-2</v>
          </cell>
        </row>
        <row r="3051">
          <cell r="J3051">
            <v>8</v>
          </cell>
          <cell r="K3051">
            <v>8</v>
          </cell>
          <cell r="L3051">
            <v>30</v>
          </cell>
          <cell r="M3051">
            <v>9.9291075000000006E-2</v>
          </cell>
        </row>
        <row r="3052">
          <cell r="J3052">
            <v>9</v>
          </cell>
          <cell r="K3052">
            <v>8</v>
          </cell>
          <cell r="L3052">
            <v>30</v>
          </cell>
          <cell r="M3052">
            <v>0.1157798521</v>
          </cell>
        </row>
        <row r="3053">
          <cell r="J3053">
            <v>10</v>
          </cell>
          <cell r="K3053">
            <v>8</v>
          </cell>
          <cell r="L3053">
            <v>30</v>
          </cell>
          <cell r="M3053">
            <v>0.1585859225</v>
          </cell>
        </row>
        <row r="3054">
          <cell r="J3054">
            <v>11</v>
          </cell>
          <cell r="K3054">
            <v>8</v>
          </cell>
          <cell r="L3054">
            <v>30</v>
          </cell>
          <cell r="M3054">
            <v>0</v>
          </cell>
        </row>
        <row r="3055">
          <cell r="J3055">
            <v>12</v>
          </cell>
          <cell r="K3055">
            <v>8</v>
          </cell>
          <cell r="L3055">
            <v>30</v>
          </cell>
          <cell r="M3055">
            <v>1</v>
          </cell>
        </row>
        <row r="3056">
          <cell r="J3056">
            <v>13</v>
          </cell>
          <cell r="K3056">
            <v>8</v>
          </cell>
          <cell r="L3056">
            <v>30</v>
          </cell>
          <cell r="M3056">
            <v>0</v>
          </cell>
        </row>
        <row r="3057">
          <cell r="J3057">
            <v>1</v>
          </cell>
          <cell r="K3057">
            <v>9</v>
          </cell>
          <cell r="L3057">
            <v>9</v>
          </cell>
          <cell r="M3057">
            <v>3.4891023000000001E-3</v>
          </cell>
        </row>
        <row r="3058">
          <cell r="J3058">
            <v>2</v>
          </cell>
          <cell r="K3058">
            <v>9</v>
          </cell>
          <cell r="L3058">
            <v>9</v>
          </cell>
          <cell r="M3058">
            <v>4.0533634999999997E-3</v>
          </cell>
        </row>
        <row r="3059">
          <cell r="J3059">
            <v>3</v>
          </cell>
          <cell r="K3059">
            <v>9</v>
          </cell>
          <cell r="L3059">
            <v>9</v>
          </cell>
          <cell r="M3059">
            <v>5.0426383E-3</v>
          </cell>
        </row>
        <row r="3060">
          <cell r="J3060">
            <v>4</v>
          </cell>
          <cell r="K3060">
            <v>9</v>
          </cell>
          <cell r="L3060">
            <v>9</v>
          </cell>
          <cell r="M3060">
            <v>6.8828331000000001E-3</v>
          </cell>
        </row>
        <row r="3061">
          <cell r="J3061">
            <v>5</v>
          </cell>
          <cell r="K3061">
            <v>9</v>
          </cell>
          <cell r="L3061">
            <v>9</v>
          </cell>
          <cell r="M3061">
            <v>9.9777883999999997E-3</v>
          </cell>
        </row>
        <row r="3062">
          <cell r="J3062">
            <v>6</v>
          </cell>
          <cell r="K3062">
            <v>9</v>
          </cell>
          <cell r="L3062">
            <v>9</v>
          </cell>
          <cell r="M3062">
            <v>1.3470614000000001E-2</v>
          </cell>
        </row>
        <row r="3063">
          <cell r="J3063">
            <v>7</v>
          </cell>
          <cell r="K3063">
            <v>9</v>
          </cell>
          <cell r="L3063">
            <v>9</v>
          </cell>
          <cell r="M3063">
            <v>1.8704821E-2</v>
          </cell>
        </row>
        <row r="3064">
          <cell r="J3064">
            <v>8</v>
          </cell>
          <cell r="K3064">
            <v>9</v>
          </cell>
          <cell r="L3064">
            <v>9</v>
          </cell>
          <cell r="M3064">
            <v>2.3466104299999999E-2</v>
          </cell>
        </row>
        <row r="3065">
          <cell r="J3065">
            <v>9</v>
          </cell>
          <cell r="K3065">
            <v>9</v>
          </cell>
          <cell r="L3065">
            <v>9</v>
          </cell>
          <cell r="M3065">
            <v>4.2010795500000003E-2</v>
          </cell>
        </row>
        <row r="3066">
          <cell r="J3066">
            <v>10</v>
          </cell>
          <cell r="K3066">
            <v>9</v>
          </cell>
          <cell r="L3066">
            <v>9</v>
          </cell>
          <cell r="M3066">
            <v>9.0907474599999996E-2</v>
          </cell>
        </row>
        <row r="3067">
          <cell r="J3067">
            <v>11</v>
          </cell>
          <cell r="K3067">
            <v>9</v>
          </cell>
          <cell r="L3067">
            <v>9</v>
          </cell>
          <cell r="M3067">
            <v>0</v>
          </cell>
        </row>
        <row r="3068">
          <cell r="J3068">
            <v>12</v>
          </cell>
          <cell r="K3068">
            <v>9</v>
          </cell>
          <cell r="L3068">
            <v>9</v>
          </cell>
          <cell r="M3068">
            <v>1</v>
          </cell>
        </row>
        <row r="3069">
          <cell r="J3069">
            <v>13</v>
          </cell>
          <cell r="K3069">
            <v>9</v>
          </cell>
          <cell r="L3069">
            <v>9</v>
          </cell>
          <cell r="M3069">
            <v>0</v>
          </cell>
        </row>
        <row r="3070">
          <cell r="J3070">
            <v>1</v>
          </cell>
          <cell r="K3070">
            <v>9</v>
          </cell>
          <cell r="L3070">
            <v>10</v>
          </cell>
          <cell r="M3070">
            <v>1.24076619E-2</v>
          </cell>
        </row>
        <row r="3071">
          <cell r="J3071">
            <v>2</v>
          </cell>
          <cell r="K3071">
            <v>9</v>
          </cell>
          <cell r="L3071">
            <v>10</v>
          </cell>
          <cell r="M3071">
            <v>1.4265846299999999E-2</v>
          </cell>
        </row>
        <row r="3072">
          <cell r="J3072">
            <v>3</v>
          </cell>
          <cell r="K3072">
            <v>9</v>
          </cell>
          <cell r="L3072">
            <v>10</v>
          </cell>
          <cell r="M3072">
            <v>1.6158597300000001E-2</v>
          </cell>
        </row>
        <row r="3073">
          <cell r="J3073">
            <v>4</v>
          </cell>
          <cell r="K3073">
            <v>9</v>
          </cell>
          <cell r="L3073">
            <v>10</v>
          </cell>
          <cell r="M3073">
            <v>1.9218419800000001E-2</v>
          </cell>
        </row>
        <row r="3074">
          <cell r="J3074">
            <v>5</v>
          </cell>
          <cell r="K3074">
            <v>9</v>
          </cell>
          <cell r="L3074">
            <v>10</v>
          </cell>
          <cell r="M3074">
            <v>2.3720465900000001E-2</v>
          </cell>
        </row>
        <row r="3075">
          <cell r="J3075">
            <v>6</v>
          </cell>
          <cell r="K3075">
            <v>9</v>
          </cell>
          <cell r="L3075">
            <v>10</v>
          </cell>
          <cell r="M3075">
            <v>2.82360722E-2</v>
          </cell>
        </row>
        <row r="3076">
          <cell r="J3076">
            <v>7</v>
          </cell>
          <cell r="K3076">
            <v>9</v>
          </cell>
          <cell r="L3076">
            <v>10</v>
          </cell>
          <cell r="M3076">
            <v>3.4944621799999999E-2</v>
          </cell>
        </row>
        <row r="3077">
          <cell r="J3077">
            <v>8</v>
          </cell>
          <cell r="K3077">
            <v>9</v>
          </cell>
          <cell r="L3077">
            <v>10</v>
          </cell>
          <cell r="M3077">
            <v>4.2391600199999997E-2</v>
          </cell>
        </row>
        <row r="3078">
          <cell r="J3078">
            <v>9</v>
          </cell>
          <cell r="K3078">
            <v>9</v>
          </cell>
          <cell r="L3078">
            <v>10</v>
          </cell>
          <cell r="M3078">
            <v>6.1258375800000001E-2</v>
          </cell>
        </row>
        <row r="3079">
          <cell r="J3079">
            <v>10</v>
          </cell>
          <cell r="K3079">
            <v>9</v>
          </cell>
          <cell r="L3079">
            <v>10</v>
          </cell>
          <cell r="M3079">
            <v>0.1100951672</v>
          </cell>
        </row>
        <row r="3080">
          <cell r="J3080">
            <v>11</v>
          </cell>
          <cell r="K3080">
            <v>9</v>
          </cell>
          <cell r="L3080">
            <v>10</v>
          </cell>
          <cell r="M3080">
            <v>0</v>
          </cell>
        </row>
        <row r="3081">
          <cell r="J3081">
            <v>12</v>
          </cell>
          <cell r="K3081">
            <v>9</v>
          </cell>
          <cell r="L3081">
            <v>10</v>
          </cell>
          <cell r="M3081">
            <v>1</v>
          </cell>
        </row>
        <row r="3082">
          <cell r="J3082">
            <v>13</v>
          </cell>
          <cell r="K3082">
            <v>9</v>
          </cell>
          <cell r="L3082">
            <v>10</v>
          </cell>
          <cell r="M3082">
            <v>0</v>
          </cell>
        </row>
        <row r="3083">
          <cell r="J3083">
            <v>1</v>
          </cell>
          <cell r="K3083">
            <v>9</v>
          </cell>
          <cell r="L3083">
            <v>11</v>
          </cell>
          <cell r="M3083">
            <v>2.2530898600000002E-2</v>
          </cell>
        </row>
        <row r="3084">
          <cell r="J3084">
            <v>2</v>
          </cell>
          <cell r="K3084">
            <v>9</v>
          </cell>
          <cell r="L3084">
            <v>11</v>
          </cell>
          <cell r="M3084">
            <v>2.48541914E-2</v>
          </cell>
        </row>
        <row r="3085">
          <cell r="J3085">
            <v>3</v>
          </cell>
          <cell r="K3085">
            <v>9</v>
          </cell>
          <cell r="L3085">
            <v>11</v>
          </cell>
          <cell r="M3085">
            <v>2.6967662999999999E-2</v>
          </cell>
        </row>
        <row r="3086">
          <cell r="J3086">
            <v>4</v>
          </cell>
          <cell r="K3086">
            <v>9</v>
          </cell>
          <cell r="L3086">
            <v>11</v>
          </cell>
          <cell r="M3086">
            <v>3.0386395300000001E-2</v>
          </cell>
        </row>
        <row r="3087">
          <cell r="J3087">
            <v>5</v>
          </cell>
          <cell r="K3087">
            <v>9</v>
          </cell>
          <cell r="L3087">
            <v>11</v>
          </cell>
          <cell r="M3087">
            <v>3.5276263299999999E-2</v>
          </cell>
        </row>
        <row r="3088">
          <cell r="J3088">
            <v>6</v>
          </cell>
          <cell r="K3088">
            <v>9</v>
          </cell>
          <cell r="L3088">
            <v>11</v>
          </cell>
          <cell r="M3088">
            <v>3.9925518100000001E-2</v>
          </cell>
        </row>
        <row r="3089">
          <cell r="J3089">
            <v>7</v>
          </cell>
          <cell r="K3089">
            <v>9</v>
          </cell>
          <cell r="L3089">
            <v>11</v>
          </cell>
          <cell r="M3089">
            <v>4.6783161500000003E-2</v>
          </cell>
        </row>
        <row r="3090">
          <cell r="J3090">
            <v>8</v>
          </cell>
          <cell r="K3090">
            <v>9</v>
          </cell>
          <cell r="L3090">
            <v>11</v>
          </cell>
          <cell r="M3090">
            <v>5.4925313000000003E-2</v>
          </cell>
        </row>
        <row r="3091">
          <cell r="J3091">
            <v>9</v>
          </cell>
          <cell r="K3091">
            <v>9</v>
          </cell>
          <cell r="L3091">
            <v>11</v>
          </cell>
          <cell r="M3091">
            <v>7.3372119099999994E-2</v>
          </cell>
        </row>
        <row r="3092">
          <cell r="J3092">
            <v>10</v>
          </cell>
          <cell r="K3092">
            <v>9</v>
          </cell>
          <cell r="L3092">
            <v>11</v>
          </cell>
          <cell r="M3092">
            <v>0.12114493680000001</v>
          </cell>
        </row>
        <row r="3093">
          <cell r="J3093">
            <v>11</v>
          </cell>
          <cell r="K3093">
            <v>9</v>
          </cell>
          <cell r="L3093">
            <v>11</v>
          </cell>
          <cell r="M3093">
            <v>0</v>
          </cell>
        </row>
        <row r="3094">
          <cell r="J3094">
            <v>12</v>
          </cell>
          <cell r="K3094">
            <v>9</v>
          </cell>
          <cell r="L3094">
            <v>11</v>
          </cell>
          <cell r="M3094">
            <v>1</v>
          </cell>
        </row>
        <row r="3095">
          <cell r="J3095">
            <v>13</v>
          </cell>
          <cell r="K3095">
            <v>9</v>
          </cell>
          <cell r="L3095">
            <v>11</v>
          </cell>
          <cell r="M3095">
            <v>0</v>
          </cell>
        </row>
        <row r="3096">
          <cell r="J3096">
            <v>1</v>
          </cell>
          <cell r="K3096">
            <v>9</v>
          </cell>
          <cell r="L3096">
            <v>12</v>
          </cell>
          <cell r="M3096">
            <v>3.1509525400000002E-2</v>
          </cell>
        </row>
        <row r="3097">
          <cell r="J3097">
            <v>2</v>
          </cell>
          <cell r="K3097">
            <v>9</v>
          </cell>
          <cell r="L3097">
            <v>12</v>
          </cell>
          <cell r="M3097">
            <v>3.39847411E-2</v>
          </cell>
        </row>
        <row r="3098">
          <cell r="J3098">
            <v>3</v>
          </cell>
          <cell r="K3098">
            <v>9</v>
          </cell>
          <cell r="L3098">
            <v>12</v>
          </cell>
          <cell r="M3098">
            <v>3.6098373500000003E-2</v>
          </cell>
        </row>
        <row r="3099">
          <cell r="J3099">
            <v>4</v>
          </cell>
          <cell r="K3099">
            <v>9</v>
          </cell>
          <cell r="L3099">
            <v>12</v>
          </cell>
          <cell r="M3099">
            <v>3.96017876E-2</v>
          </cell>
        </row>
        <row r="3100">
          <cell r="J3100">
            <v>5</v>
          </cell>
          <cell r="K3100">
            <v>9</v>
          </cell>
          <cell r="L3100">
            <v>12</v>
          </cell>
          <cell r="M3100">
            <v>4.45921372E-2</v>
          </cell>
        </row>
        <row r="3101">
          <cell r="J3101">
            <v>6</v>
          </cell>
          <cell r="K3101">
            <v>9</v>
          </cell>
          <cell r="L3101">
            <v>12</v>
          </cell>
          <cell r="M3101">
            <v>4.9177011600000001E-2</v>
          </cell>
        </row>
        <row r="3102">
          <cell r="J3102">
            <v>7</v>
          </cell>
          <cell r="K3102">
            <v>9</v>
          </cell>
          <cell r="L3102">
            <v>12</v>
          </cell>
          <cell r="M3102">
            <v>5.5899391399999998E-2</v>
          </cell>
        </row>
        <row r="3103">
          <cell r="J3103">
            <v>8</v>
          </cell>
          <cell r="K3103">
            <v>9</v>
          </cell>
          <cell r="L3103">
            <v>12</v>
          </cell>
          <cell r="M3103">
            <v>6.4211412600000004E-2</v>
          </cell>
        </row>
        <row r="3104">
          <cell r="J3104">
            <v>9</v>
          </cell>
          <cell r="K3104">
            <v>9</v>
          </cell>
          <cell r="L3104">
            <v>12</v>
          </cell>
          <cell r="M3104">
            <v>8.22729076E-2</v>
          </cell>
        </row>
        <row r="3105">
          <cell r="J3105">
            <v>10</v>
          </cell>
          <cell r="K3105">
            <v>9</v>
          </cell>
          <cell r="L3105">
            <v>12</v>
          </cell>
          <cell r="M3105">
            <v>0.1290729954</v>
          </cell>
        </row>
        <row r="3106">
          <cell r="J3106">
            <v>11</v>
          </cell>
          <cell r="K3106">
            <v>9</v>
          </cell>
          <cell r="L3106">
            <v>12</v>
          </cell>
          <cell r="M3106">
            <v>0</v>
          </cell>
        </row>
        <row r="3107">
          <cell r="J3107">
            <v>12</v>
          </cell>
          <cell r="K3107">
            <v>9</v>
          </cell>
          <cell r="L3107">
            <v>12</v>
          </cell>
          <cell r="M3107">
            <v>1</v>
          </cell>
        </row>
        <row r="3108">
          <cell r="J3108">
            <v>13</v>
          </cell>
          <cell r="K3108">
            <v>9</v>
          </cell>
          <cell r="L3108">
            <v>12</v>
          </cell>
          <cell r="M3108">
            <v>0</v>
          </cell>
        </row>
        <row r="3109">
          <cell r="J3109">
            <v>1</v>
          </cell>
          <cell r="K3109">
            <v>9</v>
          </cell>
          <cell r="L3109">
            <v>13</v>
          </cell>
          <cell r="M3109">
            <v>3.8924516700000002E-2</v>
          </cell>
        </row>
        <row r="3110">
          <cell r="J3110">
            <v>2</v>
          </cell>
          <cell r="K3110">
            <v>9</v>
          </cell>
          <cell r="L3110">
            <v>13</v>
          </cell>
          <cell r="M3110">
            <v>4.1458619000000002E-2</v>
          </cell>
        </row>
        <row r="3111">
          <cell r="J3111">
            <v>3</v>
          </cell>
          <cell r="K3111">
            <v>9</v>
          </cell>
          <cell r="L3111">
            <v>13</v>
          </cell>
          <cell r="M3111">
            <v>4.3523025E-2</v>
          </cell>
        </row>
        <row r="3112">
          <cell r="J3112">
            <v>4</v>
          </cell>
          <cell r="K3112">
            <v>9</v>
          </cell>
          <cell r="L3112">
            <v>13</v>
          </cell>
          <cell r="M3112">
            <v>4.7038165100000001E-2</v>
          </cell>
        </row>
        <row r="3113">
          <cell r="J3113">
            <v>5</v>
          </cell>
          <cell r="K3113">
            <v>9</v>
          </cell>
          <cell r="L3113">
            <v>13</v>
          </cell>
          <cell r="M3113">
            <v>5.2052464200000002E-2</v>
          </cell>
        </row>
        <row r="3114">
          <cell r="J3114">
            <v>6</v>
          </cell>
          <cell r="K3114">
            <v>9</v>
          </cell>
          <cell r="L3114">
            <v>13</v>
          </cell>
          <cell r="M3114">
            <v>5.6541319999999999E-2</v>
          </cell>
        </row>
        <row r="3115">
          <cell r="J3115">
            <v>7</v>
          </cell>
          <cell r="K3115">
            <v>9</v>
          </cell>
          <cell r="L3115">
            <v>13</v>
          </cell>
          <cell r="M3115">
            <v>6.3089575300000006E-2</v>
          </cell>
        </row>
        <row r="3116">
          <cell r="J3116">
            <v>8</v>
          </cell>
          <cell r="K3116">
            <v>9</v>
          </cell>
          <cell r="L3116">
            <v>13</v>
          </cell>
          <cell r="M3116">
            <v>7.1436941700000006E-2</v>
          </cell>
        </row>
        <row r="3117">
          <cell r="J3117">
            <v>9</v>
          </cell>
          <cell r="K3117">
            <v>9</v>
          </cell>
          <cell r="L3117">
            <v>13</v>
          </cell>
          <cell r="M3117">
            <v>8.9180913900000006E-2</v>
          </cell>
        </row>
        <row r="3118">
          <cell r="J3118">
            <v>10</v>
          </cell>
          <cell r="K3118">
            <v>9</v>
          </cell>
          <cell r="L3118">
            <v>13</v>
          </cell>
          <cell r="M3118">
            <v>0.13517598559999999</v>
          </cell>
        </row>
        <row r="3119">
          <cell r="J3119">
            <v>11</v>
          </cell>
          <cell r="K3119">
            <v>9</v>
          </cell>
          <cell r="L3119">
            <v>13</v>
          </cell>
          <cell r="M3119">
            <v>0</v>
          </cell>
        </row>
        <row r="3120">
          <cell r="J3120">
            <v>12</v>
          </cell>
          <cell r="K3120">
            <v>9</v>
          </cell>
          <cell r="L3120">
            <v>13</v>
          </cell>
          <cell r="M3120">
            <v>1</v>
          </cell>
        </row>
        <row r="3121">
          <cell r="J3121">
            <v>13</v>
          </cell>
          <cell r="K3121">
            <v>9</v>
          </cell>
          <cell r="L3121">
            <v>13</v>
          </cell>
          <cell r="M3121">
            <v>0</v>
          </cell>
        </row>
        <row r="3122">
          <cell r="J3122">
            <v>1</v>
          </cell>
          <cell r="K3122">
            <v>9</v>
          </cell>
          <cell r="L3122">
            <v>14</v>
          </cell>
          <cell r="M3122">
            <v>4.4912716599999999E-2</v>
          </cell>
        </row>
        <row r="3123">
          <cell r="J3123">
            <v>2</v>
          </cell>
          <cell r="K3123">
            <v>9</v>
          </cell>
          <cell r="L3123">
            <v>14</v>
          </cell>
          <cell r="M3123">
            <v>4.74770339E-2</v>
          </cell>
        </row>
        <row r="3124">
          <cell r="J3124">
            <v>3</v>
          </cell>
          <cell r="K3124">
            <v>9</v>
          </cell>
          <cell r="L3124">
            <v>14</v>
          </cell>
          <cell r="M3124">
            <v>4.9488862699999997E-2</v>
          </cell>
        </row>
        <row r="3125">
          <cell r="J3125">
            <v>4</v>
          </cell>
          <cell r="K3125">
            <v>9</v>
          </cell>
          <cell r="L3125">
            <v>14</v>
          </cell>
          <cell r="M3125">
            <v>5.2998391300000003E-2</v>
          </cell>
        </row>
        <row r="3126">
          <cell r="J3126">
            <v>5</v>
          </cell>
          <cell r="K3126">
            <v>9</v>
          </cell>
          <cell r="L3126">
            <v>14</v>
          </cell>
          <cell r="M3126">
            <v>5.8016825199999997E-2</v>
          </cell>
        </row>
        <row r="3127">
          <cell r="J3127">
            <v>6</v>
          </cell>
          <cell r="K3127">
            <v>9</v>
          </cell>
          <cell r="L3127">
            <v>14</v>
          </cell>
          <cell r="M3127">
            <v>6.2417189300000002E-2</v>
          </cell>
        </row>
        <row r="3128">
          <cell r="J3128">
            <v>7</v>
          </cell>
          <cell r="K3128">
            <v>9</v>
          </cell>
          <cell r="L3128">
            <v>14</v>
          </cell>
          <cell r="M3128">
            <v>6.8808892100000005E-2</v>
          </cell>
        </row>
        <row r="3129">
          <cell r="J3129">
            <v>8</v>
          </cell>
          <cell r="K3129">
            <v>9</v>
          </cell>
          <cell r="L3129">
            <v>14</v>
          </cell>
          <cell r="M3129">
            <v>7.7158000599999998E-2</v>
          </cell>
        </row>
        <row r="3130">
          <cell r="J3130">
            <v>9</v>
          </cell>
          <cell r="K3130">
            <v>9</v>
          </cell>
          <cell r="L3130">
            <v>14</v>
          </cell>
          <cell r="M3130">
            <v>9.4645863499999996E-2</v>
          </cell>
        </row>
        <row r="3131">
          <cell r="J3131">
            <v>10</v>
          </cell>
          <cell r="K3131">
            <v>9</v>
          </cell>
          <cell r="L3131">
            <v>14</v>
          </cell>
          <cell r="M3131">
            <v>0.13999061609999999</v>
          </cell>
        </row>
        <row r="3132">
          <cell r="J3132">
            <v>11</v>
          </cell>
          <cell r="K3132">
            <v>9</v>
          </cell>
          <cell r="L3132">
            <v>14</v>
          </cell>
          <cell r="M3132">
            <v>0</v>
          </cell>
        </row>
        <row r="3133">
          <cell r="J3133">
            <v>12</v>
          </cell>
          <cell r="K3133">
            <v>9</v>
          </cell>
          <cell r="L3133">
            <v>14</v>
          </cell>
          <cell r="M3133">
            <v>1</v>
          </cell>
        </row>
        <row r="3134">
          <cell r="J3134">
            <v>13</v>
          </cell>
          <cell r="K3134">
            <v>9</v>
          </cell>
          <cell r="L3134">
            <v>14</v>
          </cell>
          <cell r="M3134">
            <v>0</v>
          </cell>
        </row>
        <row r="3135">
          <cell r="J3135">
            <v>1</v>
          </cell>
          <cell r="K3135">
            <v>9</v>
          </cell>
          <cell r="L3135">
            <v>15</v>
          </cell>
          <cell r="M3135">
            <v>4.9713636399999997E-2</v>
          </cell>
        </row>
        <row r="3136">
          <cell r="J3136">
            <v>2</v>
          </cell>
          <cell r="K3136">
            <v>9</v>
          </cell>
          <cell r="L3136">
            <v>15</v>
          </cell>
          <cell r="M3136">
            <v>5.2297610000000001E-2</v>
          </cell>
        </row>
        <row r="3137">
          <cell r="J3137">
            <v>3</v>
          </cell>
          <cell r="K3137">
            <v>9</v>
          </cell>
          <cell r="L3137">
            <v>15</v>
          </cell>
          <cell r="M3137">
            <v>5.4263909800000003E-2</v>
          </cell>
        </row>
        <row r="3138">
          <cell r="J3138">
            <v>4</v>
          </cell>
          <cell r="K3138">
            <v>9</v>
          </cell>
          <cell r="L3138">
            <v>15</v>
          </cell>
          <cell r="M3138">
            <v>5.7764971200000001E-2</v>
          </cell>
        </row>
        <row r="3139">
          <cell r="J3139">
            <v>5</v>
          </cell>
          <cell r="K3139">
            <v>9</v>
          </cell>
          <cell r="L3139">
            <v>15</v>
          </cell>
          <cell r="M3139">
            <v>6.2782723700000001E-2</v>
          </cell>
        </row>
        <row r="3140">
          <cell r="J3140">
            <v>6</v>
          </cell>
          <cell r="K3140">
            <v>9</v>
          </cell>
          <cell r="L3140">
            <v>15</v>
          </cell>
          <cell r="M3140">
            <v>6.7109268900000005E-2</v>
          </cell>
        </row>
        <row r="3141">
          <cell r="J3141">
            <v>7</v>
          </cell>
          <cell r="K3141">
            <v>9</v>
          </cell>
          <cell r="L3141">
            <v>15</v>
          </cell>
          <cell r="M3141">
            <v>7.3371279799999994E-2</v>
          </cell>
        </row>
        <row r="3142">
          <cell r="J3142">
            <v>8</v>
          </cell>
          <cell r="K3142">
            <v>9</v>
          </cell>
          <cell r="L3142">
            <v>15</v>
          </cell>
          <cell r="M3142">
            <v>8.1714754700000003E-2</v>
          </cell>
        </row>
        <row r="3143">
          <cell r="J3143">
            <v>9</v>
          </cell>
          <cell r="K3143">
            <v>9</v>
          </cell>
          <cell r="L3143">
            <v>15</v>
          </cell>
          <cell r="M3143">
            <v>9.8997376499999998E-2</v>
          </cell>
        </row>
        <row r="3144">
          <cell r="J3144">
            <v>10</v>
          </cell>
          <cell r="K3144">
            <v>9</v>
          </cell>
          <cell r="L3144">
            <v>15</v>
          </cell>
          <cell r="M3144">
            <v>0.1438207068</v>
          </cell>
        </row>
        <row r="3145">
          <cell r="J3145">
            <v>11</v>
          </cell>
          <cell r="K3145">
            <v>9</v>
          </cell>
          <cell r="L3145">
            <v>15</v>
          </cell>
          <cell r="M3145">
            <v>0</v>
          </cell>
        </row>
        <row r="3146">
          <cell r="J3146">
            <v>12</v>
          </cell>
          <cell r="K3146">
            <v>9</v>
          </cell>
          <cell r="L3146">
            <v>15</v>
          </cell>
          <cell r="M3146">
            <v>1</v>
          </cell>
        </row>
        <row r="3147">
          <cell r="J3147">
            <v>13</v>
          </cell>
          <cell r="K3147">
            <v>9</v>
          </cell>
          <cell r="L3147">
            <v>15</v>
          </cell>
          <cell r="M3147">
            <v>0</v>
          </cell>
        </row>
        <row r="3148">
          <cell r="J3148">
            <v>1</v>
          </cell>
          <cell r="K3148">
            <v>9</v>
          </cell>
          <cell r="L3148">
            <v>16</v>
          </cell>
          <cell r="M3148">
            <v>5.3553463799999999E-2</v>
          </cell>
        </row>
        <row r="3149">
          <cell r="J3149">
            <v>2</v>
          </cell>
          <cell r="K3149">
            <v>9</v>
          </cell>
          <cell r="L3149">
            <v>16</v>
          </cell>
          <cell r="M3149">
            <v>5.6151949399999998E-2</v>
          </cell>
        </row>
        <row r="3150">
          <cell r="J3150">
            <v>3</v>
          </cell>
          <cell r="K3150">
            <v>9</v>
          </cell>
          <cell r="L3150">
            <v>16</v>
          </cell>
          <cell r="M3150">
            <v>5.8080940900000003E-2</v>
          </cell>
        </row>
        <row r="3151">
          <cell r="J3151">
            <v>4</v>
          </cell>
          <cell r="K3151">
            <v>9</v>
          </cell>
          <cell r="L3151">
            <v>16</v>
          </cell>
          <cell r="M3151">
            <v>6.1574179700000002E-2</v>
          </cell>
        </row>
        <row r="3152">
          <cell r="J3152">
            <v>5</v>
          </cell>
          <cell r="K3152">
            <v>9</v>
          </cell>
          <cell r="L3152">
            <v>16</v>
          </cell>
          <cell r="M3152">
            <v>6.65903298E-2</v>
          </cell>
        </row>
        <row r="3153">
          <cell r="J3153">
            <v>6</v>
          </cell>
          <cell r="K3153">
            <v>9</v>
          </cell>
          <cell r="L3153">
            <v>16</v>
          </cell>
          <cell r="M3153">
            <v>7.0857074000000006E-2</v>
          </cell>
        </row>
        <row r="3154">
          <cell r="J3154">
            <v>7</v>
          </cell>
          <cell r="K3154">
            <v>9</v>
          </cell>
          <cell r="L3154">
            <v>16</v>
          </cell>
          <cell r="M3154">
            <v>7.7014250699999995E-2</v>
          </cell>
        </row>
        <row r="3155">
          <cell r="J3155">
            <v>8</v>
          </cell>
          <cell r="K3155">
            <v>9</v>
          </cell>
          <cell r="L3155">
            <v>16</v>
          </cell>
          <cell r="M3155">
            <v>8.5351360299999998E-2</v>
          </cell>
        </row>
        <row r="3156">
          <cell r="J3156">
            <v>9</v>
          </cell>
          <cell r="K3156">
            <v>9</v>
          </cell>
          <cell r="L3156">
            <v>16</v>
          </cell>
          <cell r="M3156">
            <v>0.10246985209999999</v>
          </cell>
        </row>
        <row r="3157">
          <cell r="J3157">
            <v>10</v>
          </cell>
          <cell r="K3157">
            <v>9</v>
          </cell>
          <cell r="L3157">
            <v>16</v>
          </cell>
          <cell r="M3157">
            <v>0.1468761328</v>
          </cell>
        </row>
        <row r="3158">
          <cell r="J3158">
            <v>11</v>
          </cell>
          <cell r="K3158">
            <v>9</v>
          </cell>
          <cell r="L3158">
            <v>16</v>
          </cell>
          <cell r="M3158">
            <v>0</v>
          </cell>
        </row>
        <row r="3159">
          <cell r="J3159">
            <v>12</v>
          </cell>
          <cell r="K3159">
            <v>9</v>
          </cell>
          <cell r="L3159">
            <v>16</v>
          </cell>
          <cell r="M3159">
            <v>1</v>
          </cell>
        </row>
        <row r="3160">
          <cell r="J3160">
            <v>13</v>
          </cell>
          <cell r="K3160">
            <v>9</v>
          </cell>
          <cell r="L3160">
            <v>16</v>
          </cell>
          <cell r="M3160">
            <v>0</v>
          </cell>
        </row>
        <row r="3161">
          <cell r="J3161">
            <v>1</v>
          </cell>
          <cell r="K3161">
            <v>9</v>
          </cell>
          <cell r="L3161">
            <v>17</v>
          </cell>
          <cell r="M3161">
            <v>5.6622160499999998E-2</v>
          </cell>
        </row>
        <row r="3162">
          <cell r="J3162">
            <v>2</v>
          </cell>
          <cell r="K3162">
            <v>9</v>
          </cell>
          <cell r="L3162">
            <v>17</v>
          </cell>
          <cell r="M3162">
            <v>5.9231922899999997E-2</v>
          </cell>
        </row>
        <row r="3163">
          <cell r="J3163">
            <v>3</v>
          </cell>
          <cell r="K3163">
            <v>9</v>
          </cell>
          <cell r="L3163">
            <v>17</v>
          </cell>
          <cell r="M3163">
            <v>6.1130861500000001E-2</v>
          </cell>
        </row>
        <row r="3164">
          <cell r="J3164">
            <v>4</v>
          </cell>
          <cell r="K3164">
            <v>9</v>
          </cell>
          <cell r="L3164">
            <v>17</v>
          </cell>
          <cell r="M3164">
            <v>6.4617570200000002E-2</v>
          </cell>
        </row>
        <row r="3165">
          <cell r="J3165">
            <v>5</v>
          </cell>
          <cell r="K3165">
            <v>9</v>
          </cell>
          <cell r="L3165">
            <v>17</v>
          </cell>
          <cell r="M3165">
            <v>6.9632159200000002E-2</v>
          </cell>
        </row>
        <row r="3166">
          <cell r="J3166">
            <v>6</v>
          </cell>
          <cell r="K3166">
            <v>9</v>
          </cell>
          <cell r="L3166">
            <v>17</v>
          </cell>
          <cell r="M3166">
            <v>7.3850910500000005E-2</v>
          </cell>
        </row>
        <row r="3167">
          <cell r="J3167">
            <v>7</v>
          </cell>
          <cell r="K3167">
            <v>9</v>
          </cell>
          <cell r="L3167">
            <v>17</v>
          </cell>
          <cell r="M3167">
            <v>7.9924013099999996E-2</v>
          </cell>
        </row>
        <row r="3168">
          <cell r="J3168">
            <v>8</v>
          </cell>
          <cell r="K3168">
            <v>9</v>
          </cell>
          <cell r="L3168">
            <v>17</v>
          </cell>
          <cell r="M3168">
            <v>8.82555426E-2</v>
          </cell>
        </row>
        <row r="3169">
          <cell r="J3169">
            <v>9</v>
          </cell>
          <cell r="K3169">
            <v>9</v>
          </cell>
          <cell r="L3169">
            <v>17</v>
          </cell>
          <cell r="M3169">
            <v>0.1052428721</v>
          </cell>
        </row>
        <row r="3170">
          <cell r="J3170">
            <v>10</v>
          </cell>
          <cell r="K3170">
            <v>9</v>
          </cell>
          <cell r="L3170">
            <v>17</v>
          </cell>
          <cell r="M3170">
            <v>0.14931585410000001</v>
          </cell>
        </row>
        <row r="3171">
          <cell r="J3171">
            <v>11</v>
          </cell>
          <cell r="K3171">
            <v>9</v>
          </cell>
          <cell r="L3171">
            <v>17</v>
          </cell>
          <cell r="M3171">
            <v>0</v>
          </cell>
        </row>
        <row r="3172">
          <cell r="J3172">
            <v>12</v>
          </cell>
          <cell r="K3172">
            <v>9</v>
          </cell>
          <cell r="L3172">
            <v>17</v>
          </cell>
          <cell r="M3172">
            <v>1</v>
          </cell>
        </row>
        <row r="3173">
          <cell r="J3173">
            <v>13</v>
          </cell>
          <cell r="K3173">
            <v>9</v>
          </cell>
          <cell r="L3173">
            <v>17</v>
          </cell>
          <cell r="M3173">
            <v>0</v>
          </cell>
        </row>
        <row r="3174">
          <cell r="J3174">
            <v>1</v>
          </cell>
          <cell r="K3174">
            <v>9</v>
          </cell>
          <cell r="L3174">
            <v>18</v>
          </cell>
          <cell r="M3174">
            <v>5.9073941400000003E-2</v>
          </cell>
        </row>
        <row r="3175">
          <cell r="J3175">
            <v>2</v>
          </cell>
          <cell r="K3175">
            <v>9</v>
          </cell>
          <cell r="L3175">
            <v>18</v>
          </cell>
          <cell r="M3175">
            <v>6.16926286E-2</v>
          </cell>
        </row>
        <row r="3176">
          <cell r="J3176">
            <v>3</v>
          </cell>
          <cell r="K3176">
            <v>9</v>
          </cell>
          <cell r="L3176">
            <v>18</v>
          </cell>
          <cell r="M3176">
            <v>6.3567493099999997E-2</v>
          </cell>
        </row>
        <row r="3177">
          <cell r="J3177">
            <v>4</v>
          </cell>
          <cell r="K3177">
            <v>9</v>
          </cell>
          <cell r="L3177">
            <v>18</v>
          </cell>
          <cell r="M3177">
            <v>6.7048910399999995E-2</v>
          </cell>
        </row>
        <row r="3178">
          <cell r="J3178">
            <v>5</v>
          </cell>
          <cell r="K3178">
            <v>9</v>
          </cell>
          <cell r="L3178">
            <v>18</v>
          </cell>
          <cell r="M3178">
            <v>7.2062177699999994E-2</v>
          </cell>
        </row>
        <row r="3179">
          <cell r="J3179">
            <v>6</v>
          </cell>
          <cell r="K3179">
            <v>9</v>
          </cell>
          <cell r="L3179">
            <v>18</v>
          </cell>
          <cell r="M3179">
            <v>7.6242530899999994E-2</v>
          </cell>
        </row>
        <row r="3180">
          <cell r="J3180">
            <v>7</v>
          </cell>
          <cell r="K3180">
            <v>9</v>
          </cell>
          <cell r="L3180">
            <v>18</v>
          </cell>
          <cell r="M3180">
            <v>8.22483834E-2</v>
          </cell>
        </row>
        <row r="3181">
          <cell r="J3181">
            <v>8</v>
          </cell>
          <cell r="K3181">
            <v>9</v>
          </cell>
          <cell r="L3181">
            <v>18</v>
          </cell>
          <cell r="M3181">
            <v>9.0575323900000004E-2</v>
          </cell>
        </row>
        <row r="3182">
          <cell r="J3182">
            <v>9</v>
          </cell>
          <cell r="K3182">
            <v>9</v>
          </cell>
          <cell r="L3182">
            <v>18</v>
          </cell>
          <cell r="M3182">
            <v>0.10745786089999999</v>
          </cell>
        </row>
        <row r="3183">
          <cell r="J3183">
            <v>10</v>
          </cell>
          <cell r="K3183">
            <v>9</v>
          </cell>
          <cell r="L3183">
            <v>18</v>
          </cell>
          <cell r="M3183">
            <v>0.15126454819999999</v>
          </cell>
        </row>
        <row r="3184">
          <cell r="J3184">
            <v>11</v>
          </cell>
          <cell r="K3184">
            <v>9</v>
          </cell>
          <cell r="L3184">
            <v>18</v>
          </cell>
          <cell r="M3184">
            <v>0</v>
          </cell>
        </row>
        <row r="3185">
          <cell r="J3185">
            <v>12</v>
          </cell>
          <cell r="K3185">
            <v>9</v>
          </cell>
          <cell r="L3185">
            <v>18</v>
          </cell>
          <cell r="M3185">
            <v>1</v>
          </cell>
        </row>
        <row r="3186">
          <cell r="J3186">
            <v>13</v>
          </cell>
          <cell r="K3186">
            <v>9</v>
          </cell>
          <cell r="L3186">
            <v>18</v>
          </cell>
          <cell r="M3186">
            <v>0</v>
          </cell>
        </row>
        <row r="3187">
          <cell r="J3187">
            <v>1</v>
          </cell>
          <cell r="K3187">
            <v>9</v>
          </cell>
          <cell r="L3187">
            <v>19</v>
          </cell>
          <cell r="M3187">
            <v>6.1032656800000001E-2</v>
          </cell>
        </row>
        <row r="3188">
          <cell r="J3188">
            <v>2</v>
          </cell>
          <cell r="K3188">
            <v>9</v>
          </cell>
          <cell r="L3188">
            <v>19</v>
          </cell>
          <cell r="M3188">
            <v>6.3658451300000002E-2</v>
          </cell>
        </row>
        <row r="3189">
          <cell r="J3189">
            <v>3</v>
          </cell>
          <cell r="K3189">
            <v>9</v>
          </cell>
          <cell r="L3189">
            <v>19</v>
          </cell>
          <cell r="M3189">
            <v>6.5514066300000007E-2</v>
          </cell>
        </row>
        <row r="3190">
          <cell r="J3190">
            <v>4</v>
          </cell>
          <cell r="K3190">
            <v>9</v>
          </cell>
          <cell r="L3190">
            <v>19</v>
          </cell>
          <cell r="M3190">
            <v>6.8991236799999994E-2</v>
          </cell>
        </row>
        <row r="3191">
          <cell r="J3191">
            <v>5</v>
          </cell>
          <cell r="K3191">
            <v>9</v>
          </cell>
          <cell r="L3191">
            <v>19</v>
          </cell>
          <cell r="M3191">
            <v>7.4003428499999996E-2</v>
          </cell>
        </row>
        <row r="3192">
          <cell r="J3192">
            <v>6</v>
          </cell>
          <cell r="K3192">
            <v>9</v>
          </cell>
          <cell r="L3192">
            <v>19</v>
          </cell>
          <cell r="M3192">
            <v>7.8153091300000005E-2</v>
          </cell>
        </row>
        <row r="3193">
          <cell r="J3193">
            <v>7</v>
          </cell>
          <cell r="K3193">
            <v>9</v>
          </cell>
          <cell r="L3193">
            <v>19</v>
          </cell>
          <cell r="M3193">
            <v>8.4105197500000006E-2</v>
          </cell>
        </row>
        <row r="3194">
          <cell r="J3194">
            <v>8</v>
          </cell>
          <cell r="K3194">
            <v>9</v>
          </cell>
          <cell r="L3194">
            <v>19</v>
          </cell>
          <cell r="M3194">
            <v>9.2428437000000002E-2</v>
          </cell>
        </row>
        <row r="3195">
          <cell r="J3195">
            <v>9</v>
          </cell>
          <cell r="K3195">
            <v>9</v>
          </cell>
          <cell r="L3195">
            <v>19</v>
          </cell>
          <cell r="M3195">
            <v>0.10922725630000001</v>
          </cell>
        </row>
        <row r="3196">
          <cell r="J3196">
            <v>10</v>
          </cell>
          <cell r="K3196">
            <v>9</v>
          </cell>
          <cell r="L3196">
            <v>19</v>
          </cell>
          <cell r="M3196">
            <v>0.15282120199999999</v>
          </cell>
        </row>
        <row r="3197">
          <cell r="J3197">
            <v>11</v>
          </cell>
          <cell r="K3197">
            <v>9</v>
          </cell>
          <cell r="L3197">
            <v>19</v>
          </cell>
          <cell r="M3197">
            <v>0</v>
          </cell>
        </row>
        <row r="3198">
          <cell r="J3198">
            <v>12</v>
          </cell>
          <cell r="K3198">
            <v>9</v>
          </cell>
          <cell r="L3198">
            <v>19</v>
          </cell>
          <cell r="M3198">
            <v>1</v>
          </cell>
        </row>
        <row r="3199">
          <cell r="J3199">
            <v>13</v>
          </cell>
          <cell r="K3199">
            <v>9</v>
          </cell>
          <cell r="L3199">
            <v>19</v>
          </cell>
          <cell r="M3199">
            <v>0</v>
          </cell>
        </row>
        <row r="3200">
          <cell r="J3200">
            <v>1</v>
          </cell>
          <cell r="K3200">
            <v>9</v>
          </cell>
          <cell r="L3200">
            <v>20</v>
          </cell>
          <cell r="M3200">
            <v>6.2597418899999993E-2</v>
          </cell>
        </row>
        <row r="3201">
          <cell r="J3201">
            <v>2</v>
          </cell>
          <cell r="K3201">
            <v>9</v>
          </cell>
          <cell r="L3201">
            <v>20</v>
          </cell>
          <cell r="M3201">
            <v>6.5228885200000003E-2</v>
          </cell>
        </row>
        <row r="3202">
          <cell r="J3202">
            <v>3</v>
          </cell>
          <cell r="K3202">
            <v>9</v>
          </cell>
          <cell r="L3202">
            <v>20</v>
          </cell>
          <cell r="M3202">
            <v>6.7069118100000005E-2</v>
          </cell>
        </row>
        <row r="3203">
          <cell r="J3203">
            <v>4</v>
          </cell>
          <cell r="K3203">
            <v>9</v>
          </cell>
          <cell r="L3203">
            <v>20</v>
          </cell>
          <cell r="M3203">
            <v>7.0542890600000005E-2</v>
          </cell>
        </row>
        <row r="3204">
          <cell r="J3204">
            <v>5</v>
          </cell>
          <cell r="K3204">
            <v>9</v>
          </cell>
          <cell r="L3204">
            <v>20</v>
          </cell>
          <cell r="M3204">
            <v>7.5554217800000004E-2</v>
          </cell>
        </row>
        <row r="3205">
          <cell r="J3205">
            <v>6</v>
          </cell>
          <cell r="K3205">
            <v>9</v>
          </cell>
          <cell r="L3205">
            <v>20</v>
          </cell>
          <cell r="M3205">
            <v>7.9679359199999994E-2</v>
          </cell>
        </row>
        <row r="3206">
          <cell r="J3206">
            <v>7</v>
          </cell>
          <cell r="K3206">
            <v>9</v>
          </cell>
          <cell r="L3206">
            <v>20</v>
          </cell>
          <cell r="M3206">
            <v>8.5588523499999999E-2</v>
          </cell>
        </row>
        <row r="3207">
          <cell r="J3207">
            <v>8</v>
          </cell>
          <cell r="K3207">
            <v>9</v>
          </cell>
          <cell r="L3207">
            <v>20</v>
          </cell>
          <cell r="M3207">
            <v>9.3908797099999997E-2</v>
          </cell>
        </row>
        <row r="3208">
          <cell r="J3208">
            <v>9</v>
          </cell>
          <cell r="K3208">
            <v>9</v>
          </cell>
          <cell r="L3208">
            <v>20</v>
          </cell>
          <cell r="M3208">
            <v>0.11064073689999999</v>
          </cell>
        </row>
        <row r="3209">
          <cell r="J3209">
            <v>10</v>
          </cell>
          <cell r="K3209">
            <v>9</v>
          </cell>
          <cell r="L3209">
            <v>20</v>
          </cell>
          <cell r="M3209">
            <v>0.15406472930000001</v>
          </cell>
        </row>
        <row r="3210">
          <cell r="J3210">
            <v>11</v>
          </cell>
          <cell r="K3210">
            <v>9</v>
          </cell>
          <cell r="L3210">
            <v>20</v>
          </cell>
          <cell r="M3210">
            <v>0</v>
          </cell>
        </row>
        <row r="3211">
          <cell r="J3211">
            <v>12</v>
          </cell>
          <cell r="K3211">
            <v>9</v>
          </cell>
          <cell r="L3211">
            <v>20</v>
          </cell>
          <cell r="M3211">
            <v>1</v>
          </cell>
        </row>
        <row r="3212">
          <cell r="J3212">
            <v>13</v>
          </cell>
          <cell r="K3212">
            <v>9</v>
          </cell>
          <cell r="L3212">
            <v>20</v>
          </cell>
          <cell r="M3212">
            <v>0</v>
          </cell>
        </row>
        <row r="3213">
          <cell r="J3213">
            <v>1</v>
          </cell>
          <cell r="K3213">
            <v>9</v>
          </cell>
          <cell r="L3213">
            <v>21</v>
          </cell>
          <cell r="M3213">
            <v>6.3847450900000005E-2</v>
          </cell>
        </row>
        <row r="3214">
          <cell r="J3214">
            <v>2</v>
          </cell>
          <cell r="K3214">
            <v>9</v>
          </cell>
          <cell r="L3214">
            <v>21</v>
          </cell>
          <cell r="M3214">
            <v>6.6483446599999996E-2</v>
          </cell>
        </row>
        <row r="3215">
          <cell r="J3215">
            <v>3</v>
          </cell>
          <cell r="K3215">
            <v>9</v>
          </cell>
          <cell r="L3215">
            <v>21</v>
          </cell>
          <cell r="M3215">
            <v>6.831139E-2</v>
          </cell>
        </row>
        <row r="3216">
          <cell r="J3216">
            <v>4</v>
          </cell>
          <cell r="K3216">
            <v>9</v>
          </cell>
          <cell r="L3216">
            <v>21</v>
          </cell>
          <cell r="M3216">
            <v>7.1782446700000002E-2</v>
          </cell>
        </row>
        <row r="3217">
          <cell r="J3217">
            <v>5</v>
          </cell>
          <cell r="K3217">
            <v>9</v>
          </cell>
          <cell r="L3217">
            <v>21</v>
          </cell>
          <cell r="M3217">
            <v>7.6793081799999996E-2</v>
          </cell>
        </row>
        <row r="3218">
          <cell r="J3218">
            <v>6</v>
          </cell>
          <cell r="K3218">
            <v>9</v>
          </cell>
          <cell r="L3218">
            <v>21</v>
          </cell>
          <cell r="M3218">
            <v>8.0898632999999998E-2</v>
          </cell>
        </row>
        <row r="3219">
          <cell r="J3219">
            <v>7</v>
          </cell>
          <cell r="K3219">
            <v>9</v>
          </cell>
          <cell r="L3219">
            <v>21</v>
          </cell>
          <cell r="M3219">
            <v>8.6773490999999994E-2</v>
          </cell>
        </row>
        <row r="3220">
          <cell r="J3220">
            <v>8</v>
          </cell>
          <cell r="K3220">
            <v>9</v>
          </cell>
          <cell r="L3220">
            <v>21</v>
          </cell>
          <cell r="M3220">
            <v>9.5091392900000002E-2</v>
          </cell>
        </row>
        <row r="3221">
          <cell r="J3221">
            <v>9</v>
          </cell>
          <cell r="K3221">
            <v>9</v>
          </cell>
          <cell r="L3221">
            <v>21</v>
          </cell>
          <cell r="M3221">
            <v>0.1117699051</v>
          </cell>
        </row>
        <row r="3222">
          <cell r="J3222">
            <v>10</v>
          </cell>
          <cell r="K3222">
            <v>9</v>
          </cell>
          <cell r="L3222">
            <v>21</v>
          </cell>
          <cell r="M3222">
            <v>0.15505812790000001</v>
          </cell>
        </row>
        <row r="3223">
          <cell r="J3223">
            <v>11</v>
          </cell>
          <cell r="K3223">
            <v>9</v>
          </cell>
          <cell r="L3223">
            <v>21</v>
          </cell>
          <cell r="M3223">
            <v>0</v>
          </cell>
        </row>
        <row r="3224">
          <cell r="J3224">
            <v>12</v>
          </cell>
          <cell r="K3224">
            <v>9</v>
          </cell>
          <cell r="L3224">
            <v>21</v>
          </cell>
          <cell r="M3224">
            <v>1</v>
          </cell>
        </row>
        <row r="3225">
          <cell r="J3225">
            <v>13</v>
          </cell>
          <cell r="K3225">
            <v>9</v>
          </cell>
          <cell r="L3225">
            <v>21</v>
          </cell>
          <cell r="M3225">
            <v>0</v>
          </cell>
        </row>
        <row r="3226">
          <cell r="J3226">
            <v>1</v>
          </cell>
          <cell r="K3226">
            <v>9</v>
          </cell>
          <cell r="L3226">
            <v>22</v>
          </cell>
          <cell r="M3226">
            <v>6.4846053200000003E-2</v>
          </cell>
        </row>
        <row r="3227">
          <cell r="J3227">
            <v>2</v>
          </cell>
          <cell r="K3227">
            <v>9</v>
          </cell>
          <cell r="L3227">
            <v>22</v>
          </cell>
          <cell r="M3227">
            <v>6.7485666799999997E-2</v>
          </cell>
        </row>
        <row r="3228">
          <cell r="J3228">
            <v>3</v>
          </cell>
          <cell r="K3228">
            <v>9</v>
          </cell>
          <cell r="L3228">
            <v>22</v>
          </cell>
          <cell r="M3228">
            <v>6.93037923E-2</v>
          </cell>
        </row>
        <row r="3229">
          <cell r="J3229">
            <v>4</v>
          </cell>
          <cell r="K3229">
            <v>9</v>
          </cell>
          <cell r="L3229">
            <v>22</v>
          </cell>
          <cell r="M3229">
            <v>7.2772679100000001E-2</v>
          </cell>
        </row>
        <row r="3230">
          <cell r="J3230">
            <v>5</v>
          </cell>
          <cell r="K3230">
            <v>9</v>
          </cell>
          <cell r="L3230">
            <v>22</v>
          </cell>
          <cell r="M3230">
            <v>7.7782760899999998E-2</v>
          </cell>
        </row>
        <row r="3231">
          <cell r="J3231">
            <v>6</v>
          </cell>
          <cell r="K3231">
            <v>9</v>
          </cell>
          <cell r="L3231">
            <v>22</v>
          </cell>
          <cell r="M3231">
            <v>8.1872661999999999E-2</v>
          </cell>
        </row>
        <row r="3232">
          <cell r="J3232">
            <v>7</v>
          </cell>
          <cell r="K3232">
            <v>9</v>
          </cell>
          <cell r="L3232">
            <v>22</v>
          </cell>
          <cell r="M3232">
            <v>8.7720113700000005E-2</v>
          </cell>
        </row>
        <row r="3233">
          <cell r="J3233">
            <v>8</v>
          </cell>
          <cell r="K3233">
            <v>9</v>
          </cell>
          <cell r="L3233">
            <v>22</v>
          </cell>
          <cell r="M3233">
            <v>9.6036120200000005E-2</v>
          </cell>
        </row>
        <row r="3234">
          <cell r="J3234">
            <v>9</v>
          </cell>
          <cell r="K3234">
            <v>9</v>
          </cell>
          <cell r="L3234">
            <v>22</v>
          </cell>
          <cell r="M3234">
            <v>0.1126719511</v>
          </cell>
        </row>
        <row r="3235">
          <cell r="J3235">
            <v>10</v>
          </cell>
          <cell r="K3235">
            <v>9</v>
          </cell>
          <cell r="L3235">
            <v>22</v>
          </cell>
          <cell r="M3235">
            <v>0.15585171289999999</v>
          </cell>
        </row>
        <row r="3236">
          <cell r="J3236">
            <v>11</v>
          </cell>
          <cell r="K3236">
            <v>9</v>
          </cell>
          <cell r="L3236">
            <v>22</v>
          </cell>
          <cell r="M3236">
            <v>0</v>
          </cell>
        </row>
        <row r="3237">
          <cell r="J3237">
            <v>12</v>
          </cell>
          <cell r="K3237">
            <v>9</v>
          </cell>
          <cell r="L3237">
            <v>22</v>
          </cell>
          <cell r="M3237">
            <v>1</v>
          </cell>
        </row>
        <row r="3238">
          <cell r="J3238">
            <v>13</v>
          </cell>
          <cell r="K3238">
            <v>9</v>
          </cell>
          <cell r="L3238">
            <v>22</v>
          </cell>
          <cell r="M3238">
            <v>0</v>
          </cell>
        </row>
        <row r="3239">
          <cell r="J3239">
            <v>1</v>
          </cell>
          <cell r="K3239">
            <v>9</v>
          </cell>
          <cell r="L3239">
            <v>23</v>
          </cell>
          <cell r="M3239">
            <v>6.5643797000000004E-2</v>
          </cell>
        </row>
        <row r="3240">
          <cell r="J3240">
            <v>2</v>
          </cell>
          <cell r="K3240">
            <v>9</v>
          </cell>
          <cell r="L3240">
            <v>23</v>
          </cell>
          <cell r="M3240">
            <v>6.8286300800000005E-2</v>
          </cell>
        </row>
        <row r="3241">
          <cell r="J3241">
            <v>3</v>
          </cell>
          <cell r="K3241">
            <v>9</v>
          </cell>
          <cell r="L3241">
            <v>23</v>
          </cell>
          <cell r="M3241">
            <v>7.0096583000000004E-2</v>
          </cell>
        </row>
        <row r="3242">
          <cell r="J3242">
            <v>4</v>
          </cell>
          <cell r="K3242">
            <v>9</v>
          </cell>
          <cell r="L3242">
            <v>23</v>
          </cell>
          <cell r="M3242">
            <v>7.3563736199999993E-2</v>
          </cell>
        </row>
        <row r="3243">
          <cell r="J3243">
            <v>5</v>
          </cell>
          <cell r="K3243">
            <v>9</v>
          </cell>
          <cell r="L3243">
            <v>23</v>
          </cell>
          <cell r="M3243">
            <v>7.8573376099999995E-2</v>
          </cell>
        </row>
        <row r="3244">
          <cell r="J3244">
            <v>6</v>
          </cell>
          <cell r="K3244">
            <v>9</v>
          </cell>
          <cell r="L3244">
            <v>23</v>
          </cell>
          <cell r="M3244">
            <v>8.2650774799999993E-2</v>
          </cell>
        </row>
        <row r="3245">
          <cell r="J3245">
            <v>7</v>
          </cell>
          <cell r="K3245">
            <v>9</v>
          </cell>
          <cell r="L3245">
            <v>23</v>
          </cell>
          <cell r="M3245">
            <v>8.8476332599999999E-2</v>
          </cell>
        </row>
        <row r="3246">
          <cell r="J3246">
            <v>8</v>
          </cell>
          <cell r="K3246">
            <v>9</v>
          </cell>
          <cell r="L3246">
            <v>23</v>
          </cell>
          <cell r="M3246">
            <v>9.6790824799999994E-2</v>
          </cell>
        </row>
        <row r="3247">
          <cell r="J3247">
            <v>9</v>
          </cell>
          <cell r="K3247">
            <v>9</v>
          </cell>
          <cell r="L3247">
            <v>23</v>
          </cell>
          <cell r="M3247">
            <v>0.1133925594</v>
          </cell>
        </row>
        <row r="3248">
          <cell r="J3248">
            <v>10</v>
          </cell>
          <cell r="K3248">
            <v>9</v>
          </cell>
          <cell r="L3248">
            <v>23</v>
          </cell>
          <cell r="M3248">
            <v>0.1564856758</v>
          </cell>
        </row>
        <row r="3249">
          <cell r="J3249">
            <v>11</v>
          </cell>
          <cell r="K3249">
            <v>9</v>
          </cell>
          <cell r="L3249">
            <v>23</v>
          </cell>
          <cell r="M3249">
            <v>0</v>
          </cell>
        </row>
        <row r="3250">
          <cell r="J3250">
            <v>12</v>
          </cell>
          <cell r="K3250">
            <v>9</v>
          </cell>
          <cell r="L3250">
            <v>23</v>
          </cell>
          <cell r="M3250">
            <v>1</v>
          </cell>
        </row>
        <row r="3251">
          <cell r="J3251">
            <v>13</v>
          </cell>
          <cell r="K3251">
            <v>9</v>
          </cell>
          <cell r="L3251">
            <v>23</v>
          </cell>
          <cell r="M3251">
            <v>0</v>
          </cell>
        </row>
        <row r="3252">
          <cell r="J3252">
            <v>1</v>
          </cell>
          <cell r="K3252">
            <v>9</v>
          </cell>
          <cell r="L3252">
            <v>24</v>
          </cell>
          <cell r="M3252">
            <v>6.6281082899999996E-2</v>
          </cell>
        </row>
        <row r="3253">
          <cell r="J3253">
            <v>2</v>
          </cell>
          <cell r="K3253">
            <v>9</v>
          </cell>
          <cell r="L3253">
            <v>24</v>
          </cell>
          <cell r="M3253">
            <v>6.8925895400000006E-2</v>
          </cell>
        </row>
        <row r="3254">
          <cell r="J3254">
            <v>3</v>
          </cell>
          <cell r="K3254">
            <v>9</v>
          </cell>
          <cell r="L3254">
            <v>24</v>
          </cell>
          <cell r="M3254">
            <v>7.0729912000000006E-2</v>
          </cell>
        </row>
        <row r="3255">
          <cell r="J3255">
            <v>4</v>
          </cell>
          <cell r="K3255">
            <v>9</v>
          </cell>
          <cell r="L3255">
            <v>24</v>
          </cell>
          <cell r="M3255">
            <v>7.4195680299999997E-2</v>
          </cell>
        </row>
        <row r="3256">
          <cell r="J3256">
            <v>5</v>
          </cell>
          <cell r="K3256">
            <v>9</v>
          </cell>
          <cell r="L3256">
            <v>24</v>
          </cell>
          <cell r="M3256">
            <v>7.9204966900000007E-2</v>
          </cell>
        </row>
        <row r="3257">
          <cell r="J3257">
            <v>6</v>
          </cell>
          <cell r="K3257">
            <v>9</v>
          </cell>
          <cell r="L3257">
            <v>24</v>
          </cell>
          <cell r="M3257">
            <v>8.3272377999999994E-2</v>
          </cell>
        </row>
        <row r="3258">
          <cell r="J3258">
            <v>7</v>
          </cell>
          <cell r="K3258">
            <v>9</v>
          </cell>
          <cell r="L3258">
            <v>24</v>
          </cell>
          <cell r="M3258">
            <v>8.9080445600000002E-2</v>
          </cell>
        </row>
        <row r="3259">
          <cell r="J3259">
            <v>8</v>
          </cell>
          <cell r="K3259">
            <v>9</v>
          </cell>
          <cell r="L3259">
            <v>24</v>
          </cell>
          <cell r="M3259">
            <v>9.7393728099999993E-2</v>
          </cell>
        </row>
        <row r="3260">
          <cell r="J3260">
            <v>9</v>
          </cell>
          <cell r="K3260">
            <v>9</v>
          </cell>
          <cell r="L3260">
            <v>24</v>
          </cell>
          <cell r="M3260">
            <v>0.1139682244</v>
          </cell>
        </row>
        <row r="3261">
          <cell r="J3261">
            <v>10</v>
          </cell>
          <cell r="K3261">
            <v>9</v>
          </cell>
          <cell r="L3261">
            <v>24</v>
          </cell>
          <cell r="M3261">
            <v>0.15699212339999999</v>
          </cell>
        </row>
        <row r="3262">
          <cell r="J3262">
            <v>11</v>
          </cell>
          <cell r="K3262">
            <v>9</v>
          </cell>
          <cell r="L3262">
            <v>24</v>
          </cell>
          <cell r="M3262">
            <v>0</v>
          </cell>
        </row>
        <row r="3263">
          <cell r="J3263">
            <v>12</v>
          </cell>
          <cell r="K3263">
            <v>9</v>
          </cell>
          <cell r="L3263">
            <v>24</v>
          </cell>
          <cell r="M3263">
            <v>1</v>
          </cell>
        </row>
        <row r="3264">
          <cell r="J3264">
            <v>13</v>
          </cell>
          <cell r="K3264">
            <v>9</v>
          </cell>
          <cell r="L3264">
            <v>24</v>
          </cell>
          <cell r="M3264">
            <v>0</v>
          </cell>
        </row>
        <row r="3265">
          <cell r="J3265">
            <v>1</v>
          </cell>
          <cell r="K3265">
            <v>9</v>
          </cell>
          <cell r="L3265">
            <v>25</v>
          </cell>
          <cell r="M3265">
            <v>6.6790185099999996E-2</v>
          </cell>
        </row>
        <row r="3266">
          <cell r="J3266">
            <v>2</v>
          </cell>
          <cell r="K3266">
            <v>9</v>
          </cell>
          <cell r="L3266">
            <v>25</v>
          </cell>
          <cell r="M3266">
            <v>6.9436841999999999E-2</v>
          </cell>
        </row>
        <row r="3267">
          <cell r="J3267">
            <v>3</v>
          </cell>
          <cell r="K3267">
            <v>9</v>
          </cell>
          <cell r="L3267">
            <v>25</v>
          </cell>
          <cell r="M3267">
            <v>7.1235853200000004E-2</v>
          </cell>
        </row>
        <row r="3268">
          <cell r="J3268">
            <v>4</v>
          </cell>
          <cell r="K3268">
            <v>9</v>
          </cell>
          <cell r="L3268">
            <v>25</v>
          </cell>
          <cell r="M3268">
            <v>7.4700515100000003E-2</v>
          </cell>
        </row>
        <row r="3269">
          <cell r="J3269">
            <v>5</v>
          </cell>
          <cell r="K3269">
            <v>9</v>
          </cell>
          <cell r="L3269">
            <v>25</v>
          </cell>
          <cell r="M3269">
            <v>7.9709519600000001E-2</v>
          </cell>
        </row>
        <row r="3270">
          <cell r="J3270">
            <v>6</v>
          </cell>
          <cell r="K3270">
            <v>9</v>
          </cell>
          <cell r="L3270">
            <v>25</v>
          </cell>
          <cell r="M3270">
            <v>8.3768951999999994E-2</v>
          </cell>
        </row>
        <row r="3271">
          <cell r="J3271">
            <v>7</v>
          </cell>
          <cell r="K3271">
            <v>9</v>
          </cell>
          <cell r="L3271">
            <v>25</v>
          </cell>
          <cell r="M3271">
            <v>8.9563047300000004E-2</v>
          </cell>
        </row>
        <row r="3272">
          <cell r="J3272">
            <v>8</v>
          </cell>
          <cell r="K3272">
            <v>9</v>
          </cell>
          <cell r="L3272">
            <v>25</v>
          </cell>
          <cell r="M3272">
            <v>9.7875363399999998E-2</v>
          </cell>
        </row>
        <row r="3273">
          <cell r="J3273">
            <v>9</v>
          </cell>
          <cell r="K3273">
            <v>9</v>
          </cell>
          <cell r="L3273">
            <v>25</v>
          </cell>
          <cell r="M3273">
            <v>0.11442810019999999</v>
          </cell>
        </row>
        <row r="3274">
          <cell r="J3274">
            <v>10</v>
          </cell>
          <cell r="K3274">
            <v>9</v>
          </cell>
          <cell r="L3274">
            <v>25</v>
          </cell>
          <cell r="M3274">
            <v>0.15739670410000001</v>
          </cell>
        </row>
        <row r="3275">
          <cell r="J3275">
            <v>11</v>
          </cell>
          <cell r="K3275">
            <v>9</v>
          </cell>
          <cell r="L3275">
            <v>25</v>
          </cell>
          <cell r="M3275">
            <v>0</v>
          </cell>
        </row>
        <row r="3276">
          <cell r="J3276">
            <v>12</v>
          </cell>
          <cell r="K3276">
            <v>9</v>
          </cell>
          <cell r="L3276">
            <v>25</v>
          </cell>
          <cell r="M3276">
            <v>1</v>
          </cell>
        </row>
        <row r="3277">
          <cell r="J3277">
            <v>13</v>
          </cell>
          <cell r="K3277">
            <v>9</v>
          </cell>
          <cell r="L3277">
            <v>25</v>
          </cell>
          <cell r="M3277">
            <v>0</v>
          </cell>
        </row>
        <row r="3278">
          <cell r="J3278">
            <v>1</v>
          </cell>
          <cell r="K3278">
            <v>9</v>
          </cell>
          <cell r="L3278">
            <v>26</v>
          </cell>
          <cell r="M3278">
            <v>6.7196886499999997E-2</v>
          </cell>
        </row>
        <row r="3279">
          <cell r="J3279">
            <v>2</v>
          </cell>
          <cell r="K3279">
            <v>9</v>
          </cell>
          <cell r="L3279">
            <v>26</v>
          </cell>
          <cell r="M3279">
            <v>6.9845016800000007E-2</v>
          </cell>
        </row>
        <row r="3280">
          <cell r="J3280">
            <v>3</v>
          </cell>
          <cell r="K3280">
            <v>9</v>
          </cell>
          <cell r="L3280">
            <v>26</v>
          </cell>
          <cell r="M3280">
            <v>7.1640029399999999E-2</v>
          </cell>
        </row>
        <row r="3281">
          <cell r="J3281">
            <v>4</v>
          </cell>
          <cell r="K3281">
            <v>9</v>
          </cell>
          <cell r="L3281">
            <v>26</v>
          </cell>
          <cell r="M3281">
            <v>7.5103807499999994E-2</v>
          </cell>
        </row>
        <row r="3282">
          <cell r="J3282">
            <v>5</v>
          </cell>
          <cell r="K3282">
            <v>9</v>
          </cell>
          <cell r="L3282">
            <v>26</v>
          </cell>
          <cell r="M3282">
            <v>8.0112586599999994E-2</v>
          </cell>
        </row>
        <row r="3283">
          <cell r="J3283">
            <v>6</v>
          </cell>
          <cell r="K3283">
            <v>9</v>
          </cell>
          <cell r="L3283">
            <v>26</v>
          </cell>
          <cell r="M3283">
            <v>8.4165645100000006E-2</v>
          </cell>
        </row>
        <row r="3284">
          <cell r="J3284">
            <v>7</v>
          </cell>
          <cell r="K3284">
            <v>9</v>
          </cell>
          <cell r="L3284">
            <v>26</v>
          </cell>
          <cell r="M3284">
            <v>8.9948578599999995E-2</v>
          </cell>
        </row>
        <row r="3285">
          <cell r="J3285">
            <v>8</v>
          </cell>
          <cell r="K3285">
            <v>9</v>
          </cell>
          <cell r="L3285">
            <v>26</v>
          </cell>
          <cell r="M3285">
            <v>9.8260122599999999E-2</v>
          </cell>
        </row>
        <row r="3286">
          <cell r="J3286">
            <v>9</v>
          </cell>
          <cell r="K3286">
            <v>9</v>
          </cell>
          <cell r="L3286">
            <v>26</v>
          </cell>
          <cell r="M3286">
            <v>0.11479547649999999</v>
          </cell>
        </row>
        <row r="3287">
          <cell r="J3287">
            <v>10</v>
          </cell>
          <cell r="K3287">
            <v>9</v>
          </cell>
          <cell r="L3287">
            <v>26</v>
          </cell>
          <cell r="M3287">
            <v>0.1577199074</v>
          </cell>
        </row>
        <row r="3288">
          <cell r="J3288">
            <v>11</v>
          </cell>
          <cell r="K3288">
            <v>9</v>
          </cell>
          <cell r="L3288">
            <v>26</v>
          </cell>
          <cell r="M3288">
            <v>0</v>
          </cell>
        </row>
        <row r="3289">
          <cell r="J3289">
            <v>12</v>
          </cell>
          <cell r="K3289">
            <v>9</v>
          </cell>
          <cell r="L3289">
            <v>26</v>
          </cell>
          <cell r="M3289">
            <v>1</v>
          </cell>
        </row>
        <row r="3290">
          <cell r="J3290">
            <v>13</v>
          </cell>
          <cell r="K3290">
            <v>9</v>
          </cell>
          <cell r="L3290">
            <v>26</v>
          </cell>
          <cell r="M3290">
            <v>0</v>
          </cell>
        </row>
        <row r="3291">
          <cell r="J3291">
            <v>1</v>
          </cell>
          <cell r="K3291">
            <v>9</v>
          </cell>
          <cell r="L3291">
            <v>27</v>
          </cell>
          <cell r="M3291">
            <v>6.7521784000000001E-2</v>
          </cell>
        </row>
        <row r="3292">
          <cell r="J3292">
            <v>2</v>
          </cell>
          <cell r="K3292">
            <v>9</v>
          </cell>
          <cell r="L3292">
            <v>27</v>
          </cell>
          <cell r="M3292">
            <v>7.0171091399999996E-2</v>
          </cell>
        </row>
        <row r="3293">
          <cell r="J3293">
            <v>3</v>
          </cell>
          <cell r="K3293">
            <v>9</v>
          </cell>
          <cell r="L3293">
            <v>27</v>
          </cell>
          <cell r="M3293">
            <v>7.19629096E-2</v>
          </cell>
        </row>
        <row r="3294">
          <cell r="J3294">
            <v>4</v>
          </cell>
          <cell r="K3294">
            <v>9</v>
          </cell>
          <cell r="L3294">
            <v>27</v>
          </cell>
          <cell r="M3294">
            <v>7.5425981700000005E-2</v>
          </cell>
        </row>
        <row r="3295">
          <cell r="J3295">
            <v>5</v>
          </cell>
          <cell r="K3295">
            <v>9</v>
          </cell>
          <cell r="L3295">
            <v>27</v>
          </cell>
          <cell r="M3295">
            <v>8.0434580800000002E-2</v>
          </cell>
        </row>
        <row r="3296">
          <cell r="J3296">
            <v>6</v>
          </cell>
          <cell r="K3296">
            <v>9</v>
          </cell>
          <cell r="L3296">
            <v>27</v>
          </cell>
          <cell r="M3296">
            <v>8.4482547399999997E-2</v>
          </cell>
        </row>
        <row r="3297">
          <cell r="J3297">
            <v>7</v>
          </cell>
          <cell r="K3297">
            <v>9</v>
          </cell>
          <cell r="L3297">
            <v>27</v>
          </cell>
          <cell r="M3297">
            <v>9.0256564100000006E-2</v>
          </cell>
        </row>
        <row r="3298">
          <cell r="J3298">
            <v>8</v>
          </cell>
          <cell r="K3298">
            <v>9</v>
          </cell>
          <cell r="L3298">
            <v>27</v>
          </cell>
          <cell r="M3298">
            <v>9.8567491300000004E-2</v>
          </cell>
        </row>
        <row r="3299">
          <cell r="J3299">
            <v>9</v>
          </cell>
          <cell r="K3299">
            <v>9</v>
          </cell>
          <cell r="L3299">
            <v>27</v>
          </cell>
          <cell r="M3299">
            <v>0.1150889588</v>
          </cell>
        </row>
        <row r="3300">
          <cell r="J3300">
            <v>10</v>
          </cell>
          <cell r="K3300">
            <v>9</v>
          </cell>
          <cell r="L3300">
            <v>27</v>
          </cell>
          <cell r="M3300">
            <v>0.15797810170000001</v>
          </cell>
        </row>
        <row r="3301">
          <cell r="J3301">
            <v>11</v>
          </cell>
          <cell r="K3301">
            <v>9</v>
          </cell>
          <cell r="L3301">
            <v>27</v>
          </cell>
          <cell r="M3301">
            <v>0</v>
          </cell>
        </row>
        <row r="3302">
          <cell r="J3302">
            <v>12</v>
          </cell>
          <cell r="K3302">
            <v>9</v>
          </cell>
          <cell r="L3302">
            <v>27</v>
          </cell>
          <cell r="M3302">
            <v>1</v>
          </cell>
        </row>
        <row r="3303">
          <cell r="J3303">
            <v>13</v>
          </cell>
          <cell r="K3303">
            <v>9</v>
          </cell>
          <cell r="L3303">
            <v>27</v>
          </cell>
          <cell r="M3303">
            <v>0</v>
          </cell>
        </row>
        <row r="3304">
          <cell r="J3304">
            <v>1</v>
          </cell>
          <cell r="K3304">
            <v>9</v>
          </cell>
          <cell r="L3304">
            <v>28</v>
          </cell>
          <cell r="M3304">
            <v>6.7781331700000003E-2</v>
          </cell>
        </row>
        <row r="3305">
          <cell r="J3305">
            <v>2</v>
          </cell>
          <cell r="K3305">
            <v>9</v>
          </cell>
          <cell r="L3305">
            <v>28</v>
          </cell>
          <cell r="M3305">
            <v>7.04315794E-2</v>
          </cell>
        </row>
        <row r="3306">
          <cell r="J3306">
            <v>3</v>
          </cell>
          <cell r="K3306">
            <v>9</v>
          </cell>
          <cell r="L3306">
            <v>28</v>
          </cell>
          <cell r="M3306">
            <v>7.2220845800000003E-2</v>
          </cell>
        </row>
        <row r="3307">
          <cell r="J3307">
            <v>4</v>
          </cell>
          <cell r="K3307">
            <v>9</v>
          </cell>
          <cell r="L3307">
            <v>28</v>
          </cell>
          <cell r="M3307">
            <v>7.5683353800000006E-2</v>
          </cell>
        </row>
        <row r="3308">
          <cell r="J3308">
            <v>5</v>
          </cell>
          <cell r="K3308">
            <v>9</v>
          </cell>
          <cell r="L3308">
            <v>28</v>
          </cell>
          <cell r="M3308">
            <v>8.0691809000000003E-2</v>
          </cell>
        </row>
        <row r="3309">
          <cell r="J3309">
            <v>6</v>
          </cell>
          <cell r="K3309">
            <v>9</v>
          </cell>
          <cell r="L3309">
            <v>28</v>
          </cell>
          <cell r="M3309">
            <v>8.4735707899999999E-2</v>
          </cell>
        </row>
        <row r="3310">
          <cell r="J3310">
            <v>7</v>
          </cell>
          <cell r="K3310">
            <v>9</v>
          </cell>
          <cell r="L3310">
            <v>28</v>
          </cell>
          <cell r="M3310">
            <v>9.0502601399999993E-2</v>
          </cell>
        </row>
        <row r="3311">
          <cell r="J3311">
            <v>8</v>
          </cell>
          <cell r="K3311">
            <v>9</v>
          </cell>
          <cell r="L3311">
            <v>28</v>
          </cell>
          <cell r="M3311">
            <v>9.8813036000000007E-2</v>
          </cell>
        </row>
        <row r="3312">
          <cell r="J3312">
            <v>9</v>
          </cell>
          <cell r="K3312">
            <v>9</v>
          </cell>
          <cell r="L3312">
            <v>28</v>
          </cell>
          <cell r="M3312">
            <v>0.1153234101</v>
          </cell>
        </row>
        <row r="3313">
          <cell r="J3313">
            <v>10</v>
          </cell>
          <cell r="K3313">
            <v>9</v>
          </cell>
          <cell r="L3313">
            <v>28</v>
          </cell>
          <cell r="M3313">
            <v>0.15818436280000001</v>
          </cell>
        </row>
        <row r="3314">
          <cell r="J3314">
            <v>11</v>
          </cell>
          <cell r="K3314">
            <v>9</v>
          </cell>
          <cell r="L3314">
            <v>28</v>
          </cell>
          <cell r="M3314">
            <v>0</v>
          </cell>
        </row>
        <row r="3315">
          <cell r="J3315">
            <v>12</v>
          </cell>
          <cell r="K3315">
            <v>9</v>
          </cell>
          <cell r="L3315">
            <v>28</v>
          </cell>
          <cell r="M3315">
            <v>1</v>
          </cell>
        </row>
        <row r="3316">
          <cell r="J3316">
            <v>13</v>
          </cell>
          <cell r="K3316">
            <v>9</v>
          </cell>
          <cell r="L3316">
            <v>28</v>
          </cell>
          <cell r="M3316">
            <v>0</v>
          </cell>
        </row>
        <row r="3317">
          <cell r="J3317">
            <v>1</v>
          </cell>
          <cell r="K3317">
            <v>9</v>
          </cell>
          <cell r="L3317">
            <v>29</v>
          </cell>
          <cell r="M3317">
            <v>6.7988673999999999E-2</v>
          </cell>
        </row>
        <row r="3318">
          <cell r="J3318">
            <v>2</v>
          </cell>
          <cell r="K3318">
            <v>9</v>
          </cell>
          <cell r="L3318">
            <v>29</v>
          </cell>
          <cell r="M3318">
            <v>7.0639672799999997E-2</v>
          </cell>
        </row>
        <row r="3319">
          <cell r="J3319">
            <v>3</v>
          </cell>
          <cell r="K3319">
            <v>9</v>
          </cell>
          <cell r="L3319">
            <v>29</v>
          </cell>
          <cell r="M3319">
            <v>7.2426900599999997E-2</v>
          </cell>
        </row>
        <row r="3320">
          <cell r="J3320">
            <v>4</v>
          </cell>
          <cell r="K3320">
            <v>9</v>
          </cell>
          <cell r="L3320">
            <v>29</v>
          </cell>
          <cell r="M3320">
            <v>7.5888958100000001E-2</v>
          </cell>
        </row>
        <row r="3321">
          <cell r="J3321">
            <v>5</v>
          </cell>
          <cell r="K3321">
            <v>9</v>
          </cell>
          <cell r="L3321">
            <v>29</v>
          </cell>
          <cell r="M3321">
            <v>8.0897298399999998E-2</v>
          </cell>
        </row>
        <row r="3322">
          <cell r="J3322">
            <v>6</v>
          </cell>
          <cell r="K3322">
            <v>9</v>
          </cell>
          <cell r="L3322">
            <v>29</v>
          </cell>
          <cell r="M3322">
            <v>8.4937947799999997E-2</v>
          </cell>
        </row>
        <row r="3323">
          <cell r="J3323">
            <v>7</v>
          </cell>
          <cell r="K3323">
            <v>9</v>
          </cell>
          <cell r="L3323">
            <v>29</v>
          </cell>
          <cell r="M3323">
            <v>9.0699150800000003E-2</v>
          </cell>
        </row>
        <row r="3324">
          <cell r="J3324">
            <v>8</v>
          </cell>
          <cell r="K3324">
            <v>9</v>
          </cell>
          <cell r="L3324">
            <v>29</v>
          </cell>
          <cell r="M3324">
            <v>9.9009191799999993E-2</v>
          </cell>
        </row>
        <row r="3325">
          <cell r="J3325">
            <v>9</v>
          </cell>
          <cell r="K3325">
            <v>9</v>
          </cell>
          <cell r="L3325">
            <v>29</v>
          </cell>
          <cell r="M3325">
            <v>0.1155107039</v>
          </cell>
        </row>
        <row r="3326">
          <cell r="J3326">
            <v>10</v>
          </cell>
          <cell r="K3326">
            <v>9</v>
          </cell>
          <cell r="L3326">
            <v>29</v>
          </cell>
          <cell r="M3326">
            <v>0.15834913649999999</v>
          </cell>
        </row>
        <row r="3327">
          <cell r="J3327">
            <v>11</v>
          </cell>
          <cell r="K3327">
            <v>9</v>
          </cell>
          <cell r="L3327">
            <v>29</v>
          </cell>
          <cell r="M3327">
            <v>0</v>
          </cell>
        </row>
        <row r="3328">
          <cell r="J3328">
            <v>12</v>
          </cell>
          <cell r="K3328">
            <v>9</v>
          </cell>
          <cell r="L3328">
            <v>29</v>
          </cell>
          <cell r="M3328">
            <v>1</v>
          </cell>
        </row>
        <row r="3329">
          <cell r="J3329">
            <v>13</v>
          </cell>
          <cell r="K3329">
            <v>9</v>
          </cell>
          <cell r="L3329">
            <v>29</v>
          </cell>
          <cell r="M3329">
            <v>0</v>
          </cell>
        </row>
        <row r="3330">
          <cell r="J3330">
            <v>1</v>
          </cell>
          <cell r="K3330">
            <v>9</v>
          </cell>
          <cell r="L3330">
            <v>30</v>
          </cell>
          <cell r="M3330">
            <v>6.8154311400000001E-2</v>
          </cell>
        </row>
        <row r="3331">
          <cell r="J3331">
            <v>2</v>
          </cell>
          <cell r="K3331">
            <v>9</v>
          </cell>
          <cell r="L3331">
            <v>30</v>
          </cell>
          <cell r="M3331">
            <v>7.0805910299999997E-2</v>
          </cell>
        </row>
        <row r="3332">
          <cell r="J3332">
            <v>3</v>
          </cell>
          <cell r="K3332">
            <v>9</v>
          </cell>
          <cell r="L3332">
            <v>30</v>
          </cell>
          <cell r="M3332">
            <v>7.2591509600000007E-2</v>
          </cell>
        </row>
        <row r="3333">
          <cell r="J3333">
            <v>4</v>
          </cell>
          <cell r="K3333">
            <v>9</v>
          </cell>
          <cell r="L3333">
            <v>30</v>
          </cell>
          <cell r="M3333">
            <v>7.6053207100000006E-2</v>
          </cell>
        </row>
        <row r="3334">
          <cell r="J3334">
            <v>5</v>
          </cell>
          <cell r="K3334">
            <v>9</v>
          </cell>
          <cell r="L3334">
            <v>30</v>
          </cell>
          <cell r="M3334">
            <v>8.1061455700000007E-2</v>
          </cell>
        </row>
        <row r="3335">
          <cell r="J3335">
            <v>6</v>
          </cell>
          <cell r="K3335">
            <v>9</v>
          </cell>
          <cell r="L3335">
            <v>30</v>
          </cell>
          <cell r="M3335">
            <v>8.5099509200000006E-2</v>
          </cell>
        </row>
        <row r="3336">
          <cell r="J3336">
            <v>7</v>
          </cell>
          <cell r="K3336">
            <v>9</v>
          </cell>
          <cell r="L3336">
            <v>30</v>
          </cell>
          <cell r="M3336">
            <v>9.0856166299999999E-2</v>
          </cell>
        </row>
        <row r="3337">
          <cell r="J3337">
            <v>8</v>
          </cell>
          <cell r="K3337">
            <v>9</v>
          </cell>
          <cell r="L3337">
            <v>30</v>
          </cell>
          <cell r="M3337">
            <v>9.9165892800000002E-2</v>
          </cell>
        </row>
        <row r="3338">
          <cell r="J3338">
            <v>9</v>
          </cell>
          <cell r="K3338">
            <v>9</v>
          </cell>
          <cell r="L3338">
            <v>30</v>
          </cell>
          <cell r="M3338">
            <v>0.1156603254</v>
          </cell>
        </row>
        <row r="3339">
          <cell r="J3339">
            <v>10</v>
          </cell>
          <cell r="K3339">
            <v>9</v>
          </cell>
          <cell r="L3339">
            <v>30</v>
          </cell>
          <cell r="M3339">
            <v>0.1584807677</v>
          </cell>
        </row>
        <row r="3340">
          <cell r="J3340">
            <v>11</v>
          </cell>
          <cell r="K3340">
            <v>9</v>
          </cell>
          <cell r="L3340">
            <v>30</v>
          </cell>
          <cell r="M3340">
            <v>0</v>
          </cell>
        </row>
        <row r="3341">
          <cell r="J3341">
            <v>12</v>
          </cell>
          <cell r="K3341">
            <v>9</v>
          </cell>
          <cell r="L3341">
            <v>30</v>
          </cell>
          <cell r="M3341">
            <v>1</v>
          </cell>
        </row>
        <row r="3342">
          <cell r="J3342">
            <v>13</v>
          </cell>
          <cell r="K3342">
            <v>9</v>
          </cell>
          <cell r="L3342">
            <v>30</v>
          </cell>
          <cell r="M3342">
            <v>0</v>
          </cell>
        </row>
        <row r="3343">
          <cell r="J3343">
            <v>1</v>
          </cell>
          <cell r="K3343">
            <v>10</v>
          </cell>
          <cell r="L3343">
            <v>10</v>
          </cell>
          <cell r="M3343">
            <v>3.4891023000000001E-3</v>
          </cell>
        </row>
        <row r="3344">
          <cell r="J3344">
            <v>2</v>
          </cell>
          <cell r="K3344">
            <v>10</v>
          </cell>
          <cell r="L3344">
            <v>10</v>
          </cell>
          <cell r="M3344">
            <v>4.0533634999999997E-3</v>
          </cell>
        </row>
        <row r="3345">
          <cell r="J3345">
            <v>3</v>
          </cell>
          <cell r="K3345">
            <v>10</v>
          </cell>
          <cell r="L3345">
            <v>10</v>
          </cell>
          <cell r="M3345">
            <v>5.0426383E-3</v>
          </cell>
        </row>
        <row r="3346">
          <cell r="J3346">
            <v>4</v>
          </cell>
          <cell r="K3346">
            <v>10</v>
          </cell>
          <cell r="L3346">
            <v>10</v>
          </cell>
          <cell r="M3346">
            <v>6.8828331000000001E-3</v>
          </cell>
        </row>
        <row r="3347">
          <cell r="J3347">
            <v>5</v>
          </cell>
          <cell r="K3347">
            <v>10</v>
          </cell>
          <cell r="L3347">
            <v>10</v>
          </cell>
          <cell r="M3347">
            <v>9.9777883999999997E-3</v>
          </cell>
        </row>
        <row r="3348">
          <cell r="J3348">
            <v>6</v>
          </cell>
          <cell r="K3348">
            <v>10</v>
          </cell>
          <cell r="L3348">
            <v>10</v>
          </cell>
          <cell r="M3348">
            <v>1.3470614000000001E-2</v>
          </cell>
        </row>
        <row r="3349">
          <cell r="J3349">
            <v>7</v>
          </cell>
          <cell r="K3349">
            <v>10</v>
          </cell>
          <cell r="L3349">
            <v>10</v>
          </cell>
          <cell r="M3349">
            <v>1.8704821E-2</v>
          </cell>
        </row>
        <row r="3350">
          <cell r="J3350">
            <v>8</v>
          </cell>
          <cell r="K3350">
            <v>10</v>
          </cell>
          <cell r="L3350">
            <v>10</v>
          </cell>
          <cell r="M3350">
            <v>2.3466104299999999E-2</v>
          </cell>
        </row>
        <row r="3351">
          <cell r="J3351">
            <v>9</v>
          </cell>
          <cell r="K3351">
            <v>10</v>
          </cell>
          <cell r="L3351">
            <v>10</v>
          </cell>
          <cell r="M3351">
            <v>4.2010795500000003E-2</v>
          </cell>
        </row>
        <row r="3352">
          <cell r="J3352">
            <v>10</v>
          </cell>
          <cell r="K3352">
            <v>10</v>
          </cell>
          <cell r="L3352">
            <v>10</v>
          </cell>
          <cell r="M3352">
            <v>9.0907474599999996E-2</v>
          </cell>
        </row>
        <row r="3353">
          <cell r="J3353">
            <v>11</v>
          </cell>
          <cell r="K3353">
            <v>10</v>
          </cell>
          <cell r="L3353">
            <v>10</v>
          </cell>
          <cell r="M3353">
            <v>0</v>
          </cell>
        </row>
        <row r="3354">
          <cell r="J3354">
            <v>12</v>
          </cell>
          <cell r="K3354">
            <v>10</v>
          </cell>
          <cell r="L3354">
            <v>10</v>
          </cell>
          <cell r="M3354">
            <v>1</v>
          </cell>
        </row>
        <row r="3355">
          <cell r="J3355">
            <v>13</v>
          </cell>
          <cell r="K3355">
            <v>10</v>
          </cell>
          <cell r="L3355">
            <v>10</v>
          </cell>
          <cell r="M3355">
            <v>0</v>
          </cell>
        </row>
        <row r="3356">
          <cell r="J3356">
            <v>1</v>
          </cell>
          <cell r="K3356">
            <v>10</v>
          </cell>
          <cell r="L3356">
            <v>11</v>
          </cell>
          <cell r="M3356">
            <v>1.24076619E-2</v>
          </cell>
        </row>
        <row r="3357">
          <cell r="J3357">
            <v>2</v>
          </cell>
          <cell r="K3357">
            <v>10</v>
          </cell>
          <cell r="L3357">
            <v>11</v>
          </cell>
          <cell r="M3357">
            <v>1.4265846299999999E-2</v>
          </cell>
        </row>
        <row r="3358">
          <cell r="J3358">
            <v>3</v>
          </cell>
          <cell r="K3358">
            <v>10</v>
          </cell>
          <cell r="L3358">
            <v>11</v>
          </cell>
          <cell r="M3358">
            <v>1.6158597300000001E-2</v>
          </cell>
        </row>
        <row r="3359">
          <cell r="J3359">
            <v>4</v>
          </cell>
          <cell r="K3359">
            <v>10</v>
          </cell>
          <cell r="L3359">
            <v>11</v>
          </cell>
          <cell r="M3359">
            <v>1.9218419800000001E-2</v>
          </cell>
        </row>
        <row r="3360">
          <cell r="J3360">
            <v>5</v>
          </cell>
          <cell r="K3360">
            <v>10</v>
          </cell>
          <cell r="L3360">
            <v>11</v>
          </cell>
          <cell r="M3360">
            <v>2.3720465900000001E-2</v>
          </cell>
        </row>
        <row r="3361">
          <cell r="J3361">
            <v>6</v>
          </cell>
          <cell r="K3361">
            <v>10</v>
          </cell>
          <cell r="L3361">
            <v>11</v>
          </cell>
          <cell r="M3361">
            <v>2.82360722E-2</v>
          </cell>
        </row>
        <row r="3362">
          <cell r="J3362">
            <v>7</v>
          </cell>
          <cell r="K3362">
            <v>10</v>
          </cell>
          <cell r="L3362">
            <v>11</v>
          </cell>
          <cell r="M3362">
            <v>3.4944621799999999E-2</v>
          </cell>
        </row>
        <row r="3363">
          <cell r="J3363">
            <v>8</v>
          </cell>
          <cell r="K3363">
            <v>10</v>
          </cell>
          <cell r="L3363">
            <v>11</v>
          </cell>
          <cell r="M3363">
            <v>4.2391600199999997E-2</v>
          </cell>
        </row>
        <row r="3364">
          <cell r="J3364">
            <v>9</v>
          </cell>
          <cell r="K3364">
            <v>10</v>
          </cell>
          <cell r="L3364">
            <v>11</v>
          </cell>
          <cell r="M3364">
            <v>6.1258375800000001E-2</v>
          </cell>
        </row>
        <row r="3365">
          <cell r="J3365">
            <v>10</v>
          </cell>
          <cell r="K3365">
            <v>10</v>
          </cell>
          <cell r="L3365">
            <v>11</v>
          </cell>
          <cell r="M3365">
            <v>0.1100951672</v>
          </cell>
        </row>
        <row r="3366">
          <cell r="J3366">
            <v>11</v>
          </cell>
          <cell r="K3366">
            <v>10</v>
          </cell>
          <cell r="L3366">
            <v>11</v>
          </cell>
          <cell r="M3366">
            <v>0</v>
          </cell>
        </row>
        <row r="3367">
          <cell r="J3367">
            <v>12</v>
          </cell>
          <cell r="K3367">
            <v>10</v>
          </cell>
          <cell r="L3367">
            <v>11</v>
          </cell>
          <cell r="M3367">
            <v>1</v>
          </cell>
        </row>
        <row r="3368">
          <cell r="J3368">
            <v>13</v>
          </cell>
          <cell r="K3368">
            <v>10</v>
          </cell>
          <cell r="L3368">
            <v>11</v>
          </cell>
          <cell r="M3368">
            <v>0</v>
          </cell>
        </row>
        <row r="3369">
          <cell r="J3369">
            <v>1</v>
          </cell>
          <cell r="K3369">
            <v>10</v>
          </cell>
          <cell r="L3369">
            <v>12</v>
          </cell>
          <cell r="M3369">
            <v>2.2530898600000002E-2</v>
          </cell>
        </row>
        <row r="3370">
          <cell r="J3370">
            <v>2</v>
          </cell>
          <cell r="K3370">
            <v>10</v>
          </cell>
          <cell r="L3370">
            <v>12</v>
          </cell>
          <cell r="M3370">
            <v>2.48541914E-2</v>
          </cell>
        </row>
        <row r="3371">
          <cell r="J3371">
            <v>3</v>
          </cell>
          <cell r="K3371">
            <v>10</v>
          </cell>
          <cell r="L3371">
            <v>12</v>
          </cell>
          <cell r="M3371">
            <v>2.6967662999999999E-2</v>
          </cell>
        </row>
        <row r="3372">
          <cell r="J3372">
            <v>4</v>
          </cell>
          <cell r="K3372">
            <v>10</v>
          </cell>
          <cell r="L3372">
            <v>12</v>
          </cell>
          <cell r="M3372">
            <v>3.0386395300000001E-2</v>
          </cell>
        </row>
        <row r="3373">
          <cell r="J3373">
            <v>5</v>
          </cell>
          <cell r="K3373">
            <v>10</v>
          </cell>
          <cell r="L3373">
            <v>12</v>
          </cell>
          <cell r="M3373">
            <v>3.5276263299999999E-2</v>
          </cell>
        </row>
        <row r="3374">
          <cell r="J3374">
            <v>6</v>
          </cell>
          <cell r="K3374">
            <v>10</v>
          </cell>
          <cell r="L3374">
            <v>12</v>
          </cell>
          <cell r="M3374">
            <v>3.9925518100000001E-2</v>
          </cell>
        </row>
        <row r="3375">
          <cell r="J3375">
            <v>7</v>
          </cell>
          <cell r="K3375">
            <v>10</v>
          </cell>
          <cell r="L3375">
            <v>12</v>
          </cell>
          <cell r="M3375">
            <v>4.6783161500000003E-2</v>
          </cell>
        </row>
        <row r="3376">
          <cell r="J3376">
            <v>8</v>
          </cell>
          <cell r="K3376">
            <v>10</v>
          </cell>
          <cell r="L3376">
            <v>12</v>
          </cell>
          <cell r="M3376">
            <v>5.4925313000000003E-2</v>
          </cell>
        </row>
        <row r="3377">
          <cell r="J3377">
            <v>9</v>
          </cell>
          <cell r="K3377">
            <v>10</v>
          </cell>
          <cell r="L3377">
            <v>12</v>
          </cell>
          <cell r="M3377">
            <v>7.3372119099999994E-2</v>
          </cell>
        </row>
        <row r="3378">
          <cell r="J3378">
            <v>10</v>
          </cell>
          <cell r="K3378">
            <v>10</v>
          </cell>
          <cell r="L3378">
            <v>12</v>
          </cell>
          <cell r="M3378">
            <v>0.12114493680000001</v>
          </cell>
        </row>
        <row r="3379">
          <cell r="J3379">
            <v>11</v>
          </cell>
          <cell r="K3379">
            <v>10</v>
          </cell>
          <cell r="L3379">
            <v>12</v>
          </cell>
          <cell r="M3379">
            <v>0</v>
          </cell>
        </row>
        <row r="3380">
          <cell r="J3380">
            <v>12</v>
          </cell>
          <cell r="K3380">
            <v>10</v>
          </cell>
          <cell r="L3380">
            <v>12</v>
          </cell>
          <cell r="M3380">
            <v>1</v>
          </cell>
        </row>
        <row r="3381">
          <cell r="J3381">
            <v>13</v>
          </cell>
          <cell r="K3381">
            <v>10</v>
          </cell>
          <cell r="L3381">
            <v>12</v>
          </cell>
          <cell r="M3381">
            <v>0</v>
          </cell>
        </row>
        <row r="3382">
          <cell r="J3382">
            <v>1</v>
          </cell>
          <cell r="K3382">
            <v>10</v>
          </cell>
          <cell r="L3382">
            <v>13</v>
          </cell>
          <cell r="M3382">
            <v>3.1509525400000002E-2</v>
          </cell>
        </row>
        <row r="3383">
          <cell r="J3383">
            <v>2</v>
          </cell>
          <cell r="K3383">
            <v>10</v>
          </cell>
          <cell r="L3383">
            <v>13</v>
          </cell>
          <cell r="M3383">
            <v>3.39847411E-2</v>
          </cell>
        </row>
        <row r="3384">
          <cell r="J3384">
            <v>3</v>
          </cell>
          <cell r="K3384">
            <v>10</v>
          </cell>
          <cell r="L3384">
            <v>13</v>
          </cell>
          <cell r="M3384">
            <v>3.6098373500000003E-2</v>
          </cell>
        </row>
        <row r="3385">
          <cell r="J3385">
            <v>4</v>
          </cell>
          <cell r="K3385">
            <v>10</v>
          </cell>
          <cell r="L3385">
            <v>13</v>
          </cell>
          <cell r="M3385">
            <v>3.96017876E-2</v>
          </cell>
        </row>
        <row r="3386">
          <cell r="J3386">
            <v>5</v>
          </cell>
          <cell r="K3386">
            <v>10</v>
          </cell>
          <cell r="L3386">
            <v>13</v>
          </cell>
          <cell r="M3386">
            <v>4.45921372E-2</v>
          </cell>
        </row>
        <row r="3387">
          <cell r="J3387">
            <v>6</v>
          </cell>
          <cell r="K3387">
            <v>10</v>
          </cell>
          <cell r="L3387">
            <v>13</v>
          </cell>
          <cell r="M3387">
            <v>4.9177011600000001E-2</v>
          </cell>
        </row>
        <row r="3388">
          <cell r="J3388">
            <v>7</v>
          </cell>
          <cell r="K3388">
            <v>10</v>
          </cell>
          <cell r="L3388">
            <v>13</v>
          </cell>
          <cell r="M3388">
            <v>5.5899391399999998E-2</v>
          </cell>
        </row>
        <row r="3389">
          <cell r="J3389">
            <v>8</v>
          </cell>
          <cell r="K3389">
            <v>10</v>
          </cell>
          <cell r="L3389">
            <v>13</v>
          </cell>
          <cell r="M3389">
            <v>6.4211412600000004E-2</v>
          </cell>
        </row>
        <row r="3390">
          <cell r="J3390">
            <v>9</v>
          </cell>
          <cell r="K3390">
            <v>10</v>
          </cell>
          <cell r="L3390">
            <v>13</v>
          </cell>
          <cell r="M3390">
            <v>8.22729076E-2</v>
          </cell>
        </row>
        <row r="3391">
          <cell r="J3391">
            <v>10</v>
          </cell>
          <cell r="K3391">
            <v>10</v>
          </cell>
          <cell r="L3391">
            <v>13</v>
          </cell>
          <cell r="M3391">
            <v>0.1290729954</v>
          </cell>
        </row>
        <row r="3392">
          <cell r="J3392">
            <v>11</v>
          </cell>
          <cell r="K3392">
            <v>10</v>
          </cell>
          <cell r="L3392">
            <v>13</v>
          </cell>
          <cell r="M3392">
            <v>0</v>
          </cell>
        </row>
        <row r="3393">
          <cell r="J3393">
            <v>12</v>
          </cell>
          <cell r="K3393">
            <v>10</v>
          </cell>
          <cell r="L3393">
            <v>13</v>
          </cell>
          <cell r="M3393">
            <v>1</v>
          </cell>
        </row>
        <row r="3394">
          <cell r="J3394">
            <v>13</v>
          </cell>
          <cell r="K3394">
            <v>10</v>
          </cell>
          <cell r="L3394">
            <v>13</v>
          </cell>
          <cell r="M3394">
            <v>0</v>
          </cell>
        </row>
        <row r="3395">
          <cell r="J3395">
            <v>1</v>
          </cell>
          <cell r="K3395">
            <v>10</v>
          </cell>
          <cell r="L3395">
            <v>14</v>
          </cell>
          <cell r="M3395">
            <v>3.8924516700000002E-2</v>
          </cell>
        </row>
        <row r="3396">
          <cell r="J3396">
            <v>2</v>
          </cell>
          <cell r="K3396">
            <v>10</v>
          </cell>
          <cell r="L3396">
            <v>14</v>
          </cell>
          <cell r="M3396">
            <v>4.1458619000000002E-2</v>
          </cell>
        </row>
        <row r="3397">
          <cell r="J3397">
            <v>3</v>
          </cell>
          <cell r="K3397">
            <v>10</v>
          </cell>
          <cell r="L3397">
            <v>14</v>
          </cell>
          <cell r="M3397">
            <v>4.3523025E-2</v>
          </cell>
        </row>
        <row r="3398">
          <cell r="J3398">
            <v>4</v>
          </cell>
          <cell r="K3398">
            <v>10</v>
          </cell>
          <cell r="L3398">
            <v>14</v>
          </cell>
          <cell r="M3398">
            <v>4.7038165100000001E-2</v>
          </cell>
        </row>
        <row r="3399">
          <cell r="J3399">
            <v>5</v>
          </cell>
          <cell r="K3399">
            <v>10</v>
          </cell>
          <cell r="L3399">
            <v>14</v>
          </cell>
          <cell r="M3399">
            <v>5.2052464200000002E-2</v>
          </cell>
        </row>
        <row r="3400">
          <cell r="J3400">
            <v>6</v>
          </cell>
          <cell r="K3400">
            <v>10</v>
          </cell>
          <cell r="L3400">
            <v>14</v>
          </cell>
          <cell r="M3400">
            <v>5.6541319999999999E-2</v>
          </cell>
        </row>
        <row r="3401">
          <cell r="J3401">
            <v>7</v>
          </cell>
          <cell r="K3401">
            <v>10</v>
          </cell>
          <cell r="L3401">
            <v>14</v>
          </cell>
          <cell r="M3401">
            <v>6.3089575300000006E-2</v>
          </cell>
        </row>
        <row r="3402">
          <cell r="J3402">
            <v>8</v>
          </cell>
          <cell r="K3402">
            <v>10</v>
          </cell>
          <cell r="L3402">
            <v>14</v>
          </cell>
          <cell r="M3402">
            <v>7.1436941700000006E-2</v>
          </cell>
        </row>
        <row r="3403">
          <cell r="J3403">
            <v>9</v>
          </cell>
          <cell r="K3403">
            <v>10</v>
          </cell>
          <cell r="L3403">
            <v>14</v>
          </cell>
          <cell r="M3403">
            <v>8.9180913900000006E-2</v>
          </cell>
        </row>
        <row r="3404">
          <cell r="J3404">
            <v>10</v>
          </cell>
          <cell r="K3404">
            <v>10</v>
          </cell>
          <cell r="L3404">
            <v>14</v>
          </cell>
          <cell r="M3404">
            <v>0.13517598559999999</v>
          </cell>
        </row>
        <row r="3405">
          <cell r="J3405">
            <v>11</v>
          </cell>
          <cell r="K3405">
            <v>10</v>
          </cell>
          <cell r="L3405">
            <v>14</v>
          </cell>
          <cell r="M3405">
            <v>0</v>
          </cell>
        </row>
        <row r="3406">
          <cell r="J3406">
            <v>12</v>
          </cell>
          <cell r="K3406">
            <v>10</v>
          </cell>
          <cell r="L3406">
            <v>14</v>
          </cell>
          <cell r="M3406">
            <v>1</v>
          </cell>
        </row>
        <row r="3407">
          <cell r="J3407">
            <v>13</v>
          </cell>
          <cell r="K3407">
            <v>10</v>
          </cell>
          <cell r="L3407">
            <v>14</v>
          </cell>
          <cell r="M3407">
            <v>0</v>
          </cell>
        </row>
        <row r="3408">
          <cell r="J3408">
            <v>1</v>
          </cell>
          <cell r="K3408">
            <v>10</v>
          </cell>
          <cell r="L3408">
            <v>15</v>
          </cell>
          <cell r="M3408">
            <v>4.4912716599999999E-2</v>
          </cell>
        </row>
        <row r="3409">
          <cell r="J3409">
            <v>2</v>
          </cell>
          <cell r="K3409">
            <v>10</v>
          </cell>
          <cell r="L3409">
            <v>15</v>
          </cell>
          <cell r="M3409">
            <v>4.74770339E-2</v>
          </cell>
        </row>
        <row r="3410">
          <cell r="J3410">
            <v>3</v>
          </cell>
          <cell r="K3410">
            <v>10</v>
          </cell>
          <cell r="L3410">
            <v>15</v>
          </cell>
          <cell r="M3410">
            <v>4.9488862699999997E-2</v>
          </cell>
        </row>
        <row r="3411">
          <cell r="J3411">
            <v>4</v>
          </cell>
          <cell r="K3411">
            <v>10</v>
          </cell>
          <cell r="L3411">
            <v>15</v>
          </cell>
          <cell r="M3411">
            <v>5.2998391300000003E-2</v>
          </cell>
        </row>
        <row r="3412">
          <cell r="J3412">
            <v>5</v>
          </cell>
          <cell r="K3412">
            <v>10</v>
          </cell>
          <cell r="L3412">
            <v>15</v>
          </cell>
          <cell r="M3412">
            <v>5.8016825199999997E-2</v>
          </cell>
        </row>
        <row r="3413">
          <cell r="J3413">
            <v>6</v>
          </cell>
          <cell r="K3413">
            <v>10</v>
          </cell>
          <cell r="L3413">
            <v>15</v>
          </cell>
          <cell r="M3413">
            <v>6.2417189300000002E-2</v>
          </cell>
        </row>
        <row r="3414">
          <cell r="J3414">
            <v>7</v>
          </cell>
          <cell r="K3414">
            <v>10</v>
          </cell>
          <cell r="L3414">
            <v>15</v>
          </cell>
          <cell r="M3414">
            <v>6.8808892100000005E-2</v>
          </cell>
        </row>
        <row r="3415">
          <cell r="J3415">
            <v>8</v>
          </cell>
          <cell r="K3415">
            <v>10</v>
          </cell>
          <cell r="L3415">
            <v>15</v>
          </cell>
          <cell r="M3415">
            <v>7.7158000599999998E-2</v>
          </cell>
        </row>
        <row r="3416">
          <cell r="J3416">
            <v>9</v>
          </cell>
          <cell r="K3416">
            <v>10</v>
          </cell>
          <cell r="L3416">
            <v>15</v>
          </cell>
          <cell r="M3416">
            <v>9.4645863499999996E-2</v>
          </cell>
        </row>
        <row r="3417">
          <cell r="J3417">
            <v>10</v>
          </cell>
          <cell r="K3417">
            <v>10</v>
          </cell>
          <cell r="L3417">
            <v>15</v>
          </cell>
          <cell r="M3417">
            <v>0.13999061609999999</v>
          </cell>
        </row>
        <row r="3418">
          <cell r="J3418">
            <v>11</v>
          </cell>
          <cell r="K3418">
            <v>10</v>
          </cell>
          <cell r="L3418">
            <v>15</v>
          </cell>
          <cell r="M3418">
            <v>0</v>
          </cell>
        </row>
        <row r="3419">
          <cell r="J3419">
            <v>12</v>
          </cell>
          <cell r="K3419">
            <v>10</v>
          </cell>
          <cell r="L3419">
            <v>15</v>
          </cell>
          <cell r="M3419">
            <v>1</v>
          </cell>
        </row>
        <row r="3420">
          <cell r="J3420">
            <v>13</v>
          </cell>
          <cell r="K3420">
            <v>10</v>
          </cell>
          <cell r="L3420">
            <v>15</v>
          </cell>
          <cell r="M3420">
            <v>0</v>
          </cell>
        </row>
        <row r="3421">
          <cell r="J3421">
            <v>1</v>
          </cell>
          <cell r="K3421">
            <v>10</v>
          </cell>
          <cell r="L3421">
            <v>16</v>
          </cell>
          <cell r="M3421">
            <v>4.9713636399999997E-2</v>
          </cell>
        </row>
        <row r="3422">
          <cell r="J3422">
            <v>2</v>
          </cell>
          <cell r="K3422">
            <v>10</v>
          </cell>
          <cell r="L3422">
            <v>16</v>
          </cell>
          <cell r="M3422">
            <v>5.2297610000000001E-2</v>
          </cell>
        </row>
        <row r="3423">
          <cell r="J3423">
            <v>3</v>
          </cell>
          <cell r="K3423">
            <v>10</v>
          </cell>
          <cell r="L3423">
            <v>16</v>
          </cell>
          <cell r="M3423">
            <v>5.4263909800000003E-2</v>
          </cell>
        </row>
        <row r="3424">
          <cell r="J3424">
            <v>4</v>
          </cell>
          <cell r="K3424">
            <v>10</v>
          </cell>
          <cell r="L3424">
            <v>16</v>
          </cell>
          <cell r="M3424">
            <v>5.7764971200000001E-2</v>
          </cell>
        </row>
        <row r="3425">
          <cell r="J3425">
            <v>5</v>
          </cell>
          <cell r="K3425">
            <v>10</v>
          </cell>
          <cell r="L3425">
            <v>16</v>
          </cell>
          <cell r="M3425">
            <v>6.2782723700000001E-2</v>
          </cell>
        </row>
        <row r="3426">
          <cell r="J3426">
            <v>6</v>
          </cell>
          <cell r="K3426">
            <v>10</v>
          </cell>
          <cell r="L3426">
            <v>16</v>
          </cell>
          <cell r="M3426">
            <v>6.7109268900000005E-2</v>
          </cell>
        </row>
        <row r="3427">
          <cell r="J3427">
            <v>7</v>
          </cell>
          <cell r="K3427">
            <v>10</v>
          </cell>
          <cell r="L3427">
            <v>16</v>
          </cell>
          <cell r="M3427">
            <v>7.3371279799999994E-2</v>
          </cell>
        </row>
        <row r="3428">
          <cell r="J3428">
            <v>8</v>
          </cell>
          <cell r="K3428">
            <v>10</v>
          </cell>
          <cell r="L3428">
            <v>16</v>
          </cell>
          <cell r="M3428">
            <v>8.1714754700000003E-2</v>
          </cell>
        </row>
        <row r="3429">
          <cell r="J3429">
            <v>9</v>
          </cell>
          <cell r="K3429">
            <v>10</v>
          </cell>
          <cell r="L3429">
            <v>16</v>
          </cell>
          <cell r="M3429">
            <v>9.8997376499999998E-2</v>
          </cell>
        </row>
        <row r="3430">
          <cell r="J3430">
            <v>10</v>
          </cell>
          <cell r="K3430">
            <v>10</v>
          </cell>
          <cell r="L3430">
            <v>16</v>
          </cell>
          <cell r="M3430">
            <v>0.1438207068</v>
          </cell>
        </row>
        <row r="3431">
          <cell r="J3431">
            <v>11</v>
          </cell>
          <cell r="K3431">
            <v>10</v>
          </cell>
          <cell r="L3431">
            <v>16</v>
          </cell>
          <cell r="M3431">
            <v>0</v>
          </cell>
        </row>
        <row r="3432">
          <cell r="J3432">
            <v>12</v>
          </cell>
          <cell r="K3432">
            <v>10</v>
          </cell>
          <cell r="L3432">
            <v>16</v>
          </cell>
          <cell r="M3432">
            <v>1</v>
          </cell>
        </row>
        <row r="3433">
          <cell r="J3433">
            <v>13</v>
          </cell>
          <cell r="K3433">
            <v>10</v>
          </cell>
          <cell r="L3433">
            <v>16</v>
          </cell>
          <cell r="M3433">
            <v>0</v>
          </cell>
        </row>
        <row r="3434">
          <cell r="J3434">
            <v>1</v>
          </cell>
          <cell r="K3434">
            <v>10</v>
          </cell>
          <cell r="L3434">
            <v>17</v>
          </cell>
          <cell r="M3434">
            <v>5.3553463799999999E-2</v>
          </cell>
        </row>
        <row r="3435">
          <cell r="J3435">
            <v>2</v>
          </cell>
          <cell r="K3435">
            <v>10</v>
          </cell>
          <cell r="L3435">
            <v>17</v>
          </cell>
          <cell r="M3435">
            <v>5.6151949399999998E-2</v>
          </cell>
        </row>
        <row r="3436">
          <cell r="J3436">
            <v>3</v>
          </cell>
          <cell r="K3436">
            <v>10</v>
          </cell>
          <cell r="L3436">
            <v>17</v>
          </cell>
          <cell r="M3436">
            <v>5.8080940900000003E-2</v>
          </cell>
        </row>
        <row r="3437">
          <cell r="J3437">
            <v>4</v>
          </cell>
          <cell r="K3437">
            <v>10</v>
          </cell>
          <cell r="L3437">
            <v>17</v>
          </cell>
          <cell r="M3437">
            <v>6.1574179700000002E-2</v>
          </cell>
        </row>
        <row r="3438">
          <cell r="J3438">
            <v>5</v>
          </cell>
          <cell r="K3438">
            <v>10</v>
          </cell>
          <cell r="L3438">
            <v>17</v>
          </cell>
          <cell r="M3438">
            <v>6.65903298E-2</v>
          </cell>
        </row>
        <row r="3439">
          <cell r="J3439">
            <v>6</v>
          </cell>
          <cell r="K3439">
            <v>10</v>
          </cell>
          <cell r="L3439">
            <v>17</v>
          </cell>
          <cell r="M3439">
            <v>7.0857074000000006E-2</v>
          </cell>
        </row>
        <row r="3440">
          <cell r="J3440">
            <v>7</v>
          </cell>
          <cell r="K3440">
            <v>10</v>
          </cell>
          <cell r="L3440">
            <v>17</v>
          </cell>
          <cell r="M3440">
            <v>7.7014250699999995E-2</v>
          </cell>
        </row>
        <row r="3441">
          <cell r="J3441">
            <v>8</v>
          </cell>
          <cell r="K3441">
            <v>10</v>
          </cell>
          <cell r="L3441">
            <v>17</v>
          </cell>
          <cell r="M3441">
            <v>8.5351360299999998E-2</v>
          </cell>
        </row>
        <row r="3442">
          <cell r="J3442">
            <v>9</v>
          </cell>
          <cell r="K3442">
            <v>10</v>
          </cell>
          <cell r="L3442">
            <v>17</v>
          </cell>
          <cell r="M3442">
            <v>0.10246985209999999</v>
          </cell>
        </row>
        <row r="3443">
          <cell r="J3443">
            <v>10</v>
          </cell>
          <cell r="K3443">
            <v>10</v>
          </cell>
          <cell r="L3443">
            <v>17</v>
          </cell>
          <cell r="M3443">
            <v>0.1468761328</v>
          </cell>
        </row>
        <row r="3444">
          <cell r="J3444">
            <v>11</v>
          </cell>
          <cell r="K3444">
            <v>10</v>
          </cell>
          <cell r="L3444">
            <v>17</v>
          </cell>
          <cell r="M3444">
            <v>0</v>
          </cell>
        </row>
        <row r="3445">
          <cell r="J3445">
            <v>12</v>
          </cell>
          <cell r="K3445">
            <v>10</v>
          </cell>
          <cell r="L3445">
            <v>17</v>
          </cell>
          <cell r="M3445">
            <v>1</v>
          </cell>
        </row>
        <row r="3446">
          <cell r="J3446">
            <v>13</v>
          </cell>
          <cell r="K3446">
            <v>10</v>
          </cell>
          <cell r="L3446">
            <v>17</v>
          </cell>
          <cell r="M3446">
            <v>0</v>
          </cell>
        </row>
        <row r="3447">
          <cell r="J3447">
            <v>1</v>
          </cell>
          <cell r="K3447">
            <v>10</v>
          </cell>
          <cell r="L3447">
            <v>18</v>
          </cell>
          <cell r="M3447">
            <v>5.6622160499999998E-2</v>
          </cell>
        </row>
        <row r="3448">
          <cell r="J3448">
            <v>2</v>
          </cell>
          <cell r="K3448">
            <v>10</v>
          </cell>
          <cell r="L3448">
            <v>18</v>
          </cell>
          <cell r="M3448">
            <v>5.9231922899999997E-2</v>
          </cell>
        </row>
        <row r="3449">
          <cell r="J3449">
            <v>3</v>
          </cell>
          <cell r="K3449">
            <v>10</v>
          </cell>
          <cell r="L3449">
            <v>18</v>
          </cell>
          <cell r="M3449">
            <v>6.1130861500000001E-2</v>
          </cell>
        </row>
        <row r="3450">
          <cell r="J3450">
            <v>4</v>
          </cell>
          <cell r="K3450">
            <v>10</v>
          </cell>
          <cell r="L3450">
            <v>18</v>
          </cell>
          <cell r="M3450">
            <v>6.4617570200000002E-2</v>
          </cell>
        </row>
        <row r="3451">
          <cell r="J3451">
            <v>5</v>
          </cell>
          <cell r="K3451">
            <v>10</v>
          </cell>
          <cell r="L3451">
            <v>18</v>
          </cell>
          <cell r="M3451">
            <v>6.9632159200000002E-2</v>
          </cell>
        </row>
        <row r="3452">
          <cell r="J3452">
            <v>6</v>
          </cell>
          <cell r="K3452">
            <v>10</v>
          </cell>
          <cell r="L3452">
            <v>18</v>
          </cell>
          <cell r="M3452">
            <v>7.3850910500000005E-2</v>
          </cell>
        </row>
        <row r="3453">
          <cell r="J3453">
            <v>7</v>
          </cell>
          <cell r="K3453">
            <v>10</v>
          </cell>
          <cell r="L3453">
            <v>18</v>
          </cell>
          <cell r="M3453">
            <v>7.9924013099999996E-2</v>
          </cell>
        </row>
        <row r="3454">
          <cell r="J3454">
            <v>8</v>
          </cell>
          <cell r="K3454">
            <v>10</v>
          </cell>
          <cell r="L3454">
            <v>18</v>
          </cell>
          <cell r="M3454">
            <v>8.82555426E-2</v>
          </cell>
        </row>
        <row r="3455">
          <cell r="J3455">
            <v>9</v>
          </cell>
          <cell r="K3455">
            <v>10</v>
          </cell>
          <cell r="L3455">
            <v>18</v>
          </cell>
          <cell r="M3455">
            <v>0.1052428721</v>
          </cell>
        </row>
        <row r="3456">
          <cell r="J3456">
            <v>10</v>
          </cell>
          <cell r="K3456">
            <v>10</v>
          </cell>
          <cell r="L3456">
            <v>18</v>
          </cell>
          <cell r="M3456">
            <v>0.14931585410000001</v>
          </cell>
        </row>
        <row r="3457">
          <cell r="J3457">
            <v>11</v>
          </cell>
          <cell r="K3457">
            <v>10</v>
          </cell>
          <cell r="L3457">
            <v>18</v>
          </cell>
          <cell r="M3457">
            <v>0</v>
          </cell>
        </row>
        <row r="3458">
          <cell r="J3458">
            <v>12</v>
          </cell>
          <cell r="K3458">
            <v>10</v>
          </cell>
          <cell r="L3458">
            <v>18</v>
          </cell>
          <cell r="M3458">
            <v>1</v>
          </cell>
        </row>
        <row r="3459">
          <cell r="J3459">
            <v>13</v>
          </cell>
          <cell r="K3459">
            <v>10</v>
          </cell>
          <cell r="L3459">
            <v>18</v>
          </cell>
          <cell r="M3459">
            <v>0</v>
          </cell>
        </row>
        <row r="3460">
          <cell r="J3460">
            <v>1</v>
          </cell>
          <cell r="K3460">
            <v>10</v>
          </cell>
          <cell r="L3460">
            <v>19</v>
          </cell>
          <cell r="M3460">
            <v>5.9073941400000003E-2</v>
          </cell>
        </row>
        <row r="3461">
          <cell r="J3461">
            <v>2</v>
          </cell>
          <cell r="K3461">
            <v>10</v>
          </cell>
          <cell r="L3461">
            <v>19</v>
          </cell>
          <cell r="M3461">
            <v>6.16926286E-2</v>
          </cell>
        </row>
        <row r="3462">
          <cell r="J3462">
            <v>3</v>
          </cell>
          <cell r="K3462">
            <v>10</v>
          </cell>
          <cell r="L3462">
            <v>19</v>
          </cell>
          <cell r="M3462">
            <v>6.3567493099999997E-2</v>
          </cell>
        </row>
        <row r="3463">
          <cell r="J3463">
            <v>4</v>
          </cell>
          <cell r="K3463">
            <v>10</v>
          </cell>
          <cell r="L3463">
            <v>19</v>
          </cell>
          <cell r="M3463">
            <v>6.7048910399999995E-2</v>
          </cell>
        </row>
        <row r="3464">
          <cell r="J3464">
            <v>5</v>
          </cell>
          <cell r="K3464">
            <v>10</v>
          </cell>
          <cell r="L3464">
            <v>19</v>
          </cell>
          <cell r="M3464">
            <v>7.2062177699999994E-2</v>
          </cell>
        </row>
        <row r="3465">
          <cell r="J3465">
            <v>6</v>
          </cell>
          <cell r="K3465">
            <v>10</v>
          </cell>
          <cell r="L3465">
            <v>19</v>
          </cell>
          <cell r="M3465">
            <v>7.6242530899999994E-2</v>
          </cell>
        </row>
        <row r="3466">
          <cell r="J3466">
            <v>7</v>
          </cell>
          <cell r="K3466">
            <v>10</v>
          </cell>
          <cell r="L3466">
            <v>19</v>
          </cell>
          <cell r="M3466">
            <v>8.22483834E-2</v>
          </cell>
        </row>
        <row r="3467">
          <cell r="J3467">
            <v>8</v>
          </cell>
          <cell r="K3467">
            <v>10</v>
          </cell>
          <cell r="L3467">
            <v>19</v>
          </cell>
          <cell r="M3467">
            <v>9.0575323900000004E-2</v>
          </cell>
        </row>
        <row r="3468">
          <cell r="J3468">
            <v>9</v>
          </cell>
          <cell r="K3468">
            <v>10</v>
          </cell>
          <cell r="L3468">
            <v>19</v>
          </cell>
          <cell r="M3468">
            <v>0.10745786089999999</v>
          </cell>
        </row>
        <row r="3469">
          <cell r="J3469">
            <v>10</v>
          </cell>
          <cell r="K3469">
            <v>10</v>
          </cell>
          <cell r="L3469">
            <v>19</v>
          </cell>
          <cell r="M3469">
            <v>0.15126454819999999</v>
          </cell>
        </row>
        <row r="3470">
          <cell r="J3470">
            <v>11</v>
          </cell>
          <cell r="K3470">
            <v>10</v>
          </cell>
          <cell r="L3470">
            <v>19</v>
          </cell>
          <cell r="M3470">
            <v>0</v>
          </cell>
        </row>
        <row r="3471">
          <cell r="J3471">
            <v>12</v>
          </cell>
          <cell r="K3471">
            <v>10</v>
          </cell>
          <cell r="L3471">
            <v>19</v>
          </cell>
          <cell r="M3471">
            <v>1</v>
          </cell>
        </row>
        <row r="3472">
          <cell r="J3472">
            <v>13</v>
          </cell>
          <cell r="K3472">
            <v>10</v>
          </cell>
          <cell r="L3472">
            <v>19</v>
          </cell>
          <cell r="M3472">
            <v>0</v>
          </cell>
        </row>
        <row r="3473">
          <cell r="J3473">
            <v>1</v>
          </cell>
          <cell r="K3473">
            <v>10</v>
          </cell>
          <cell r="L3473">
            <v>20</v>
          </cell>
          <cell r="M3473">
            <v>6.1032656800000001E-2</v>
          </cell>
        </row>
        <row r="3474">
          <cell r="J3474">
            <v>2</v>
          </cell>
          <cell r="K3474">
            <v>10</v>
          </cell>
          <cell r="L3474">
            <v>20</v>
          </cell>
          <cell r="M3474">
            <v>6.3658451300000002E-2</v>
          </cell>
        </row>
        <row r="3475">
          <cell r="J3475">
            <v>3</v>
          </cell>
          <cell r="K3475">
            <v>10</v>
          </cell>
          <cell r="L3475">
            <v>20</v>
          </cell>
          <cell r="M3475">
            <v>6.5514066300000007E-2</v>
          </cell>
        </row>
        <row r="3476">
          <cell r="J3476">
            <v>4</v>
          </cell>
          <cell r="K3476">
            <v>10</v>
          </cell>
          <cell r="L3476">
            <v>20</v>
          </cell>
          <cell r="M3476">
            <v>6.8991236799999994E-2</v>
          </cell>
        </row>
        <row r="3477">
          <cell r="J3477">
            <v>5</v>
          </cell>
          <cell r="K3477">
            <v>10</v>
          </cell>
          <cell r="L3477">
            <v>20</v>
          </cell>
          <cell r="M3477">
            <v>7.4003428499999996E-2</v>
          </cell>
        </row>
        <row r="3478">
          <cell r="J3478">
            <v>6</v>
          </cell>
          <cell r="K3478">
            <v>10</v>
          </cell>
          <cell r="L3478">
            <v>20</v>
          </cell>
          <cell r="M3478">
            <v>7.8153091300000005E-2</v>
          </cell>
        </row>
        <row r="3479">
          <cell r="J3479">
            <v>7</v>
          </cell>
          <cell r="K3479">
            <v>10</v>
          </cell>
          <cell r="L3479">
            <v>20</v>
          </cell>
          <cell r="M3479">
            <v>8.4105197500000006E-2</v>
          </cell>
        </row>
        <row r="3480">
          <cell r="J3480">
            <v>8</v>
          </cell>
          <cell r="K3480">
            <v>10</v>
          </cell>
          <cell r="L3480">
            <v>20</v>
          </cell>
          <cell r="M3480">
            <v>9.2428437000000002E-2</v>
          </cell>
        </row>
        <row r="3481">
          <cell r="J3481">
            <v>9</v>
          </cell>
          <cell r="K3481">
            <v>10</v>
          </cell>
          <cell r="L3481">
            <v>20</v>
          </cell>
          <cell r="M3481">
            <v>0.10922725630000001</v>
          </cell>
        </row>
        <row r="3482">
          <cell r="J3482">
            <v>10</v>
          </cell>
          <cell r="K3482">
            <v>10</v>
          </cell>
          <cell r="L3482">
            <v>20</v>
          </cell>
          <cell r="M3482">
            <v>0.15282120199999999</v>
          </cell>
        </row>
        <row r="3483">
          <cell r="J3483">
            <v>11</v>
          </cell>
          <cell r="K3483">
            <v>10</v>
          </cell>
          <cell r="L3483">
            <v>20</v>
          </cell>
          <cell r="M3483">
            <v>0</v>
          </cell>
        </row>
        <row r="3484">
          <cell r="J3484">
            <v>12</v>
          </cell>
          <cell r="K3484">
            <v>10</v>
          </cell>
          <cell r="L3484">
            <v>20</v>
          </cell>
          <cell r="M3484">
            <v>1</v>
          </cell>
        </row>
        <row r="3485">
          <cell r="J3485">
            <v>13</v>
          </cell>
          <cell r="K3485">
            <v>10</v>
          </cell>
          <cell r="L3485">
            <v>20</v>
          </cell>
          <cell r="M3485">
            <v>0</v>
          </cell>
        </row>
        <row r="3486">
          <cell r="J3486">
            <v>1</v>
          </cell>
          <cell r="K3486">
            <v>10</v>
          </cell>
          <cell r="L3486">
            <v>21</v>
          </cell>
          <cell r="M3486">
            <v>6.2597418899999993E-2</v>
          </cell>
        </row>
        <row r="3487">
          <cell r="J3487">
            <v>2</v>
          </cell>
          <cell r="K3487">
            <v>10</v>
          </cell>
          <cell r="L3487">
            <v>21</v>
          </cell>
          <cell r="M3487">
            <v>6.5228885200000003E-2</v>
          </cell>
        </row>
        <row r="3488">
          <cell r="J3488">
            <v>3</v>
          </cell>
          <cell r="K3488">
            <v>10</v>
          </cell>
          <cell r="L3488">
            <v>21</v>
          </cell>
          <cell r="M3488">
            <v>6.7069118100000005E-2</v>
          </cell>
        </row>
        <row r="3489">
          <cell r="J3489">
            <v>4</v>
          </cell>
          <cell r="K3489">
            <v>10</v>
          </cell>
          <cell r="L3489">
            <v>21</v>
          </cell>
          <cell r="M3489">
            <v>7.0542890600000005E-2</v>
          </cell>
        </row>
        <row r="3490">
          <cell r="J3490">
            <v>5</v>
          </cell>
          <cell r="K3490">
            <v>10</v>
          </cell>
          <cell r="L3490">
            <v>21</v>
          </cell>
          <cell r="M3490">
            <v>7.5554217800000004E-2</v>
          </cell>
        </row>
        <row r="3491">
          <cell r="J3491">
            <v>6</v>
          </cell>
          <cell r="K3491">
            <v>10</v>
          </cell>
          <cell r="L3491">
            <v>21</v>
          </cell>
          <cell r="M3491">
            <v>7.9679359199999994E-2</v>
          </cell>
        </row>
        <row r="3492">
          <cell r="J3492">
            <v>7</v>
          </cell>
          <cell r="K3492">
            <v>10</v>
          </cell>
          <cell r="L3492">
            <v>21</v>
          </cell>
          <cell r="M3492">
            <v>8.5588523499999999E-2</v>
          </cell>
        </row>
        <row r="3493">
          <cell r="J3493">
            <v>8</v>
          </cell>
          <cell r="K3493">
            <v>10</v>
          </cell>
          <cell r="L3493">
            <v>21</v>
          </cell>
          <cell r="M3493">
            <v>9.3908797099999997E-2</v>
          </cell>
        </row>
        <row r="3494">
          <cell r="J3494">
            <v>9</v>
          </cell>
          <cell r="K3494">
            <v>10</v>
          </cell>
          <cell r="L3494">
            <v>21</v>
          </cell>
          <cell r="M3494">
            <v>0.11064073689999999</v>
          </cell>
        </row>
        <row r="3495">
          <cell r="J3495">
            <v>10</v>
          </cell>
          <cell r="K3495">
            <v>10</v>
          </cell>
          <cell r="L3495">
            <v>21</v>
          </cell>
          <cell r="M3495">
            <v>0.15406472930000001</v>
          </cell>
        </row>
        <row r="3496">
          <cell r="J3496">
            <v>11</v>
          </cell>
          <cell r="K3496">
            <v>10</v>
          </cell>
          <cell r="L3496">
            <v>21</v>
          </cell>
          <cell r="M3496">
            <v>0</v>
          </cell>
        </row>
        <row r="3497">
          <cell r="J3497">
            <v>12</v>
          </cell>
          <cell r="K3497">
            <v>10</v>
          </cell>
          <cell r="L3497">
            <v>21</v>
          </cell>
          <cell r="M3497">
            <v>1</v>
          </cell>
        </row>
        <row r="3498">
          <cell r="J3498">
            <v>13</v>
          </cell>
          <cell r="K3498">
            <v>10</v>
          </cell>
          <cell r="L3498">
            <v>21</v>
          </cell>
          <cell r="M3498">
            <v>0</v>
          </cell>
        </row>
        <row r="3499">
          <cell r="J3499">
            <v>1</v>
          </cell>
          <cell r="K3499">
            <v>10</v>
          </cell>
          <cell r="L3499">
            <v>22</v>
          </cell>
          <cell r="M3499">
            <v>6.3847450900000005E-2</v>
          </cell>
        </row>
        <row r="3500">
          <cell r="J3500">
            <v>2</v>
          </cell>
          <cell r="K3500">
            <v>10</v>
          </cell>
          <cell r="L3500">
            <v>22</v>
          </cell>
          <cell r="M3500">
            <v>6.6483446599999996E-2</v>
          </cell>
        </row>
        <row r="3501">
          <cell r="J3501">
            <v>3</v>
          </cell>
          <cell r="K3501">
            <v>10</v>
          </cell>
          <cell r="L3501">
            <v>22</v>
          </cell>
          <cell r="M3501">
            <v>6.831139E-2</v>
          </cell>
        </row>
        <row r="3502">
          <cell r="J3502">
            <v>4</v>
          </cell>
          <cell r="K3502">
            <v>10</v>
          </cell>
          <cell r="L3502">
            <v>22</v>
          </cell>
          <cell r="M3502">
            <v>7.1782446700000002E-2</v>
          </cell>
        </row>
        <row r="3503">
          <cell r="J3503">
            <v>5</v>
          </cell>
          <cell r="K3503">
            <v>10</v>
          </cell>
          <cell r="L3503">
            <v>22</v>
          </cell>
          <cell r="M3503">
            <v>7.6793081799999996E-2</v>
          </cell>
        </row>
        <row r="3504">
          <cell r="J3504">
            <v>6</v>
          </cell>
          <cell r="K3504">
            <v>10</v>
          </cell>
          <cell r="L3504">
            <v>22</v>
          </cell>
          <cell r="M3504">
            <v>8.0898632999999998E-2</v>
          </cell>
        </row>
        <row r="3505">
          <cell r="J3505">
            <v>7</v>
          </cell>
          <cell r="K3505">
            <v>10</v>
          </cell>
          <cell r="L3505">
            <v>22</v>
          </cell>
          <cell r="M3505">
            <v>8.6773490999999994E-2</v>
          </cell>
        </row>
        <row r="3506">
          <cell r="J3506">
            <v>8</v>
          </cell>
          <cell r="K3506">
            <v>10</v>
          </cell>
          <cell r="L3506">
            <v>22</v>
          </cell>
          <cell r="M3506">
            <v>9.5091392900000002E-2</v>
          </cell>
        </row>
        <row r="3507">
          <cell r="J3507">
            <v>9</v>
          </cell>
          <cell r="K3507">
            <v>10</v>
          </cell>
          <cell r="L3507">
            <v>22</v>
          </cell>
          <cell r="M3507">
            <v>0.1117699051</v>
          </cell>
        </row>
        <row r="3508">
          <cell r="J3508">
            <v>10</v>
          </cell>
          <cell r="K3508">
            <v>10</v>
          </cell>
          <cell r="L3508">
            <v>22</v>
          </cell>
          <cell r="M3508">
            <v>0.15505812790000001</v>
          </cell>
        </row>
        <row r="3509">
          <cell r="J3509">
            <v>11</v>
          </cell>
          <cell r="K3509">
            <v>10</v>
          </cell>
          <cell r="L3509">
            <v>22</v>
          </cell>
          <cell r="M3509">
            <v>0</v>
          </cell>
        </row>
        <row r="3510">
          <cell r="J3510">
            <v>12</v>
          </cell>
          <cell r="K3510">
            <v>10</v>
          </cell>
          <cell r="L3510">
            <v>22</v>
          </cell>
          <cell r="M3510">
            <v>1</v>
          </cell>
        </row>
        <row r="3511">
          <cell r="J3511">
            <v>13</v>
          </cell>
          <cell r="K3511">
            <v>10</v>
          </cell>
          <cell r="L3511">
            <v>22</v>
          </cell>
          <cell r="M3511">
            <v>0</v>
          </cell>
        </row>
        <row r="3512">
          <cell r="J3512">
            <v>1</v>
          </cell>
          <cell r="K3512">
            <v>10</v>
          </cell>
          <cell r="L3512">
            <v>23</v>
          </cell>
          <cell r="M3512">
            <v>6.4846053200000003E-2</v>
          </cell>
        </row>
        <row r="3513">
          <cell r="J3513">
            <v>2</v>
          </cell>
          <cell r="K3513">
            <v>10</v>
          </cell>
          <cell r="L3513">
            <v>23</v>
          </cell>
          <cell r="M3513">
            <v>6.7485666799999997E-2</v>
          </cell>
        </row>
        <row r="3514">
          <cell r="J3514">
            <v>3</v>
          </cell>
          <cell r="K3514">
            <v>10</v>
          </cell>
          <cell r="L3514">
            <v>23</v>
          </cell>
          <cell r="M3514">
            <v>6.93037923E-2</v>
          </cell>
        </row>
        <row r="3515">
          <cell r="J3515">
            <v>4</v>
          </cell>
          <cell r="K3515">
            <v>10</v>
          </cell>
          <cell r="L3515">
            <v>23</v>
          </cell>
          <cell r="M3515">
            <v>7.2772679100000001E-2</v>
          </cell>
        </row>
        <row r="3516">
          <cell r="J3516">
            <v>5</v>
          </cell>
          <cell r="K3516">
            <v>10</v>
          </cell>
          <cell r="L3516">
            <v>23</v>
          </cell>
          <cell r="M3516">
            <v>7.7782760899999998E-2</v>
          </cell>
        </row>
        <row r="3517">
          <cell r="J3517">
            <v>6</v>
          </cell>
          <cell r="K3517">
            <v>10</v>
          </cell>
          <cell r="L3517">
            <v>23</v>
          </cell>
          <cell r="M3517">
            <v>8.1872661999999999E-2</v>
          </cell>
        </row>
        <row r="3518">
          <cell r="J3518">
            <v>7</v>
          </cell>
          <cell r="K3518">
            <v>10</v>
          </cell>
          <cell r="L3518">
            <v>23</v>
          </cell>
          <cell r="M3518">
            <v>8.7720113700000005E-2</v>
          </cell>
        </row>
        <row r="3519">
          <cell r="J3519">
            <v>8</v>
          </cell>
          <cell r="K3519">
            <v>10</v>
          </cell>
          <cell r="L3519">
            <v>23</v>
          </cell>
          <cell r="M3519">
            <v>9.6036120200000005E-2</v>
          </cell>
        </row>
        <row r="3520">
          <cell r="J3520">
            <v>9</v>
          </cell>
          <cell r="K3520">
            <v>10</v>
          </cell>
          <cell r="L3520">
            <v>23</v>
          </cell>
          <cell r="M3520">
            <v>0.1126719511</v>
          </cell>
        </row>
        <row r="3521">
          <cell r="J3521">
            <v>10</v>
          </cell>
          <cell r="K3521">
            <v>10</v>
          </cell>
          <cell r="L3521">
            <v>23</v>
          </cell>
          <cell r="M3521">
            <v>0.15585171289999999</v>
          </cell>
        </row>
        <row r="3522">
          <cell r="J3522">
            <v>11</v>
          </cell>
          <cell r="K3522">
            <v>10</v>
          </cell>
          <cell r="L3522">
            <v>23</v>
          </cell>
          <cell r="M3522">
            <v>0</v>
          </cell>
        </row>
        <row r="3523">
          <cell r="J3523">
            <v>12</v>
          </cell>
          <cell r="K3523">
            <v>10</v>
          </cell>
          <cell r="L3523">
            <v>23</v>
          </cell>
          <cell r="M3523">
            <v>1</v>
          </cell>
        </row>
        <row r="3524">
          <cell r="J3524">
            <v>13</v>
          </cell>
          <cell r="K3524">
            <v>10</v>
          </cell>
          <cell r="L3524">
            <v>23</v>
          </cell>
          <cell r="M3524">
            <v>0</v>
          </cell>
        </row>
        <row r="3525">
          <cell r="J3525">
            <v>1</v>
          </cell>
          <cell r="K3525">
            <v>10</v>
          </cell>
          <cell r="L3525">
            <v>24</v>
          </cell>
          <cell r="M3525">
            <v>6.5643797000000004E-2</v>
          </cell>
        </row>
        <row r="3526">
          <cell r="J3526">
            <v>2</v>
          </cell>
          <cell r="K3526">
            <v>10</v>
          </cell>
          <cell r="L3526">
            <v>24</v>
          </cell>
          <cell r="M3526">
            <v>6.8286300800000005E-2</v>
          </cell>
        </row>
        <row r="3527">
          <cell r="J3527">
            <v>3</v>
          </cell>
          <cell r="K3527">
            <v>10</v>
          </cell>
          <cell r="L3527">
            <v>24</v>
          </cell>
          <cell r="M3527">
            <v>7.0096583000000004E-2</v>
          </cell>
        </row>
        <row r="3528">
          <cell r="J3528">
            <v>4</v>
          </cell>
          <cell r="K3528">
            <v>10</v>
          </cell>
          <cell r="L3528">
            <v>24</v>
          </cell>
          <cell r="M3528">
            <v>7.3563736199999993E-2</v>
          </cell>
        </row>
        <row r="3529">
          <cell r="J3529">
            <v>5</v>
          </cell>
          <cell r="K3529">
            <v>10</v>
          </cell>
          <cell r="L3529">
            <v>24</v>
          </cell>
          <cell r="M3529">
            <v>7.8573376099999995E-2</v>
          </cell>
        </row>
        <row r="3530">
          <cell r="J3530">
            <v>6</v>
          </cell>
          <cell r="K3530">
            <v>10</v>
          </cell>
          <cell r="L3530">
            <v>24</v>
          </cell>
          <cell r="M3530">
            <v>8.2650774799999993E-2</v>
          </cell>
        </row>
        <row r="3531">
          <cell r="J3531">
            <v>7</v>
          </cell>
          <cell r="K3531">
            <v>10</v>
          </cell>
          <cell r="L3531">
            <v>24</v>
          </cell>
          <cell r="M3531">
            <v>8.8476332599999999E-2</v>
          </cell>
        </row>
        <row r="3532">
          <cell r="J3532">
            <v>8</v>
          </cell>
          <cell r="K3532">
            <v>10</v>
          </cell>
          <cell r="L3532">
            <v>24</v>
          </cell>
          <cell r="M3532">
            <v>9.6790824799999994E-2</v>
          </cell>
        </row>
        <row r="3533">
          <cell r="J3533">
            <v>9</v>
          </cell>
          <cell r="K3533">
            <v>10</v>
          </cell>
          <cell r="L3533">
            <v>24</v>
          </cell>
          <cell r="M3533">
            <v>0.1133925594</v>
          </cell>
        </row>
        <row r="3534">
          <cell r="J3534">
            <v>10</v>
          </cell>
          <cell r="K3534">
            <v>10</v>
          </cell>
          <cell r="L3534">
            <v>24</v>
          </cell>
          <cell r="M3534">
            <v>0.1564856758</v>
          </cell>
        </row>
        <row r="3535">
          <cell r="J3535">
            <v>11</v>
          </cell>
          <cell r="K3535">
            <v>10</v>
          </cell>
          <cell r="L3535">
            <v>24</v>
          </cell>
          <cell r="M3535">
            <v>0</v>
          </cell>
        </row>
        <row r="3536">
          <cell r="J3536">
            <v>12</v>
          </cell>
          <cell r="K3536">
            <v>10</v>
          </cell>
          <cell r="L3536">
            <v>24</v>
          </cell>
          <cell r="M3536">
            <v>1</v>
          </cell>
        </row>
        <row r="3537">
          <cell r="J3537">
            <v>13</v>
          </cell>
          <cell r="K3537">
            <v>10</v>
          </cell>
          <cell r="L3537">
            <v>24</v>
          </cell>
          <cell r="M3537">
            <v>0</v>
          </cell>
        </row>
        <row r="3538">
          <cell r="J3538">
            <v>1</v>
          </cell>
          <cell r="K3538">
            <v>10</v>
          </cell>
          <cell r="L3538">
            <v>25</v>
          </cell>
          <cell r="M3538">
            <v>6.6281082899999996E-2</v>
          </cell>
        </row>
        <row r="3539">
          <cell r="J3539">
            <v>2</v>
          </cell>
          <cell r="K3539">
            <v>10</v>
          </cell>
          <cell r="L3539">
            <v>25</v>
          </cell>
          <cell r="M3539">
            <v>6.8925895400000006E-2</v>
          </cell>
        </row>
        <row r="3540">
          <cell r="J3540">
            <v>3</v>
          </cell>
          <cell r="K3540">
            <v>10</v>
          </cell>
          <cell r="L3540">
            <v>25</v>
          </cell>
          <cell r="M3540">
            <v>7.0729912000000006E-2</v>
          </cell>
        </row>
        <row r="3541">
          <cell r="J3541">
            <v>4</v>
          </cell>
          <cell r="K3541">
            <v>10</v>
          </cell>
          <cell r="L3541">
            <v>25</v>
          </cell>
          <cell r="M3541">
            <v>7.4195680299999997E-2</v>
          </cell>
        </row>
        <row r="3542">
          <cell r="J3542">
            <v>5</v>
          </cell>
          <cell r="K3542">
            <v>10</v>
          </cell>
          <cell r="L3542">
            <v>25</v>
          </cell>
          <cell r="M3542">
            <v>7.9204966900000007E-2</v>
          </cell>
        </row>
        <row r="3543">
          <cell r="J3543">
            <v>6</v>
          </cell>
          <cell r="K3543">
            <v>10</v>
          </cell>
          <cell r="L3543">
            <v>25</v>
          </cell>
          <cell r="M3543">
            <v>8.3272377999999994E-2</v>
          </cell>
        </row>
        <row r="3544">
          <cell r="J3544">
            <v>7</v>
          </cell>
          <cell r="K3544">
            <v>10</v>
          </cell>
          <cell r="L3544">
            <v>25</v>
          </cell>
          <cell r="M3544">
            <v>8.9080445600000002E-2</v>
          </cell>
        </row>
        <row r="3545">
          <cell r="J3545">
            <v>8</v>
          </cell>
          <cell r="K3545">
            <v>10</v>
          </cell>
          <cell r="L3545">
            <v>25</v>
          </cell>
          <cell r="M3545">
            <v>9.7393728099999993E-2</v>
          </cell>
        </row>
        <row r="3546">
          <cell r="J3546">
            <v>9</v>
          </cell>
          <cell r="K3546">
            <v>10</v>
          </cell>
          <cell r="L3546">
            <v>25</v>
          </cell>
          <cell r="M3546">
            <v>0.1139682244</v>
          </cell>
        </row>
        <row r="3547">
          <cell r="J3547">
            <v>10</v>
          </cell>
          <cell r="K3547">
            <v>10</v>
          </cell>
          <cell r="L3547">
            <v>25</v>
          </cell>
          <cell r="M3547">
            <v>0.15699212339999999</v>
          </cell>
        </row>
        <row r="3548">
          <cell r="J3548">
            <v>11</v>
          </cell>
          <cell r="K3548">
            <v>10</v>
          </cell>
          <cell r="L3548">
            <v>25</v>
          </cell>
          <cell r="M3548">
            <v>0</v>
          </cell>
        </row>
        <row r="3549">
          <cell r="J3549">
            <v>12</v>
          </cell>
          <cell r="K3549">
            <v>10</v>
          </cell>
          <cell r="L3549">
            <v>25</v>
          </cell>
          <cell r="M3549">
            <v>1</v>
          </cell>
        </row>
        <row r="3550">
          <cell r="J3550">
            <v>13</v>
          </cell>
          <cell r="K3550">
            <v>10</v>
          </cell>
          <cell r="L3550">
            <v>25</v>
          </cell>
          <cell r="M3550">
            <v>0</v>
          </cell>
        </row>
        <row r="3551">
          <cell r="J3551">
            <v>1</v>
          </cell>
          <cell r="K3551">
            <v>10</v>
          </cell>
          <cell r="L3551">
            <v>26</v>
          </cell>
          <cell r="M3551">
            <v>6.6790185099999996E-2</v>
          </cell>
        </row>
        <row r="3552">
          <cell r="J3552">
            <v>2</v>
          </cell>
          <cell r="K3552">
            <v>10</v>
          </cell>
          <cell r="L3552">
            <v>26</v>
          </cell>
          <cell r="M3552">
            <v>6.9436841999999999E-2</v>
          </cell>
        </row>
        <row r="3553">
          <cell r="J3553">
            <v>3</v>
          </cell>
          <cell r="K3553">
            <v>10</v>
          </cell>
          <cell r="L3553">
            <v>26</v>
          </cell>
          <cell r="M3553">
            <v>7.1235853200000004E-2</v>
          </cell>
        </row>
        <row r="3554">
          <cell r="J3554">
            <v>4</v>
          </cell>
          <cell r="K3554">
            <v>10</v>
          </cell>
          <cell r="L3554">
            <v>26</v>
          </cell>
          <cell r="M3554">
            <v>7.4700515100000003E-2</v>
          </cell>
        </row>
        <row r="3555">
          <cell r="J3555">
            <v>5</v>
          </cell>
          <cell r="K3555">
            <v>10</v>
          </cell>
          <cell r="L3555">
            <v>26</v>
          </cell>
          <cell r="M3555">
            <v>7.9709519600000001E-2</v>
          </cell>
        </row>
        <row r="3556">
          <cell r="J3556">
            <v>6</v>
          </cell>
          <cell r="K3556">
            <v>10</v>
          </cell>
          <cell r="L3556">
            <v>26</v>
          </cell>
          <cell r="M3556">
            <v>8.3768951999999994E-2</v>
          </cell>
        </row>
        <row r="3557">
          <cell r="J3557">
            <v>7</v>
          </cell>
          <cell r="K3557">
            <v>10</v>
          </cell>
          <cell r="L3557">
            <v>26</v>
          </cell>
          <cell r="M3557">
            <v>8.9563047300000004E-2</v>
          </cell>
        </row>
        <row r="3558">
          <cell r="J3558">
            <v>8</v>
          </cell>
          <cell r="K3558">
            <v>10</v>
          </cell>
          <cell r="L3558">
            <v>26</v>
          </cell>
          <cell r="M3558">
            <v>9.7875363399999998E-2</v>
          </cell>
        </row>
        <row r="3559">
          <cell r="J3559">
            <v>9</v>
          </cell>
          <cell r="K3559">
            <v>10</v>
          </cell>
          <cell r="L3559">
            <v>26</v>
          </cell>
          <cell r="M3559">
            <v>0.11442810019999999</v>
          </cell>
        </row>
        <row r="3560">
          <cell r="J3560">
            <v>10</v>
          </cell>
          <cell r="K3560">
            <v>10</v>
          </cell>
          <cell r="L3560">
            <v>26</v>
          </cell>
          <cell r="M3560">
            <v>0.15739670410000001</v>
          </cell>
        </row>
        <row r="3561">
          <cell r="J3561">
            <v>11</v>
          </cell>
          <cell r="K3561">
            <v>10</v>
          </cell>
          <cell r="L3561">
            <v>26</v>
          </cell>
          <cell r="M3561">
            <v>0</v>
          </cell>
        </row>
        <row r="3562">
          <cell r="J3562">
            <v>12</v>
          </cell>
          <cell r="K3562">
            <v>10</v>
          </cell>
          <cell r="L3562">
            <v>26</v>
          </cell>
          <cell r="M3562">
            <v>1</v>
          </cell>
        </row>
        <row r="3563">
          <cell r="J3563">
            <v>13</v>
          </cell>
          <cell r="K3563">
            <v>10</v>
          </cell>
          <cell r="L3563">
            <v>26</v>
          </cell>
          <cell r="M3563">
            <v>0</v>
          </cell>
        </row>
        <row r="3564">
          <cell r="J3564">
            <v>1</v>
          </cell>
          <cell r="K3564">
            <v>10</v>
          </cell>
          <cell r="L3564">
            <v>27</v>
          </cell>
          <cell r="M3564">
            <v>6.7196886499999997E-2</v>
          </cell>
        </row>
        <row r="3565">
          <cell r="J3565">
            <v>2</v>
          </cell>
          <cell r="K3565">
            <v>10</v>
          </cell>
          <cell r="L3565">
            <v>27</v>
          </cell>
          <cell r="M3565">
            <v>6.9845016800000007E-2</v>
          </cell>
        </row>
        <row r="3566">
          <cell r="J3566">
            <v>3</v>
          </cell>
          <cell r="K3566">
            <v>10</v>
          </cell>
          <cell r="L3566">
            <v>27</v>
          </cell>
          <cell r="M3566">
            <v>7.1640029399999999E-2</v>
          </cell>
        </row>
        <row r="3567">
          <cell r="J3567">
            <v>4</v>
          </cell>
          <cell r="K3567">
            <v>10</v>
          </cell>
          <cell r="L3567">
            <v>27</v>
          </cell>
          <cell r="M3567">
            <v>7.5103807499999994E-2</v>
          </cell>
        </row>
        <row r="3568">
          <cell r="J3568">
            <v>5</v>
          </cell>
          <cell r="K3568">
            <v>10</v>
          </cell>
          <cell r="L3568">
            <v>27</v>
          </cell>
          <cell r="M3568">
            <v>8.0112586599999994E-2</v>
          </cell>
        </row>
        <row r="3569">
          <cell r="J3569">
            <v>6</v>
          </cell>
          <cell r="K3569">
            <v>10</v>
          </cell>
          <cell r="L3569">
            <v>27</v>
          </cell>
          <cell r="M3569">
            <v>8.4165645100000006E-2</v>
          </cell>
        </row>
        <row r="3570">
          <cell r="J3570">
            <v>7</v>
          </cell>
          <cell r="K3570">
            <v>10</v>
          </cell>
          <cell r="L3570">
            <v>27</v>
          </cell>
          <cell r="M3570">
            <v>8.9948578599999995E-2</v>
          </cell>
        </row>
        <row r="3571">
          <cell r="J3571">
            <v>8</v>
          </cell>
          <cell r="K3571">
            <v>10</v>
          </cell>
          <cell r="L3571">
            <v>27</v>
          </cell>
          <cell r="M3571">
            <v>9.8260122599999999E-2</v>
          </cell>
        </row>
        <row r="3572">
          <cell r="J3572">
            <v>9</v>
          </cell>
          <cell r="K3572">
            <v>10</v>
          </cell>
          <cell r="L3572">
            <v>27</v>
          </cell>
          <cell r="M3572">
            <v>0.11479547649999999</v>
          </cell>
        </row>
        <row r="3573">
          <cell r="J3573">
            <v>10</v>
          </cell>
          <cell r="K3573">
            <v>10</v>
          </cell>
          <cell r="L3573">
            <v>27</v>
          </cell>
          <cell r="M3573">
            <v>0.1577199074</v>
          </cell>
        </row>
        <row r="3574">
          <cell r="J3574">
            <v>11</v>
          </cell>
          <cell r="K3574">
            <v>10</v>
          </cell>
          <cell r="L3574">
            <v>27</v>
          </cell>
          <cell r="M3574">
            <v>0</v>
          </cell>
        </row>
        <row r="3575">
          <cell r="J3575">
            <v>12</v>
          </cell>
          <cell r="K3575">
            <v>10</v>
          </cell>
          <cell r="L3575">
            <v>27</v>
          </cell>
          <cell r="M3575">
            <v>1</v>
          </cell>
        </row>
        <row r="3576">
          <cell r="J3576">
            <v>13</v>
          </cell>
          <cell r="K3576">
            <v>10</v>
          </cell>
          <cell r="L3576">
            <v>27</v>
          </cell>
          <cell r="M3576">
            <v>0</v>
          </cell>
        </row>
        <row r="3577">
          <cell r="J3577">
            <v>1</v>
          </cell>
          <cell r="K3577">
            <v>10</v>
          </cell>
          <cell r="L3577">
            <v>28</v>
          </cell>
          <cell r="M3577">
            <v>6.7521784000000001E-2</v>
          </cell>
        </row>
        <row r="3578">
          <cell r="J3578">
            <v>2</v>
          </cell>
          <cell r="K3578">
            <v>10</v>
          </cell>
          <cell r="L3578">
            <v>28</v>
          </cell>
          <cell r="M3578">
            <v>7.0171091399999996E-2</v>
          </cell>
        </row>
        <row r="3579">
          <cell r="J3579">
            <v>3</v>
          </cell>
          <cell r="K3579">
            <v>10</v>
          </cell>
          <cell r="L3579">
            <v>28</v>
          </cell>
          <cell r="M3579">
            <v>7.19629096E-2</v>
          </cell>
        </row>
        <row r="3580">
          <cell r="J3580">
            <v>4</v>
          </cell>
          <cell r="K3580">
            <v>10</v>
          </cell>
          <cell r="L3580">
            <v>28</v>
          </cell>
          <cell r="M3580">
            <v>7.5425981700000005E-2</v>
          </cell>
        </row>
        <row r="3581">
          <cell r="J3581">
            <v>5</v>
          </cell>
          <cell r="K3581">
            <v>10</v>
          </cell>
          <cell r="L3581">
            <v>28</v>
          </cell>
          <cell r="M3581">
            <v>8.0434580800000002E-2</v>
          </cell>
        </row>
        <row r="3582">
          <cell r="J3582">
            <v>6</v>
          </cell>
          <cell r="K3582">
            <v>10</v>
          </cell>
          <cell r="L3582">
            <v>28</v>
          </cell>
          <cell r="M3582">
            <v>8.4482547399999997E-2</v>
          </cell>
        </row>
        <row r="3583">
          <cell r="J3583">
            <v>7</v>
          </cell>
          <cell r="K3583">
            <v>10</v>
          </cell>
          <cell r="L3583">
            <v>28</v>
          </cell>
          <cell r="M3583">
            <v>9.0256564100000006E-2</v>
          </cell>
        </row>
        <row r="3584">
          <cell r="J3584">
            <v>8</v>
          </cell>
          <cell r="K3584">
            <v>10</v>
          </cell>
          <cell r="L3584">
            <v>28</v>
          </cell>
          <cell r="M3584">
            <v>9.8567491300000004E-2</v>
          </cell>
        </row>
        <row r="3585">
          <cell r="J3585">
            <v>9</v>
          </cell>
          <cell r="K3585">
            <v>10</v>
          </cell>
          <cell r="L3585">
            <v>28</v>
          </cell>
          <cell r="M3585">
            <v>0.1150889588</v>
          </cell>
        </row>
        <row r="3586">
          <cell r="J3586">
            <v>10</v>
          </cell>
          <cell r="K3586">
            <v>10</v>
          </cell>
          <cell r="L3586">
            <v>28</v>
          </cell>
          <cell r="M3586">
            <v>0.15797810170000001</v>
          </cell>
        </row>
        <row r="3587">
          <cell r="J3587">
            <v>11</v>
          </cell>
          <cell r="K3587">
            <v>10</v>
          </cell>
          <cell r="L3587">
            <v>28</v>
          </cell>
          <cell r="M3587">
            <v>0</v>
          </cell>
        </row>
        <row r="3588">
          <cell r="J3588">
            <v>12</v>
          </cell>
          <cell r="K3588">
            <v>10</v>
          </cell>
          <cell r="L3588">
            <v>28</v>
          </cell>
          <cell r="M3588">
            <v>1</v>
          </cell>
        </row>
        <row r="3589">
          <cell r="J3589">
            <v>13</v>
          </cell>
          <cell r="K3589">
            <v>10</v>
          </cell>
          <cell r="L3589">
            <v>28</v>
          </cell>
          <cell r="M3589">
            <v>0</v>
          </cell>
        </row>
        <row r="3590">
          <cell r="J3590">
            <v>1</v>
          </cell>
          <cell r="K3590">
            <v>10</v>
          </cell>
          <cell r="L3590">
            <v>29</v>
          </cell>
          <cell r="M3590">
            <v>6.7781331700000003E-2</v>
          </cell>
        </row>
        <row r="3591">
          <cell r="J3591">
            <v>2</v>
          </cell>
          <cell r="K3591">
            <v>10</v>
          </cell>
          <cell r="L3591">
            <v>29</v>
          </cell>
          <cell r="M3591">
            <v>7.04315794E-2</v>
          </cell>
        </row>
        <row r="3592">
          <cell r="J3592">
            <v>3</v>
          </cell>
          <cell r="K3592">
            <v>10</v>
          </cell>
          <cell r="L3592">
            <v>29</v>
          </cell>
          <cell r="M3592">
            <v>7.2220845800000003E-2</v>
          </cell>
        </row>
        <row r="3593">
          <cell r="J3593">
            <v>4</v>
          </cell>
          <cell r="K3593">
            <v>10</v>
          </cell>
          <cell r="L3593">
            <v>29</v>
          </cell>
          <cell r="M3593">
            <v>7.5683353800000006E-2</v>
          </cell>
        </row>
        <row r="3594">
          <cell r="J3594">
            <v>5</v>
          </cell>
          <cell r="K3594">
            <v>10</v>
          </cell>
          <cell r="L3594">
            <v>29</v>
          </cell>
          <cell r="M3594">
            <v>8.0691809000000003E-2</v>
          </cell>
        </row>
        <row r="3595">
          <cell r="J3595">
            <v>6</v>
          </cell>
          <cell r="K3595">
            <v>10</v>
          </cell>
          <cell r="L3595">
            <v>29</v>
          </cell>
          <cell r="M3595">
            <v>8.4735707899999999E-2</v>
          </cell>
        </row>
        <row r="3596">
          <cell r="J3596">
            <v>7</v>
          </cell>
          <cell r="K3596">
            <v>10</v>
          </cell>
          <cell r="L3596">
            <v>29</v>
          </cell>
          <cell r="M3596">
            <v>9.0502601399999993E-2</v>
          </cell>
        </row>
        <row r="3597">
          <cell r="J3597">
            <v>8</v>
          </cell>
          <cell r="K3597">
            <v>10</v>
          </cell>
          <cell r="L3597">
            <v>29</v>
          </cell>
          <cell r="M3597">
            <v>9.8813036000000007E-2</v>
          </cell>
        </row>
        <row r="3598">
          <cell r="J3598">
            <v>9</v>
          </cell>
          <cell r="K3598">
            <v>10</v>
          </cell>
          <cell r="L3598">
            <v>29</v>
          </cell>
          <cell r="M3598">
            <v>0.1153234101</v>
          </cell>
        </row>
        <row r="3599">
          <cell r="J3599">
            <v>10</v>
          </cell>
          <cell r="K3599">
            <v>10</v>
          </cell>
          <cell r="L3599">
            <v>29</v>
          </cell>
          <cell r="M3599">
            <v>0.15818436280000001</v>
          </cell>
        </row>
        <row r="3600">
          <cell r="J3600">
            <v>11</v>
          </cell>
          <cell r="K3600">
            <v>10</v>
          </cell>
          <cell r="L3600">
            <v>29</v>
          </cell>
          <cell r="M3600">
            <v>0</v>
          </cell>
        </row>
        <row r="3601">
          <cell r="J3601">
            <v>12</v>
          </cell>
          <cell r="K3601">
            <v>10</v>
          </cell>
          <cell r="L3601">
            <v>29</v>
          </cell>
          <cell r="M3601">
            <v>1</v>
          </cell>
        </row>
        <row r="3602">
          <cell r="J3602">
            <v>13</v>
          </cell>
          <cell r="K3602">
            <v>10</v>
          </cell>
          <cell r="L3602">
            <v>29</v>
          </cell>
          <cell r="M3602">
            <v>0</v>
          </cell>
        </row>
        <row r="3603">
          <cell r="J3603">
            <v>1</v>
          </cell>
          <cell r="K3603">
            <v>10</v>
          </cell>
          <cell r="L3603">
            <v>30</v>
          </cell>
          <cell r="M3603">
            <v>6.7988673999999999E-2</v>
          </cell>
        </row>
        <row r="3604">
          <cell r="J3604">
            <v>2</v>
          </cell>
          <cell r="K3604">
            <v>10</v>
          </cell>
          <cell r="L3604">
            <v>30</v>
          </cell>
          <cell r="M3604">
            <v>7.0639672799999997E-2</v>
          </cell>
        </row>
        <row r="3605">
          <cell r="J3605">
            <v>3</v>
          </cell>
          <cell r="K3605">
            <v>10</v>
          </cell>
          <cell r="L3605">
            <v>30</v>
          </cell>
          <cell r="M3605">
            <v>7.2426900599999997E-2</v>
          </cell>
        </row>
        <row r="3606">
          <cell r="J3606">
            <v>4</v>
          </cell>
          <cell r="K3606">
            <v>10</v>
          </cell>
          <cell r="L3606">
            <v>30</v>
          </cell>
          <cell r="M3606">
            <v>7.5888958100000001E-2</v>
          </cell>
        </row>
        <row r="3607">
          <cell r="J3607">
            <v>5</v>
          </cell>
          <cell r="K3607">
            <v>10</v>
          </cell>
          <cell r="L3607">
            <v>30</v>
          </cell>
          <cell r="M3607">
            <v>8.0897298399999998E-2</v>
          </cell>
        </row>
        <row r="3608">
          <cell r="J3608">
            <v>6</v>
          </cell>
          <cell r="K3608">
            <v>10</v>
          </cell>
          <cell r="L3608">
            <v>30</v>
          </cell>
          <cell r="M3608">
            <v>8.4937947799999997E-2</v>
          </cell>
        </row>
        <row r="3609">
          <cell r="J3609">
            <v>7</v>
          </cell>
          <cell r="K3609">
            <v>10</v>
          </cell>
          <cell r="L3609">
            <v>30</v>
          </cell>
          <cell r="M3609">
            <v>9.0699150800000003E-2</v>
          </cell>
        </row>
        <row r="3610">
          <cell r="J3610">
            <v>8</v>
          </cell>
          <cell r="K3610">
            <v>10</v>
          </cell>
          <cell r="L3610">
            <v>30</v>
          </cell>
          <cell r="M3610">
            <v>9.9009191799999993E-2</v>
          </cell>
        </row>
        <row r="3611">
          <cell r="J3611">
            <v>9</v>
          </cell>
          <cell r="K3611">
            <v>10</v>
          </cell>
          <cell r="L3611">
            <v>30</v>
          </cell>
          <cell r="M3611">
            <v>0.1155107039</v>
          </cell>
        </row>
        <row r="3612">
          <cell r="J3612">
            <v>10</v>
          </cell>
          <cell r="K3612">
            <v>10</v>
          </cell>
          <cell r="L3612">
            <v>30</v>
          </cell>
          <cell r="M3612">
            <v>0.15834913649999999</v>
          </cell>
        </row>
        <row r="3613">
          <cell r="J3613">
            <v>11</v>
          </cell>
          <cell r="K3613">
            <v>10</v>
          </cell>
          <cell r="L3613">
            <v>30</v>
          </cell>
          <cell r="M3613">
            <v>0</v>
          </cell>
        </row>
        <row r="3614">
          <cell r="J3614">
            <v>12</v>
          </cell>
          <cell r="K3614">
            <v>10</v>
          </cell>
          <cell r="L3614">
            <v>30</v>
          </cell>
          <cell r="M3614">
            <v>1</v>
          </cell>
        </row>
        <row r="3615">
          <cell r="J3615">
            <v>13</v>
          </cell>
          <cell r="K3615">
            <v>10</v>
          </cell>
          <cell r="L3615">
            <v>30</v>
          </cell>
          <cell r="M3615">
            <v>0</v>
          </cell>
        </row>
        <row r="3616">
          <cell r="J3616">
            <v>1</v>
          </cell>
          <cell r="K3616">
            <v>11</v>
          </cell>
          <cell r="L3616">
            <v>11</v>
          </cell>
          <cell r="M3616">
            <v>3.4891023000000001E-3</v>
          </cell>
        </row>
        <row r="3617">
          <cell r="J3617">
            <v>2</v>
          </cell>
          <cell r="K3617">
            <v>11</v>
          </cell>
          <cell r="L3617">
            <v>11</v>
          </cell>
          <cell r="M3617">
            <v>4.0533634999999997E-3</v>
          </cell>
        </row>
        <row r="3618">
          <cell r="J3618">
            <v>3</v>
          </cell>
          <cell r="K3618">
            <v>11</v>
          </cell>
          <cell r="L3618">
            <v>11</v>
          </cell>
          <cell r="M3618">
            <v>5.0426383E-3</v>
          </cell>
        </row>
        <row r="3619">
          <cell r="J3619">
            <v>4</v>
          </cell>
          <cell r="K3619">
            <v>11</v>
          </cell>
          <cell r="L3619">
            <v>11</v>
          </cell>
          <cell r="M3619">
            <v>6.8828331000000001E-3</v>
          </cell>
        </row>
        <row r="3620">
          <cell r="J3620">
            <v>5</v>
          </cell>
          <cell r="K3620">
            <v>11</v>
          </cell>
          <cell r="L3620">
            <v>11</v>
          </cell>
          <cell r="M3620">
            <v>9.9777883999999997E-3</v>
          </cell>
        </row>
        <row r="3621">
          <cell r="J3621">
            <v>6</v>
          </cell>
          <cell r="K3621">
            <v>11</v>
          </cell>
          <cell r="L3621">
            <v>11</v>
          </cell>
          <cell r="M3621">
            <v>1.3470614000000001E-2</v>
          </cell>
        </row>
        <row r="3622">
          <cell r="J3622">
            <v>7</v>
          </cell>
          <cell r="K3622">
            <v>11</v>
          </cell>
          <cell r="L3622">
            <v>11</v>
          </cell>
          <cell r="M3622">
            <v>1.8704821E-2</v>
          </cell>
        </row>
        <row r="3623">
          <cell r="J3623">
            <v>8</v>
          </cell>
          <cell r="K3623">
            <v>11</v>
          </cell>
          <cell r="L3623">
            <v>11</v>
          </cell>
          <cell r="M3623">
            <v>2.3466104299999999E-2</v>
          </cell>
        </row>
        <row r="3624">
          <cell r="J3624">
            <v>9</v>
          </cell>
          <cell r="K3624">
            <v>11</v>
          </cell>
          <cell r="L3624">
            <v>11</v>
          </cell>
          <cell r="M3624">
            <v>4.2010795500000003E-2</v>
          </cell>
        </row>
        <row r="3625">
          <cell r="J3625">
            <v>10</v>
          </cell>
          <cell r="K3625">
            <v>11</v>
          </cell>
          <cell r="L3625">
            <v>11</v>
          </cell>
          <cell r="M3625">
            <v>9.0907474599999996E-2</v>
          </cell>
        </row>
        <row r="3626">
          <cell r="J3626">
            <v>11</v>
          </cell>
          <cell r="K3626">
            <v>11</v>
          </cell>
          <cell r="L3626">
            <v>11</v>
          </cell>
          <cell r="M3626">
            <v>0</v>
          </cell>
        </row>
        <row r="3627">
          <cell r="J3627">
            <v>12</v>
          </cell>
          <cell r="K3627">
            <v>11</v>
          </cell>
          <cell r="L3627">
            <v>11</v>
          </cell>
          <cell r="M3627">
            <v>1</v>
          </cell>
        </row>
        <row r="3628">
          <cell r="J3628">
            <v>13</v>
          </cell>
          <cell r="K3628">
            <v>11</v>
          </cell>
          <cell r="L3628">
            <v>11</v>
          </cell>
          <cell r="M3628">
            <v>0</v>
          </cell>
        </row>
        <row r="3629">
          <cell r="J3629">
            <v>1</v>
          </cell>
          <cell r="K3629">
            <v>11</v>
          </cell>
          <cell r="L3629">
            <v>12</v>
          </cell>
          <cell r="M3629">
            <v>1.24076619E-2</v>
          </cell>
        </row>
        <row r="3630">
          <cell r="J3630">
            <v>2</v>
          </cell>
          <cell r="K3630">
            <v>11</v>
          </cell>
          <cell r="L3630">
            <v>12</v>
          </cell>
          <cell r="M3630">
            <v>1.4265846299999999E-2</v>
          </cell>
        </row>
        <row r="3631">
          <cell r="J3631">
            <v>3</v>
          </cell>
          <cell r="K3631">
            <v>11</v>
          </cell>
          <cell r="L3631">
            <v>12</v>
          </cell>
          <cell r="M3631">
            <v>1.6158597300000001E-2</v>
          </cell>
        </row>
        <row r="3632">
          <cell r="J3632">
            <v>4</v>
          </cell>
          <cell r="K3632">
            <v>11</v>
          </cell>
          <cell r="L3632">
            <v>12</v>
          </cell>
          <cell r="M3632">
            <v>1.9218419800000001E-2</v>
          </cell>
        </row>
        <row r="3633">
          <cell r="J3633">
            <v>5</v>
          </cell>
          <cell r="K3633">
            <v>11</v>
          </cell>
          <cell r="L3633">
            <v>12</v>
          </cell>
          <cell r="M3633">
            <v>2.3720465900000001E-2</v>
          </cell>
        </row>
        <row r="3634">
          <cell r="J3634">
            <v>6</v>
          </cell>
          <cell r="K3634">
            <v>11</v>
          </cell>
          <cell r="L3634">
            <v>12</v>
          </cell>
          <cell r="M3634">
            <v>2.82360722E-2</v>
          </cell>
        </row>
        <row r="3635">
          <cell r="J3635">
            <v>7</v>
          </cell>
          <cell r="K3635">
            <v>11</v>
          </cell>
          <cell r="L3635">
            <v>12</v>
          </cell>
          <cell r="M3635">
            <v>3.4944621799999999E-2</v>
          </cell>
        </row>
        <row r="3636">
          <cell r="J3636">
            <v>8</v>
          </cell>
          <cell r="K3636">
            <v>11</v>
          </cell>
          <cell r="L3636">
            <v>12</v>
          </cell>
          <cell r="M3636">
            <v>4.2391600199999997E-2</v>
          </cell>
        </row>
        <row r="3637">
          <cell r="J3637">
            <v>9</v>
          </cell>
          <cell r="K3637">
            <v>11</v>
          </cell>
          <cell r="L3637">
            <v>12</v>
          </cell>
          <cell r="M3637">
            <v>6.1258375800000001E-2</v>
          </cell>
        </row>
        <row r="3638">
          <cell r="J3638">
            <v>10</v>
          </cell>
          <cell r="K3638">
            <v>11</v>
          </cell>
          <cell r="L3638">
            <v>12</v>
          </cell>
          <cell r="M3638">
            <v>0.1100951672</v>
          </cell>
        </row>
        <row r="3639">
          <cell r="J3639">
            <v>11</v>
          </cell>
          <cell r="K3639">
            <v>11</v>
          </cell>
          <cell r="L3639">
            <v>12</v>
          </cell>
          <cell r="M3639">
            <v>0</v>
          </cell>
        </row>
        <row r="3640">
          <cell r="J3640">
            <v>12</v>
          </cell>
          <cell r="K3640">
            <v>11</v>
          </cell>
          <cell r="L3640">
            <v>12</v>
          </cell>
          <cell r="M3640">
            <v>1</v>
          </cell>
        </row>
        <row r="3641">
          <cell r="J3641">
            <v>13</v>
          </cell>
          <cell r="K3641">
            <v>11</v>
          </cell>
          <cell r="L3641">
            <v>12</v>
          </cell>
          <cell r="M3641">
            <v>0</v>
          </cell>
        </row>
        <row r="3642">
          <cell r="J3642">
            <v>1</v>
          </cell>
          <cell r="K3642">
            <v>11</v>
          </cell>
          <cell r="L3642">
            <v>13</v>
          </cell>
          <cell r="M3642">
            <v>2.2530898600000002E-2</v>
          </cell>
        </row>
        <row r="3643">
          <cell r="J3643">
            <v>2</v>
          </cell>
          <cell r="K3643">
            <v>11</v>
          </cell>
          <cell r="L3643">
            <v>13</v>
          </cell>
          <cell r="M3643">
            <v>2.48541914E-2</v>
          </cell>
        </row>
        <row r="3644">
          <cell r="J3644">
            <v>3</v>
          </cell>
          <cell r="K3644">
            <v>11</v>
          </cell>
          <cell r="L3644">
            <v>13</v>
          </cell>
          <cell r="M3644">
            <v>2.6967662999999999E-2</v>
          </cell>
        </row>
        <row r="3645">
          <cell r="J3645">
            <v>4</v>
          </cell>
          <cell r="K3645">
            <v>11</v>
          </cell>
          <cell r="L3645">
            <v>13</v>
          </cell>
          <cell r="M3645">
            <v>3.0386395300000001E-2</v>
          </cell>
        </row>
        <row r="3646">
          <cell r="J3646">
            <v>5</v>
          </cell>
          <cell r="K3646">
            <v>11</v>
          </cell>
          <cell r="L3646">
            <v>13</v>
          </cell>
          <cell r="M3646">
            <v>3.5276263299999999E-2</v>
          </cell>
        </row>
        <row r="3647">
          <cell r="J3647">
            <v>6</v>
          </cell>
          <cell r="K3647">
            <v>11</v>
          </cell>
          <cell r="L3647">
            <v>13</v>
          </cell>
          <cell r="M3647">
            <v>3.9925518100000001E-2</v>
          </cell>
        </row>
        <row r="3648">
          <cell r="J3648">
            <v>7</v>
          </cell>
          <cell r="K3648">
            <v>11</v>
          </cell>
          <cell r="L3648">
            <v>13</v>
          </cell>
          <cell r="M3648">
            <v>4.6783161500000003E-2</v>
          </cell>
        </row>
        <row r="3649">
          <cell r="J3649">
            <v>8</v>
          </cell>
          <cell r="K3649">
            <v>11</v>
          </cell>
          <cell r="L3649">
            <v>13</v>
          </cell>
          <cell r="M3649">
            <v>5.4925313000000003E-2</v>
          </cell>
        </row>
        <row r="3650">
          <cell r="J3650">
            <v>9</v>
          </cell>
          <cell r="K3650">
            <v>11</v>
          </cell>
          <cell r="L3650">
            <v>13</v>
          </cell>
          <cell r="M3650">
            <v>7.3372119099999994E-2</v>
          </cell>
        </row>
        <row r="3651">
          <cell r="J3651">
            <v>10</v>
          </cell>
          <cell r="K3651">
            <v>11</v>
          </cell>
          <cell r="L3651">
            <v>13</v>
          </cell>
          <cell r="M3651">
            <v>0.12114493680000001</v>
          </cell>
        </row>
        <row r="3652">
          <cell r="J3652">
            <v>11</v>
          </cell>
          <cell r="K3652">
            <v>11</v>
          </cell>
          <cell r="L3652">
            <v>13</v>
          </cell>
          <cell r="M3652">
            <v>0</v>
          </cell>
        </row>
        <row r="3653">
          <cell r="J3653">
            <v>12</v>
          </cell>
          <cell r="K3653">
            <v>11</v>
          </cell>
          <cell r="L3653">
            <v>13</v>
          </cell>
          <cell r="M3653">
            <v>1</v>
          </cell>
        </row>
        <row r="3654">
          <cell r="J3654">
            <v>13</v>
          </cell>
          <cell r="K3654">
            <v>11</v>
          </cell>
          <cell r="L3654">
            <v>13</v>
          </cell>
          <cell r="M3654">
            <v>0</v>
          </cell>
        </row>
        <row r="3655">
          <cell r="J3655">
            <v>1</v>
          </cell>
          <cell r="K3655">
            <v>11</v>
          </cell>
          <cell r="L3655">
            <v>14</v>
          </cell>
          <cell r="M3655">
            <v>3.1509525400000002E-2</v>
          </cell>
        </row>
        <row r="3656">
          <cell r="J3656">
            <v>2</v>
          </cell>
          <cell r="K3656">
            <v>11</v>
          </cell>
          <cell r="L3656">
            <v>14</v>
          </cell>
          <cell r="M3656">
            <v>3.39847411E-2</v>
          </cell>
        </row>
        <row r="3657">
          <cell r="J3657">
            <v>3</v>
          </cell>
          <cell r="K3657">
            <v>11</v>
          </cell>
          <cell r="L3657">
            <v>14</v>
          </cell>
          <cell r="M3657">
            <v>3.6098373500000003E-2</v>
          </cell>
        </row>
        <row r="3658">
          <cell r="J3658">
            <v>4</v>
          </cell>
          <cell r="K3658">
            <v>11</v>
          </cell>
          <cell r="L3658">
            <v>14</v>
          </cell>
          <cell r="M3658">
            <v>3.96017876E-2</v>
          </cell>
        </row>
        <row r="3659">
          <cell r="J3659">
            <v>5</v>
          </cell>
          <cell r="K3659">
            <v>11</v>
          </cell>
          <cell r="L3659">
            <v>14</v>
          </cell>
          <cell r="M3659">
            <v>4.45921372E-2</v>
          </cell>
        </row>
        <row r="3660">
          <cell r="J3660">
            <v>6</v>
          </cell>
          <cell r="K3660">
            <v>11</v>
          </cell>
          <cell r="L3660">
            <v>14</v>
          </cell>
          <cell r="M3660">
            <v>4.9177011600000001E-2</v>
          </cell>
        </row>
        <row r="3661">
          <cell r="J3661">
            <v>7</v>
          </cell>
          <cell r="K3661">
            <v>11</v>
          </cell>
          <cell r="L3661">
            <v>14</v>
          </cell>
          <cell r="M3661">
            <v>5.5899391399999998E-2</v>
          </cell>
        </row>
        <row r="3662">
          <cell r="J3662">
            <v>8</v>
          </cell>
          <cell r="K3662">
            <v>11</v>
          </cell>
          <cell r="L3662">
            <v>14</v>
          </cell>
          <cell r="M3662">
            <v>6.4211412600000004E-2</v>
          </cell>
        </row>
        <row r="3663">
          <cell r="J3663">
            <v>9</v>
          </cell>
          <cell r="K3663">
            <v>11</v>
          </cell>
          <cell r="L3663">
            <v>14</v>
          </cell>
          <cell r="M3663">
            <v>8.22729076E-2</v>
          </cell>
        </row>
        <row r="3664">
          <cell r="J3664">
            <v>10</v>
          </cell>
          <cell r="K3664">
            <v>11</v>
          </cell>
          <cell r="L3664">
            <v>14</v>
          </cell>
          <cell r="M3664">
            <v>0.1290729954</v>
          </cell>
        </row>
        <row r="3665">
          <cell r="J3665">
            <v>11</v>
          </cell>
          <cell r="K3665">
            <v>11</v>
          </cell>
          <cell r="L3665">
            <v>14</v>
          </cell>
          <cell r="M3665">
            <v>0</v>
          </cell>
        </row>
        <row r="3666">
          <cell r="J3666">
            <v>12</v>
          </cell>
          <cell r="K3666">
            <v>11</v>
          </cell>
          <cell r="L3666">
            <v>14</v>
          </cell>
          <cell r="M3666">
            <v>1</v>
          </cell>
        </row>
        <row r="3667">
          <cell r="J3667">
            <v>13</v>
          </cell>
          <cell r="K3667">
            <v>11</v>
          </cell>
          <cell r="L3667">
            <v>14</v>
          </cell>
          <cell r="M3667">
            <v>0</v>
          </cell>
        </row>
        <row r="3668">
          <cell r="J3668">
            <v>1</v>
          </cell>
          <cell r="K3668">
            <v>11</v>
          </cell>
          <cell r="L3668">
            <v>15</v>
          </cell>
          <cell r="M3668">
            <v>3.8924516700000002E-2</v>
          </cell>
        </row>
        <row r="3669">
          <cell r="J3669">
            <v>2</v>
          </cell>
          <cell r="K3669">
            <v>11</v>
          </cell>
          <cell r="L3669">
            <v>15</v>
          </cell>
          <cell r="M3669">
            <v>4.1458619000000002E-2</v>
          </cell>
        </row>
        <row r="3670">
          <cell r="J3670">
            <v>3</v>
          </cell>
          <cell r="K3670">
            <v>11</v>
          </cell>
          <cell r="L3670">
            <v>15</v>
          </cell>
          <cell r="M3670">
            <v>4.3523025E-2</v>
          </cell>
        </row>
        <row r="3671">
          <cell r="J3671">
            <v>4</v>
          </cell>
          <cell r="K3671">
            <v>11</v>
          </cell>
          <cell r="L3671">
            <v>15</v>
          </cell>
          <cell r="M3671">
            <v>4.7038165100000001E-2</v>
          </cell>
        </row>
        <row r="3672">
          <cell r="J3672">
            <v>5</v>
          </cell>
          <cell r="K3672">
            <v>11</v>
          </cell>
          <cell r="L3672">
            <v>15</v>
          </cell>
          <cell r="M3672">
            <v>5.2052464200000002E-2</v>
          </cell>
        </row>
        <row r="3673">
          <cell r="J3673">
            <v>6</v>
          </cell>
          <cell r="K3673">
            <v>11</v>
          </cell>
          <cell r="L3673">
            <v>15</v>
          </cell>
          <cell r="M3673">
            <v>5.6541319999999999E-2</v>
          </cell>
        </row>
        <row r="3674">
          <cell r="J3674">
            <v>7</v>
          </cell>
          <cell r="K3674">
            <v>11</v>
          </cell>
          <cell r="L3674">
            <v>15</v>
          </cell>
          <cell r="M3674">
            <v>6.3089575300000006E-2</v>
          </cell>
        </row>
        <row r="3675">
          <cell r="J3675">
            <v>8</v>
          </cell>
          <cell r="K3675">
            <v>11</v>
          </cell>
          <cell r="L3675">
            <v>15</v>
          </cell>
          <cell r="M3675">
            <v>7.1436941700000006E-2</v>
          </cell>
        </row>
        <row r="3676">
          <cell r="J3676">
            <v>9</v>
          </cell>
          <cell r="K3676">
            <v>11</v>
          </cell>
          <cell r="L3676">
            <v>15</v>
          </cell>
          <cell r="M3676">
            <v>8.9180913900000006E-2</v>
          </cell>
        </row>
        <row r="3677">
          <cell r="J3677">
            <v>10</v>
          </cell>
          <cell r="K3677">
            <v>11</v>
          </cell>
          <cell r="L3677">
            <v>15</v>
          </cell>
          <cell r="M3677">
            <v>0.13517598559999999</v>
          </cell>
        </row>
        <row r="3678">
          <cell r="J3678">
            <v>11</v>
          </cell>
          <cell r="K3678">
            <v>11</v>
          </cell>
          <cell r="L3678">
            <v>15</v>
          </cell>
          <cell r="M3678">
            <v>0</v>
          </cell>
        </row>
        <row r="3679">
          <cell r="J3679">
            <v>12</v>
          </cell>
          <cell r="K3679">
            <v>11</v>
          </cell>
          <cell r="L3679">
            <v>15</v>
          </cell>
          <cell r="M3679">
            <v>1</v>
          </cell>
        </row>
        <row r="3680">
          <cell r="J3680">
            <v>13</v>
          </cell>
          <cell r="K3680">
            <v>11</v>
          </cell>
          <cell r="L3680">
            <v>15</v>
          </cell>
          <cell r="M3680">
            <v>0</v>
          </cell>
        </row>
        <row r="3681">
          <cell r="J3681">
            <v>1</v>
          </cell>
          <cell r="K3681">
            <v>11</v>
          </cell>
          <cell r="L3681">
            <v>16</v>
          </cell>
          <cell r="M3681">
            <v>4.4912716599999999E-2</v>
          </cell>
        </row>
        <row r="3682">
          <cell r="J3682">
            <v>2</v>
          </cell>
          <cell r="K3682">
            <v>11</v>
          </cell>
          <cell r="L3682">
            <v>16</v>
          </cell>
          <cell r="M3682">
            <v>4.74770339E-2</v>
          </cell>
        </row>
        <row r="3683">
          <cell r="J3683">
            <v>3</v>
          </cell>
          <cell r="K3683">
            <v>11</v>
          </cell>
          <cell r="L3683">
            <v>16</v>
          </cell>
          <cell r="M3683">
            <v>4.9488862699999997E-2</v>
          </cell>
        </row>
        <row r="3684">
          <cell r="J3684">
            <v>4</v>
          </cell>
          <cell r="K3684">
            <v>11</v>
          </cell>
          <cell r="L3684">
            <v>16</v>
          </cell>
          <cell r="M3684">
            <v>5.2998391300000003E-2</v>
          </cell>
        </row>
        <row r="3685">
          <cell r="J3685">
            <v>5</v>
          </cell>
          <cell r="K3685">
            <v>11</v>
          </cell>
          <cell r="L3685">
            <v>16</v>
          </cell>
          <cell r="M3685">
            <v>5.8016825199999997E-2</v>
          </cell>
        </row>
        <row r="3686">
          <cell r="J3686">
            <v>6</v>
          </cell>
          <cell r="K3686">
            <v>11</v>
          </cell>
          <cell r="L3686">
            <v>16</v>
          </cell>
          <cell r="M3686">
            <v>6.2417189300000002E-2</v>
          </cell>
        </row>
        <row r="3687">
          <cell r="J3687">
            <v>7</v>
          </cell>
          <cell r="K3687">
            <v>11</v>
          </cell>
          <cell r="L3687">
            <v>16</v>
          </cell>
          <cell r="M3687">
            <v>6.8808892100000005E-2</v>
          </cell>
        </row>
        <row r="3688">
          <cell r="J3688">
            <v>8</v>
          </cell>
          <cell r="K3688">
            <v>11</v>
          </cell>
          <cell r="L3688">
            <v>16</v>
          </cell>
          <cell r="M3688">
            <v>7.7158000599999998E-2</v>
          </cell>
        </row>
        <row r="3689">
          <cell r="J3689">
            <v>9</v>
          </cell>
          <cell r="K3689">
            <v>11</v>
          </cell>
          <cell r="L3689">
            <v>16</v>
          </cell>
          <cell r="M3689">
            <v>9.4645863499999996E-2</v>
          </cell>
        </row>
        <row r="3690">
          <cell r="J3690">
            <v>10</v>
          </cell>
          <cell r="K3690">
            <v>11</v>
          </cell>
          <cell r="L3690">
            <v>16</v>
          </cell>
          <cell r="M3690">
            <v>0.13999061609999999</v>
          </cell>
        </row>
        <row r="3691">
          <cell r="J3691">
            <v>11</v>
          </cell>
          <cell r="K3691">
            <v>11</v>
          </cell>
          <cell r="L3691">
            <v>16</v>
          </cell>
          <cell r="M3691">
            <v>0</v>
          </cell>
        </row>
        <row r="3692">
          <cell r="J3692">
            <v>12</v>
          </cell>
          <cell r="K3692">
            <v>11</v>
          </cell>
          <cell r="L3692">
            <v>16</v>
          </cell>
          <cell r="M3692">
            <v>1</v>
          </cell>
        </row>
        <row r="3693">
          <cell r="J3693">
            <v>13</v>
          </cell>
          <cell r="K3693">
            <v>11</v>
          </cell>
          <cell r="L3693">
            <v>16</v>
          </cell>
          <cell r="M3693">
            <v>0</v>
          </cell>
        </row>
        <row r="3694">
          <cell r="J3694">
            <v>1</v>
          </cell>
          <cell r="K3694">
            <v>11</v>
          </cell>
          <cell r="L3694">
            <v>17</v>
          </cell>
          <cell r="M3694">
            <v>4.9713636399999997E-2</v>
          </cell>
        </row>
        <row r="3695">
          <cell r="J3695">
            <v>2</v>
          </cell>
          <cell r="K3695">
            <v>11</v>
          </cell>
          <cell r="L3695">
            <v>17</v>
          </cell>
          <cell r="M3695">
            <v>5.2297610000000001E-2</v>
          </cell>
        </row>
        <row r="3696">
          <cell r="J3696">
            <v>3</v>
          </cell>
          <cell r="K3696">
            <v>11</v>
          </cell>
          <cell r="L3696">
            <v>17</v>
          </cell>
          <cell r="M3696">
            <v>5.4263909800000003E-2</v>
          </cell>
        </row>
        <row r="3697">
          <cell r="J3697">
            <v>4</v>
          </cell>
          <cell r="K3697">
            <v>11</v>
          </cell>
          <cell r="L3697">
            <v>17</v>
          </cell>
          <cell r="M3697">
            <v>5.7764971200000001E-2</v>
          </cell>
        </row>
        <row r="3698">
          <cell r="J3698">
            <v>5</v>
          </cell>
          <cell r="K3698">
            <v>11</v>
          </cell>
          <cell r="L3698">
            <v>17</v>
          </cell>
          <cell r="M3698">
            <v>6.2782723700000001E-2</v>
          </cell>
        </row>
        <row r="3699">
          <cell r="J3699">
            <v>6</v>
          </cell>
          <cell r="K3699">
            <v>11</v>
          </cell>
          <cell r="L3699">
            <v>17</v>
          </cell>
          <cell r="M3699">
            <v>6.7109268900000005E-2</v>
          </cell>
        </row>
        <row r="3700">
          <cell r="J3700">
            <v>7</v>
          </cell>
          <cell r="K3700">
            <v>11</v>
          </cell>
          <cell r="L3700">
            <v>17</v>
          </cell>
          <cell r="M3700">
            <v>7.3371279799999994E-2</v>
          </cell>
        </row>
        <row r="3701">
          <cell r="J3701">
            <v>8</v>
          </cell>
          <cell r="K3701">
            <v>11</v>
          </cell>
          <cell r="L3701">
            <v>17</v>
          </cell>
          <cell r="M3701">
            <v>8.1714754700000003E-2</v>
          </cell>
        </row>
        <row r="3702">
          <cell r="J3702">
            <v>9</v>
          </cell>
          <cell r="K3702">
            <v>11</v>
          </cell>
          <cell r="L3702">
            <v>17</v>
          </cell>
          <cell r="M3702">
            <v>9.8997376499999998E-2</v>
          </cell>
        </row>
        <row r="3703">
          <cell r="J3703">
            <v>10</v>
          </cell>
          <cell r="K3703">
            <v>11</v>
          </cell>
          <cell r="L3703">
            <v>17</v>
          </cell>
          <cell r="M3703">
            <v>0.1438207068</v>
          </cell>
        </row>
        <row r="3704">
          <cell r="J3704">
            <v>11</v>
          </cell>
          <cell r="K3704">
            <v>11</v>
          </cell>
          <cell r="L3704">
            <v>17</v>
          </cell>
          <cell r="M3704">
            <v>0</v>
          </cell>
        </row>
        <row r="3705">
          <cell r="J3705">
            <v>12</v>
          </cell>
          <cell r="K3705">
            <v>11</v>
          </cell>
          <cell r="L3705">
            <v>17</v>
          </cell>
          <cell r="M3705">
            <v>1</v>
          </cell>
        </row>
        <row r="3706">
          <cell r="J3706">
            <v>13</v>
          </cell>
          <cell r="K3706">
            <v>11</v>
          </cell>
          <cell r="L3706">
            <v>17</v>
          </cell>
          <cell r="M3706">
            <v>0</v>
          </cell>
        </row>
        <row r="3707">
          <cell r="J3707">
            <v>1</v>
          </cell>
          <cell r="K3707">
            <v>11</v>
          </cell>
          <cell r="L3707">
            <v>18</v>
          </cell>
          <cell r="M3707">
            <v>5.3553463799999999E-2</v>
          </cell>
        </row>
        <row r="3708">
          <cell r="J3708">
            <v>2</v>
          </cell>
          <cell r="K3708">
            <v>11</v>
          </cell>
          <cell r="L3708">
            <v>18</v>
          </cell>
          <cell r="M3708">
            <v>5.6151949399999998E-2</v>
          </cell>
        </row>
        <row r="3709">
          <cell r="J3709">
            <v>3</v>
          </cell>
          <cell r="K3709">
            <v>11</v>
          </cell>
          <cell r="L3709">
            <v>18</v>
          </cell>
          <cell r="M3709">
            <v>5.8080940900000003E-2</v>
          </cell>
        </row>
        <row r="3710">
          <cell r="J3710">
            <v>4</v>
          </cell>
          <cell r="K3710">
            <v>11</v>
          </cell>
          <cell r="L3710">
            <v>18</v>
          </cell>
          <cell r="M3710">
            <v>6.1574179700000002E-2</v>
          </cell>
        </row>
        <row r="3711">
          <cell r="J3711">
            <v>5</v>
          </cell>
          <cell r="K3711">
            <v>11</v>
          </cell>
          <cell r="L3711">
            <v>18</v>
          </cell>
          <cell r="M3711">
            <v>6.65903298E-2</v>
          </cell>
        </row>
        <row r="3712">
          <cell r="J3712">
            <v>6</v>
          </cell>
          <cell r="K3712">
            <v>11</v>
          </cell>
          <cell r="L3712">
            <v>18</v>
          </cell>
          <cell r="M3712">
            <v>7.0857074000000006E-2</v>
          </cell>
        </row>
        <row r="3713">
          <cell r="J3713">
            <v>7</v>
          </cell>
          <cell r="K3713">
            <v>11</v>
          </cell>
          <cell r="L3713">
            <v>18</v>
          </cell>
          <cell r="M3713">
            <v>7.7014250699999995E-2</v>
          </cell>
        </row>
        <row r="3714">
          <cell r="J3714">
            <v>8</v>
          </cell>
          <cell r="K3714">
            <v>11</v>
          </cell>
          <cell r="L3714">
            <v>18</v>
          </cell>
          <cell r="M3714">
            <v>8.5351360299999998E-2</v>
          </cell>
        </row>
        <row r="3715">
          <cell r="J3715">
            <v>9</v>
          </cell>
          <cell r="K3715">
            <v>11</v>
          </cell>
          <cell r="L3715">
            <v>18</v>
          </cell>
          <cell r="M3715">
            <v>0.10246985209999999</v>
          </cell>
        </row>
        <row r="3716">
          <cell r="J3716">
            <v>10</v>
          </cell>
          <cell r="K3716">
            <v>11</v>
          </cell>
          <cell r="L3716">
            <v>18</v>
          </cell>
          <cell r="M3716">
            <v>0.1468761328</v>
          </cell>
        </row>
        <row r="3717">
          <cell r="J3717">
            <v>11</v>
          </cell>
          <cell r="K3717">
            <v>11</v>
          </cell>
          <cell r="L3717">
            <v>18</v>
          </cell>
          <cell r="M3717">
            <v>0</v>
          </cell>
        </row>
        <row r="3718">
          <cell r="J3718">
            <v>12</v>
          </cell>
          <cell r="K3718">
            <v>11</v>
          </cell>
          <cell r="L3718">
            <v>18</v>
          </cell>
          <cell r="M3718">
            <v>1</v>
          </cell>
        </row>
        <row r="3719">
          <cell r="J3719">
            <v>13</v>
          </cell>
          <cell r="K3719">
            <v>11</v>
          </cell>
          <cell r="L3719">
            <v>18</v>
          </cell>
          <cell r="M3719">
            <v>0</v>
          </cell>
        </row>
        <row r="3720">
          <cell r="J3720">
            <v>1</v>
          </cell>
          <cell r="K3720">
            <v>11</v>
          </cell>
          <cell r="L3720">
            <v>19</v>
          </cell>
          <cell r="M3720">
            <v>5.6622160499999998E-2</v>
          </cell>
        </row>
        <row r="3721">
          <cell r="J3721">
            <v>2</v>
          </cell>
          <cell r="K3721">
            <v>11</v>
          </cell>
          <cell r="L3721">
            <v>19</v>
          </cell>
          <cell r="M3721">
            <v>5.9231922899999997E-2</v>
          </cell>
        </row>
        <row r="3722">
          <cell r="J3722">
            <v>3</v>
          </cell>
          <cell r="K3722">
            <v>11</v>
          </cell>
          <cell r="L3722">
            <v>19</v>
          </cell>
          <cell r="M3722">
            <v>6.1130861500000001E-2</v>
          </cell>
        </row>
        <row r="3723">
          <cell r="J3723">
            <v>4</v>
          </cell>
          <cell r="K3723">
            <v>11</v>
          </cell>
          <cell r="L3723">
            <v>19</v>
          </cell>
          <cell r="M3723">
            <v>6.4617570200000002E-2</v>
          </cell>
        </row>
        <row r="3724">
          <cell r="J3724">
            <v>5</v>
          </cell>
          <cell r="K3724">
            <v>11</v>
          </cell>
          <cell r="L3724">
            <v>19</v>
          </cell>
          <cell r="M3724">
            <v>6.9632159200000002E-2</v>
          </cell>
        </row>
        <row r="3725">
          <cell r="J3725">
            <v>6</v>
          </cell>
          <cell r="K3725">
            <v>11</v>
          </cell>
          <cell r="L3725">
            <v>19</v>
          </cell>
          <cell r="M3725">
            <v>7.3850910500000005E-2</v>
          </cell>
        </row>
        <row r="3726">
          <cell r="J3726">
            <v>7</v>
          </cell>
          <cell r="K3726">
            <v>11</v>
          </cell>
          <cell r="L3726">
            <v>19</v>
          </cell>
          <cell r="M3726">
            <v>7.9924013099999996E-2</v>
          </cell>
        </row>
        <row r="3727">
          <cell r="J3727">
            <v>8</v>
          </cell>
          <cell r="K3727">
            <v>11</v>
          </cell>
          <cell r="L3727">
            <v>19</v>
          </cell>
          <cell r="M3727">
            <v>8.82555426E-2</v>
          </cell>
        </row>
        <row r="3728">
          <cell r="J3728">
            <v>9</v>
          </cell>
          <cell r="K3728">
            <v>11</v>
          </cell>
          <cell r="L3728">
            <v>19</v>
          </cell>
          <cell r="M3728">
            <v>0.1052428721</v>
          </cell>
        </row>
        <row r="3729">
          <cell r="J3729">
            <v>10</v>
          </cell>
          <cell r="K3729">
            <v>11</v>
          </cell>
          <cell r="L3729">
            <v>19</v>
          </cell>
          <cell r="M3729">
            <v>0.14931585410000001</v>
          </cell>
        </row>
        <row r="3730">
          <cell r="J3730">
            <v>11</v>
          </cell>
          <cell r="K3730">
            <v>11</v>
          </cell>
          <cell r="L3730">
            <v>19</v>
          </cell>
          <cell r="M3730">
            <v>0</v>
          </cell>
        </row>
        <row r="3731">
          <cell r="J3731">
            <v>12</v>
          </cell>
          <cell r="K3731">
            <v>11</v>
          </cell>
          <cell r="L3731">
            <v>19</v>
          </cell>
          <cell r="M3731">
            <v>1</v>
          </cell>
        </row>
        <row r="3732">
          <cell r="J3732">
            <v>13</v>
          </cell>
          <cell r="K3732">
            <v>11</v>
          </cell>
          <cell r="L3732">
            <v>19</v>
          </cell>
          <cell r="M3732">
            <v>0</v>
          </cell>
        </row>
        <row r="3733">
          <cell r="J3733">
            <v>1</v>
          </cell>
          <cell r="K3733">
            <v>11</v>
          </cell>
          <cell r="L3733">
            <v>20</v>
          </cell>
          <cell r="M3733">
            <v>5.9073941400000003E-2</v>
          </cell>
        </row>
        <row r="3734">
          <cell r="J3734">
            <v>2</v>
          </cell>
          <cell r="K3734">
            <v>11</v>
          </cell>
          <cell r="L3734">
            <v>20</v>
          </cell>
          <cell r="M3734">
            <v>6.16926286E-2</v>
          </cell>
        </row>
        <row r="3735">
          <cell r="J3735">
            <v>3</v>
          </cell>
          <cell r="K3735">
            <v>11</v>
          </cell>
          <cell r="L3735">
            <v>20</v>
          </cell>
          <cell r="M3735">
            <v>6.3567493099999997E-2</v>
          </cell>
        </row>
        <row r="3736">
          <cell r="J3736">
            <v>4</v>
          </cell>
          <cell r="K3736">
            <v>11</v>
          </cell>
          <cell r="L3736">
            <v>20</v>
          </cell>
          <cell r="M3736">
            <v>6.7048910399999995E-2</v>
          </cell>
        </row>
        <row r="3737">
          <cell r="J3737">
            <v>5</v>
          </cell>
          <cell r="K3737">
            <v>11</v>
          </cell>
          <cell r="L3737">
            <v>20</v>
          </cell>
          <cell r="M3737">
            <v>7.2062177699999994E-2</v>
          </cell>
        </row>
        <row r="3738">
          <cell r="J3738">
            <v>6</v>
          </cell>
          <cell r="K3738">
            <v>11</v>
          </cell>
          <cell r="L3738">
            <v>20</v>
          </cell>
          <cell r="M3738">
            <v>7.6242530899999994E-2</v>
          </cell>
        </row>
        <row r="3739">
          <cell r="J3739">
            <v>7</v>
          </cell>
          <cell r="K3739">
            <v>11</v>
          </cell>
          <cell r="L3739">
            <v>20</v>
          </cell>
          <cell r="M3739">
            <v>8.22483834E-2</v>
          </cell>
        </row>
        <row r="3740">
          <cell r="J3740">
            <v>8</v>
          </cell>
          <cell r="K3740">
            <v>11</v>
          </cell>
          <cell r="L3740">
            <v>20</v>
          </cell>
          <cell r="M3740">
            <v>9.0575323900000004E-2</v>
          </cell>
        </row>
        <row r="3741">
          <cell r="J3741">
            <v>9</v>
          </cell>
          <cell r="K3741">
            <v>11</v>
          </cell>
          <cell r="L3741">
            <v>20</v>
          </cell>
          <cell r="M3741">
            <v>0.10745786089999999</v>
          </cell>
        </row>
        <row r="3742">
          <cell r="J3742">
            <v>10</v>
          </cell>
          <cell r="K3742">
            <v>11</v>
          </cell>
          <cell r="L3742">
            <v>20</v>
          </cell>
          <cell r="M3742">
            <v>0.15126454819999999</v>
          </cell>
        </row>
        <row r="3743">
          <cell r="J3743">
            <v>11</v>
          </cell>
          <cell r="K3743">
            <v>11</v>
          </cell>
          <cell r="L3743">
            <v>20</v>
          </cell>
          <cell r="M3743">
            <v>0</v>
          </cell>
        </row>
        <row r="3744">
          <cell r="J3744">
            <v>12</v>
          </cell>
          <cell r="K3744">
            <v>11</v>
          </cell>
          <cell r="L3744">
            <v>20</v>
          </cell>
          <cell r="M3744">
            <v>1</v>
          </cell>
        </row>
        <row r="3745">
          <cell r="J3745">
            <v>13</v>
          </cell>
          <cell r="K3745">
            <v>11</v>
          </cell>
          <cell r="L3745">
            <v>20</v>
          </cell>
          <cell r="M3745">
            <v>0</v>
          </cell>
        </row>
        <row r="3746">
          <cell r="J3746">
            <v>1</v>
          </cell>
          <cell r="K3746">
            <v>11</v>
          </cell>
          <cell r="L3746">
            <v>21</v>
          </cell>
          <cell r="M3746">
            <v>6.1032656800000001E-2</v>
          </cell>
        </row>
        <row r="3747">
          <cell r="J3747">
            <v>2</v>
          </cell>
          <cell r="K3747">
            <v>11</v>
          </cell>
          <cell r="L3747">
            <v>21</v>
          </cell>
          <cell r="M3747">
            <v>6.3658451300000002E-2</v>
          </cell>
        </row>
        <row r="3748">
          <cell r="J3748">
            <v>3</v>
          </cell>
          <cell r="K3748">
            <v>11</v>
          </cell>
          <cell r="L3748">
            <v>21</v>
          </cell>
          <cell r="M3748">
            <v>6.5514066300000007E-2</v>
          </cell>
        </row>
        <row r="3749">
          <cell r="J3749">
            <v>4</v>
          </cell>
          <cell r="K3749">
            <v>11</v>
          </cell>
          <cell r="L3749">
            <v>21</v>
          </cell>
          <cell r="M3749">
            <v>6.8991236799999994E-2</v>
          </cell>
        </row>
        <row r="3750">
          <cell r="J3750">
            <v>5</v>
          </cell>
          <cell r="K3750">
            <v>11</v>
          </cell>
          <cell r="L3750">
            <v>21</v>
          </cell>
          <cell r="M3750">
            <v>7.4003428499999996E-2</v>
          </cell>
        </row>
        <row r="3751">
          <cell r="J3751">
            <v>6</v>
          </cell>
          <cell r="K3751">
            <v>11</v>
          </cell>
          <cell r="L3751">
            <v>21</v>
          </cell>
          <cell r="M3751">
            <v>7.8153091300000005E-2</v>
          </cell>
        </row>
        <row r="3752">
          <cell r="J3752">
            <v>7</v>
          </cell>
          <cell r="K3752">
            <v>11</v>
          </cell>
          <cell r="L3752">
            <v>21</v>
          </cell>
          <cell r="M3752">
            <v>8.4105197500000006E-2</v>
          </cell>
        </row>
        <row r="3753">
          <cell r="J3753">
            <v>8</v>
          </cell>
          <cell r="K3753">
            <v>11</v>
          </cell>
          <cell r="L3753">
            <v>21</v>
          </cell>
          <cell r="M3753">
            <v>9.2428437000000002E-2</v>
          </cell>
        </row>
        <row r="3754">
          <cell r="J3754">
            <v>9</v>
          </cell>
          <cell r="K3754">
            <v>11</v>
          </cell>
          <cell r="L3754">
            <v>21</v>
          </cell>
          <cell r="M3754">
            <v>0.10922725630000001</v>
          </cell>
        </row>
        <row r="3755">
          <cell r="J3755">
            <v>10</v>
          </cell>
          <cell r="K3755">
            <v>11</v>
          </cell>
          <cell r="L3755">
            <v>21</v>
          </cell>
          <cell r="M3755">
            <v>0.15282120199999999</v>
          </cell>
        </row>
        <row r="3756">
          <cell r="J3756">
            <v>11</v>
          </cell>
          <cell r="K3756">
            <v>11</v>
          </cell>
          <cell r="L3756">
            <v>21</v>
          </cell>
          <cell r="M3756">
            <v>0</v>
          </cell>
        </row>
        <row r="3757">
          <cell r="J3757">
            <v>12</v>
          </cell>
          <cell r="K3757">
            <v>11</v>
          </cell>
          <cell r="L3757">
            <v>21</v>
          </cell>
          <cell r="M3757">
            <v>1</v>
          </cell>
        </row>
        <row r="3758">
          <cell r="J3758">
            <v>13</v>
          </cell>
          <cell r="K3758">
            <v>11</v>
          </cell>
          <cell r="L3758">
            <v>21</v>
          </cell>
          <cell r="M3758">
            <v>0</v>
          </cell>
        </row>
        <row r="3759">
          <cell r="J3759">
            <v>1</v>
          </cell>
          <cell r="K3759">
            <v>11</v>
          </cell>
          <cell r="L3759">
            <v>22</v>
          </cell>
          <cell r="M3759">
            <v>6.2597418899999993E-2</v>
          </cell>
        </row>
        <row r="3760">
          <cell r="J3760">
            <v>2</v>
          </cell>
          <cell r="K3760">
            <v>11</v>
          </cell>
          <cell r="L3760">
            <v>22</v>
          </cell>
          <cell r="M3760">
            <v>6.5228885200000003E-2</v>
          </cell>
        </row>
        <row r="3761">
          <cell r="J3761">
            <v>3</v>
          </cell>
          <cell r="K3761">
            <v>11</v>
          </cell>
          <cell r="L3761">
            <v>22</v>
          </cell>
          <cell r="M3761">
            <v>6.7069118100000005E-2</v>
          </cell>
        </row>
        <row r="3762">
          <cell r="J3762">
            <v>4</v>
          </cell>
          <cell r="K3762">
            <v>11</v>
          </cell>
          <cell r="L3762">
            <v>22</v>
          </cell>
          <cell r="M3762">
            <v>7.0542890600000005E-2</v>
          </cell>
        </row>
        <row r="3763">
          <cell r="J3763">
            <v>5</v>
          </cell>
          <cell r="K3763">
            <v>11</v>
          </cell>
          <cell r="L3763">
            <v>22</v>
          </cell>
          <cell r="M3763">
            <v>7.5554217800000004E-2</v>
          </cell>
        </row>
        <row r="3764">
          <cell r="J3764">
            <v>6</v>
          </cell>
          <cell r="K3764">
            <v>11</v>
          </cell>
          <cell r="L3764">
            <v>22</v>
          </cell>
          <cell r="M3764">
            <v>7.9679359199999994E-2</v>
          </cell>
        </row>
        <row r="3765">
          <cell r="J3765">
            <v>7</v>
          </cell>
          <cell r="K3765">
            <v>11</v>
          </cell>
          <cell r="L3765">
            <v>22</v>
          </cell>
          <cell r="M3765">
            <v>8.5588523499999999E-2</v>
          </cell>
        </row>
        <row r="3766">
          <cell r="J3766">
            <v>8</v>
          </cell>
          <cell r="K3766">
            <v>11</v>
          </cell>
          <cell r="L3766">
            <v>22</v>
          </cell>
          <cell r="M3766">
            <v>9.3908797099999997E-2</v>
          </cell>
        </row>
        <row r="3767">
          <cell r="J3767">
            <v>9</v>
          </cell>
          <cell r="K3767">
            <v>11</v>
          </cell>
          <cell r="L3767">
            <v>22</v>
          </cell>
          <cell r="M3767">
            <v>0.11064073689999999</v>
          </cell>
        </row>
        <row r="3768">
          <cell r="J3768">
            <v>10</v>
          </cell>
          <cell r="K3768">
            <v>11</v>
          </cell>
          <cell r="L3768">
            <v>22</v>
          </cell>
          <cell r="M3768">
            <v>0.15406472930000001</v>
          </cell>
        </row>
        <row r="3769">
          <cell r="J3769">
            <v>11</v>
          </cell>
          <cell r="K3769">
            <v>11</v>
          </cell>
          <cell r="L3769">
            <v>22</v>
          </cell>
          <cell r="M3769">
            <v>0</v>
          </cell>
        </row>
        <row r="3770">
          <cell r="J3770">
            <v>12</v>
          </cell>
          <cell r="K3770">
            <v>11</v>
          </cell>
          <cell r="L3770">
            <v>22</v>
          </cell>
          <cell r="M3770">
            <v>1</v>
          </cell>
        </row>
        <row r="3771">
          <cell r="J3771">
            <v>13</v>
          </cell>
          <cell r="K3771">
            <v>11</v>
          </cell>
          <cell r="L3771">
            <v>22</v>
          </cell>
          <cell r="M3771">
            <v>0</v>
          </cell>
        </row>
        <row r="3772">
          <cell r="J3772">
            <v>1</v>
          </cell>
          <cell r="K3772">
            <v>11</v>
          </cell>
          <cell r="L3772">
            <v>23</v>
          </cell>
          <cell r="M3772">
            <v>6.3847450900000005E-2</v>
          </cell>
        </row>
        <row r="3773">
          <cell r="J3773">
            <v>2</v>
          </cell>
          <cell r="K3773">
            <v>11</v>
          </cell>
          <cell r="L3773">
            <v>23</v>
          </cell>
          <cell r="M3773">
            <v>6.6483446599999996E-2</v>
          </cell>
        </row>
        <row r="3774">
          <cell r="J3774">
            <v>3</v>
          </cell>
          <cell r="K3774">
            <v>11</v>
          </cell>
          <cell r="L3774">
            <v>23</v>
          </cell>
          <cell r="M3774">
            <v>6.831139E-2</v>
          </cell>
        </row>
        <row r="3775">
          <cell r="J3775">
            <v>4</v>
          </cell>
          <cell r="K3775">
            <v>11</v>
          </cell>
          <cell r="L3775">
            <v>23</v>
          </cell>
          <cell r="M3775">
            <v>7.1782446700000002E-2</v>
          </cell>
        </row>
        <row r="3776">
          <cell r="J3776">
            <v>5</v>
          </cell>
          <cell r="K3776">
            <v>11</v>
          </cell>
          <cell r="L3776">
            <v>23</v>
          </cell>
          <cell r="M3776">
            <v>7.6793081799999996E-2</v>
          </cell>
        </row>
        <row r="3777">
          <cell r="J3777">
            <v>6</v>
          </cell>
          <cell r="K3777">
            <v>11</v>
          </cell>
          <cell r="L3777">
            <v>23</v>
          </cell>
          <cell r="M3777">
            <v>8.0898632999999998E-2</v>
          </cell>
        </row>
        <row r="3778">
          <cell r="J3778">
            <v>7</v>
          </cell>
          <cell r="K3778">
            <v>11</v>
          </cell>
          <cell r="L3778">
            <v>23</v>
          </cell>
          <cell r="M3778">
            <v>8.6773490999999994E-2</v>
          </cell>
        </row>
        <row r="3779">
          <cell r="J3779">
            <v>8</v>
          </cell>
          <cell r="K3779">
            <v>11</v>
          </cell>
          <cell r="L3779">
            <v>23</v>
          </cell>
          <cell r="M3779">
            <v>9.5091392900000002E-2</v>
          </cell>
        </row>
        <row r="3780">
          <cell r="J3780">
            <v>9</v>
          </cell>
          <cell r="K3780">
            <v>11</v>
          </cell>
          <cell r="L3780">
            <v>23</v>
          </cell>
          <cell r="M3780">
            <v>0.1117699051</v>
          </cell>
        </row>
        <row r="3781">
          <cell r="J3781">
            <v>10</v>
          </cell>
          <cell r="K3781">
            <v>11</v>
          </cell>
          <cell r="L3781">
            <v>23</v>
          </cell>
          <cell r="M3781">
            <v>0.15505812790000001</v>
          </cell>
        </row>
        <row r="3782">
          <cell r="J3782">
            <v>11</v>
          </cell>
          <cell r="K3782">
            <v>11</v>
          </cell>
          <cell r="L3782">
            <v>23</v>
          </cell>
          <cell r="M3782">
            <v>0</v>
          </cell>
        </row>
        <row r="3783">
          <cell r="J3783">
            <v>12</v>
          </cell>
          <cell r="K3783">
            <v>11</v>
          </cell>
          <cell r="L3783">
            <v>23</v>
          </cell>
          <cell r="M3783">
            <v>1</v>
          </cell>
        </row>
        <row r="3784">
          <cell r="J3784">
            <v>13</v>
          </cell>
          <cell r="K3784">
            <v>11</v>
          </cell>
          <cell r="L3784">
            <v>23</v>
          </cell>
          <cell r="M3784">
            <v>0</v>
          </cell>
        </row>
        <row r="3785">
          <cell r="J3785">
            <v>1</v>
          </cell>
          <cell r="K3785">
            <v>11</v>
          </cell>
          <cell r="L3785">
            <v>24</v>
          </cell>
          <cell r="M3785">
            <v>6.4846053200000003E-2</v>
          </cell>
        </row>
        <row r="3786">
          <cell r="J3786">
            <v>2</v>
          </cell>
          <cell r="K3786">
            <v>11</v>
          </cell>
          <cell r="L3786">
            <v>24</v>
          </cell>
          <cell r="M3786">
            <v>6.7485666799999997E-2</v>
          </cell>
        </row>
        <row r="3787">
          <cell r="J3787">
            <v>3</v>
          </cell>
          <cell r="K3787">
            <v>11</v>
          </cell>
          <cell r="L3787">
            <v>24</v>
          </cell>
          <cell r="M3787">
            <v>6.93037923E-2</v>
          </cell>
        </row>
        <row r="3788">
          <cell r="J3788">
            <v>4</v>
          </cell>
          <cell r="K3788">
            <v>11</v>
          </cell>
          <cell r="L3788">
            <v>24</v>
          </cell>
          <cell r="M3788">
            <v>7.2772679100000001E-2</v>
          </cell>
        </row>
        <row r="3789">
          <cell r="J3789">
            <v>5</v>
          </cell>
          <cell r="K3789">
            <v>11</v>
          </cell>
          <cell r="L3789">
            <v>24</v>
          </cell>
          <cell r="M3789">
            <v>7.7782760899999998E-2</v>
          </cell>
        </row>
        <row r="3790">
          <cell r="J3790">
            <v>6</v>
          </cell>
          <cell r="K3790">
            <v>11</v>
          </cell>
          <cell r="L3790">
            <v>24</v>
          </cell>
          <cell r="M3790">
            <v>8.1872661999999999E-2</v>
          </cell>
        </row>
        <row r="3791">
          <cell r="J3791">
            <v>7</v>
          </cell>
          <cell r="K3791">
            <v>11</v>
          </cell>
          <cell r="L3791">
            <v>24</v>
          </cell>
          <cell r="M3791">
            <v>8.7720113700000005E-2</v>
          </cell>
        </row>
        <row r="3792">
          <cell r="J3792">
            <v>8</v>
          </cell>
          <cell r="K3792">
            <v>11</v>
          </cell>
          <cell r="L3792">
            <v>24</v>
          </cell>
          <cell r="M3792">
            <v>9.6036120200000005E-2</v>
          </cell>
        </row>
        <row r="3793">
          <cell r="J3793">
            <v>9</v>
          </cell>
          <cell r="K3793">
            <v>11</v>
          </cell>
          <cell r="L3793">
            <v>24</v>
          </cell>
          <cell r="M3793">
            <v>0.1126719511</v>
          </cell>
        </row>
        <row r="3794">
          <cell r="J3794">
            <v>10</v>
          </cell>
          <cell r="K3794">
            <v>11</v>
          </cell>
          <cell r="L3794">
            <v>24</v>
          </cell>
          <cell r="M3794">
            <v>0.15585171289999999</v>
          </cell>
        </row>
        <row r="3795">
          <cell r="J3795">
            <v>11</v>
          </cell>
          <cell r="K3795">
            <v>11</v>
          </cell>
          <cell r="L3795">
            <v>24</v>
          </cell>
          <cell r="M3795">
            <v>0</v>
          </cell>
        </row>
        <row r="3796">
          <cell r="J3796">
            <v>12</v>
          </cell>
          <cell r="K3796">
            <v>11</v>
          </cell>
          <cell r="L3796">
            <v>24</v>
          </cell>
          <cell r="M3796">
            <v>1</v>
          </cell>
        </row>
        <row r="3797">
          <cell r="J3797">
            <v>13</v>
          </cell>
          <cell r="K3797">
            <v>11</v>
          </cell>
          <cell r="L3797">
            <v>24</v>
          </cell>
          <cell r="M3797">
            <v>0</v>
          </cell>
        </row>
        <row r="3798">
          <cell r="J3798">
            <v>1</v>
          </cell>
          <cell r="K3798">
            <v>11</v>
          </cell>
          <cell r="L3798">
            <v>25</v>
          </cell>
          <cell r="M3798">
            <v>6.5643797000000004E-2</v>
          </cell>
        </row>
        <row r="3799">
          <cell r="J3799">
            <v>2</v>
          </cell>
          <cell r="K3799">
            <v>11</v>
          </cell>
          <cell r="L3799">
            <v>25</v>
          </cell>
          <cell r="M3799">
            <v>6.8286300800000005E-2</v>
          </cell>
        </row>
        <row r="3800">
          <cell r="J3800">
            <v>3</v>
          </cell>
          <cell r="K3800">
            <v>11</v>
          </cell>
          <cell r="L3800">
            <v>25</v>
          </cell>
          <cell r="M3800">
            <v>7.0096583000000004E-2</v>
          </cell>
        </row>
        <row r="3801">
          <cell r="J3801">
            <v>4</v>
          </cell>
          <cell r="K3801">
            <v>11</v>
          </cell>
          <cell r="L3801">
            <v>25</v>
          </cell>
          <cell r="M3801">
            <v>7.3563736199999993E-2</v>
          </cell>
        </row>
        <row r="3802">
          <cell r="J3802">
            <v>5</v>
          </cell>
          <cell r="K3802">
            <v>11</v>
          </cell>
          <cell r="L3802">
            <v>25</v>
          </cell>
          <cell r="M3802">
            <v>7.8573376099999995E-2</v>
          </cell>
        </row>
        <row r="3803">
          <cell r="J3803">
            <v>6</v>
          </cell>
          <cell r="K3803">
            <v>11</v>
          </cell>
          <cell r="L3803">
            <v>25</v>
          </cell>
          <cell r="M3803">
            <v>8.2650774799999993E-2</v>
          </cell>
        </row>
        <row r="3804">
          <cell r="J3804">
            <v>7</v>
          </cell>
          <cell r="K3804">
            <v>11</v>
          </cell>
          <cell r="L3804">
            <v>25</v>
          </cell>
          <cell r="M3804">
            <v>8.8476332599999999E-2</v>
          </cell>
        </row>
        <row r="3805">
          <cell r="J3805">
            <v>8</v>
          </cell>
          <cell r="K3805">
            <v>11</v>
          </cell>
          <cell r="L3805">
            <v>25</v>
          </cell>
          <cell r="M3805">
            <v>9.6790824799999994E-2</v>
          </cell>
        </row>
        <row r="3806">
          <cell r="J3806">
            <v>9</v>
          </cell>
          <cell r="K3806">
            <v>11</v>
          </cell>
          <cell r="L3806">
            <v>25</v>
          </cell>
          <cell r="M3806">
            <v>0.1133925594</v>
          </cell>
        </row>
        <row r="3807">
          <cell r="J3807">
            <v>10</v>
          </cell>
          <cell r="K3807">
            <v>11</v>
          </cell>
          <cell r="L3807">
            <v>25</v>
          </cell>
          <cell r="M3807">
            <v>0.1564856758</v>
          </cell>
        </row>
        <row r="3808">
          <cell r="J3808">
            <v>11</v>
          </cell>
          <cell r="K3808">
            <v>11</v>
          </cell>
          <cell r="L3808">
            <v>25</v>
          </cell>
          <cell r="M3808">
            <v>0</v>
          </cell>
        </row>
        <row r="3809">
          <cell r="J3809">
            <v>12</v>
          </cell>
          <cell r="K3809">
            <v>11</v>
          </cell>
          <cell r="L3809">
            <v>25</v>
          </cell>
          <cell r="M3809">
            <v>1</v>
          </cell>
        </row>
        <row r="3810">
          <cell r="J3810">
            <v>13</v>
          </cell>
          <cell r="K3810">
            <v>11</v>
          </cell>
          <cell r="L3810">
            <v>25</v>
          </cell>
          <cell r="M3810">
            <v>0</v>
          </cell>
        </row>
        <row r="3811">
          <cell r="J3811">
            <v>1</v>
          </cell>
          <cell r="K3811">
            <v>11</v>
          </cell>
          <cell r="L3811">
            <v>26</v>
          </cell>
          <cell r="M3811">
            <v>6.6281082899999996E-2</v>
          </cell>
        </row>
        <row r="3812">
          <cell r="J3812">
            <v>2</v>
          </cell>
          <cell r="K3812">
            <v>11</v>
          </cell>
          <cell r="L3812">
            <v>26</v>
          </cell>
          <cell r="M3812">
            <v>6.8925895400000006E-2</v>
          </cell>
        </row>
        <row r="3813">
          <cell r="J3813">
            <v>3</v>
          </cell>
          <cell r="K3813">
            <v>11</v>
          </cell>
          <cell r="L3813">
            <v>26</v>
          </cell>
          <cell r="M3813">
            <v>7.0729912000000006E-2</v>
          </cell>
        </row>
        <row r="3814">
          <cell r="J3814">
            <v>4</v>
          </cell>
          <cell r="K3814">
            <v>11</v>
          </cell>
          <cell r="L3814">
            <v>26</v>
          </cell>
          <cell r="M3814">
            <v>7.4195680299999997E-2</v>
          </cell>
        </row>
        <row r="3815">
          <cell r="J3815">
            <v>5</v>
          </cell>
          <cell r="K3815">
            <v>11</v>
          </cell>
          <cell r="L3815">
            <v>26</v>
          </cell>
          <cell r="M3815">
            <v>7.9204966900000007E-2</v>
          </cell>
        </row>
        <row r="3816">
          <cell r="J3816">
            <v>6</v>
          </cell>
          <cell r="K3816">
            <v>11</v>
          </cell>
          <cell r="L3816">
            <v>26</v>
          </cell>
          <cell r="M3816">
            <v>8.3272377999999994E-2</v>
          </cell>
        </row>
        <row r="3817">
          <cell r="J3817">
            <v>7</v>
          </cell>
          <cell r="K3817">
            <v>11</v>
          </cell>
          <cell r="L3817">
            <v>26</v>
          </cell>
          <cell r="M3817">
            <v>8.9080445600000002E-2</v>
          </cell>
        </row>
        <row r="3818">
          <cell r="J3818">
            <v>8</v>
          </cell>
          <cell r="K3818">
            <v>11</v>
          </cell>
          <cell r="L3818">
            <v>26</v>
          </cell>
          <cell r="M3818">
            <v>9.7393728099999993E-2</v>
          </cell>
        </row>
        <row r="3819">
          <cell r="J3819">
            <v>9</v>
          </cell>
          <cell r="K3819">
            <v>11</v>
          </cell>
          <cell r="L3819">
            <v>26</v>
          </cell>
          <cell r="M3819">
            <v>0.1139682244</v>
          </cell>
        </row>
        <row r="3820">
          <cell r="J3820">
            <v>10</v>
          </cell>
          <cell r="K3820">
            <v>11</v>
          </cell>
          <cell r="L3820">
            <v>26</v>
          </cell>
          <cell r="M3820">
            <v>0.15699212339999999</v>
          </cell>
        </row>
        <row r="3821">
          <cell r="J3821">
            <v>11</v>
          </cell>
          <cell r="K3821">
            <v>11</v>
          </cell>
          <cell r="L3821">
            <v>26</v>
          </cell>
          <cell r="M3821">
            <v>0</v>
          </cell>
        </row>
        <row r="3822">
          <cell r="J3822">
            <v>12</v>
          </cell>
          <cell r="K3822">
            <v>11</v>
          </cell>
          <cell r="L3822">
            <v>26</v>
          </cell>
          <cell r="M3822">
            <v>1</v>
          </cell>
        </row>
        <row r="3823">
          <cell r="J3823">
            <v>13</v>
          </cell>
          <cell r="K3823">
            <v>11</v>
          </cell>
          <cell r="L3823">
            <v>26</v>
          </cell>
          <cell r="M3823">
            <v>0</v>
          </cell>
        </row>
        <row r="3824">
          <cell r="J3824">
            <v>1</v>
          </cell>
          <cell r="K3824">
            <v>11</v>
          </cell>
          <cell r="L3824">
            <v>27</v>
          </cell>
          <cell r="M3824">
            <v>6.6790185099999996E-2</v>
          </cell>
        </row>
        <row r="3825">
          <cell r="J3825">
            <v>2</v>
          </cell>
          <cell r="K3825">
            <v>11</v>
          </cell>
          <cell r="L3825">
            <v>27</v>
          </cell>
          <cell r="M3825">
            <v>6.9436841999999999E-2</v>
          </cell>
        </row>
        <row r="3826">
          <cell r="J3826">
            <v>3</v>
          </cell>
          <cell r="K3826">
            <v>11</v>
          </cell>
          <cell r="L3826">
            <v>27</v>
          </cell>
          <cell r="M3826">
            <v>7.1235853200000004E-2</v>
          </cell>
        </row>
        <row r="3827">
          <cell r="J3827">
            <v>4</v>
          </cell>
          <cell r="K3827">
            <v>11</v>
          </cell>
          <cell r="L3827">
            <v>27</v>
          </cell>
          <cell r="M3827">
            <v>7.4700515100000003E-2</v>
          </cell>
        </row>
        <row r="3828">
          <cell r="J3828">
            <v>5</v>
          </cell>
          <cell r="K3828">
            <v>11</v>
          </cell>
          <cell r="L3828">
            <v>27</v>
          </cell>
          <cell r="M3828">
            <v>7.9709519600000001E-2</v>
          </cell>
        </row>
        <row r="3829">
          <cell r="J3829">
            <v>6</v>
          </cell>
          <cell r="K3829">
            <v>11</v>
          </cell>
          <cell r="L3829">
            <v>27</v>
          </cell>
          <cell r="M3829">
            <v>8.3768951999999994E-2</v>
          </cell>
        </row>
        <row r="3830">
          <cell r="J3830">
            <v>7</v>
          </cell>
          <cell r="K3830">
            <v>11</v>
          </cell>
          <cell r="L3830">
            <v>27</v>
          </cell>
          <cell r="M3830">
            <v>8.9563047300000004E-2</v>
          </cell>
        </row>
        <row r="3831">
          <cell r="J3831">
            <v>8</v>
          </cell>
          <cell r="K3831">
            <v>11</v>
          </cell>
          <cell r="L3831">
            <v>27</v>
          </cell>
          <cell r="M3831">
            <v>9.7875363399999998E-2</v>
          </cell>
        </row>
        <row r="3832">
          <cell r="J3832">
            <v>9</v>
          </cell>
          <cell r="K3832">
            <v>11</v>
          </cell>
          <cell r="L3832">
            <v>27</v>
          </cell>
          <cell r="M3832">
            <v>0.11442810019999999</v>
          </cell>
        </row>
        <row r="3833">
          <cell r="J3833">
            <v>10</v>
          </cell>
          <cell r="K3833">
            <v>11</v>
          </cell>
          <cell r="L3833">
            <v>27</v>
          </cell>
          <cell r="M3833">
            <v>0.15739670410000001</v>
          </cell>
        </row>
        <row r="3834">
          <cell r="J3834">
            <v>11</v>
          </cell>
          <cell r="K3834">
            <v>11</v>
          </cell>
          <cell r="L3834">
            <v>27</v>
          </cell>
          <cell r="M3834">
            <v>0</v>
          </cell>
        </row>
        <row r="3835">
          <cell r="J3835">
            <v>12</v>
          </cell>
          <cell r="K3835">
            <v>11</v>
          </cell>
          <cell r="L3835">
            <v>27</v>
          </cell>
          <cell r="M3835">
            <v>1</v>
          </cell>
        </row>
        <row r="3836">
          <cell r="J3836">
            <v>13</v>
          </cell>
          <cell r="K3836">
            <v>11</v>
          </cell>
          <cell r="L3836">
            <v>27</v>
          </cell>
          <cell r="M3836">
            <v>0</v>
          </cell>
        </row>
        <row r="3837">
          <cell r="J3837">
            <v>1</v>
          </cell>
          <cell r="K3837">
            <v>11</v>
          </cell>
          <cell r="L3837">
            <v>28</v>
          </cell>
          <cell r="M3837">
            <v>6.7196886499999997E-2</v>
          </cell>
        </row>
        <row r="3838">
          <cell r="J3838">
            <v>2</v>
          </cell>
          <cell r="K3838">
            <v>11</v>
          </cell>
          <cell r="L3838">
            <v>28</v>
          </cell>
          <cell r="M3838">
            <v>6.9845016800000007E-2</v>
          </cell>
        </row>
        <row r="3839">
          <cell r="J3839">
            <v>3</v>
          </cell>
          <cell r="K3839">
            <v>11</v>
          </cell>
          <cell r="L3839">
            <v>28</v>
          </cell>
          <cell r="M3839">
            <v>7.1640029399999999E-2</v>
          </cell>
        </row>
        <row r="3840">
          <cell r="J3840">
            <v>4</v>
          </cell>
          <cell r="K3840">
            <v>11</v>
          </cell>
          <cell r="L3840">
            <v>28</v>
          </cell>
          <cell r="M3840">
            <v>7.5103807499999994E-2</v>
          </cell>
        </row>
        <row r="3841">
          <cell r="J3841">
            <v>5</v>
          </cell>
          <cell r="K3841">
            <v>11</v>
          </cell>
          <cell r="L3841">
            <v>28</v>
          </cell>
          <cell r="M3841">
            <v>8.0112586599999994E-2</v>
          </cell>
        </row>
        <row r="3842">
          <cell r="J3842">
            <v>6</v>
          </cell>
          <cell r="K3842">
            <v>11</v>
          </cell>
          <cell r="L3842">
            <v>28</v>
          </cell>
          <cell r="M3842">
            <v>8.4165645100000006E-2</v>
          </cell>
        </row>
        <row r="3843">
          <cell r="J3843">
            <v>7</v>
          </cell>
          <cell r="K3843">
            <v>11</v>
          </cell>
          <cell r="L3843">
            <v>28</v>
          </cell>
          <cell r="M3843">
            <v>8.9948578599999995E-2</v>
          </cell>
        </row>
        <row r="3844">
          <cell r="J3844">
            <v>8</v>
          </cell>
          <cell r="K3844">
            <v>11</v>
          </cell>
          <cell r="L3844">
            <v>28</v>
          </cell>
          <cell r="M3844">
            <v>9.8260122599999999E-2</v>
          </cell>
        </row>
        <row r="3845">
          <cell r="J3845">
            <v>9</v>
          </cell>
          <cell r="K3845">
            <v>11</v>
          </cell>
          <cell r="L3845">
            <v>28</v>
          </cell>
          <cell r="M3845">
            <v>0.11479547649999999</v>
          </cell>
        </row>
        <row r="3846">
          <cell r="J3846">
            <v>10</v>
          </cell>
          <cell r="K3846">
            <v>11</v>
          </cell>
          <cell r="L3846">
            <v>28</v>
          </cell>
          <cell r="M3846">
            <v>0.1577199074</v>
          </cell>
        </row>
        <row r="3847">
          <cell r="J3847">
            <v>11</v>
          </cell>
          <cell r="K3847">
            <v>11</v>
          </cell>
          <cell r="L3847">
            <v>28</v>
          </cell>
          <cell r="M3847">
            <v>0</v>
          </cell>
        </row>
        <row r="3848">
          <cell r="J3848">
            <v>12</v>
          </cell>
          <cell r="K3848">
            <v>11</v>
          </cell>
          <cell r="L3848">
            <v>28</v>
          </cell>
          <cell r="M3848">
            <v>1</v>
          </cell>
        </row>
        <row r="3849">
          <cell r="J3849">
            <v>13</v>
          </cell>
          <cell r="K3849">
            <v>11</v>
          </cell>
          <cell r="L3849">
            <v>28</v>
          </cell>
          <cell r="M3849">
            <v>0</v>
          </cell>
        </row>
        <row r="3850">
          <cell r="J3850">
            <v>1</v>
          </cell>
          <cell r="K3850">
            <v>11</v>
          </cell>
          <cell r="L3850">
            <v>29</v>
          </cell>
          <cell r="M3850">
            <v>6.7521784000000001E-2</v>
          </cell>
        </row>
        <row r="3851">
          <cell r="J3851">
            <v>2</v>
          </cell>
          <cell r="K3851">
            <v>11</v>
          </cell>
          <cell r="L3851">
            <v>29</v>
          </cell>
          <cell r="M3851">
            <v>7.0171091399999996E-2</v>
          </cell>
        </row>
        <row r="3852">
          <cell r="J3852">
            <v>3</v>
          </cell>
          <cell r="K3852">
            <v>11</v>
          </cell>
          <cell r="L3852">
            <v>29</v>
          </cell>
          <cell r="M3852">
            <v>7.19629096E-2</v>
          </cell>
        </row>
        <row r="3853">
          <cell r="J3853">
            <v>4</v>
          </cell>
          <cell r="K3853">
            <v>11</v>
          </cell>
          <cell r="L3853">
            <v>29</v>
          </cell>
          <cell r="M3853">
            <v>7.5425981700000005E-2</v>
          </cell>
        </row>
        <row r="3854">
          <cell r="J3854">
            <v>5</v>
          </cell>
          <cell r="K3854">
            <v>11</v>
          </cell>
          <cell r="L3854">
            <v>29</v>
          </cell>
          <cell r="M3854">
            <v>8.0434580800000002E-2</v>
          </cell>
        </row>
        <row r="3855">
          <cell r="J3855">
            <v>6</v>
          </cell>
          <cell r="K3855">
            <v>11</v>
          </cell>
          <cell r="L3855">
            <v>29</v>
          </cell>
          <cell r="M3855">
            <v>8.4482547399999997E-2</v>
          </cell>
        </row>
        <row r="3856">
          <cell r="J3856">
            <v>7</v>
          </cell>
          <cell r="K3856">
            <v>11</v>
          </cell>
          <cell r="L3856">
            <v>29</v>
          </cell>
          <cell r="M3856">
            <v>9.0256564100000006E-2</v>
          </cell>
        </row>
        <row r="3857">
          <cell r="J3857">
            <v>8</v>
          </cell>
          <cell r="K3857">
            <v>11</v>
          </cell>
          <cell r="L3857">
            <v>29</v>
          </cell>
          <cell r="M3857">
            <v>9.8567491300000004E-2</v>
          </cell>
        </row>
        <row r="3858">
          <cell r="J3858">
            <v>9</v>
          </cell>
          <cell r="K3858">
            <v>11</v>
          </cell>
          <cell r="L3858">
            <v>29</v>
          </cell>
          <cell r="M3858">
            <v>0.1150889588</v>
          </cell>
        </row>
        <row r="3859">
          <cell r="J3859">
            <v>10</v>
          </cell>
          <cell r="K3859">
            <v>11</v>
          </cell>
          <cell r="L3859">
            <v>29</v>
          </cell>
          <cell r="M3859">
            <v>0.15797810170000001</v>
          </cell>
        </row>
        <row r="3860">
          <cell r="J3860">
            <v>11</v>
          </cell>
          <cell r="K3860">
            <v>11</v>
          </cell>
          <cell r="L3860">
            <v>29</v>
          </cell>
          <cell r="M3860">
            <v>0</v>
          </cell>
        </row>
        <row r="3861">
          <cell r="J3861">
            <v>12</v>
          </cell>
          <cell r="K3861">
            <v>11</v>
          </cell>
          <cell r="L3861">
            <v>29</v>
          </cell>
          <cell r="M3861">
            <v>1</v>
          </cell>
        </row>
        <row r="3862">
          <cell r="J3862">
            <v>13</v>
          </cell>
          <cell r="K3862">
            <v>11</v>
          </cell>
          <cell r="L3862">
            <v>29</v>
          </cell>
          <cell r="M3862">
            <v>0</v>
          </cell>
        </row>
        <row r="3863">
          <cell r="J3863">
            <v>1</v>
          </cell>
          <cell r="K3863">
            <v>11</v>
          </cell>
          <cell r="L3863">
            <v>30</v>
          </cell>
          <cell r="M3863">
            <v>6.7781331700000003E-2</v>
          </cell>
        </row>
        <row r="3864">
          <cell r="J3864">
            <v>2</v>
          </cell>
          <cell r="K3864">
            <v>11</v>
          </cell>
          <cell r="L3864">
            <v>30</v>
          </cell>
          <cell r="M3864">
            <v>7.04315794E-2</v>
          </cell>
        </row>
        <row r="3865">
          <cell r="J3865">
            <v>3</v>
          </cell>
          <cell r="K3865">
            <v>11</v>
          </cell>
          <cell r="L3865">
            <v>30</v>
          </cell>
          <cell r="M3865">
            <v>7.2220845800000003E-2</v>
          </cell>
        </row>
        <row r="3866">
          <cell r="J3866">
            <v>4</v>
          </cell>
          <cell r="K3866">
            <v>11</v>
          </cell>
          <cell r="L3866">
            <v>30</v>
          </cell>
          <cell r="M3866">
            <v>7.5683353800000006E-2</v>
          </cell>
        </row>
        <row r="3867">
          <cell r="J3867">
            <v>5</v>
          </cell>
          <cell r="K3867">
            <v>11</v>
          </cell>
          <cell r="L3867">
            <v>30</v>
          </cell>
          <cell r="M3867">
            <v>8.0691809000000003E-2</v>
          </cell>
        </row>
        <row r="3868">
          <cell r="J3868">
            <v>6</v>
          </cell>
          <cell r="K3868">
            <v>11</v>
          </cell>
          <cell r="L3868">
            <v>30</v>
          </cell>
          <cell r="M3868">
            <v>8.4735707899999999E-2</v>
          </cell>
        </row>
        <row r="3869">
          <cell r="J3869">
            <v>7</v>
          </cell>
          <cell r="K3869">
            <v>11</v>
          </cell>
          <cell r="L3869">
            <v>30</v>
          </cell>
          <cell r="M3869">
            <v>9.0502601399999993E-2</v>
          </cell>
        </row>
        <row r="3870">
          <cell r="J3870">
            <v>8</v>
          </cell>
          <cell r="K3870">
            <v>11</v>
          </cell>
          <cell r="L3870">
            <v>30</v>
          </cell>
          <cell r="M3870">
            <v>9.8813036000000007E-2</v>
          </cell>
        </row>
        <row r="3871">
          <cell r="J3871">
            <v>9</v>
          </cell>
          <cell r="K3871">
            <v>11</v>
          </cell>
          <cell r="L3871">
            <v>30</v>
          </cell>
          <cell r="M3871">
            <v>0.1153234101</v>
          </cell>
        </row>
        <row r="3872">
          <cell r="J3872">
            <v>10</v>
          </cell>
          <cell r="K3872">
            <v>11</v>
          </cell>
          <cell r="L3872">
            <v>30</v>
          </cell>
          <cell r="M3872">
            <v>0.15818436280000001</v>
          </cell>
        </row>
        <row r="3873">
          <cell r="J3873">
            <v>11</v>
          </cell>
          <cell r="K3873">
            <v>11</v>
          </cell>
          <cell r="L3873">
            <v>30</v>
          </cell>
          <cell r="M3873">
            <v>0</v>
          </cell>
        </row>
        <row r="3874">
          <cell r="J3874">
            <v>12</v>
          </cell>
          <cell r="K3874">
            <v>11</v>
          </cell>
          <cell r="L3874">
            <v>30</v>
          </cell>
          <cell r="M3874">
            <v>1</v>
          </cell>
        </row>
        <row r="3875">
          <cell r="J3875">
            <v>13</v>
          </cell>
          <cell r="K3875">
            <v>11</v>
          </cell>
          <cell r="L3875">
            <v>30</v>
          </cell>
          <cell r="M3875">
            <v>0</v>
          </cell>
        </row>
        <row r="3876">
          <cell r="J3876">
            <v>1</v>
          </cell>
          <cell r="K3876">
            <v>12</v>
          </cell>
          <cell r="L3876">
            <v>12</v>
          </cell>
          <cell r="M3876">
            <v>3.4891023000000001E-3</v>
          </cell>
        </row>
        <row r="3877">
          <cell r="J3877">
            <v>2</v>
          </cell>
          <cell r="K3877">
            <v>12</v>
          </cell>
          <cell r="L3877">
            <v>12</v>
          </cell>
          <cell r="M3877">
            <v>4.0533634999999997E-3</v>
          </cell>
        </row>
        <row r="3878">
          <cell r="J3878">
            <v>3</v>
          </cell>
          <cell r="K3878">
            <v>12</v>
          </cell>
          <cell r="L3878">
            <v>12</v>
          </cell>
          <cell r="M3878">
            <v>5.0426383E-3</v>
          </cell>
        </row>
        <row r="3879">
          <cell r="J3879">
            <v>4</v>
          </cell>
          <cell r="K3879">
            <v>12</v>
          </cell>
          <cell r="L3879">
            <v>12</v>
          </cell>
          <cell r="M3879">
            <v>6.8828331000000001E-3</v>
          </cell>
        </row>
        <row r="3880">
          <cell r="J3880">
            <v>5</v>
          </cell>
          <cell r="K3880">
            <v>12</v>
          </cell>
          <cell r="L3880">
            <v>12</v>
          </cell>
          <cell r="M3880">
            <v>9.9777883999999997E-3</v>
          </cell>
        </row>
        <row r="3881">
          <cell r="J3881">
            <v>6</v>
          </cell>
          <cell r="K3881">
            <v>12</v>
          </cell>
          <cell r="L3881">
            <v>12</v>
          </cell>
          <cell r="M3881">
            <v>1.3470614000000001E-2</v>
          </cell>
        </row>
        <row r="3882">
          <cell r="J3882">
            <v>7</v>
          </cell>
          <cell r="K3882">
            <v>12</v>
          </cell>
          <cell r="L3882">
            <v>12</v>
          </cell>
          <cell r="M3882">
            <v>1.8704821E-2</v>
          </cell>
        </row>
        <row r="3883">
          <cell r="J3883">
            <v>8</v>
          </cell>
          <cell r="K3883">
            <v>12</v>
          </cell>
          <cell r="L3883">
            <v>12</v>
          </cell>
          <cell r="M3883">
            <v>2.3466104299999999E-2</v>
          </cell>
        </row>
        <row r="3884">
          <cell r="J3884">
            <v>9</v>
          </cell>
          <cell r="K3884">
            <v>12</v>
          </cell>
          <cell r="L3884">
            <v>12</v>
          </cell>
          <cell r="M3884">
            <v>4.2010795500000003E-2</v>
          </cell>
        </row>
        <row r="3885">
          <cell r="J3885">
            <v>10</v>
          </cell>
          <cell r="K3885">
            <v>12</v>
          </cell>
          <cell r="L3885">
            <v>12</v>
          </cell>
          <cell r="M3885">
            <v>9.0907474599999996E-2</v>
          </cell>
        </row>
        <row r="3886">
          <cell r="J3886">
            <v>11</v>
          </cell>
          <cell r="K3886">
            <v>12</v>
          </cell>
          <cell r="L3886">
            <v>12</v>
          </cell>
          <cell r="M3886">
            <v>0</v>
          </cell>
        </row>
        <row r="3887">
          <cell r="J3887">
            <v>12</v>
          </cell>
          <cell r="K3887">
            <v>12</v>
          </cell>
          <cell r="L3887">
            <v>12</v>
          </cell>
          <cell r="M3887">
            <v>1</v>
          </cell>
        </row>
        <row r="3888">
          <cell r="J3888">
            <v>13</v>
          </cell>
          <cell r="K3888">
            <v>12</v>
          </cell>
          <cell r="L3888">
            <v>12</v>
          </cell>
          <cell r="M3888">
            <v>0</v>
          </cell>
        </row>
        <row r="3889">
          <cell r="J3889">
            <v>1</v>
          </cell>
          <cell r="K3889">
            <v>12</v>
          </cell>
          <cell r="L3889">
            <v>13</v>
          </cell>
          <cell r="M3889">
            <v>1.24076619E-2</v>
          </cell>
        </row>
        <row r="3890">
          <cell r="J3890">
            <v>2</v>
          </cell>
          <cell r="K3890">
            <v>12</v>
          </cell>
          <cell r="L3890">
            <v>13</v>
          </cell>
          <cell r="M3890">
            <v>1.4265846299999999E-2</v>
          </cell>
        </row>
        <row r="3891">
          <cell r="J3891">
            <v>3</v>
          </cell>
          <cell r="K3891">
            <v>12</v>
          </cell>
          <cell r="L3891">
            <v>13</v>
          </cell>
          <cell r="M3891">
            <v>1.6158597300000001E-2</v>
          </cell>
        </row>
        <row r="3892">
          <cell r="J3892">
            <v>4</v>
          </cell>
          <cell r="K3892">
            <v>12</v>
          </cell>
          <cell r="L3892">
            <v>13</v>
          </cell>
          <cell r="M3892">
            <v>1.9218419800000001E-2</v>
          </cell>
        </row>
        <row r="3893">
          <cell r="J3893">
            <v>5</v>
          </cell>
          <cell r="K3893">
            <v>12</v>
          </cell>
          <cell r="L3893">
            <v>13</v>
          </cell>
          <cell r="M3893">
            <v>2.3720465900000001E-2</v>
          </cell>
        </row>
        <row r="3894">
          <cell r="J3894">
            <v>6</v>
          </cell>
          <cell r="K3894">
            <v>12</v>
          </cell>
          <cell r="L3894">
            <v>13</v>
          </cell>
          <cell r="M3894">
            <v>2.82360722E-2</v>
          </cell>
        </row>
        <row r="3895">
          <cell r="J3895">
            <v>7</v>
          </cell>
          <cell r="K3895">
            <v>12</v>
          </cell>
          <cell r="L3895">
            <v>13</v>
          </cell>
          <cell r="M3895">
            <v>3.4944621799999999E-2</v>
          </cell>
        </row>
        <row r="3896">
          <cell r="J3896">
            <v>8</v>
          </cell>
          <cell r="K3896">
            <v>12</v>
          </cell>
          <cell r="L3896">
            <v>13</v>
          </cell>
          <cell r="M3896">
            <v>4.2391600199999997E-2</v>
          </cell>
        </row>
        <row r="3897">
          <cell r="J3897">
            <v>9</v>
          </cell>
          <cell r="K3897">
            <v>12</v>
          </cell>
          <cell r="L3897">
            <v>13</v>
          </cell>
          <cell r="M3897">
            <v>6.1258375800000001E-2</v>
          </cell>
        </row>
        <row r="3898">
          <cell r="J3898">
            <v>10</v>
          </cell>
          <cell r="K3898">
            <v>12</v>
          </cell>
          <cell r="L3898">
            <v>13</v>
          </cell>
          <cell r="M3898">
            <v>0.1100951672</v>
          </cell>
        </row>
        <row r="3899">
          <cell r="J3899">
            <v>11</v>
          </cell>
          <cell r="K3899">
            <v>12</v>
          </cell>
          <cell r="L3899">
            <v>13</v>
          </cell>
          <cell r="M3899">
            <v>0</v>
          </cell>
        </row>
        <row r="3900">
          <cell r="J3900">
            <v>12</v>
          </cell>
          <cell r="K3900">
            <v>12</v>
          </cell>
          <cell r="L3900">
            <v>13</v>
          </cell>
          <cell r="M3900">
            <v>1</v>
          </cell>
        </row>
        <row r="3901">
          <cell r="J3901">
            <v>13</v>
          </cell>
          <cell r="K3901">
            <v>12</v>
          </cell>
          <cell r="L3901">
            <v>13</v>
          </cell>
          <cell r="M3901">
            <v>0</v>
          </cell>
        </row>
        <row r="3902">
          <cell r="J3902">
            <v>1</v>
          </cell>
          <cell r="K3902">
            <v>12</v>
          </cell>
          <cell r="L3902">
            <v>14</v>
          </cell>
          <cell r="M3902">
            <v>2.2530898600000002E-2</v>
          </cell>
        </row>
        <row r="3903">
          <cell r="J3903">
            <v>2</v>
          </cell>
          <cell r="K3903">
            <v>12</v>
          </cell>
          <cell r="L3903">
            <v>14</v>
          </cell>
          <cell r="M3903">
            <v>2.48541914E-2</v>
          </cell>
        </row>
        <row r="3904">
          <cell r="J3904">
            <v>3</v>
          </cell>
          <cell r="K3904">
            <v>12</v>
          </cell>
          <cell r="L3904">
            <v>14</v>
          </cell>
          <cell r="M3904">
            <v>2.6967662999999999E-2</v>
          </cell>
        </row>
        <row r="3905">
          <cell r="J3905">
            <v>4</v>
          </cell>
          <cell r="K3905">
            <v>12</v>
          </cell>
          <cell r="L3905">
            <v>14</v>
          </cell>
          <cell r="M3905">
            <v>3.0386395300000001E-2</v>
          </cell>
        </row>
        <row r="3906">
          <cell r="J3906">
            <v>5</v>
          </cell>
          <cell r="K3906">
            <v>12</v>
          </cell>
          <cell r="L3906">
            <v>14</v>
          </cell>
          <cell r="M3906">
            <v>3.5276263299999999E-2</v>
          </cell>
        </row>
        <row r="3907">
          <cell r="J3907">
            <v>6</v>
          </cell>
          <cell r="K3907">
            <v>12</v>
          </cell>
          <cell r="L3907">
            <v>14</v>
          </cell>
          <cell r="M3907">
            <v>3.9925518100000001E-2</v>
          </cell>
        </row>
        <row r="3908">
          <cell r="J3908">
            <v>7</v>
          </cell>
          <cell r="K3908">
            <v>12</v>
          </cell>
          <cell r="L3908">
            <v>14</v>
          </cell>
          <cell r="M3908">
            <v>4.6783161500000003E-2</v>
          </cell>
        </row>
        <row r="3909">
          <cell r="J3909">
            <v>8</v>
          </cell>
          <cell r="K3909">
            <v>12</v>
          </cell>
          <cell r="L3909">
            <v>14</v>
          </cell>
          <cell r="M3909">
            <v>5.4925313000000003E-2</v>
          </cell>
        </row>
        <row r="3910">
          <cell r="J3910">
            <v>9</v>
          </cell>
          <cell r="K3910">
            <v>12</v>
          </cell>
          <cell r="L3910">
            <v>14</v>
          </cell>
          <cell r="M3910">
            <v>7.3372119099999994E-2</v>
          </cell>
        </row>
        <row r="3911">
          <cell r="J3911">
            <v>10</v>
          </cell>
          <cell r="K3911">
            <v>12</v>
          </cell>
          <cell r="L3911">
            <v>14</v>
          </cell>
          <cell r="M3911">
            <v>0.12114493680000001</v>
          </cell>
        </row>
        <row r="3912">
          <cell r="J3912">
            <v>11</v>
          </cell>
          <cell r="K3912">
            <v>12</v>
          </cell>
          <cell r="L3912">
            <v>14</v>
          </cell>
          <cell r="M3912">
            <v>0</v>
          </cell>
        </row>
        <row r="3913">
          <cell r="J3913">
            <v>12</v>
          </cell>
          <cell r="K3913">
            <v>12</v>
          </cell>
          <cell r="L3913">
            <v>14</v>
          </cell>
          <cell r="M3913">
            <v>1</v>
          </cell>
        </row>
        <row r="3914">
          <cell r="J3914">
            <v>13</v>
          </cell>
          <cell r="K3914">
            <v>12</v>
          </cell>
          <cell r="L3914">
            <v>14</v>
          </cell>
          <cell r="M3914">
            <v>0</v>
          </cell>
        </row>
        <row r="3915">
          <cell r="J3915">
            <v>1</v>
          </cell>
          <cell r="K3915">
            <v>12</v>
          </cell>
          <cell r="L3915">
            <v>15</v>
          </cell>
          <cell r="M3915">
            <v>3.1509525400000002E-2</v>
          </cell>
        </row>
        <row r="3916">
          <cell r="J3916">
            <v>2</v>
          </cell>
          <cell r="K3916">
            <v>12</v>
          </cell>
          <cell r="L3916">
            <v>15</v>
          </cell>
          <cell r="M3916">
            <v>3.39847411E-2</v>
          </cell>
        </row>
        <row r="3917">
          <cell r="J3917">
            <v>3</v>
          </cell>
          <cell r="K3917">
            <v>12</v>
          </cell>
          <cell r="L3917">
            <v>15</v>
          </cell>
          <cell r="M3917">
            <v>3.6098373500000003E-2</v>
          </cell>
        </row>
        <row r="3918">
          <cell r="J3918">
            <v>4</v>
          </cell>
          <cell r="K3918">
            <v>12</v>
          </cell>
          <cell r="L3918">
            <v>15</v>
          </cell>
          <cell r="M3918">
            <v>3.96017876E-2</v>
          </cell>
        </row>
        <row r="3919">
          <cell r="J3919">
            <v>5</v>
          </cell>
          <cell r="K3919">
            <v>12</v>
          </cell>
          <cell r="L3919">
            <v>15</v>
          </cell>
          <cell r="M3919">
            <v>4.45921372E-2</v>
          </cell>
        </row>
        <row r="3920">
          <cell r="J3920">
            <v>6</v>
          </cell>
          <cell r="K3920">
            <v>12</v>
          </cell>
          <cell r="L3920">
            <v>15</v>
          </cell>
          <cell r="M3920">
            <v>4.9177011600000001E-2</v>
          </cell>
        </row>
        <row r="3921">
          <cell r="J3921">
            <v>7</v>
          </cell>
          <cell r="K3921">
            <v>12</v>
          </cell>
          <cell r="L3921">
            <v>15</v>
          </cell>
          <cell r="M3921">
            <v>5.5899391399999998E-2</v>
          </cell>
        </row>
        <row r="3922">
          <cell r="J3922">
            <v>8</v>
          </cell>
          <cell r="K3922">
            <v>12</v>
          </cell>
          <cell r="L3922">
            <v>15</v>
          </cell>
          <cell r="M3922">
            <v>6.4211412600000004E-2</v>
          </cell>
        </row>
        <row r="3923">
          <cell r="J3923">
            <v>9</v>
          </cell>
          <cell r="K3923">
            <v>12</v>
          </cell>
          <cell r="L3923">
            <v>15</v>
          </cell>
          <cell r="M3923">
            <v>8.22729076E-2</v>
          </cell>
        </row>
        <row r="3924">
          <cell r="J3924">
            <v>10</v>
          </cell>
          <cell r="K3924">
            <v>12</v>
          </cell>
          <cell r="L3924">
            <v>15</v>
          </cell>
          <cell r="M3924">
            <v>0.1290729954</v>
          </cell>
        </row>
        <row r="3925">
          <cell r="J3925">
            <v>11</v>
          </cell>
          <cell r="K3925">
            <v>12</v>
          </cell>
          <cell r="L3925">
            <v>15</v>
          </cell>
          <cell r="M3925">
            <v>0</v>
          </cell>
        </row>
        <row r="3926">
          <cell r="J3926">
            <v>12</v>
          </cell>
          <cell r="K3926">
            <v>12</v>
          </cell>
          <cell r="L3926">
            <v>15</v>
          </cell>
          <cell r="M3926">
            <v>1</v>
          </cell>
        </row>
        <row r="3927">
          <cell r="J3927">
            <v>13</v>
          </cell>
          <cell r="K3927">
            <v>12</v>
          </cell>
          <cell r="L3927">
            <v>15</v>
          </cell>
          <cell r="M3927">
            <v>0</v>
          </cell>
        </row>
        <row r="3928">
          <cell r="J3928">
            <v>1</v>
          </cell>
          <cell r="K3928">
            <v>12</v>
          </cell>
          <cell r="L3928">
            <v>16</v>
          </cell>
          <cell r="M3928">
            <v>3.8924516700000002E-2</v>
          </cell>
        </row>
        <row r="3929">
          <cell r="J3929">
            <v>2</v>
          </cell>
          <cell r="K3929">
            <v>12</v>
          </cell>
          <cell r="L3929">
            <v>16</v>
          </cell>
          <cell r="M3929">
            <v>4.1458619000000002E-2</v>
          </cell>
        </row>
        <row r="3930">
          <cell r="J3930">
            <v>3</v>
          </cell>
          <cell r="K3930">
            <v>12</v>
          </cell>
          <cell r="L3930">
            <v>16</v>
          </cell>
          <cell r="M3930">
            <v>4.3523025E-2</v>
          </cell>
        </row>
        <row r="3931">
          <cell r="J3931">
            <v>4</v>
          </cell>
          <cell r="K3931">
            <v>12</v>
          </cell>
          <cell r="L3931">
            <v>16</v>
          </cell>
          <cell r="M3931">
            <v>4.7038165100000001E-2</v>
          </cell>
        </row>
        <row r="3932">
          <cell r="J3932">
            <v>5</v>
          </cell>
          <cell r="K3932">
            <v>12</v>
          </cell>
          <cell r="L3932">
            <v>16</v>
          </cell>
          <cell r="M3932">
            <v>5.2052464200000002E-2</v>
          </cell>
        </row>
        <row r="3933">
          <cell r="J3933">
            <v>6</v>
          </cell>
          <cell r="K3933">
            <v>12</v>
          </cell>
          <cell r="L3933">
            <v>16</v>
          </cell>
          <cell r="M3933">
            <v>5.6541319999999999E-2</v>
          </cell>
        </row>
        <row r="3934">
          <cell r="J3934">
            <v>7</v>
          </cell>
          <cell r="K3934">
            <v>12</v>
          </cell>
          <cell r="L3934">
            <v>16</v>
          </cell>
          <cell r="M3934">
            <v>6.3089575300000006E-2</v>
          </cell>
        </row>
        <row r="3935">
          <cell r="J3935">
            <v>8</v>
          </cell>
          <cell r="K3935">
            <v>12</v>
          </cell>
          <cell r="L3935">
            <v>16</v>
          </cell>
          <cell r="M3935">
            <v>7.1436941700000006E-2</v>
          </cell>
        </row>
        <row r="3936">
          <cell r="J3936">
            <v>9</v>
          </cell>
          <cell r="K3936">
            <v>12</v>
          </cell>
          <cell r="L3936">
            <v>16</v>
          </cell>
          <cell r="M3936">
            <v>8.9180913900000006E-2</v>
          </cell>
        </row>
        <row r="3937">
          <cell r="J3937">
            <v>10</v>
          </cell>
          <cell r="K3937">
            <v>12</v>
          </cell>
          <cell r="L3937">
            <v>16</v>
          </cell>
          <cell r="M3937">
            <v>0.13517598559999999</v>
          </cell>
        </row>
        <row r="3938">
          <cell r="J3938">
            <v>11</v>
          </cell>
          <cell r="K3938">
            <v>12</v>
          </cell>
          <cell r="L3938">
            <v>16</v>
          </cell>
          <cell r="M3938">
            <v>0</v>
          </cell>
        </row>
        <row r="3939">
          <cell r="J3939">
            <v>12</v>
          </cell>
          <cell r="K3939">
            <v>12</v>
          </cell>
          <cell r="L3939">
            <v>16</v>
          </cell>
          <cell r="M3939">
            <v>1</v>
          </cell>
        </row>
        <row r="3940">
          <cell r="J3940">
            <v>13</v>
          </cell>
          <cell r="K3940">
            <v>12</v>
          </cell>
          <cell r="L3940">
            <v>16</v>
          </cell>
          <cell r="M3940">
            <v>0</v>
          </cell>
        </row>
        <row r="3941">
          <cell r="J3941">
            <v>1</v>
          </cell>
          <cell r="K3941">
            <v>12</v>
          </cell>
          <cell r="L3941">
            <v>17</v>
          </cell>
          <cell r="M3941">
            <v>4.4912716599999999E-2</v>
          </cell>
        </row>
        <row r="3942">
          <cell r="J3942">
            <v>2</v>
          </cell>
          <cell r="K3942">
            <v>12</v>
          </cell>
          <cell r="L3942">
            <v>17</v>
          </cell>
          <cell r="M3942">
            <v>4.74770339E-2</v>
          </cell>
        </row>
        <row r="3943">
          <cell r="J3943">
            <v>3</v>
          </cell>
          <cell r="K3943">
            <v>12</v>
          </cell>
          <cell r="L3943">
            <v>17</v>
          </cell>
          <cell r="M3943">
            <v>4.9488862699999997E-2</v>
          </cell>
        </row>
        <row r="3944">
          <cell r="J3944">
            <v>4</v>
          </cell>
          <cell r="K3944">
            <v>12</v>
          </cell>
          <cell r="L3944">
            <v>17</v>
          </cell>
          <cell r="M3944">
            <v>5.2998391300000003E-2</v>
          </cell>
        </row>
        <row r="3945">
          <cell r="J3945">
            <v>5</v>
          </cell>
          <cell r="K3945">
            <v>12</v>
          </cell>
          <cell r="L3945">
            <v>17</v>
          </cell>
          <cell r="M3945">
            <v>5.8016825199999997E-2</v>
          </cell>
        </row>
        <row r="3946">
          <cell r="J3946">
            <v>6</v>
          </cell>
          <cell r="K3946">
            <v>12</v>
          </cell>
          <cell r="L3946">
            <v>17</v>
          </cell>
          <cell r="M3946">
            <v>6.2417189300000002E-2</v>
          </cell>
        </row>
        <row r="3947">
          <cell r="J3947">
            <v>7</v>
          </cell>
          <cell r="K3947">
            <v>12</v>
          </cell>
          <cell r="L3947">
            <v>17</v>
          </cell>
          <cell r="M3947">
            <v>6.8808892100000005E-2</v>
          </cell>
        </row>
        <row r="3948">
          <cell r="J3948">
            <v>8</v>
          </cell>
          <cell r="K3948">
            <v>12</v>
          </cell>
          <cell r="L3948">
            <v>17</v>
          </cell>
          <cell r="M3948">
            <v>7.7158000599999998E-2</v>
          </cell>
        </row>
        <row r="3949">
          <cell r="J3949">
            <v>9</v>
          </cell>
          <cell r="K3949">
            <v>12</v>
          </cell>
          <cell r="L3949">
            <v>17</v>
          </cell>
          <cell r="M3949">
            <v>9.4645863499999996E-2</v>
          </cell>
        </row>
        <row r="3950">
          <cell r="J3950">
            <v>10</v>
          </cell>
          <cell r="K3950">
            <v>12</v>
          </cell>
          <cell r="L3950">
            <v>17</v>
          </cell>
          <cell r="M3950">
            <v>0.13999061609999999</v>
          </cell>
        </row>
        <row r="3951">
          <cell r="J3951">
            <v>11</v>
          </cell>
          <cell r="K3951">
            <v>12</v>
          </cell>
          <cell r="L3951">
            <v>17</v>
          </cell>
          <cell r="M3951">
            <v>0</v>
          </cell>
        </row>
        <row r="3952">
          <cell r="J3952">
            <v>12</v>
          </cell>
          <cell r="K3952">
            <v>12</v>
          </cell>
          <cell r="L3952">
            <v>17</v>
          </cell>
          <cell r="M3952">
            <v>1</v>
          </cell>
        </row>
        <row r="3953">
          <cell r="J3953">
            <v>13</v>
          </cell>
          <cell r="K3953">
            <v>12</v>
          </cell>
          <cell r="L3953">
            <v>17</v>
          </cell>
          <cell r="M3953">
            <v>0</v>
          </cell>
        </row>
        <row r="3954">
          <cell r="J3954">
            <v>1</v>
          </cell>
          <cell r="K3954">
            <v>12</v>
          </cell>
          <cell r="L3954">
            <v>18</v>
          </cell>
          <cell r="M3954">
            <v>4.9713636399999997E-2</v>
          </cell>
        </row>
        <row r="3955">
          <cell r="J3955">
            <v>2</v>
          </cell>
          <cell r="K3955">
            <v>12</v>
          </cell>
          <cell r="L3955">
            <v>18</v>
          </cell>
          <cell r="M3955">
            <v>5.2297610000000001E-2</v>
          </cell>
        </row>
        <row r="3956">
          <cell r="J3956">
            <v>3</v>
          </cell>
          <cell r="K3956">
            <v>12</v>
          </cell>
          <cell r="L3956">
            <v>18</v>
          </cell>
          <cell r="M3956">
            <v>5.4263909800000003E-2</v>
          </cell>
        </row>
        <row r="3957">
          <cell r="J3957">
            <v>4</v>
          </cell>
          <cell r="K3957">
            <v>12</v>
          </cell>
          <cell r="L3957">
            <v>18</v>
          </cell>
          <cell r="M3957">
            <v>5.7764971200000001E-2</v>
          </cell>
        </row>
        <row r="3958">
          <cell r="J3958">
            <v>5</v>
          </cell>
          <cell r="K3958">
            <v>12</v>
          </cell>
          <cell r="L3958">
            <v>18</v>
          </cell>
          <cell r="M3958">
            <v>6.2782723700000001E-2</v>
          </cell>
        </row>
        <row r="3959">
          <cell r="J3959">
            <v>6</v>
          </cell>
          <cell r="K3959">
            <v>12</v>
          </cell>
          <cell r="L3959">
            <v>18</v>
          </cell>
          <cell r="M3959">
            <v>6.7109268900000005E-2</v>
          </cell>
        </row>
        <row r="3960">
          <cell r="J3960">
            <v>7</v>
          </cell>
          <cell r="K3960">
            <v>12</v>
          </cell>
          <cell r="L3960">
            <v>18</v>
          </cell>
          <cell r="M3960">
            <v>7.3371279799999994E-2</v>
          </cell>
        </row>
        <row r="3961">
          <cell r="J3961">
            <v>8</v>
          </cell>
          <cell r="K3961">
            <v>12</v>
          </cell>
          <cell r="L3961">
            <v>18</v>
          </cell>
          <cell r="M3961">
            <v>8.1714754700000003E-2</v>
          </cell>
        </row>
        <row r="3962">
          <cell r="J3962">
            <v>9</v>
          </cell>
          <cell r="K3962">
            <v>12</v>
          </cell>
          <cell r="L3962">
            <v>18</v>
          </cell>
          <cell r="M3962">
            <v>9.8997376499999998E-2</v>
          </cell>
        </row>
        <row r="3963">
          <cell r="J3963">
            <v>10</v>
          </cell>
          <cell r="K3963">
            <v>12</v>
          </cell>
          <cell r="L3963">
            <v>18</v>
          </cell>
          <cell r="M3963">
            <v>0.1438207068</v>
          </cell>
        </row>
        <row r="3964">
          <cell r="J3964">
            <v>11</v>
          </cell>
          <cell r="K3964">
            <v>12</v>
          </cell>
          <cell r="L3964">
            <v>18</v>
          </cell>
          <cell r="M3964">
            <v>0</v>
          </cell>
        </row>
        <row r="3965">
          <cell r="J3965">
            <v>12</v>
          </cell>
          <cell r="K3965">
            <v>12</v>
          </cell>
          <cell r="L3965">
            <v>18</v>
          </cell>
          <cell r="M3965">
            <v>1</v>
          </cell>
        </row>
        <row r="3966">
          <cell r="J3966">
            <v>13</v>
          </cell>
          <cell r="K3966">
            <v>12</v>
          </cell>
          <cell r="L3966">
            <v>18</v>
          </cell>
          <cell r="M3966">
            <v>0</v>
          </cell>
        </row>
        <row r="3967">
          <cell r="J3967">
            <v>1</v>
          </cell>
          <cell r="K3967">
            <v>12</v>
          </cell>
          <cell r="L3967">
            <v>19</v>
          </cell>
          <cell r="M3967">
            <v>5.3553463799999999E-2</v>
          </cell>
        </row>
        <row r="3968">
          <cell r="J3968">
            <v>2</v>
          </cell>
          <cell r="K3968">
            <v>12</v>
          </cell>
          <cell r="L3968">
            <v>19</v>
          </cell>
          <cell r="M3968">
            <v>5.6151949399999998E-2</v>
          </cell>
        </row>
        <row r="3969">
          <cell r="J3969">
            <v>3</v>
          </cell>
          <cell r="K3969">
            <v>12</v>
          </cell>
          <cell r="L3969">
            <v>19</v>
          </cell>
          <cell r="M3969">
            <v>5.8080940900000003E-2</v>
          </cell>
        </row>
        <row r="3970">
          <cell r="J3970">
            <v>4</v>
          </cell>
          <cell r="K3970">
            <v>12</v>
          </cell>
          <cell r="L3970">
            <v>19</v>
          </cell>
          <cell r="M3970">
            <v>6.1574179700000002E-2</v>
          </cell>
        </row>
        <row r="3971">
          <cell r="J3971">
            <v>5</v>
          </cell>
          <cell r="K3971">
            <v>12</v>
          </cell>
          <cell r="L3971">
            <v>19</v>
          </cell>
          <cell r="M3971">
            <v>6.65903298E-2</v>
          </cell>
        </row>
        <row r="3972">
          <cell r="J3972">
            <v>6</v>
          </cell>
          <cell r="K3972">
            <v>12</v>
          </cell>
          <cell r="L3972">
            <v>19</v>
          </cell>
          <cell r="M3972">
            <v>7.0857074000000006E-2</v>
          </cell>
        </row>
        <row r="3973">
          <cell r="J3973">
            <v>7</v>
          </cell>
          <cell r="K3973">
            <v>12</v>
          </cell>
          <cell r="L3973">
            <v>19</v>
          </cell>
          <cell r="M3973">
            <v>7.7014250699999995E-2</v>
          </cell>
        </row>
        <row r="3974">
          <cell r="J3974">
            <v>8</v>
          </cell>
          <cell r="K3974">
            <v>12</v>
          </cell>
          <cell r="L3974">
            <v>19</v>
          </cell>
          <cell r="M3974">
            <v>8.5351360299999998E-2</v>
          </cell>
        </row>
        <row r="3975">
          <cell r="J3975">
            <v>9</v>
          </cell>
          <cell r="K3975">
            <v>12</v>
          </cell>
          <cell r="L3975">
            <v>19</v>
          </cell>
          <cell r="M3975">
            <v>0.10246985209999999</v>
          </cell>
        </row>
        <row r="3976">
          <cell r="J3976">
            <v>10</v>
          </cell>
          <cell r="K3976">
            <v>12</v>
          </cell>
          <cell r="L3976">
            <v>19</v>
          </cell>
          <cell r="M3976">
            <v>0.1468761328</v>
          </cell>
        </row>
        <row r="3977">
          <cell r="J3977">
            <v>11</v>
          </cell>
          <cell r="K3977">
            <v>12</v>
          </cell>
          <cell r="L3977">
            <v>19</v>
          </cell>
          <cell r="M3977">
            <v>0</v>
          </cell>
        </row>
        <row r="3978">
          <cell r="J3978">
            <v>12</v>
          </cell>
          <cell r="K3978">
            <v>12</v>
          </cell>
          <cell r="L3978">
            <v>19</v>
          </cell>
          <cell r="M3978">
            <v>1</v>
          </cell>
        </row>
        <row r="3979">
          <cell r="J3979">
            <v>13</v>
          </cell>
          <cell r="K3979">
            <v>12</v>
          </cell>
          <cell r="L3979">
            <v>19</v>
          </cell>
          <cell r="M3979">
            <v>0</v>
          </cell>
        </row>
        <row r="3980">
          <cell r="J3980">
            <v>1</v>
          </cell>
          <cell r="K3980">
            <v>12</v>
          </cell>
          <cell r="L3980">
            <v>20</v>
          </cell>
          <cell r="M3980">
            <v>5.6622160499999998E-2</v>
          </cell>
        </row>
        <row r="3981">
          <cell r="J3981">
            <v>2</v>
          </cell>
          <cell r="K3981">
            <v>12</v>
          </cell>
          <cell r="L3981">
            <v>20</v>
          </cell>
          <cell r="M3981">
            <v>5.9231922899999997E-2</v>
          </cell>
        </row>
        <row r="3982">
          <cell r="J3982">
            <v>3</v>
          </cell>
          <cell r="K3982">
            <v>12</v>
          </cell>
          <cell r="L3982">
            <v>20</v>
          </cell>
          <cell r="M3982">
            <v>6.1130861500000001E-2</v>
          </cell>
        </row>
        <row r="3983">
          <cell r="J3983">
            <v>4</v>
          </cell>
          <cell r="K3983">
            <v>12</v>
          </cell>
          <cell r="L3983">
            <v>20</v>
          </cell>
          <cell r="M3983">
            <v>6.4617570200000002E-2</v>
          </cell>
        </row>
        <row r="3984">
          <cell r="J3984">
            <v>5</v>
          </cell>
          <cell r="K3984">
            <v>12</v>
          </cell>
          <cell r="L3984">
            <v>20</v>
          </cell>
          <cell r="M3984">
            <v>6.9632159200000002E-2</v>
          </cell>
        </row>
        <row r="3985">
          <cell r="J3985">
            <v>6</v>
          </cell>
          <cell r="K3985">
            <v>12</v>
          </cell>
          <cell r="L3985">
            <v>20</v>
          </cell>
          <cell r="M3985">
            <v>7.3850910500000005E-2</v>
          </cell>
        </row>
        <row r="3986">
          <cell r="J3986">
            <v>7</v>
          </cell>
          <cell r="K3986">
            <v>12</v>
          </cell>
          <cell r="L3986">
            <v>20</v>
          </cell>
          <cell r="M3986">
            <v>7.9924013099999996E-2</v>
          </cell>
        </row>
        <row r="3987">
          <cell r="J3987">
            <v>8</v>
          </cell>
          <cell r="K3987">
            <v>12</v>
          </cell>
          <cell r="L3987">
            <v>20</v>
          </cell>
          <cell r="M3987">
            <v>8.82555426E-2</v>
          </cell>
        </row>
        <row r="3988">
          <cell r="J3988">
            <v>9</v>
          </cell>
          <cell r="K3988">
            <v>12</v>
          </cell>
          <cell r="L3988">
            <v>20</v>
          </cell>
          <cell r="M3988">
            <v>0.1052428721</v>
          </cell>
        </row>
        <row r="3989">
          <cell r="J3989">
            <v>10</v>
          </cell>
          <cell r="K3989">
            <v>12</v>
          </cell>
          <cell r="L3989">
            <v>20</v>
          </cell>
          <cell r="M3989">
            <v>0.14931585410000001</v>
          </cell>
        </row>
        <row r="3990">
          <cell r="J3990">
            <v>11</v>
          </cell>
          <cell r="K3990">
            <v>12</v>
          </cell>
          <cell r="L3990">
            <v>20</v>
          </cell>
          <cell r="M3990">
            <v>0</v>
          </cell>
        </row>
        <row r="3991">
          <cell r="J3991">
            <v>12</v>
          </cell>
          <cell r="K3991">
            <v>12</v>
          </cell>
          <cell r="L3991">
            <v>20</v>
          </cell>
          <cell r="M3991">
            <v>1</v>
          </cell>
        </row>
        <row r="3992">
          <cell r="J3992">
            <v>13</v>
          </cell>
          <cell r="K3992">
            <v>12</v>
          </cell>
          <cell r="L3992">
            <v>20</v>
          </cell>
          <cell r="M3992">
            <v>0</v>
          </cell>
        </row>
        <row r="3993">
          <cell r="J3993">
            <v>1</v>
          </cell>
          <cell r="K3993">
            <v>12</v>
          </cell>
          <cell r="L3993">
            <v>21</v>
          </cell>
          <cell r="M3993">
            <v>5.9073941400000003E-2</v>
          </cell>
        </row>
        <row r="3994">
          <cell r="J3994">
            <v>2</v>
          </cell>
          <cell r="K3994">
            <v>12</v>
          </cell>
          <cell r="L3994">
            <v>21</v>
          </cell>
          <cell r="M3994">
            <v>6.16926286E-2</v>
          </cell>
        </row>
        <row r="3995">
          <cell r="J3995">
            <v>3</v>
          </cell>
          <cell r="K3995">
            <v>12</v>
          </cell>
          <cell r="L3995">
            <v>21</v>
          </cell>
          <cell r="M3995">
            <v>6.3567493099999997E-2</v>
          </cell>
        </row>
        <row r="3996">
          <cell r="J3996">
            <v>4</v>
          </cell>
          <cell r="K3996">
            <v>12</v>
          </cell>
          <cell r="L3996">
            <v>21</v>
          </cell>
          <cell r="M3996">
            <v>6.7048910399999995E-2</v>
          </cell>
        </row>
        <row r="3997">
          <cell r="J3997">
            <v>5</v>
          </cell>
          <cell r="K3997">
            <v>12</v>
          </cell>
          <cell r="L3997">
            <v>21</v>
          </cell>
          <cell r="M3997">
            <v>7.2062177699999994E-2</v>
          </cell>
        </row>
        <row r="3998">
          <cell r="J3998">
            <v>6</v>
          </cell>
          <cell r="K3998">
            <v>12</v>
          </cell>
          <cell r="L3998">
            <v>21</v>
          </cell>
          <cell r="M3998">
            <v>7.6242530899999994E-2</v>
          </cell>
        </row>
        <row r="3999">
          <cell r="J3999">
            <v>7</v>
          </cell>
          <cell r="K3999">
            <v>12</v>
          </cell>
          <cell r="L3999">
            <v>21</v>
          </cell>
          <cell r="M3999">
            <v>8.22483834E-2</v>
          </cell>
        </row>
        <row r="4000">
          <cell r="J4000">
            <v>8</v>
          </cell>
          <cell r="K4000">
            <v>12</v>
          </cell>
          <cell r="L4000">
            <v>21</v>
          </cell>
          <cell r="M4000">
            <v>9.0575323900000004E-2</v>
          </cell>
        </row>
        <row r="4001">
          <cell r="J4001">
            <v>9</v>
          </cell>
          <cell r="K4001">
            <v>12</v>
          </cell>
          <cell r="L4001">
            <v>21</v>
          </cell>
          <cell r="M4001">
            <v>0.10745786089999999</v>
          </cell>
        </row>
        <row r="4002">
          <cell r="J4002">
            <v>10</v>
          </cell>
          <cell r="K4002">
            <v>12</v>
          </cell>
          <cell r="L4002">
            <v>21</v>
          </cell>
          <cell r="M4002">
            <v>0.15126454819999999</v>
          </cell>
        </row>
        <row r="4003">
          <cell r="J4003">
            <v>11</v>
          </cell>
          <cell r="K4003">
            <v>12</v>
          </cell>
          <cell r="L4003">
            <v>21</v>
          </cell>
          <cell r="M4003">
            <v>0</v>
          </cell>
        </row>
        <row r="4004">
          <cell r="J4004">
            <v>12</v>
          </cell>
          <cell r="K4004">
            <v>12</v>
          </cell>
          <cell r="L4004">
            <v>21</v>
          </cell>
          <cell r="M4004">
            <v>1</v>
          </cell>
        </row>
        <row r="4005">
          <cell r="J4005">
            <v>13</v>
          </cell>
          <cell r="K4005">
            <v>12</v>
          </cell>
          <cell r="L4005">
            <v>21</v>
          </cell>
          <cell r="M4005">
            <v>0</v>
          </cell>
        </row>
        <row r="4006">
          <cell r="J4006">
            <v>1</v>
          </cell>
          <cell r="K4006">
            <v>12</v>
          </cell>
          <cell r="L4006">
            <v>22</v>
          </cell>
          <cell r="M4006">
            <v>6.1032656800000001E-2</v>
          </cell>
        </row>
        <row r="4007">
          <cell r="J4007">
            <v>2</v>
          </cell>
          <cell r="K4007">
            <v>12</v>
          </cell>
          <cell r="L4007">
            <v>22</v>
          </cell>
          <cell r="M4007">
            <v>6.3658451300000002E-2</v>
          </cell>
        </row>
        <row r="4008">
          <cell r="J4008">
            <v>3</v>
          </cell>
          <cell r="K4008">
            <v>12</v>
          </cell>
          <cell r="L4008">
            <v>22</v>
          </cell>
          <cell r="M4008">
            <v>6.5514066300000007E-2</v>
          </cell>
        </row>
        <row r="4009">
          <cell r="J4009">
            <v>4</v>
          </cell>
          <cell r="K4009">
            <v>12</v>
          </cell>
          <cell r="L4009">
            <v>22</v>
          </cell>
          <cell r="M4009">
            <v>6.8991236799999994E-2</v>
          </cell>
        </row>
        <row r="4010">
          <cell r="J4010">
            <v>5</v>
          </cell>
          <cell r="K4010">
            <v>12</v>
          </cell>
          <cell r="L4010">
            <v>22</v>
          </cell>
          <cell r="M4010">
            <v>7.4003428499999996E-2</v>
          </cell>
        </row>
        <row r="4011">
          <cell r="J4011">
            <v>6</v>
          </cell>
          <cell r="K4011">
            <v>12</v>
          </cell>
          <cell r="L4011">
            <v>22</v>
          </cell>
          <cell r="M4011">
            <v>7.8153091300000005E-2</v>
          </cell>
        </row>
        <row r="4012">
          <cell r="J4012">
            <v>7</v>
          </cell>
          <cell r="K4012">
            <v>12</v>
          </cell>
          <cell r="L4012">
            <v>22</v>
          </cell>
          <cell r="M4012">
            <v>8.4105197500000006E-2</v>
          </cell>
        </row>
        <row r="4013">
          <cell r="J4013">
            <v>8</v>
          </cell>
          <cell r="K4013">
            <v>12</v>
          </cell>
          <cell r="L4013">
            <v>22</v>
          </cell>
          <cell r="M4013">
            <v>9.2428437000000002E-2</v>
          </cell>
        </row>
        <row r="4014">
          <cell r="J4014">
            <v>9</v>
          </cell>
          <cell r="K4014">
            <v>12</v>
          </cell>
          <cell r="L4014">
            <v>22</v>
          </cell>
          <cell r="M4014">
            <v>0.10922725630000001</v>
          </cell>
        </row>
        <row r="4015">
          <cell r="J4015">
            <v>10</v>
          </cell>
          <cell r="K4015">
            <v>12</v>
          </cell>
          <cell r="L4015">
            <v>22</v>
          </cell>
          <cell r="M4015">
            <v>0.15282120199999999</v>
          </cell>
        </row>
        <row r="4016">
          <cell r="J4016">
            <v>11</v>
          </cell>
          <cell r="K4016">
            <v>12</v>
          </cell>
          <cell r="L4016">
            <v>22</v>
          </cell>
          <cell r="M4016">
            <v>0</v>
          </cell>
        </row>
        <row r="4017">
          <cell r="J4017">
            <v>12</v>
          </cell>
          <cell r="K4017">
            <v>12</v>
          </cell>
          <cell r="L4017">
            <v>22</v>
          </cell>
          <cell r="M4017">
            <v>1</v>
          </cell>
        </row>
        <row r="4018">
          <cell r="J4018">
            <v>13</v>
          </cell>
          <cell r="K4018">
            <v>12</v>
          </cell>
          <cell r="L4018">
            <v>22</v>
          </cell>
          <cell r="M4018">
            <v>0</v>
          </cell>
        </row>
        <row r="4019">
          <cell r="J4019">
            <v>1</v>
          </cell>
          <cell r="K4019">
            <v>12</v>
          </cell>
          <cell r="L4019">
            <v>23</v>
          </cell>
          <cell r="M4019">
            <v>6.2597418899999993E-2</v>
          </cell>
        </row>
        <row r="4020">
          <cell r="J4020">
            <v>2</v>
          </cell>
          <cell r="K4020">
            <v>12</v>
          </cell>
          <cell r="L4020">
            <v>23</v>
          </cell>
          <cell r="M4020">
            <v>6.5228885200000003E-2</v>
          </cell>
        </row>
        <row r="4021">
          <cell r="J4021">
            <v>3</v>
          </cell>
          <cell r="K4021">
            <v>12</v>
          </cell>
          <cell r="L4021">
            <v>23</v>
          </cell>
          <cell r="M4021">
            <v>6.7069118100000005E-2</v>
          </cell>
        </row>
        <row r="4022">
          <cell r="J4022">
            <v>4</v>
          </cell>
          <cell r="K4022">
            <v>12</v>
          </cell>
          <cell r="L4022">
            <v>23</v>
          </cell>
          <cell r="M4022">
            <v>7.0542890600000005E-2</v>
          </cell>
        </row>
        <row r="4023">
          <cell r="J4023">
            <v>5</v>
          </cell>
          <cell r="K4023">
            <v>12</v>
          </cell>
          <cell r="L4023">
            <v>23</v>
          </cell>
          <cell r="M4023">
            <v>7.5554217800000004E-2</v>
          </cell>
        </row>
        <row r="4024">
          <cell r="J4024">
            <v>6</v>
          </cell>
          <cell r="K4024">
            <v>12</v>
          </cell>
          <cell r="L4024">
            <v>23</v>
          </cell>
          <cell r="M4024">
            <v>7.9679359199999994E-2</v>
          </cell>
        </row>
        <row r="4025">
          <cell r="J4025">
            <v>7</v>
          </cell>
          <cell r="K4025">
            <v>12</v>
          </cell>
          <cell r="L4025">
            <v>23</v>
          </cell>
          <cell r="M4025">
            <v>8.5588523499999999E-2</v>
          </cell>
        </row>
        <row r="4026">
          <cell r="J4026">
            <v>8</v>
          </cell>
          <cell r="K4026">
            <v>12</v>
          </cell>
          <cell r="L4026">
            <v>23</v>
          </cell>
          <cell r="M4026">
            <v>9.3908797099999997E-2</v>
          </cell>
        </row>
        <row r="4027">
          <cell r="J4027">
            <v>9</v>
          </cell>
          <cell r="K4027">
            <v>12</v>
          </cell>
          <cell r="L4027">
            <v>23</v>
          </cell>
          <cell r="M4027">
            <v>0.11064073689999999</v>
          </cell>
        </row>
        <row r="4028">
          <cell r="J4028">
            <v>10</v>
          </cell>
          <cell r="K4028">
            <v>12</v>
          </cell>
          <cell r="L4028">
            <v>23</v>
          </cell>
          <cell r="M4028">
            <v>0.15406472930000001</v>
          </cell>
        </row>
        <row r="4029">
          <cell r="J4029">
            <v>11</v>
          </cell>
          <cell r="K4029">
            <v>12</v>
          </cell>
          <cell r="L4029">
            <v>23</v>
          </cell>
          <cell r="M4029">
            <v>0</v>
          </cell>
        </row>
        <row r="4030">
          <cell r="J4030">
            <v>12</v>
          </cell>
          <cell r="K4030">
            <v>12</v>
          </cell>
          <cell r="L4030">
            <v>23</v>
          </cell>
          <cell r="M4030">
            <v>1</v>
          </cell>
        </row>
        <row r="4031">
          <cell r="J4031">
            <v>13</v>
          </cell>
          <cell r="K4031">
            <v>12</v>
          </cell>
          <cell r="L4031">
            <v>23</v>
          </cell>
          <cell r="M4031">
            <v>0</v>
          </cell>
        </row>
        <row r="4032">
          <cell r="J4032">
            <v>1</v>
          </cell>
          <cell r="K4032">
            <v>12</v>
          </cell>
          <cell r="L4032">
            <v>24</v>
          </cell>
          <cell r="M4032">
            <v>6.3847450900000005E-2</v>
          </cell>
        </row>
        <row r="4033">
          <cell r="J4033">
            <v>2</v>
          </cell>
          <cell r="K4033">
            <v>12</v>
          </cell>
          <cell r="L4033">
            <v>24</v>
          </cell>
          <cell r="M4033">
            <v>6.6483446599999996E-2</v>
          </cell>
        </row>
        <row r="4034">
          <cell r="J4034">
            <v>3</v>
          </cell>
          <cell r="K4034">
            <v>12</v>
          </cell>
          <cell r="L4034">
            <v>24</v>
          </cell>
          <cell r="M4034">
            <v>6.831139E-2</v>
          </cell>
        </row>
        <row r="4035">
          <cell r="J4035">
            <v>4</v>
          </cell>
          <cell r="K4035">
            <v>12</v>
          </cell>
          <cell r="L4035">
            <v>24</v>
          </cell>
          <cell r="M4035">
            <v>7.1782446700000002E-2</v>
          </cell>
        </row>
        <row r="4036">
          <cell r="J4036">
            <v>5</v>
          </cell>
          <cell r="K4036">
            <v>12</v>
          </cell>
          <cell r="L4036">
            <v>24</v>
          </cell>
          <cell r="M4036">
            <v>7.6793081799999996E-2</v>
          </cell>
        </row>
        <row r="4037">
          <cell r="J4037">
            <v>6</v>
          </cell>
          <cell r="K4037">
            <v>12</v>
          </cell>
          <cell r="L4037">
            <v>24</v>
          </cell>
          <cell r="M4037">
            <v>8.0898632999999998E-2</v>
          </cell>
        </row>
        <row r="4038">
          <cell r="J4038">
            <v>7</v>
          </cell>
          <cell r="K4038">
            <v>12</v>
          </cell>
          <cell r="L4038">
            <v>24</v>
          </cell>
          <cell r="M4038">
            <v>8.6773490999999994E-2</v>
          </cell>
        </row>
        <row r="4039">
          <cell r="J4039">
            <v>8</v>
          </cell>
          <cell r="K4039">
            <v>12</v>
          </cell>
          <cell r="L4039">
            <v>24</v>
          </cell>
          <cell r="M4039">
            <v>9.5091392900000002E-2</v>
          </cell>
        </row>
        <row r="4040">
          <cell r="J4040">
            <v>9</v>
          </cell>
          <cell r="K4040">
            <v>12</v>
          </cell>
          <cell r="L4040">
            <v>24</v>
          </cell>
          <cell r="M4040">
            <v>0.1117699051</v>
          </cell>
        </row>
        <row r="4041">
          <cell r="J4041">
            <v>10</v>
          </cell>
          <cell r="K4041">
            <v>12</v>
          </cell>
          <cell r="L4041">
            <v>24</v>
          </cell>
          <cell r="M4041">
            <v>0.15505812790000001</v>
          </cell>
        </row>
        <row r="4042">
          <cell r="J4042">
            <v>11</v>
          </cell>
          <cell r="K4042">
            <v>12</v>
          </cell>
          <cell r="L4042">
            <v>24</v>
          </cell>
          <cell r="M4042">
            <v>0</v>
          </cell>
        </row>
        <row r="4043">
          <cell r="J4043">
            <v>12</v>
          </cell>
          <cell r="K4043">
            <v>12</v>
          </cell>
          <cell r="L4043">
            <v>24</v>
          </cell>
          <cell r="M4043">
            <v>1</v>
          </cell>
        </row>
        <row r="4044">
          <cell r="J4044">
            <v>13</v>
          </cell>
          <cell r="K4044">
            <v>12</v>
          </cell>
          <cell r="L4044">
            <v>24</v>
          </cell>
          <cell r="M4044">
            <v>0</v>
          </cell>
        </row>
        <row r="4045">
          <cell r="J4045">
            <v>1</v>
          </cell>
          <cell r="K4045">
            <v>12</v>
          </cell>
          <cell r="L4045">
            <v>25</v>
          </cell>
          <cell r="M4045">
            <v>6.4846053200000003E-2</v>
          </cell>
        </row>
        <row r="4046">
          <cell r="J4046">
            <v>2</v>
          </cell>
          <cell r="K4046">
            <v>12</v>
          </cell>
          <cell r="L4046">
            <v>25</v>
          </cell>
          <cell r="M4046">
            <v>6.7485666799999997E-2</v>
          </cell>
        </row>
        <row r="4047">
          <cell r="J4047">
            <v>3</v>
          </cell>
          <cell r="K4047">
            <v>12</v>
          </cell>
          <cell r="L4047">
            <v>25</v>
          </cell>
          <cell r="M4047">
            <v>6.93037923E-2</v>
          </cell>
        </row>
        <row r="4048">
          <cell r="J4048">
            <v>4</v>
          </cell>
          <cell r="K4048">
            <v>12</v>
          </cell>
          <cell r="L4048">
            <v>25</v>
          </cell>
          <cell r="M4048">
            <v>7.2772679100000001E-2</v>
          </cell>
        </row>
        <row r="4049">
          <cell r="J4049">
            <v>5</v>
          </cell>
          <cell r="K4049">
            <v>12</v>
          </cell>
          <cell r="L4049">
            <v>25</v>
          </cell>
          <cell r="M4049">
            <v>7.7782760899999998E-2</v>
          </cell>
        </row>
        <row r="4050">
          <cell r="J4050">
            <v>6</v>
          </cell>
          <cell r="K4050">
            <v>12</v>
          </cell>
          <cell r="L4050">
            <v>25</v>
          </cell>
          <cell r="M4050">
            <v>8.1872661999999999E-2</v>
          </cell>
        </row>
        <row r="4051">
          <cell r="J4051">
            <v>7</v>
          </cell>
          <cell r="K4051">
            <v>12</v>
          </cell>
          <cell r="L4051">
            <v>25</v>
          </cell>
          <cell r="M4051">
            <v>8.7720113700000005E-2</v>
          </cell>
        </row>
        <row r="4052">
          <cell r="J4052">
            <v>8</v>
          </cell>
          <cell r="K4052">
            <v>12</v>
          </cell>
          <cell r="L4052">
            <v>25</v>
          </cell>
          <cell r="M4052">
            <v>9.6036120200000005E-2</v>
          </cell>
        </row>
        <row r="4053">
          <cell r="J4053">
            <v>9</v>
          </cell>
          <cell r="K4053">
            <v>12</v>
          </cell>
          <cell r="L4053">
            <v>25</v>
          </cell>
          <cell r="M4053">
            <v>0.1126719511</v>
          </cell>
        </row>
        <row r="4054">
          <cell r="J4054">
            <v>10</v>
          </cell>
          <cell r="K4054">
            <v>12</v>
          </cell>
          <cell r="L4054">
            <v>25</v>
          </cell>
          <cell r="M4054">
            <v>0.15585171289999999</v>
          </cell>
        </row>
        <row r="4055">
          <cell r="J4055">
            <v>11</v>
          </cell>
          <cell r="K4055">
            <v>12</v>
          </cell>
          <cell r="L4055">
            <v>25</v>
          </cell>
          <cell r="M4055">
            <v>0</v>
          </cell>
        </row>
        <row r="4056">
          <cell r="J4056">
            <v>12</v>
          </cell>
          <cell r="K4056">
            <v>12</v>
          </cell>
          <cell r="L4056">
            <v>25</v>
          </cell>
          <cell r="M4056">
            <v>1</v>
          </cell>
        </row>
        <row r="4057">
          <cell r="J4057">
            <v>13</v>
          </cell>
          <cell r="K4057">
            <v>12</v>
          </cell>
          <cell r="L4057">
            <v>25</v>
          </cell>
          <cell r="M4057">
            <v>0</v>
          </cell>
        </row>
        <row r="4058">
          <cell r="J4058">
            <v>1</v>
          </cell>
          <cell r="K4058">
            <v>12</v>
          </cell>
          <cell r="L4058">
            <v>26</v>
          </cell>
          <cell r="M4058">
            <v>6.5643797000000004E-2</v>
          </cell>
        </row>
        <row r="4059">
          <cell r="J4059">
            <v>2</v>
          </cell>
          <cell r="K4059">
            <v>12</v>
          </cell>
          <cell r="L4059">
            <v>26</v>
          </cell>
          <cell r="M4059">
            <v>6.8286300800000005E-2</v>
          </cell>
        </row>
        <row r="4060">
          <cell r="J4060">
            <v>3</v>
          </cell>
          <cell r="K4060">
            <v>12</v>
          </cell>
          <cell r="L4060">
            <v>26</v>
          </cell>
          <cell r="M4060">
            <v>7.0096583000000004E-2</v>
          </cell>
        </row>
        <row r="4061">
          <cell r="J4061">
            <v>4</v>
          </cell>
          <cell r="K4061">
            <v>12</v>
          </cell>
          <cell r="L4061">
            <v>26</v>
          </cell>
          <cell r="M4061">
            <v>7.3563736199999993E-2</v>
          </cell>
        </row>
        <row r="4062">
          <cell r="J4062">
            <v>5</v>
          </cell>
          <cell r="K4062">
            <v>12</v>
          </cell>
          <cell r="L4062">
            <v>26</v>
          </cell>
          <cell r="M4062">
            <v>7.8573376099999995E-2</v>
          </cell>
        </row>
        <row r="4063">
          <cell r="J4063">
            <v>6</v>
          </cell>
          <cell r="K4063">
            <v>12</v>
          </cell>
          <cell r="L4063">
            <v>26</v>
          </cell>
          <cell r="M4063">
            <v>8.2650774799999993E-2</v>
          </cell>
        </row>
        <row r="4064">
          <cell r="J4064">
            <v>7</v>
          </cell>
          <cell r="K4064">
            <v>12</v>
          </cell>
          <cell r="L4064">
            <v>26</v>
          </cell>
          <cell r="M4064">
            <v>8.8476332599999999E-2</v>
          </cell>
        </row>
        <row r="4065">
          <cell r="J4065">
            <v>8</v>
          </cell>
          <cell r="K4065">
            <v>12</v>
          </cell>
          <cell r="L4065">
            <v>26</v>
          </cell>
          <cell r="M4065">
            <v>9.6790824799999994E-2</v>
          </cell>
        </row>
        <row r="4066">
          <cell r="J4066">
            <v>9</v>
          </cell>
          <cell r="K4066">
            <v>12</v>
          </cell>
          <cell r="L4066">
            <v>26</v>
          </cell>
          <cell r="M4066">
            <v>0.1133925594</v>
          </cell>
        </row>
        <row r="4067">
          <cell r="J4067">
            <v>10</v>
          </cell>
          <cell r="K4067">
            <v>12</v>
          </cell>
          <cell r="L4067">
            <v>26</v>
          </cell>
          <cell r="M4067">
            <v>0.1564856758</v>
          </cell>
        </row>
        <row r="4068">
          <cell r="J4068">
            <v>11</v>
          </cell>
          <cell r="K4068">
            <v>12</v>
          </cell>
          <cell r="L4068">
            <v>26</v>
          </cell>
          <cell r="M4068">
            <v>0</v>
          </cell>
        </row>
        <row r="4069">
          <cell r="J4069">
            <v>12</v>
          </cell>
          <cell r="K4069">
            <v>12</v>
          </cell>
          <cell r="L4069">
            <v>26</v>
          </cell>
          <cell r="M4069">
            <v>1</v>
          </cell>
        </row>
        <row r="4070">
          <cell r="J4070">
            <v>13</v>
          </cell>
          <cell r="K4070">
            <v>12</v>
          </cell>
          <cell r="L4070">
            <v>26</v>
          </cell>
          <cell r="M4070">
            <v>0</v>
          </cell>
        </row>
        <row r="4071">
          <cell r="J4071">
            <v>1</v>
          </cell>
          <cell r="K4071">
            <v>12</v>
          </cell>
          <cell r="L4071">
            <v>27</v>
          </cell>
          <cell r="M4071">
            <v>6.6281082899999996E-2</v>
          </cell>
        </row>
        <row r="4072">
          <cell r="J4072">
            <v>2</v>
          </cell>
          <cell r="K4072">
            <v>12</v>
          </cell>
          <cell r="L4072">
            <v>27</v>
          </cell>
          <cell r="M4072">
            <v>6.8925895400000006E-2</v>
          </cell>
        </row>
        <row r="4073">
          <cell r="J4073">
            <v>3</v>
          </cell>
          <cell r="K4073">
            <v>12</v>
          </cell>
          <cell r="L4073">
            <v>27</v>
          </cell>
          <cell r="M4073">
            <v>7.0729912000000006E-2</v>
          </cell>
        </row>
        <row r="4074">
          <cell r="J4074">
            <v>4</v>
          </cell>
          <cell r="K4074">
            <v>12</v>
          </cell>
          <cell r="L4074">
            <v>27</v>
          </cell>
          <cell r="M4074">
            <v>7.4195680299999997E-2</v>
          </cell>
        </row>
        <row r="4075">
          <cell r="J4075">
            <v>5</v>
          </cell>
          <cell r="K4075">
            <v>12</v>
          </cell>
          <cell r="L4075">
            <v>27</v>
          </cell>
          <cell r="M4075">
            <v>7.9204966900000007E-2</v>
          </cell>
        </row>
        <row r="4076">
          <cell r="J4076">
            <v>6</v>
          </cell>
          <cell r="K4076">
            <v>12</v>
          </cell>
          <cell r="L4076">
            <v>27</v>
          </cell>
          <cell r="M4076">
            <v>8.3272377999999994E-2</v>
          </cell>
        </row>
        <row r="4077">
          <cell r="J4077">
            <v>7</v>
          </cell>
          <cell r="K4077">
            <v>12</v>
          </cell>
          <cell r="L4077">
            <v>27</v>
          </cell>
          <cell r="M4077">
            <v>8.9080445600000002E-2</v>
          </cell>
        </row>
        <row r="4078">
          <cell r="J4078">
            <v>8</v>
          </cell>
          <cell r="K4078">
            <v>12</v>
          </cell>
          <cell r="L4078">
            <v>27</v>
          </cell>
          <cell r="M4078">
            <v>9.7393728099999993E-2</v>
          </cell>
        </row>
        <row r="4079">
          <cell r="J4079">
            <v>9</v>
          </cell>
          <cell r="K4079">
            <v>12</v>
          </cell>
          <cell r="L4079">
            <v>27</v>
          </cell>
          <cell r="M4079">
            <v>0.1139682244</v>
          </cell>
        </row>
        <row r="4080">
          <cell r="J4080">
            <v>10</v>
          </cell>
          <cell r="K4080">
            <v>12</v>
          </cell>
          <cell r="L4080">
            <v>27</v>
          </cell>
          <cell r="M4080">
            <v>0.15699212339999999</v>
          </cell>
        </row>
        <row r="4081">
          <cell r="J4081">
            <v>11</v>
          </cell>
          <cell r="K4081">
            <v>12</v>
          </cell>
          <cell r="L4081">
            <v>27</v>
          </cell>
          <cell r="M4081">
            <v>0</v>
          </cell>
        </row>
        <row r="4082">
          <cell r="J4082">
            <v>12</v>
          </cell>
          <cell r="K4082">
            <v>12</v>
          </cell>
          <cell r="L4082">
            <v>27</v>
          </cell>
          <cell r="M4082">
            <v>1</v>
          </cell>
        </row>
        <row r="4083">
          <cell r="J4083">
            <v>13</v>
          </cell>
          <cell r="K4083">
            <v>12</v>
          </cell>
          <cell r="L4083">
            <v>27</v>
          </cell>
          <cell r="M4083">
            <v>0</v>
          </cell>
        </row>
        <row r="4084">
          <cell r="J4084">
            <v>1</v>
          </cell>
          <cell r="K4084">
            <v>12</v>
          </cell>
          <cell r="L4084">
            <v>28</v>
          </cell>
          <cell r="M4084">
            <v>6.6790185099999996E-2</v>
          </cell>
        </row>
        <row r="4085">
          <cell r="J4085">
            <v>2</v>
          </cell>
          <cell r="K4085">
            <v>12</v>
          </cell>
          <cell r="L4085">
            <v>28</v>
          </cell>
          <cell r="M4085">
            <v>6.9436841999999999E-2</v>
          </cell>
        </row>
        <row r="4086">
          <cell r="J4086">
            <v>3</v>
          </cell>
          <cell r="K4086">
            <v>12</v>
          </cell>
          <cell r="L4086">
            <v>28</v>
          </cell>
          <cell r="M4086">
            <v>7.1235853200000004E-2</v>
          </cell>
        </row>
        <row r="4087">
          <cell r="J4087">
            <v>4</v>
          </cell>
          <cell r="K4087">
            <v>12</v>
          </cell>
          <cell r="L4087">
            <v>28</v>
          </cell>
          <cell r="M4087">
            <v>7.4700515100000003E-2</v>
          </cell>
        </row>
        <row r="4088">
          <cell r="J4088">
            <v>5</v>
          </cell>
          <cell r="K4088">
            <v>12</v>
          </cell>
          <cell r="L4088">
            <v>28</v>
          </cell>
          <cell r="M4088">
            <v>7.9709519600000001E-2</v>
          </cell>
        </row>
        <row r="4089">
          <cell r="J4089">
            <v>6</v>
          </cell>
          <cell r="K4089">
            <v>12</v>
          </cell>
          <cell r="L4089">
            <v>28</v>
          </cell>
          <cell r="M4089">
            <v>8.3768951999999994E-2</v>
          </cell>
        </row>
        <row r="4090">
          <cell r="J4090">
            <v>7</v>
          </cell>
          <cell r="K4090">
            <v>12</v>
          </cell>
          <cell r="L4090">
            <v>28</v>
          </cell>
          <cell r="M4090">
            <v>8.9563047300000004E-2</v>
          </cell>
        </row>
        <row r="4091">
          <cell r="J4091">
            <v>8</v>
          </cell>
          <cell r="K4091">
            <v>12</v>
          </cell>
          <cell r="L4091">
            <v>28</v>
          </cell>
          <cell r="M4091">
            <v>9.7875363399999998E-2</v>
          </cell>
        </row>
        <row r="4092">
          <cell r="J4092">
            <v>9</v>
          </cell>
          <cell r="K4092">
            <v>12</v>
          </cell>
          <cell r="L4092">
            <v>28</v>
          </cell>
          <cell r="M4092">
            <v>0.11442810019999999</v>
          </cell>
        </row>
        <row r="4093">
          <cell r="J4093">
            <v>10</v>
          </cell>
          <cell r="K4093">
            <v>12</v>
          </cell>
          <cell r="L4093">
            <v>28</v>
          </cell>
          <cell r="M4093">
            <v>0.15739670410000001</v>
          </cell>
        </row>
        <row r="4094">
          <cell r="J4094">
            <v>11</v>
          </cell>
          <cell r="K4094">
            <v>12</v>
          </cell>
          <cell r="L4094">
            <v>28</v>
          </cell>
          <cell r="M4094">
            <v>0</v>
          </cell>
        </row>
        <row r="4095">
          <cell r="J4095">
            <v>12</v>
          </cell>
          <cell r="K4095">
            <v>12</v>
          </cell>
          <cell r="L4095">
            <v>28</v>
          </cell>
          <cell r="M4095">
            <v>1</v>
          </cell>
        </row>
        <row r="4096">
          <cell r="J4096">
            <v>13</v>
          </cell>
          <cell r="K4096">
            <v>12</v>
          </cell>
          <cell r="L4096">
            <v>28</v>
          </cell>
          <cell r="M4096">
            <v>0</v>
          </cell>
        </row>
        <row r="4097">
          <cell r="J4097">
            <v>1</v>
          </cell>
          <cell r="K4097">
            <v>12</v>
          </cell>
          <cell r="L4097">
            <v>29</v>
          </cell>
          <cell r="M4097">
            <v>6.7196886499999997E-2</v>
          </cell>
        </row>
        <row r="4098">
          <cell r="J4098">
            <v>2</v>
          </cell>
          <cell r="K4098">
            <v>12</v>
          </cell>
          <cell r="L4098">
            <v>29</v>
          </cell>
          <cell r="M4098">
            <v>6.9845016800000007E-2</v>
          </cell>
        </row>
        <row r="4099">
          <cell r="J4099">
            <v>3</v>
          </cell>
          <cell r="K4099">
            <v>12</v>
          </cell>
          <cell r="L4099">
            <v>29</v>
          </cell>
          <cell r="M4099">
            <v>7.1640029399999999E-2</v>
          </cell>
        </row>
        <row r="4100">
          <cell r="J4100">
            <v>4</v>
          </cell>
          <cell r="K4100">
            <v>12</v>
          </cell>
          <cell r="L4100">
            <v>29</v>
          </cell>
          <cell r="M4100">
            <v>7.5103807499999994E-2</v>
          </cell>
        </row>
        <row r="4101">
          <cell r="J4101">
            <v>5</v>
          </cell>
          <cell r="K4101">
            <v>12</v>
          </cell>
          <cell r="L4101">
            <v>29</v>
          </cell>
          <cell r="M4101">
            <v>8.0112586599999994E-2</v>
          </cell>
        </row>
        <row r="4102">
          <cell r="J4102">
            <v>6</v>
          </cell>
          <cell r="K4102">
            <v>12</v>
          </cell>
          <cell r="L4102">
            <v>29</v>
          </cell>
          <cell r="M4102">
            <v>8.4165645100000006E-2</v>
          </cell>
        </row>
        <row r="4103">
          <cell r="J4103">
            <v>7</v>
          </cell>
          <cell r="K4103">
            <v>12</v>
          </cell>
          <cell r="L4103">
            <v>29</v>
          </cell>
          <cell r="M4103">
            <v>8.9948578599999995E-2</v>
          </cell>
        </row>
        <row r="4104">
          <cell r="J4104">
            <v>8</v>
          </cell>
          <cell r="K4104">
            <v>12</v>
          </cell>
          <cell r="L4104">
            <v>29</v>
          </cell>
          <cell r="M4104">
            <v>9.8260122599999999E-2</v>
          </cell>
        </row>
        <row r="4105">
          <cell r="J4105">
            <v>9</v>
          </cell>
          <cell r="K4105">
            <v>12</v>
          </cell>
          <cell r="L4105">
            <v>29</v>
          </cell>
          <cell r="M4105">
            <v>0.11479547649999999</v>
          </cell>
        </row>
        <row r="4106">
          <cell r="J4106">
            <v>10</v>
          </cell>
          <cell r="K4106">
            <v>12</v>
          </cell>
          <cell r="L4106">
            <v>29</v>
          </cell>
          <cell r="M4106">
            <v>0.1577199074</v>
          </cell>
        </row>
        <row r="4107">
          <cell r="J4107">
            <v>11</v>
          </cell>
          <cell r="K4107">
            <v>12</v>
          </cell>
          <cell r="L4107">
            <v>29</v>
          </cell>
          <cell r="M4107">
            <v>0</v>
          </cell>
        </row>
        <row r="4108">
          <cell r="J4108">
            <v>12</v>
          </cell>
          <cell r="K4108">
            <v>12</v>
          </cell>
          <cell r="L4108">
            <v>29</v>
          </cell>
          <cell r="M4108">
            <v>1</v>
          </cell>
        </row>
        <row r="4109">
          <cell r="J4109">
            <v>13</v>
          </cell>
          <cell r="K4109">
            <v>12</v>
          </cell>
          <cell r="L4109">
            <v>29</v>
          </cell>
          <cell r="M4109">
            <v>0</v>
          </cell>
        </row>
        <row r="4110">
          <cell r="J4110">
            <v>1</v>
          </cell>
          <cell r="K4110">
            <v>12</v>
          </cell>
          <cell r="L4110">
            <v>30</v>
          </cell>
          <cell r="M4110">
            <v>6.7521784000000001E-2</v>
          </cell>
        </row>
        <row r="4111">
          <cell r="J4111">
            <v>2</v>
          </cell>
          <cell r="K4111">
            <v>12</v>
          </cell>
          <cell r="L4111">
            <v>30</v>
          </cell>
          <cell r="M4111">
            <v>7.0171091399999996E-2</v>
          </cell>
        </row>
        <row r="4112">
          <cell r="J4112">
            <v>3</v>
          </cell>
          <cell r="K4112">
            <v>12</v>
          </cell>
          <cell r="L4112">
            <v>30</v>
          </cell>
          <cell r="M4112">
            <v>7.19629096E-2</v>
          </cell>
        </row>
        <row r="4113">
          <cell r="J4113">
            <v>4</v>
          </cell>
          <cell r="K4113">
            <v>12</v>
          </cell>
          <cell r="L4113">
            <v>30</v>
          </cell>
          <cell r="M4113">
            <v>7.5425981700000005E-2</v>
          </cell>
        </row>
        <row r="4114">
          <cell r="J4114">
            <v>5</v>
          </cell>
          <cell r="K4114">
            <v>12</v>
          </cell>
          <cell r="L4114">
            <v>30</v>
          </cell>
          <cell r="M4114">
            <v>8.0434580800000002E-2</v>
          </cell>
        </row>
        <row r="4115">
          <cell r="J4115">
            <v>6</v>
          </cell>
          <cell r="K4115">
            <v>12</v>
          </cell>
          <cell r="L4115">
            <v>30</v>
          </cell>
          <cell r="M4115">
            <v>8.4482547399999997E-2</v>
          </cell>
        </row>
        <row r="4116">
          <cell r="J4116">
            <v>7</v>
          </cell>
          <cell r="K4116">
            <v>12</v>
          </cell>
          <cell r="L4116">
            <v>30</v>
          </cell>
          <cell r="M4116">
            <v>9.0256564100000006E-2</v>
          </cell>
        </row>
        <row r="4117">
          <cell r="J4117">
            <v>8</v>
          </cell>
          <cell r="K4117">
            <v>12</v>
          </cell>
          <cell r="L4117">
            <v>30</v>
          </cell>
          <cell r="M4117">
            <v>9.8567491300000004E-2</v>
          </cell>
        </row>
        <row r="4118">
          <cell r="J4118">
            <v>9</v>
          </cell>
          <cell r="K4118">
            <v>12</v>
          </cell>
          <cell r="L4118">
            <v>30</v>
          </cell>
          <cell r="M4118">
            <v>0.1150889588</v>
          </cell>
        </row>
        <row r="4119">
          <cell r="J4119">
            <v>10</v>
          </cell>
          <cell r="K4119">
            <v>12</v>
          </cell>
          <cell r="L4119">
            <v>30</v>
          </cell>
          <cell r="M4119">
            <v>0.15797810170000001</v>
          </cell>
        </row>
        <row r="4120">
          <cell r="J4120">
            <v>11</v>
          </cell>
          <cell r="K4120">
            <v>12</v>
          </cell>
          <cell r="L4120">
            <v>30</v>
          </cell>
          <cell r="M4120">
            <v>0</v>
          </cell>
        </row>
        <row r="4121">
          <cell r="J4121">
            <v>12</v>
          </cell>
          <cell r="K4121">
            <v>12</v>
          </cell>
          <cell r="L4121">
            <v>30</v>
          </cell>
          <cell r="M4121">
            <v>1</v>
          </cell>
        </row>
        <row r="4122">
          <cell r="J4122">
            <v>13</v>
          </cell>
          <cell r="K4122">
            <v>12</v>
          </cell>
          <cell r="L4122">
            <v>30</v>
          </cell>
          <cell r="M4122">
            <v>0</v>
          </cell>
        </row>
        <row r="4123">
          <cell r="J4123">
            <v>1</v>
          </cell>
          <cell r="K4123">
            <v>13</v>
          </cell>
          <cell r="L4123">
            <v>13</v>
          </cell>
          <cell r="M4123">
            <v>3.4891023000000001E-3</v>
          </cell>
        </row>
        <row r="4124">
          <cell r="J4124">
            <v>2</v>
          </cell>
          <cell r="K4124">
            <v>13</v>
          </cell>
          <cell r="L4124">
            <v>13</v>
          </cell>
          <cell r="M4124">
            <v>4.0533634999999997E-3</v>
          </cell>
        </row>
        <row r="4125">
          <cell r="J4125">
            <v>3</v>
          </cell>
          <cell r="K4125">
            <v>13</v>
          </cell>
          <cell r="L4125">
            <v>13</v>
          </cell>
          <cell r="M4125">
            <v>5.0426383E-3</v>
          </cell>
        </row>
        <row r="4126">
          <cell r="J4126">
            <v>4</v>
          </cell>
          <cell r="K4126">
            <v>13</v>
          </cell>
          <cell r="L4126">
            <v>13</v>
          </cell>
          <cell r="M4126">
            <v>6.8828331000000001E-3</v>
          </cell>
        </row>
        <row r="4127">
          <cell r="J4127">
            <v>5</v>
          </cell>
          <cell r="K4127">
            <v>13</v>
          </cell>
          <cell r="L4127">
            <v>13</v>
          </cell>
          <cell r="M4127">
            <v>9.9777883999999997E-3</v>
          </cell>
        </row>
        <row r="4128">
          <cell r="J4128">
            <v>6</v>
          </cell>
          <cell r="K4128">
            <v>13</v>
          </cell>
          <cell r="L4128">
            <v>13</v>
          </cell>
          <cell r="M4128">
            <v>1.3470614000000001E-2</v>
          </cell>
        </row>
        <row r="4129">
          <cell r="J4129">
            <v>7</v>
          </cell>
          <cell r="K4129">
            <v>13</v>
          </cell>
          <cell r="L4129">
            <v>13</v>
          </cell>
          <cell r="M4129">
            <v>1.8704821E-2</v>
          </cell>
        </row>
        <row r="4130">
          <cell r="J4130">
            <v>8</v>
          </cell>
          <cell r="K4130">
            <v>13</v>
          </cell>
          <cell r="L4130">
            <v>13</v>
          </cell>
          <cell r="M4130">
            <v>2.3466104299999999E-2</v>
          </cell>
        </row>
        <row r="4131">
          <cell r="J4131">
            <v>9</v>
          </cell>
          <cell r="K4131">
            <v>13</v>
          </cell>
          <cell r="L4131">
            <v>13</v>
          </cell>
          <cell r="M4131">
            <v>4.2010795500000003E-2</v>
          </cell>
        </row>
        <row r="4132">
          <cell r="J4132">
            <v>10</v>
          </cell>
          <cell r="K4132">
            <v>13</v>
          </cell>
          <cell r="L4132">
            <v>13</v>
          </cell>
          <cell r="M4132">
            <v>9.0907474599999996E-2</v>
          </cell>
        </row>
        <row r="4133">
          <cell r="J4133">
            <v>11</v>
          </cell>
          <cell r="K4133">
            <v>13</v>
          </cell>
          <cell r="L4133">
            <v>13</v>
          </cell>
          <cell r="M4133">
            <v>0</v>
          </cell>
        </row>
        <row r="4134">
          <cell r="J4134">
            <v>12</v>
          </cell>
          <cell r="K4134">
            <v>13</v>
          </cell>
          <cell r="L4134">
            <v>13</v>
          </cell>
          <cell r="M4134">
            <v>1</v>
          </cell>
        </row>
        <row r="4135">
          <cell r="J4135">
            <v>13</v>
          </cell>
          <cell r="K4135">
            <v>13</v>
          </cell>
          <cell r="L4135">
            <v>13</v>
          </cell>
          <cell r="M4135">
            <v>0</v>
          </cell>
        </row>
        <row r="4136">
          <cell r="J4136">
            <v>1</v>
          </cell>
          <cell r="K4136">
            <v>13</v>
          </cell>
          <cell r="L4136">
            <v>14</v>
          </cell>
          <cell r="M4136">
            <v>1.24076619E-2</v>
          </cell>
        </row>
        <row r="4137">
          <cell r="J4137">
            <v>2</v>
          </cell>
          <cell r="K4137">
            <v>13</v>
          </cell>
          <cell r="L4137">
            <v>14</v>
          </cell>
          <cell r="M4137">
            <v>1.4265846299999999E-2</v>
          </cell>
        </row>
        <row r="4138">
          <cell r="J4138">
            <v>3</v>
          </cell>
          <cell r="K4138">
            <v>13</v>
          </cell>
          <cell r="L4138">
            <v>14</v>
          </cell>
          <cell r="M4138">
            <v>1.6158597300000001E-2</v>
          </cell>
        </row>
        <row r="4139">
          <cell r="J4139">
            <v>4</v>
          </cell>
          <cell r="K4139">
            <v>13</v>
          </cell>
          <cell r="L4139">
            <v>14</v>
          </cell>
          <cell r="M4139">
            <v>1.9218419800000001E-2</v>
          </cell>
        </row>
        <row r="4140">
          <cell r="J4140">
            <v>5</v>
          </cell>
          <cell r="K4140">
            <v>13</v>
          </cell>
          <cell r="L4140">
            <v>14</v>
          </cell>
          <cell r="M4140">
            <v>2.3720465900000001E-2</v>
          </cell>
        </row>
        <row r="4141">
          <cell r="J4141">
            <v>6</v>
          </cell>
          <cell r="K4141">
            <v>13</v>
          </cell>
          <cell r="L4141">
            <v>14</v>
          </cell>
          <cell r="M4141">
            <v>2.82360722E-2</v>
          </cell>
        </row>
        <row r="4142">
          <cell r="J4142">
            <v>7</v>
          </cell>
          <cell r="K4142">
            <v>13</v>
          </cell>
          <cell r="L4142">
            <v>14</v>
          </cell>
          <cell r="M4142">
            <v>3.4944621799999999E-2</v>
          </cell>
        </row>
        <row r="4143">
          <cell r="J4143">
            <v>8</v>
          </cell>
          <cell r="K4143">
            <v>13</v>
          </cell>
          <cell r="L4143">
            <v>14</v>
          </cell>
          <cell r="M4143">
            <v>4.2391600199999997E-2</v>
          </cell>
        </row>
        <row r="4144">
          <cell r="J4144">
            <v>9</v>
          </cell>
          <cell r="K4144">
            <v>13</v>
          </cell>
          <cell r="L4144">
            <v>14</v>
          </cell>
          <cell r="M4144">
            <v>6.1258375800000001E-2</v>
          </cell>
        </row>
        <row r="4145">
          <cell r="J4145">
            <v>10</v>
          </cell>
          <cell r="K4145">
            <v>13</v>
          </cell>
          <cell r="L4145">
            <v>14</v>
          </cell>
          <cell r="M4145">
            <v>0.1100951672</v>
          </cell>
        </row>
        <row r="4146">
          <cell r="J4146">
            <v>11</v>
          </cell>
          <cell r="K4146">
            <v>13</v>
          </cell>
          <cell r="L4146">
            <v>14</v>
          </cell>
          <cell r="M4146">
            <v>0</v>
          </cell>
        </row>
        <row r="4147">
          <cell r="J4147">
            <v>12</v>
          </cell>
          <cell r="K4147">
            <v>13</v>
          </cell>
          <cell r="L4147">
            <v>14</v>
          </cell>
          <cell r="M4147">
            <v>1</v>
          </cell>
        </row>
        <row r="4148">
          <cell r="J4148">
            <v>13</v>
          </cell>
          <cell r="K4148">
            <v>13</v>
          </cell>
          <cell r="L4148">
            <v>14</v>
          </cell>
          <cell r="M4148">
            <v>0</v>
          </cell>
        </row>
        <row r="4149">
          <cell r="J4149">
            <v>1</v>
          </cell>
          <cell r="K4149">
            <v>13</v>
          </cell>
          <cell r="L4149">
            <v>15</v>
          </cell>
          <cell r="M4149">
            <v>2.2530898600000002E-2</v>
          </cell>
        </row>
        <row r="4150">
          <cell r="J4150">
            <v>2</v>
          </cell>
          <cell r="K4150">
            <v>13</v>
          </cell>
          <cell r="L4150">
            <v>15</v>
          </cell>
          <cell r="M4150">
            <v>2.48541914E-2</v>
          </cell>
        </row>
        <row r="4151">
          <cell r="J4151">
            <v>3</v>
          </cell>
          <cell r="K4151">
            <v>13</v>
          </cell>
          <cell r="L4151">
            <v>15</v>
          </cell>
          <cell r="M4151">
            <v>2.6967662999999999E-2</v>
          </cell>
        </row>
        <row r="4152">
          <cell r="J4152">
            <v>4</v>
          </cell>
          <cell r="K4152">
            <v>13</v>
          </cell>
          <cell r="L4152">
            <v>15</v>
          </cell>
          <cell r="M4152">
            <v>3.0386395300000001E-2</v>
          </cell>
        </row>
        <row r="4153">
          <cell r="J4153">
            <v>5</v>
          </cell>
          <cell r="K4153">
            <v>13</v>
          </cell>
          <cell r="L4153">
            <v>15</v>
          </cell>
          <cell r="M4153">
            <v>3.5276263299999999E-2</v>
          </cell>
        </row>
        <row r="4154">
          <cell r="J4154">
            <v>6</v>
          </cell>
          <cell r="K4154">
            <v>13</v>
          </cell>
          <cell r="L4154">
            <v>15</v>
          </cell>
          <cell r="M4154">
            <v>3.9925518100000001E-2</v>
          </cell>
        </row>
        <row r="4155">
          <cell r="J4155">
            <v>7</v>
          </cell>
          <cell r="K4155">
            <v>13</v>
          </cell>
          <cell r="L4155">
            <v>15</v>
          </cell>
          <cell r="M4155">
            <v>4.6783161500000003E-2</v>
          </cell>
        </row>
        <row r="4156">
          <cell r="J4156">
            <v>8</v>
          </cell>
          <cell r="K4156">
            <v>13</v>
          </cell>
          <cell r="L4156">
            <v>15</v>
          </cell>
          <cell r="M4156">
            <v>5.4925313000000003E-2</v>
          </cell>
        </row>
        <row r="4157">
          <cell r="J4157">
            <v>9</v>
          </cell>
          <cell r="K4157">
            <v>13</v>
          </cell>
          <cell r="L4157">
            <v>15</v>
          </cell>
          <cell r="M4157">
            <v>7.3372119099999994E-2</v>
          </cell>
        </row>
        <row r="4158">
          <cell r="J4158">
            <v>10</v>
          </cell>
          <cell r="K4158">
            <v>13</v>
          </cell>
          <cell r="L4158">
            <v>15</v>
          </cell>
          <cell r="M4158">
            <v>0.12114493680000001</v>
          </cell>
        </row>
        <row r="4159">
          <cell r="J4159">
            <v>11</v>
          </cell>
          <cell r="K4159">
            <v>13</v>
          </cell>
          <cell r="L4159">
            <v>15</v>
          </cell>
          <cell r="M4159">
            <v>0</v>
          </cell>
        </row>
        <row r="4160">
          <cell r="J4160">
            <v>12</v>
          </cell>
          <cell r="K4160">
            <v>13</v>
          </cell>
          <cell r="L4160">
            <v>15</v>
          </cell>
          <cell r="M4160">
            <v>1</v>
          </cell>
        </row>
        <row r="4161">
          <cell r="J4161">
            <v>13</v>
          </cell>
          <cell r="K4161">
            <v>13</v>
          </cell>
          <cell r="L4161">
            <v>15</v>
          </cell>
          <cell r="M4161">
            <v>0</v>
          </cell>
        </row>
        <row r="4162">
          <cell r="J4162">
            <v>1</v>
          </cell>
          <cell r="K4162">
            <v>13</v>
          </cell>
          <cell r="L4162">
            <v>16</v>
          </cell>
          <cell r="M4162">
            <v>3.1509525400000002E-2</v>
          </cell>
        </row>
        <row r="4163">
          <cell r="J4163">
            <v>2</v>
          </cell>
          <cell r="K4163">
            <v>13</v>
          </cell>
          <cell r="L4163">
            <v>16</v>
          </cell>
          <cell r="M4163">
            <v>3.39847411E-2</v>
          </cell>
        </row>
        <row r="4164">
          <cell r="J4164">
            <v>3</v>
          </cell>
          <cell r="K4164">
            <v>13</v>
          </cell>
          <cell r="L4164">
            <v>16</v>
          </cell>
          <cell r="M4164">
            <v>3.6098373500000003E-2</v>
          </cell>
        </row>
        <row r="4165">
          <cell r="J4165">
            <v>4</v>
          </cell>
          <cell r="K4165">
            <v>13</v>
          </cell>
          <cell r="L4165">
            <v>16</v>
          </cell>
          <cell r="M4165">
            <v>3.96017876E-2</v>
          </cell>
        </row>
        <row r="4166">
          <cell r="J4166">
            <v>5</v>
          </cell>
          <cell r="K4166">
            <v>13</v>
          </cell>
          <cell r="L4166">
            <v>16</v>
          </cell>
          <cell r="M4166">
            <v>4.45921372E-2</v>
          </cell>
        </row>
        <row r="4167">
          <cell r="J4167">
            <v>6</v>
          </cell>
          <cell r="K4167">
            <v>13</v>
          </cell>
          <cell r="L4167">
            <v>16</v>
          </cell>
          <cell r="M4167">
            <v>4.9177011600000001E-2</v>
          </cell>
        </row>
        <row r="4168">
          <cell r="J4168">
            <v>7</v>
          </cell>
          <cell r="K4168">
            <v>13</v>
          </cell>
          <cell r="L4168">
            <v>16</v>
          </cell>
          <cell r="M4168">
            <v>5.5899391399999998E-2</v>
          </cell>
        </row>
        <row r="4169">
          <cell r="J4169">
            <v>8</v>
          </cell>
          <cell r="K4169">
            <v>13</v>
          </cell>
          <cell r="L4169">
            <v>16</v>
          </cell>
          <cell r="M4169">
            <v>6.4211412600000004E-2</v>
          </cell>
        </row>
        <row r="4170">
          <cell r="J4170">
            <v>9</v>
          </cell>
          <cell r="K4170">
            <v>13</v>
          </cell>
          <cell r="L4170">
            <v>16</v>
          </cell>
          <cell r="M4170">
            <v>8.22729076E-2</v>
          </cell>
        </row>
        <row r="4171">
          <cell r="J4171">
            <v>10</v>
          </cell>
          <cell r="K4171">
            <v>13</v>
          </cell>
          <cell r="L4171">
            <v>16</v>
          </cell>
          <cell r="M4171">
            <v>0.1290729954</v>
          </cell>
        </row>
        <row r="4172">
          <cell r="J4172">
            <v>11</v>
          </cell>
          <cell r="K4172">
            <v>13</v>
          </cell>
          <cell r="L4172">
            <v>16</v>
          </cell>
          <cell r="M4172">
            <v>0</v>
          </cell>
        </row>
        <row r="4173">
          <cell r="J4173">
            <v>12</v>
          </cell>
          <cell r="K4173">
            <v>13</v>
          </cell>
          <cell r="L4173">
            <v>16</v>
          </cell>
          <cell r="M4173">
            <v>1</v>
          </cell>
        </row>
        <row r="4174">
          <cell r="J4174">
            <v>13</v>
          </cell>
          <cell r="K4174">
            <v>13</v>
          </cell>
          <cell r="L4174">
            <v>16</v>
          </cell>
          <cell r="M4174">
            <v>0</v>
          </cell>
        </row>
        <row r="4175">
          <cell r="J4175">
            <v>1</v>
          </cell>
          <cell r="K4175">
            <v>13</v>
          </cell>
          <cell r="L4175">
            <v>17</v>
          </cell>
          <cell r="M4175">
            <v>3.8924516700000002E-2</v>
          </cell>
        </row>
        <row r="4176">
          <cell r="J4176">
            <v>2</v>
          </cell>
          <cell r="K4176">
            <v>13</v>
          </cell>
          <cell r="L4176">
            <v>17</v>
          </cell>
          <cell r="M4176">
            <v>4.1458619000000002E-2</v>
          </cell>
        </row>
        <row r="4177">
          <cell r="J4177">
            <v>3</v>
          </cell>
          <cell r="K4177">
            <v>13</v>
          </cell>
          <cell r="L4177">
            <v>17</v>
          </cell>
          <cell r="M4177">
            <v>4.3523025E-2</v>
          </cell>
        </row>
        <row r="4178">
          <cell r="J4178">
            <v>4</v>
          </cell>
          <cell r="K4178">
            <v>13</v>
          </cell>
          <cell r="L4178">
            <v>17</v>
          </cell>
          <cell r="M4178">
            <v>4.7038165100000001E-2</v>
          </cell>
        </row>
        <row r="4179">
          <cell r="J4179">
            <v>5</v>
          </cell>
          <cell r="K4179">
            <v>13</v>
          </cell>
          <cell r="L4179">
            <v>17</v>
          </cell>
          <cell r="M4179">
            <v>5.2052464200000002E-2</v>
          </cell>
        </row>
        <row r="4180">
          <cell r="J4180">
            <v>6</v>
          </cell>
          <cell r="K4180">
            <v>13</v>
          </cell>
          <cell r="L4180">
            <v>17</v>
          </cell>
          <cell r="M4180">
            <v>5.6541319999999999E-2</v>
          </cell>
        </row>
        <row r="4181">
          <cell r="J4181">
            <v>7</v>
          </cell>
          <cell r="K4181">
            <v>13</v>
          </cell>
          <cell r="L4181">
            <v>17</v>
          </cell>
          <cell r="M4181">
            <v>6.3089575300000006E-2</v>
          </cell>
        </row>
        <row r="4182">
          <cell r="J4182">
            <v>8</v>
          </cell>
          <cell r="K4182">
            <v>13</v>
          </cell>
          <cell r="L4182">
            <v>17</v>
          </cell>
          <cell r="M4182">
            <v>7.1436941700000006E-2</v>
          </cell>
        </row>
        <row r="4183">
          <cell r="J4183">
            <v>9</v>
          </cell>
          <cell r="K4183">
            <v>13</v>
          </cell>
          <cell r="L4183">
            <v>17</v>
          </cell>
          <cell r="M4183">
            <v>8.9180913900000006E-2</v>
          </cell>
        </row>
        <row r="4184">
          <cell r="J4184">
            <v>10</v>
          </cell>
          <cell r="K4184">
            <v>13</v>
          </cell>
          <cell r="L4184">
            <v>17</v>
          </cell>
          <cell r="M4184">
            <v>0.13517598559999999</v>
          </cell>
        </row>
        <row r="4185">
          <cell r="J4185">
            <v>11</v>
          </cell>
          <cell r="K4185">
            <v>13</v>
          </cell>
          <cell r="L4185">
            <v>17</v>
          </cell>
          <cell r="M4185">
            <v>0</v>
          </cell>
        </row>
        <row r="4186">
          <cell r="J4186">
            <v>12</v>
          </cell>
          <cell r="K4186">
            <v>13</v>
          </cell>
          <cell r="L4186">
            <v>17</v>
          </cell>
          <cell r="M4186">
            <v>1</v>
          </cell>
        </row>
        <row r="4187">
          <cell r="J4187">
            <v>13</v>
          </cell>
          <cell r="K4187">
            <v>13</v>
          </cell>
          <cell r="L4187">
            <v>17</v>
          </cell>
          <cell r="M4187">
            <v>0</v>
          </cell>
        </row>
        <row r="4188">
          <cell r="J4188">
            <v>1</v>
          </cell>
          <cell r="K4188">
            <v>13</v>
          </cell>
          <cell r="L4188">
            <v>18</v>
          </cell>
          <cell r="M4188">
            <v>4.4912716599999999E-2</v>
          </cell>
        </row>
        <row r="4189">
          <cell r="J4189">
            <v>2</v>
          </cell>
          <cell r="K4189">
            <v>13</v>
          </cell>
          <cell r="L4189">
            <v>18</v>
          </cell>
          <cell r="M4189">
            <v>4.74770339E-2</v>
          </cell>
        </row>
        <row r="4190">
          <cell r="J4190">
            <v>3</v>
          </cell>
          <cell r="K4190">
            <v>13</v>
          </cell>
          <cell r="L4190">
            <v>18</v>
          </cell>
          <cell r="M4190">
            <v>4.9488862699999997E-2</v>
          </cell>
        </row>
        <row r="4191">
          <cell r="J4191">
            <v>4</v>
          </cell>
          <cell r="K4191">
            <v>13</v>
          </cell>
          <cell r="L4191">
            <v>18</v>
          </cell>
          <cell r="M4191">
            <v>5.2998391300000003E-2</v>
          </cell>
        </row>
        <row r="4192">
          <cell r="J4192">
            <v>5</v>
          </cell>
          <cell r="K4192">
            <v>13</v>
          </cell>
          <cell r="L4192">
            <v>18</v>
          </cell>
          <cell r="M4192">
            <v>5.8016825199999997E-2</v>
          </cell>
        </row>
        <row r="4193">
          <cell r="J4193">
            <v>6</v>
          </cell>
          <cell r="K4193">
            <v>13</v>
          </cell>
          <cell r="L4193">
            <v>18</v>
          </cell>
          <cell r="M4193">
            <v>6.2417189300000002E-2</v>
          </cell>
        </row>
        <row r="4194">
          <cell r="J4194">
            <v>7</v>
          </cell>
          <cell r="K4194">
            <v>13</v>
          </cell>
          <cell r="L4194">
            <v>18</v>
          </cell>
          <cell r="M4194">
            <v>6.8808892100000005E-2</v>
          </cell>
        </row>
        <row r="4195">
          <cell r="J4195">
            <v>8</v>
          </cell>
          <cell r="K4195">
            <v>13</v>
          </cell>
          <cell r="L4195">
            <v>18</v>
          </cell>
          <cell r="M4195">
            <v>7.7158000599999998E-2</v>
          </cell>
        </row>
        <row r="4196">
          <cell r="J4196">
            <v>9</v>
          </cell>
          <cell r="K4196">
            <v>13</v>
          </cell>
          <cell r="L4196">
            <v>18</v>
          </cell>
          <cell r="M4196">
            <v>9.4645863499999996E-2</v>
          </cell>
        </row>
        <row r="4197">
          <cell r="J4197">
            <v>10</v>
          </cell>
          <cell r="K4197">
            <v>13</v>
          </cell>
          <cell r="L4197">
            <v>18</v>
          </cell>
          <cell r="M4197">
            <v>0.13999061609999999</v>
          </cell>
        </row>
        <row r="4198">
          <cell r="J4198">
            <v>11</v>
          </cell>
          <cell r="K4198">
            <v>13</v>
          </cell>
          <cell r="L4198">
            <v>18</v>
          </cell>
          <cell r="M4198">
            <v>0</v>
          </cell>
        </row>
        <row r="4199">
          <cell r="J4199">
            <v>12</v>
          </cell>
          <cell r="K4199">
            <v>13</v>
          </cell>
          <cell r="L4199">
            <v>18</v>
          </cell>
          <cell r="M4199">
            <v>1</v>
          </cell>
        </row>
        <row r="4200">
          <cell r="J4200">
            <v>13</v>
          </cell>
          <cell r="K4200">
            <v>13</v>
          </cell>
          <cell r="L4200">
            <v>18</v>
          </cell>
          <cell r="M4200">
            <v>0</v>
          </cell>
        </row>
        <row r="4201">
          <cell r="J4201">
            <v>1</v>
          </cell>
          <cell r="K4201">
            <v>13</v>
          </cell>
          <cell r="L4201">
            <v>19</v>
          </cell>
          <cell r="M4201">
            <v>4.9713636399999997E-2</v>
          </cell>
        </row>
        <row r="4202">
          <cell r="J4202">
            <v>2</v>
          </cell>
          <cell r="K4202">
            <v>13</v>
          </cell>
          <cell r="L4202">
            <v>19</v>
          </cell>
          <cell r="M4202">
            <v>5.2297610000000001E-2</v>
          </cell>
        </row>
        <row r="4203">
          <cell r="J4203">
            <v>3</v>
          </cell>
          <cell r="K4203">
            <v>13</v>
          </cell>
          <cell r="L4203">
            <v>19</v>
          </cell>
          <cell r="M4203">
            <v>5.4263909800000003E-2</v>
          </cell>
        </row>
        <row r="4204">
          <cell r="J4204">
            <v>4</v>
          </cell>
          <cell r="K4204">
            <v>13</v>
          </cell>
          <cell r="L4204">
            <v>19</v>
          </cell>
          <cell r="M4204">
            <v>5.7764971200000001E-2</v>
          </cell>
        </row>
        <row r="4205">
          <cell r="J4205">
            <v>5</v>
          </cell>
          <cell r="K4205">
            <v>13</v>
          </cell>
          <cell r="L4205">
            <v>19</v>
          </cell>
          <cell r="M4205">
            <v>6.2782723700000001E-2</v>
          </cell>
        </row>
        <row r="4206">
          <cell r="J4206">
            <v>6</v>
          </cell>
          <cell r="K4206">
            <v>13</v>
          </cell>
          <cell r="L4206">
            <v>19</v>
          </cell>
          <cell r="M4206">
            <v>6.7109268900000005E-2</v>
          </cell>
        </row>
        <row r="4207">
          <cell r="J4207">
            <v>7</v>
          </cell>
          <cell r="K4207">
            <v>13</v>
          </cell>
          <cell r="L4207">
            <v>19</v>
          </cell>
          <cell r="M4207">
            <v>7.3371279799999994E-2</v>
          </cell>
        </row>
        <row r="4208">
          <cell r="J4208">
            <v>8</v>
          </cell>
          <cell r="K4208">
            <v>13</v>
          </cell>
          <cell r="L4208">
            <v>19</v>
          </cell>
          <cell r="M4208">
            <v>8.1714754700000003E-2</v>
          </cell>
        </row>
        <row r="4209">
          <cell r="J4209">
            <v>9</v>
          </cell>
          <cell r="K4209">
            <v>13</v>
          </cell>
          <cell r="L4209">
            <v>19</v>
          </cell>
          <cell r="M4209">
            <v>9.8997376499999998E-2</v>
          </cell>
        </row>
        <row r="4210">
          <cell r="J4210">
            <v>10</v>
          </cell>
          <cell r="K4210">
            <v>13</v>
          </cell>
          <cell r="L4210">
            <v>19</v>
          </cell>
          <cell r="M4210">
            <v>0.1438207068</v>
          </cell>
        </row>
        <row r="4211">
          <cell r="J4211">
            <v>11</v>
          </cell>
          <cell r="K4211">
            <v>13</v>
          </cell>
          <cell r="L4211">
            <v>19</v>
          </cell>
          <cell r="M4211">
            <v>0</v>
          </cell>
        </row>
        <row r="4212">
          <cell r="J4212">
            <v>12</v>
          </cell>
          <cell r="K4212">
            <v>13</v>
          </cell>
          <cell r="L4212">
            <v>19</v>
          </cell>
          <cell r="M4212">
            <v>1</v>
          </cell>
        </row>
        <row r="4213">
          <cell r="J4213">
            <v>13</v>
          </cell>
          <cell r="K4213">
            <v>13</v>
          </cell>
          <cell r="L4213">
            <v>19</v>
          </cell>
          <cell r="M4213">
            <v>0</v>
          </cell>
        </row>
        <row r="4214">
          <cell r="J4214">
            <v>1</v>
          </cell>
          <cell r="K4214">
            <v>13</v>
          </cell>
          <cell r="L4214">
            <v>20</v>
          </cell>
          <cell r="M4214">
            <v>5.3553463799999999E-2</v>
          </cell>
        </row>
        <row r="4215">
          <cell r="J4215">
            <v>2</v>
          </cell>
          <cell r="K4215">
            <v>13</v>
          </cell>
          <cell r="L4215">
            <v>20</v>
          </cell>
          <cell r="M4215">
            <v>5.6151949399999998E-2</v>
          </cell>
        </row>
        <row r="4216">
          <cell r="J4216">
            <v>3</v>
          </cell>
          <cell r="K4216">
            <v>13</v>
          </cell>
          <cell r="L4216">
            <v>20</v>
          </cell>
          <cell r="M4216">
            <v>5.8080940900000003E-2</v>
          </cell>
        </row>
        <row r="4217">
          <cell r="J4217">
            <v>4</v>
          </cell>
          <cell r="K4217">
            <v>13</v>
          </cell>
          <cell r="L4217">
            <v>20</v>
          </cell>
          <cell r="M4217">
            <v>6.1574179700000002E-2</v>
          </cell>
        </row>
        <row r="4218">
          <cell r="J4218">
            <v>5</v>
          </cell>
          <cell r="K4218">
            <v>13</v>
          </cell>
          <cell r="L4218">
            <v>20</v>
          </cell>
          <cell r="M4218">
            <v>6.65903298E-2</v>
          </cell>
        </row>
        <row r="4219">
          <cell r="J4219">
            <v>6</v>
          </cell>
          <cell r="K4219">
            <v>13</v>
          </cell>
          <cell r="L4219">
            <v>20</v>
          </cell>
          <cell r="M4219">
            <v>7.0857074000000006E-2</v>
          </cell>
        </row>
        <row r="4220">
          <cell r="J4220">
            <v>7</v>
          </cell>
          <cell r="K4220">
            <v>13</v>
          </cell>
          <cell r="L4220">
            <v>20</v>
          </cell>
          <cell r="M4220">
            <v>7.7014250699999995E-2</v>
          </cell>
        </row>
        <row r="4221">
          <cell r="J4221">
            <v>8</v>
          </cell>
          <cell r="K4221">
            <v>13</v>
          </cell>
          <cell r="L4221">
            <v>20</v>
          </cell>
          <cell r="M4221">
            <v>8.5351360299999998E-2</v>
          </cell>
        </row>
        <row r="4222">
          <cell r="J4222">
            <v>9</v>
          </cell>
          <cell r="K4222">
            <v>13</v>
          </cell>
          <cell r="L4222">
            <v>20</v>
          </cell>
          <cell r="M4222">
            <v>0.10246985209999999</v>
          </cell>
        </row>
        <row r="4223">
          <cell r="J4223">
            <v>10</v>
          </cell>
          <cell r="K4223">
            <v>13</v>
          </cell>
          <cell r="L4223">
            <v>20</v>
          </cell>
          <cell r="M4223">
            <v>0.1468761328</v>
          </cell>
        </row>
        <row r="4224">
          <cell r="J4224">
            <v>11</v>
          </cell>
          <cell r="K4224">
            <v>13</v>
          </cell>
          <cell r="L4224">
            <v>20</v>
          </cell>
          <cell r="M4224">
            <v>0</v>
          </cell>
        </row>
        <row r="4225">
          <cell r="J4225">
            <v>12</v>
          </cell>
          <cell r="K4225">
            <v>13</v>
          </cell>
          <cell r="L4225">
            <v>20</v>
          </cell>
          <cell r="M4225">
            <v>1</v>
          </cell>
        </row>
        <row r="4226">
          <cell r="J4226">
            <v>13</v>
          </cell>
          <cell r="K4226">
            <v>13</v>
          </cell>
          <cell r="L4226">
            <v>20</v>
          </cell>
          <cell r="M4226">
            <v>0</v>
          </cell>
        </row>
        <row r="4227">
          <cell r="J4227">
            <v>1</v>
          </cell>
          <cell r="K4227">
            <v>13</v>
          </cell>
          <cell r="L4227">
            <v>21</v>
          </cell>
          <cell r="M4227">
            <v>5.6622160499999998E-2</v>
          </cell>
        </row>
        <row r="4228">
          <cell r="J4228">
            <v>2</v>
          </cell>
          <cell r="K4228">
            <v>13</v>
          </cell>
          <cell r="L4228">
            <v>21</v>
          </cell>
          <cell r="M4228">
            <v>5.9231922899999997E-2</v>
          </cell>
        </row>
        <row r="4229">
          <cell r="J4229">
            <v>3</v>
          </cell>
          <cell r="K4229">
            <v>13</v>
          </cell>
          <cell r="L4229">
            <v>21</v>
          </cell>
          <cell r="M4229">
            <v>6.1130861500000001E-2</v>
          </cell>
        </row>
        <row r="4230">
          <cell r="J4230">
            <v>4</v>
          </cell>
          <cell r="K4230">
            <v>13</v>
          </cell>
          <cell r="L4230">
            <v>21</v>
          </cell>
          <cell r="M4230">
            <v>6.4617570200000002E-2</v>
          </cell>
        </row>
        <row r="4231">
          <cell r="J4231">
            <v>5</v>
          </cell>
          <cell r="K4231">
            <v>13</v>
          </cell>
          <cell r="L4231">
            <v>21</v>
          </cell>
          <cell r="M4231">
            <v>6.9632159200000002E-2</v>
          </cell>
        </row>
        <row r="4232">
          <cell r="J4232">
            <v>6</v>
          </cell>
          <cell r="K4232">
            <v>13</v>
          </cell>
          <cell r="L4232">
            <v>21</v>
          </cell>
          <cell r="M4232">
            <v>7.3850910500000005E-2</v>
          </cell>
        </row>
        <row r="4233">
          <cell r="J4233">
            <v>7</v>
          </cell>
          <cell r="K4233">
            <v>13</v>
          </cell>
          <cell r="L4233">
            <v>21</v>
          </cell>
          <cell r="M4233">
            <v>7.9924013099999996E-2</v>
          </cell>
        </row>
        <row r="4234">
          <cell r="J4234">
            <v>8</v>
          </cell>
          <cell r="K4234">
            <v>13</v>
          </cell>
          <cell r="L4234">
            <v>21</v>
          </cell>
          <cell r="M4234">
            <v>8.82555426E-2</v>
          </cell>
        </row>
        <row r="4235">
          <cell r="J4235">
            <v>9</v>
          </cell>
          <cell r="K4235">
            <v>13</v>
          </cell>
          <cell r="L4235">
            <v>21</v>
          </cell>
          <cell r="M4235">
            <v>0.1052428721</v>
          </cell>
        </row>
        <row r="4236">
          <cell r="J4236">
            <v>10</v>
          </cell>
          <cell r="K4236">
            <v>13</v>
          </cell>
          <cell r="L4236">
            <v>21</v>
          </cell>
          <cell r="M4236">
            <v>0.14931585410000001</v>
          </cell>
        </row>
        <row r="4237">
          <cell r="J4237">
            <v>11</v>
          </cell>
          <cell r="K4237">
            <v>13</v>
          </cell>
          <cell r="L4237">
            <v>21</v>
          </cell>
          <cell r="M4237">
            <v>0</v>
          </cell>
        </row>
        <row r="4238">
          <cell r="J4238">
            <v>12</v>
          </cell>
          <cell r="K4238">
            <v>13</v>
          </cell>
          <cell r="L4238">
            <v>21</v>
          </cell>
          <cell r="M4238">
            <v>1</v>
          </cell>
        </row>
        <row r="4239">
          <cell r="J4239">
            <v>13</v>
          </cell>
          <cell r="K4239">
            <v>13</v>
          </cell>
          <cell r="L4239">
            <v>21</v>
          </cell>
          <cell r="M4239">
            <v>0</v>
          </cell>
        </row>
        <row r="4240">
          <cell r="J4240">
            <v>1</v>
          </cell>
          <cell r="K4240">
            <v>13</v>
          </cell>
          <cell r="L4240">
            <v>22</v>
          </cell>
          <cell r="M4240">
            <v>5.9073941400000003E-2</v>
          </cell>
        </row>
        <row r="4241">
          <cell r="J4241">
            <v>2</v>
          </cell>
          <cell r="K4241">
            <v>13</v>
          </cell>
          <cell r="L4241">
            <v>22</v>
          </cell>
          <cell r="M4241">
            <v>6.16926286E-2</v>
          </cell>
        </row>
        <row r="4242">
          <cell r="J4242">
            <v>3</v>
          </cell>
          <cell r="K4242">
            <v>13</v>
          </cell>
          <cell r="L4242">
            <v>22</v>
          </cell>
          <cell r="M4242">
            <v>6.3567493099999997E-2</v>
          </cell>
        </row>
        <row r="4243">
          <cell r="J4243">
            <v>4</v>
          </cell>
          <cell r="K4243">
            <v>13</v>
          </cell>
          <cell r="L4243">
            <v>22</v>
          </cell>
          <cell r="M4243">
            <v>6.7048910399999995E-2</v>
          </cell>
        </row>
        <row r="4244">
          <cell r="J4244">
            <v>5</v>
          </cell>
          <cell r="K4244">
            <v>13</v>
          </cell>
          <cell r="L4244">
            <v>22</v>
          </cell>
          <cell r="M4244">
            <v>7.2062177699999994E-2</v>
          </cell>
        </row>
        <row r="4245">
          <cell r="J4245">
            <v>6</v>
          </cell>
          <cell r="K4245">
            <v>13</v>
          </cell>
          <cell r="L4245">
            <v>22</v>
          </cell>
          <cell r="M4245">
            <v>7.6242530899999994E-2</v>
          </cell>
        </row>
        <row r="4246">
          <cell r="J4246">
            <v>7</v>
          </cell>
          <cell r="K4246">
            <v>13</v>
          </cell>
          <cell r="L4246">
            <v>22</v>
          </cell>
          <cell r="M4246">
            <v>8.22483834E-2</v>
          </cell>
        </row>
        <row r="4247">
          <cell r="J4247">
            <v>8</v>
          </cell>
          <cell r="K4247">
            <v>13</v>
          </cell>
          <cell r="L4247">
            <v>22</v>
          </cell>
          <cell r="M4247">
            <v>9.0575323900000004E-2</v>
          </cell>
        </row>
        <row r="4248">
          <cell r="J4248">
            <v>9</v>
          </cell>
          <cell r="K4248">
            <v>13</v>
          </cell>
          <cell r="L4248">
            <v>22</v>
          </cell>
          <cell r="M4248">
            <v>0.10745786089999999</v>
          </cell>
        </row>
        <row r="4249">
          <cell r="J4249">
            <v>10</v>
          </cell>
          <cell r="K4249">
            <v>13</v>
          </cell>
          <cell r="L4249">
            <v>22</v>
          </cell>
          <cell r="M4249">
            <v>0.15126454819999999</v>
          </cell>
        </row>
        <row r="4250">
          <cell r="J4250">
            <v>11</v>
          </cell>
          <cell r="K4250">
            <v>13</v>
          </cell>
          <cell r="L4250">
            <v>22</v>
          </cell>
          <cell r="M4250">
            <v>0</v>
          </cell>
        </row>
        <row r="4251">
          <cell r="J4251">
            <v>12</v>
          </cell>
          <cell r="K4251">
            <v>13</v>
          </cell>
          <cell r="L4251">
            <v>22</v>
          </cell>
          <cell r="M4251">
            <v>1</v>
          </cell>
        </row>
        <row r="4252">
          <cell r="J4252">
            <v>13</v>
          </cell>
          <cell r="K4252">
            <v>13</v>
          </cell>
          <cell r="L4252">
            <v>22</v>
          </cell>
          <cell r="M4252">
            <v>0</v>
          </cell>
        </row>
        <row r="4253">
          <cell r="J4253">
            <v>1</v>
          </cell>
          <cell r="K4253">
            <v>13</v>
          </cell>
          <cell r="L4253">
            <v>23</v>
          </cell>
          <cell r="M4253">
            <v>6.1032656800000001E-2</v>
          </cell>
        </row>
        <row r="4254">
          <cell r="J4254">
            <v>2</v>
          </cell>
          <cell r="K4254">
            <v>13</v>
          </cell>
          <cell r="L4254">
            <v>23</v>
          </cell>
          <cell r="M4254">
            <v>6.3658451300000002E-2</v>
          </cell>
        </row>
        <row r="4255">
          <cell r="J4255">
            <v>3</v>
          </cell>
          <cell r="K4255">
            <v>13</v>
          </cell>
          <cell r="L4255">
            <v>23</v>
          </cell>
          <cell r="M4255">
            <v>6.5514066300000007E-2</v>
          </cell>
        </row>
        <row r="4256">
          <cell r="J4256">
            <v>4</v>
          </cell>
          <cell r="K4256">
            <v>13</v>
          </cell>
          <cell r="L4256">
            <v>23</v>
          </cell>
          <cell r="M4256">
            <v>6.8991236799999994E-2</v>
          </cell>
        </row>
        <row r="4257">
          <cell r="J4257">
            <v>5</v>
          </cell>
          <cell r="K4257">
            <v>13</v>
          </cell>
          <cell r="L4257">
            <v>23</v>
          </cell>
          <cell r="M4257">
            <v>7.4003428499999996E-2</v>
          </cell>
        </row>
        <row r="4258">
          <cell r="J4258">
            <v>6</v>
          </cell>
          <cell r="K4258">
            <v>13</v>
          </cell>
          <cell r="L4258">
            <v>23</v>
          </cell>
          <cell r="M4258">
            <v>7.8153091300000005E-2</v>
          </cell>
        </row>
        <row r="4259">
          <cell r="J4259">
            <v>7</v>
          </cell>
          <cell r="K4259">
            <v>13</v>
          </cell>
          <cell r="L4259">
            <v>23</v>
          </cell>
          <cell r="M4259">
            <v>8.4105197500000006E-2</v>
          </cell>
        </row>
        <row r="4260">
          <cell r="J4260">
            <v>8</v>
          </cell>
          <cell r="K4260">
            <v>13</v>
          </cell>
          <cell r="L4260">
            <v>23</v>
          </cell>
          <cell r="M4260">
            <v>9.2428437000000002E-2</v>
          </cell>
        </row>
        <row r="4261">
          <cell r="J4261">
            <v>9</v>
          </cell>
          <cell r="K4261">
            <v>13</v>
          </cell>
          <cell r="L4261">
            <v>23</v>
          </cell>
          <cell r="M4261">
            <v>0.10922725630000001</v>
          </cell>
        </row>
        <row r="4262">
          <cell r="J4262">
            <v>10</v>
          </cell>
          <cell r="K4262">
            <v>13</v>
          </cell>
          <cell r="L4262">
            <v>23</v>
          </cell>
          <cell r="M4262">
            <v>0.15282120199999999</v>
          </cell>
        </row>
        <row r="4263">
          <cell r="J4263">
            <v>11</v>
          </cell>
          <cell r="K4263">
            <v>13</v>
          </cell>
          <cell r="L4263">
            <v>23</v>
          </cell>
          <cell r="M4263">
            <v>0</v>
          </cell>
        </row>
        <row r="4264">
          <cell r="J4264">
            <v>12</v>
          </cell>
          <cell r="K4264">
            <v>13</v>
          </cell>
          <cell r="L4264">
            <v>23</v>
          </cell>
          <cell r="M4264">
            <v>1</v>
          </cell>
        </row>
        <row r="4265">
          <cell r="J4265">
            <v>13</v>
          </cell>
          <cell r="K4265">
            <v>13</v>
          </cell>
          <cell r="L4265">
            <v>23</v>
          </cell>
          <cell r="M4265">
            <v>0</v>
          </cell>
        </row>
        <row r="4266">
          <cell r="J4266">
            <v>1</v>
          </cell>
          <cell r="K4266">
            <v>13</v>
          </cell>
          <cell r="L4266">
            <v>24</v>
          </cell>
          <cell r="M4266">
            <v>6.2597418899999993E-2</v>
          </cell>
        </row>
        <row r="4267">
          <cell r="J4267">
            <v>2</v>
          </cell>
          <cell r="K4267">
            <v>13</v>
          </cell>
          <cell r="L4267">
            <v>24</v>
          </cell>
          <cell r="M4267">
            <v>6.5228885200000003E-2</v>
          </cell>
        </row>
        <row r="4268">
          <cell r="J4268">
            <v>3</v>
          </cell>
          <cell r="K4268">
            <v>13</v>
          </cell>
          <cell r="L4268">
            <v>24</v>
          </cell>
          <cell r="M4268">
            <v>6.7069118100000005E-2</v>
          </cell>
        </row>
        <row r="4269">
          <cell r="J4269">
            <v>4</v>
          </cell>
          <cell r="K4269">
            <v>13</v>
          </cell>
          <cell r="L4269">
            <v>24</v>
          </cell>
          <cell r="M4269">
            <v>7.0542890600000005E-2</v>
          </cell>
        </row>
        <row r="4270">
          <cell r="J4270">
            <v>5</v>
          </cell>
          <cell r="K4270">
            <v>13</v>
          </cell>
          <cell r="L4270">
            <v>24</v>
          </cell>
          <cell r="M4270">
            <v>7.5554217800000004E-2</v>
          </cell>
        </row>
        <row r="4271">
          <cell r="J4271">
            <v>6</v>
          </cell>
          <cell r="K4271">
            <v>13</v>
          </cell>
          <cell r="L4271">
            <v>24</v>
          </cell>
          <cell r="M4271">
            <v>7.9679359199999994E-2</v>
          </cell>
        </row>
        <row r="4272">
          <cell r="J4272">
            <v>7</v>
          </cell>
          <cell r="K4272">
            <v>13</v>
          </cell>
          <cell r="L4272">
            <v>24</v>
          </cell>
          <cell r="M4272">
            <v>8.5588523499999999E-2</v>
          </cell>
        </row>
        <row r="4273">
          <cell r="J4273">
            <v>8</v>
          </cell>
          <cell r="K4273">
            <v>13</v>
          </cell>
          <cell r="L4273">
            <v>24</v>
          </cell>
          <cell r="M4273">
            <v>9.3908797099999997E-2</v>
          </cell>
        </row>
        <row r="4274">
          <cell r="J4274">
            <v>9</v>
          </cell>
          <cell r="K4274">
            <v>13</v>
          </cell>
          <cell r="L4274">
            <v>24</v>
          </cell>
          <cell r="M4274">
            <v>0.11064073689999999</v>
          </cell>
        </row>
        <row r="4275">
          <cell r="J4275">
            <v>10</v>
          </cell>
          <cell r="K4275">
            <v>13</v>
          </cell>
          <cell r="L4275">
            <v>24</v>
          </cell>
          <cell r="M4275">
            <v>0.15406472930000001</v>
          </cell>
        </row>
        <row r="4276">
          <cell r="J4276">
            <v>11</v>
          </cell>
          <cell r="K4276">
            <v>13</v>
          </cell>
          <cell r="L4276">
            <v>24</v>
          </cell>
          <cell r="M4276">
            <v>0</v>
          </cell>
        </row>
        <row r="4277">
          <cell r="J4277">
            <v>12</v>
          </cell>
          <cell r="K4277">
            <v>13</v>
          </cell>
          <cell r="L4277">
            <v>24</v>
          </cell>
          <cell r="M4277">
            <v>1</v>
          </cell>
        </row>
        <row r="4278">
          <cell r="J4278">
            <v>13</v>
          </cell>
          <cell r="K4278">
            <v>13</v>
          </cell>
          <cell r="L4278">
            <v>24</v>
          </cell>
          <cell r="M4278">
            <v>0</v>
          </cell>
        </row>
        <row r="4279">
          <cell r="J4279">
            <v>1</v>
          </cell>
          <cell r="K4279">
            <v>13</v>
          </cell>
          <cell r="L4279">
            <v>25</v>
          </cell>
          <cell r="M4279">
            <v>6.3847450900000005E-2</v>
          </cell>
        </row>
        <row r="4280">
          <cell r="J4280">
            <v>2</v>
          </cell>
          <cell r="K4280">
            <v>13</v>
          </cell>
          <cell r="L4280">
            <v>25</v>
          </cell>
          <cell r="M4280">
            <v>6.6483446599999996E-2</v>
          </cell>
        </row>
        <row r="4281">
          <cell r="J4281">
            <v>3</v>
          </cell>
          <cell r="K4281">
            <v>13</v>
          </cell>
          <cell r="L4281">
            <v>25</v>
          </cell>
          <cell r="M4281">
            <v>6.831139E-2</v>
          </cell>
        </row>
        <row r="4282">
          <cell r="J4282">
            <v>4</v>
          </cell>
          <cell r="K4282">
            <v>13</v>
          </cell>
          <cell r="L4282">
            <v>25</v>
          </cell>
          <cell r="M4282">
            <v>7.1782446700000002E-2</v>
          </cell>
        </row>
        <row r="4283">
          <cell r="J4283">
            <v>5</v>
          </cell>
          <cell r="K4283">
            <v>13</v>
          </cell>
          <cell r="L4283">
            <v>25</v>
          </cell>
          <cell r="M4283">
            <v>7.6793081799999996E-2</v>
          </cell>
        </row>
        <row r="4284">
          <cell r="J4284">
            <v>6</v>
          </cell>
          <cell r="K4284">
            <v>13</v>
          </cell>
          <cell r="L4284">
            <v>25</v>
          </cell>
          <cell r="M4284">
            <v>8.0898632999999998E-2</v>
          </cell>
        </row>
        <row r="4285">
          <cell r="J4285">
            <v>7</v>
          </cell>
          <cell r="K4285">
            <v>13</v>
          </cell>
          <cell r="L4285">
            <v>25</v>
          </cell>
          <cell r="M4285">
            <v>8.6773490999999994E-2</v>
          </cell>
        </row>
        <row r="4286">
          <cell r="J4286">
            <v>8</v>
          </cell>
          <cell r="K4286">
            <v>13</v>
          </cell>
          <cell r="L4286">
            <v>25</v>
          </cell>
          <cell r="M4286">
            <v>9.5091392900000002E-2</v>
          </cell>
        </row>
        <row r="4287">
          <cell r="J4287">
            <v>9</v>
          </cell>
          <cell r="K4287">
            <v>13</v>
          </cell>
          <cell r="L4287">
            <v>25</v>
          </cell>
          <cell r="M4287">
            <v>0.1117699051</v>
          </cell>
        </row>
        <row r="4288">
          <cell r="J4288">
            <v>10</v>
          </cell>
          <cell r="K4288">
            <v>13</v>
          </cell>
          <cell r="L4288">
            <v>25</v>
          </cell>
          <cell r="M4288">
            <v>0.15505812790000001</v>
          </cell>
        </row>
        <row r="4289">
          <cell r="J4289">
            <v>11</v>
          </cell>
          <cell r="K4289">
            <v>13</v>
          </cell>
          <cell r="L4289">
            <v>25</v>
          </cell>
          <cell r="M4289">
            <v>0</v>
          </cell>
        </row>
        <row r="4290">
          <cell r="J4290">
            <v>12</v>
          </cell>
          <cell r="K4290">
            <v>13</v>
          </cell>
          <cell r="L4290">
            <v>25</v>
          </cell>
          <cell r="M4290">
            <v>1</v>
          </cell>
        </row>
        <row r="4291">
          <cell r="J4291">
            <v>13</v>
          </cell>
          <cell r="K4291">
            <v>13</v>
          </cell>
          <cell r="L4291">
            <v>25</v>
          </cell>
          <cell r="M4291">
            <v>0</v>
          </cell>
        </row>
        <row r="4292">
          <cell r="J4292">
            <v>1</v>
          </cell>
          <cell r="K4292">
            <v>13</v>
          </cell>
          <cell r="L4292">
            <v>26</v>
          </cell>
          <cell r="M4292">
            <v>6.4846053200000003E-2</v>
          </cell>
        </row>
        <row r="4293">
          <cell r="J4293">
            <v>2</v>
          </cell>
          <cell r="K4293">
            <v>13</v>
          </cell>
          <cell r="L4293">
            <v>26</v>
          </cell>
          <cell r="M4293">
            <v>6.7485666799999997E-2</v>
          </cell>
        </row>
        <row r="4294">
          <cell r="J4294">
            <v>3</v>
          </cell>
          <cell r="K4294">
            <v>13</v>
          </cell>
          <cell r="L4294">
            <v>26</v>
          </cell>
          <cell r="M4294">
            <v>6.93037923E-2</v>
          </cell>
        </row>
        <row r="4295">
          <cell r="J4295">
            <v>4</v>
          </cell>
          <cell r="K4295">
            <v>13</v>
          </cell>
          <cell r="L4295">
            <v>26</v>
          </cell>
          <cell r="M4295">
            <v>7.2772679100000001E-2</v>
          </cell>
        </row>
        <row r="4296">
          <cell r="J4296">
            <v>5</v>
          </cell>
          <cell r="K4296">
            <v>13</v>
          </cell>
          <cell r="L4296">
            <v>26</v>
          </cell>
          <cell r="M4296">
            <v>7.7782760899999998E-2</v>
          </cell>
        </row>
        <row r="4297">
          <cell r="J4297">
            <v>6</v>
          </cell>
          <cell r="K4297">
            <v>13</v>
          </cell>
          <cell r="L4297">
            <v>26</v>
          </cell>
          <cell r="M4297">
            <v>8.1872661999999999E-2</v>
          </cell>
        </row>
        <row r="4298">
          <cell r="J4298">
            <v>7</v>
          </cell>
          <cell r="K4298">
            <v>13</v>
          </cell>
          <cell r="L4298">
            <v>26</v>
          </cell>
          <cell r="M4298">
            <v>8.7720113700000005E-2</v>
          </cell>
        </row>
        <row r="4299">
          <cell r="J4299">
            <v>8</v>
          </cell>
          <cell r="K4299">
            <v>13</v>
          </cell>
          <cell r="L4299">
            <v>26</v>
          </cell>
          <cell r="M4299">
            <v>9.6036120200000005E-2</v>
          </cell>
        </row>
        <row r="4300">
          <cell r="J4300">
            <v>9</v>
          </cell>
          <cell r="K4300">
            <v>13</v>
          </cell>
          <cell r="L4300">
            <v>26</v>
          </cell>
          <cell r="M4300">
            <v>0.1126719511</v>
          </cell>
        </row>
        <row r="4301">
          <cell r="J4301">
            <v>10</v>
          </cell>
          <cell r="K4301">
            <v>13</v>
          </cell>
          <cell r="L4301">
            <v>26</v>
          </cell>
          <cell r="M4301">
            <v>0.15585171289999999</v>
          </cell>
        </row>
        <row r="4302">
          <cell r="J4302">
            <v>11</v>
          </cell>
          <cell r="K4302">
            <v>13</v>
          </cell>
          <cell r="L4302">
            <v>26</v>
          </cell>
          <cell r="M4302">
            <v>0</v>
          </cell>
        </row>
        <row r="4303">
          <cell r="J4303">
            <v>12</v>
          </cell>
          <cell r="K4303">
            <v>13</v>
          </cell>
          <cell r="L4303">
            <v>26</v>
          </cell>
          <cell r="M4303">
            <v>1</v>
          </cell>
        </row>
        <row r="4304">
          <cell r="J4304">
            <v>13</v>
          </cell>
          <cell r="K4304">
            <v>13</v>
          </cell>
          <cell r="L4304">
            <v>26</v>
          </cell>
          <cell r="M4304">
            <v>0</v>
          </cell>
        </row>
        <row r="4305">
          <cell r="J4305">
            <v>1</v>
          </cell>
          <cell r="K4305">
            <v>13</v>
          </cell>
          <cell r="L4305">
            <v>27</v>
          </cell>
          <cell r="M4305">
            <v>6.5643797000000004E-2</v>
          </cell>
        </row>
        <row r="4306">
          <cell r="J4306">
            <v>2</v>
          </cell>
          <cell r="K4306">
            <v>13</v>
          </cell>
          <cell r="L4306">
            <v>27</v>
          </cell>
          <cell r="M4306">
            <v>6.8286300800000005E-2</v>
          </cell>
        </row>
        <row r="4307">
          <cell r="J4307">
            <v>3</v>
          </cell>
          <cell r="K4307">
            <v>13</v>
          </cell>
          <cell r="L4307">
            <v>27</v>
          </cell>
          <cell r="M4307">
            <v>7.0096583000000004E-2</v>
          </cell>
        </row>
        <row r="4308">
          <cell r="J4308">
            <v>4</v>
          </cell>
          <cell r="K4308">
            <v>13</v>
          </cell>
          <cell r="L4308">
            <v>27</v>
          </cell>
          <cell r="M4308">
            <v>7.3563736199999993E-2</v>
          </cell>
        </row>
        <row r="4309">
          <cell r="J4309">
            <v>5</v>
          </cell>
          <cell r="K4309">
            <v>13</v>
          </cell>
          <cell r="L4309">
            <v>27</v>
          </cell>
          <cell r="M4309">
            <v>7.8573376099999995E-2</v>
          </cell>
        </row>
        <row r="4310">
          <cell r="J4310">
            <v>6</v>
          </cell>
          <cell r="K4310">
            <v>13</v>
          </cell>
          <cell r="L4310">
            <v>27</v>
          </cell>
          <cell r="M4310">
            <v>8.2650774799999993E-2</v>
          </cell>
        </row>
        <row r="4311">
          <cell r="J4311">
            <v>7</v>
          </cell>
          <cell r="K4311">
            <v>13</v>
          </cell>
          <cell r="L4311">
            <v>27</v>
          </cell>
          <cell r="M4311">
            <v>8.8476332599999999E-2</v>
          </cell>
        </row>
        <row r="4312">
          <cell r="J4312">
            <v>8</v>
          </cell>
          <cell r="K4312">
            <v>13</v>
          </cell>
          <cell r="L4312">
            <v>27</v>
          </cell>
          <cell r="M4312">
            <v>9.6790824799999994E-2</v>
          </cell>
        </row>
        <row r="4313">
          <cell r="J4313">
            <v>9</v>
          </cell>
          <cell r="K4313">
            <v>13</v>
          </cell>
          <cell r="L4313">
            <v>27</v>
          </cell>
          <cell r="M4313">
            <v>0.1133925594</v>
          </cell>
        </row>
        <row r="4314">
          <cell r="J4314">
            <v>10</v>
          </cell>
          <cell r="K4314">
            <v>13</v>
          </cell>
          <cell r="L4314">
            <v>27</v>
          </cell>
          <cell r="M4314">
            <v>0.1564856758</v>
          </cell>
        </row>
        <row r="4315">
          <cell r="J4315">
            <v>11</v>
          </cell>
          <cell r="K4315">
            <v>13</v>
          </cell>
          <cell r="L4315">
            <v>27</v>
          </cell>
          <cell r="M4315">
            <v>0</v>
          </cell>
        </row>
        <row r="4316">
          <cell r="J4316">
            <v>12</v>
          </cell>
          <cell r="K4316">
            <v>13</v>
          </cell>
          <cell r="L4316">
            <v>27</v>
          </cell>
          <cell r="M4316">
            <v>1</v>
          </cell>
        </row>
        <row r="4317">
          <cell r="J4317">
            <v>13</v>
          </cell>
          <cell r="K4317">
            <v>13</v>
          </cell>
          <cell r="L4317">
            <v>27</v>
          </cell>
          <cell r="M4317">
            <v>0</v>
          </cell>
        </row>
        <row r="4318">
          <cell r="J4318">
            <v>1</v>
          </cell>
          <cell r="K4318">
            <v>13</v>
          </cell>
          <cell r="L4318">
            <v>28</v>
          </cell>
          <cell r="M4318">
            <v>6.6281082899999996E-2</v>
          </cell>
        </row>
        <row r="4319">
          <cell r="J4319">
            <v>2</v>
          </cell>
          <cell r="K4319">
            <v>13</v>
          </cell>
          <cell r="L4319">
            <v>28</v>
          </cell>
          <cell r="M4319">
            <v>6.8925895400000006E-2</v>
          </cell>
        </row>
        <row r="4320">
          <cell r="J4320">
            <v>3</v>
          </cell>
          <cell r="K4320">
            <v>13</v>
          </cell>
          <cell r="L4320">
            <v>28</v>
          </cell>
          <cell r="M4320">
            <v>7.0729912000000006E-2</v>
          </cell>
        </row>
        <row r="4321">
          <cell r="J4321">
            <v>4</v>
          </cell>
          <cell r="K4321">
            <v>13</v>
          </cell>
          <cell r="L4321">
            <v>28</v>
          </cell>
          <cell r="M4321">
            <v>7.4195680299999997E-2</v>
          </cell>
        </row>
        <row r="4322">
          <cell r="J4322">
            <v>5</v>
          </cell>
          <cell r="K4322">
            <v>13</v>
          </cell>
          <cell r="L4322">
            <v>28</v>
          </cell>
          <cell r="M4322">
            <v>7.9204966900000007E-2</v>
          </cell>
        </row>
        <row r="4323">
          <cell r="J4323">
            <v>6</v>
          </cell>
          <cell r="K4323">
            <v>13</v>
          </cell>
          <cell r="L4323">
            <v>28</v>
          </cell>
          <cell r="M4323">
            <v>8.3272377999999994E-2</v>
          </cell>
        </row>
        <row r="4324">
          <cell r="J4324">
            <v>7</v>
          </cell>
          <cell r="K4324">
            <v>13</v>
          </cell>
          <cell r="L4324">
            <v>28</v>
          </cell>
          <cell r="M4324">
            <v>8.9080445600000002E-2</v>
          </cell>
        </row>
        <row r="4325">
          <cell r="J4325">
            <v>8</v>
          </cell>
          <cell r="K4325">
            <v>13</v>
          </cell>
          <cell r="L4325">
            <v>28</v>
          </cell>
          <cell r="M4325">
            <v>9.7393728099999993E-2</v>
          </cell>
        </row>
        <row r="4326">
          <cell r="J4326">
            <v>9</v>
          </cell>
          <cell r="K4326">
            <v>13</v>
          </cell>
          <cell r="L4326">
            <v>28</v>
          </cell>
          <cell r="M4326">
            <v>0.1139682244</v>
          </cell>
        </row>
        <row r="4327">
          <cell r="J4327">
            <v>10</v>
          </cell>
          <cell r="K4327">
            <v>13</v>
          </cell>
          <cell r="L4327">
            <v>28</v>
          </cell>
          <cell r="M4327">
            <v>0.15699212339999999</v>
          </cell>
        </row>
        <row r="4328">
          <cell r="J4328">
            <v>11</v>
          </cell>
          <cell r="K4328">
            <v>13</v>
          </cell>
          <cell r="L4328">
            <v>28</v>
          </cell>
          <cell r="M4328">
            <v>0</v>
          </cell>
        </row>
        <row r="4329">
          <cell r="J4329">
            <v>12</v>
          </cell>
          <cell r="K4329">
            <v>13</v>
          </cell>
          <cell r="L4329">
            <v>28</v>
          </cell>
          <cell r="M4329">
            <v>1</v>
          </cell>
        </row>
        <row r="4330">
          <cell r="J4330">
            <v>13</v>
          </cell>
          <cell r="K4330">
            <v>13</v>
          </cell>
          <cell r="L4330">
            <v>28</v>
          </cell>
          <cell r="M4330">
            <v>0</v>
          </cell>
        </row>
        <row r="4331">
          <cell r="J4331">
            <v>1</v>
          </cell>
          <cell r="K4331">
            <v>13</v>
          </cell>
          <cell r="L4331">
            <v>29</v>
          </cell>
          <cell r="M4331">
            <v>6.6790185099999996E-2</v>
          </cell>
        </row>
        <row r="4332">
          <cell r="J4332">
            <v>2</v>
          </cell>
          <cell r="K4332">
            <v>13</v>
          </cell>
          <cell r="L4332">
            <v>29</v>
          </cell>
          <cell r="M4332">
            <v>6.9436841999999999E-2</v>
          </cell>
        </row>
        <row r="4333">
          <cell r="J4333">
            <v>3</v>
          </cell>
          <cell r="K4333">
            <v>13</v>
          </cell>
          <cell r="L4333">
            <v>29</v>
          </cell>
          <cell r="M4333">
            <v>7.1235853200000004E-2</v>
          </cell>
        </row>
        <row r="4334">
          <cell r="J4334">
            <v>4</v>
          </cell>
          <cell r="K4334">
            <v>13</v>
          </cell>
          <cell r="L4334">
            <v>29</v>
          </cell>
          <cell r="M4334">
            <v>7.4700515100000003E-2</v>
          </cell>
        </row>
        <row r="4335">
          <cell r="J4335">
            <v>5</v>
          </cell>
          <cell r="K4335">
            <v>13</v>
          </cell>
          <cell r="L4335">
            <v>29</v>
          </cell>
          <cell r="M4335">
            <v>7.9709519600000001E-2</v>
          </cell>
        </row>
        <row r="4336">
          <cell r="J4336">
            <v>6</v>
          </cell>
          <cell r="K4336">
            <v>13</v>
          </cell>
          <cell r="L4336">
            <v>29</v>
          </cell>
          <cell r="M4336">
            <v>8.3768951999999994E-2</v>
          </cell>
        </row>
        <row r="4337">
          <cell r="J4337">
            <v>7</v>
          </cell>
          <cell r="K4337">
            <v>13</v>
          </cell>
          <cell r="L4337">
            <v>29</v>
          </cell>
          <cell r="M4337">
            <v>8.9563047300000004E-2</v>
          </cell>
        </row>
        <row r="4338">
          <cell r="J4338">
            <v>8</v>
          </cell>
          <cell r="K4338">
            <v>13</v>
          </cell>
          <cell r="L4338">
            <v>29</v>
          </cell>
          <cell r="M4338">
            <v>9.7875363399999998E-2</v>
          </cell>
        </row>
        <row r="4339">
          <cell r="J4339">
            <v>9</v>
          </cell>
          <cell r="K4339">
            <v>13</v>
          </cell>
          <cell r="L4339">
            <v>29</v>
          </cell>
          <cell r="M4339">
            <v>0.11442810019999999</v>
          </cell>
        </row>
        <row r="4340">
          <cell r="J4340">
            <v>10</v>
          </cell>
          <cell r="K4340">
            <v>13</v>
          </cell>
          <cell r="L4340">
            <v>29</v>
          </cell>
          <cell r="M4340">
            <v>0.15739670410000001</v>
          </cell>
        </row>
        <row r="4341">
          <cell r="J4341">
            <v>11</v>
          </cell>
          <cell r="K4341">
            <v>13</v>
          </cell>
          <cell r="L4341">
            <v>29</v>
          </cell>
          <cell r="M4341">
            <v>0</v>
          </cell>
        </row>
        <row r="4342">
          <cell r="J4342">
            <v>12</v>
          </cell>
          <cell r="K4342">
            <v>13</v>
          </cell>
          <cell r="L4342">
            <v>29</v>
          </cell>
          <cell r="M4342">
            <v>1</v>
          </cell>
        </row>
        <row r="4343">
          <cell r="J4343">
            <v>13</v>
          </cell>
          <cell r="K4343">
            <v>13</v>
          </cell>
          <cell r="L4343">
            <v>29</v>
          </cell>
          <cell r="M4343">
            <v>0</v>
          </cell>
        </row>
        <row r="4344">
          <cell r="J4344">
            <v>1</v>
          </cell>
          <cell r="K4344">
            <v>13</v>
          </cell>
          <cell r="L4344">
            <v>30</v>
          </cell>
          <cell r="M4344">
            <v>6.7196886499999997E-2</v>
          </cell>
        </row>
        <row r="4345">
          <cell r="J4345">
            <v>2</v>
          </cell>
          <cell r="K4345">
            <v>13</v>
          </cell>
          <cell r="L4345">
            <v>30</v>
          </cell>
          <cell r="M4345">
            <v>6.9845016800000007E-2</v>
          </cell>
        </row>
        <row r="4346">
          <cell r="J4346">
            <v>3</v>
          </cell>
          <cell r="K4346">
            <v>13</v>
          </cell>
          <cell r="L4346">
            <v>30</v>
          </cell>
          <cell r="M4346">
            <v>7.1640029399999999E-2</v>
          </cell>
        </row>
        <row r="4347">
          <cell r="J4347">
            <v>4</v>
          </cell>
          <cell r="K4347">
            <v>13</v>
          </cell>
          <cell r="L4347">
            <v>30</v>
          </cell>
          <cell r="M4347">
            <v>7.5103807499999994E-2</v>
          </cell>
        </row>
        <row r="4348">
          <cell r="J4348">
            <v>5</v>
          </cell>
          <cell r="K4348">
            <v>13</v>
          </cell>
          <cell r="L4348">
            <v>30</v>
          </cell>
          <cell r="M4348">
            <v>8.0112586599999994E-2</v>
          </cell>
        </row>
        <row r="4349">
          <cell r="J4349">
            <v>6</v>
          </cell>
          <cell r="K4349">
            <v>13</v>
          </cell>
          <cell r="L4349">
            <v>30</v>
          </cell>
          <cell r="M4349">
            <v>8.4165645100000006E-2</v>
          </cell>
        </row>
        <row r="4350">
          <cell r="J4350">
            <v>7</v>
          </cell>
          <cell r="K4350">
            <v>13</v>
          </cell>
          <cell r="L4350">
            <v>30</v>
          </cell>
          <cell r="M4350">
            <v>8.9948578599999995E-2</v>
          </cell>
        </row>
        <row r="4351">
          <cell r="J4351">
            <v>8</v>
          </cell>
          <cell r="K4351">
            <v>13</v>
          </cell>
          <cell r="L4351">
            <v>30</v>
          </cell>
          <cell r="M4351">
            <v>9.8260122599999999E-2</v>
          </cell>
        </row>
        <row r="4352">
          <cell r="J4352">
            <v>9</v>
          </cell>
          <cell r="K4352">
            <v>13</v>
          </cell>
          <cell r="L4352">
            <v>30</v>
          </cell>
          <cell r="M4352">
            <v>0.11479547649999999</v>
          </cell>
        </row>
        <row r="4353">
          <cell r="J4353">
            <v>10</v>
          </cell>
          <cell r="K4353">
            <v>13</v>
          </cell>
          <cell r="L4353">
            <v>30</v>
          </cell>
          <cell r="M4353">
            <v>0.1577199074</v>
          </cell>
        </row>
        <row r="4354">
          <cell r="J4354">
            <v>11</v>
          </cell>
          <cell r="K4354">
            <v>13</v>
          </cell>
          <cell r="L4354">
            <v>30</v>
          </cell>
          <cell r="M4354">
            <v>0</v>
          </cell>
        </row>
        <row r="4355">
          <cell r="J4355">
            <v>12</v>
          </cell>
          <cell r="K4355">
            <v>13</v>
          </cell>
          <cell r="L4355">
            <v>30</v>
          </cell>
          <cell r="M4355">
            <v>1</v>
          </cell>
        </row>
        <row r="4356">
          <cell r="J4356">
            <v>13</v>
          </cell>
          <cell r="K4356">
            <v>13</v>
          </cell>
          <cell r="L4356">
            <v>30</v>
          </cell>
          <cell r="M4356">
            <v>0</v>
          </cell>
        </row>
        <row r="4357">
          <cell r="J4357">
            <v>1</v>
          </cell>
          <cell r="K4357">
            <v>14</v>
          </cell>
          <cell r="L4357">
            <v>14</v>
          </cell>
          <cell r="M4357">
            <v>3.4891023000000001E-3</v>
          </cell>
        </row>
        <row r="4358">
          <cell r="J4358">
            <v>2</v>
          </cell>
          <cell r="K4358">
            <v>14</v>
          </cell>
          <cell r="L4358">
            <v>14</v>
          </cell>
          <cell r="M4358">
            <v>4.0533634999999997E-3</v>
          </cell>
        </row>
        <row r="4359">
          <cell r="J4359">
            <v>3</v>
          </cell>
          <cell r="K4359">
            <v>14</v>
          </cell>
          <cell r="L4359">
            <v>14</v>
          </cell>
          <cell r="M4359">
            <v>5.0426383E-3</v>
          </cell>
        </row>
        <row r="4360">
          <cell r="J4360">
            <v>4</v>
          </cell>
          <cell r="K4360">
            <v>14</v>
          </cell>
          <cell r="L4360">
            <v>14</v>
          </cell>
          <cell r="M4360">
            <v>6.8828331000000001E-3</v>
          </cell>
        </row>
        <row r="4361">
          <cell r="J4361">
            <v>5</v>
          </cell>
          <cell r="K4361">
            <v>14</v>
          </cell>
          <cell r="L4361">
            <v>14</v>
          </cell>
          <cell r="M4361">
            <v>9.9777883999999997E-3</v>
          </cell>
        </row>
        <row r="4362">
          <cell r="J4362">
            <v>6</v>
          </cell>
          <cell r="K4362">
            <v>14</v>
          </cell>
          <cell r="L4362">
            <v>14</v>
          </cell>
          <cell r="M4362">
            <v>1.3470614000000001E-2</v>
          </cell>
        </row>
        <row r="4363">
          <cell r="J4363">
            <v>7</v>
          </cell>
          <cell r="K4363">
            <v>14</v>
          </cell>
          <cell r="L4363">
            <v>14</v>
          </cell>
          <cell r="M4363">
            <v>1.8704821E-2</v>
          </cell>
        </row>
        <row r="4364">
          <cell r="J4364">
            <v>8</v>
          </cell>
          <cell r="K4364">
            <v>14</v>
          </cell>
          <cell r="L4364">
            <v>14</v>
          </cell>
          <cell r="M4364">
            <v>2.3466104299999999E-2</v>
          </cell>
        </row>
        <row r="4365">
          <cell r="J4365">
            <v>9</v>
          </cell>
          <cell r="K4365">
            <v>14</v>
          </cell>
          <cell r="L4365">
            <v>14</v>
          </cell>
          <cell r="M4365">
            <v>4.2010795500000003E-2</v>
          </cell>
        </row>
        <row r="4366">
          <cell r="J4366">
            <v>10</v>
          </cell>
          <cell r="K4366">
            <v>14</v>
          </cell>
          <cell r="L4366">
            <v>14</v>
          </cell>
          <cell r="M4366">
            <v>9.0907474599999996E-2</v>
          </cell>
        </row>
        <row r="4367">
          <cell r="J4367">
            <v>11</v>
          </cell>
          <cell r="K4367">
            <v>14</v>
          </cell>
          <cell r="L4367">
            <v>14</v>
          </cell>
          <cell r="M4367">
            <v>0</v>
          </cell>
        </row>
        <row r="4368">
          <cell r="J4368">
            <v>12</v>
          </cell>
          <cell r="K4368">
            <v>14</v>
          </cell>
          <cell r="L4368">
            <v>14</v>
          </cell>
          <cell r="M4368">
            <v>1</v>
          </cell>
        </row>
        <row r="4369">
          <cell r="J4369">
            <v>13</v>
          </cell>
          <cell r="K4369">
            <v>14</v>
          </cell>
          <cell r="L4369">
            <v>14</v>
          </cell>
          <cell r="M4369">
            <v>0</v>
          </cell>
        </row>
        <row r="4370">
          <cell r="J4370">
            <v>1</v>
          </cell>
          <cell r="K4370">
            <v>14</v>
          </cell>
          <cell r="L4370">
            <v>15</v>
          </cell>
          <cell r="M4370">
            <v>1.24076619E-2</v>
          </cell>
        </row>
        <row r="4371">
          <cell r="J4371">
            <v>2</v>
          </cell>
          <cell r="K4371">
            <v>14</v>
          </cell>
          <cell r="L4371">
            <v>15</v>
          </cell>
          <cell r="M4371">
            <v>1.4265846299999999E-2</v>
          </cell>
        </row>
        <row r="4372">
          <cell r="J4372">
            <v>3</v>
          </cell>
          <cell r="K4372">
            <v>14</v>
          </cell>
          <cell r="L4372">
            <v>15</v>
          </cell>
          <cell r="M4372">
            <v>1.6158597300000001E-2</v>
          </cell>
        </row>
        <row r="4373">
          <cell r="J4373">
            <v>4</v>
          </cell>
          <cell r="K4373">
            <v>14</v>
          </cell>
          <cell r="L4373">
            <v>15</v>
          </cell>
          <cell r="M4373">
            <v>1.9218419800000001E-2</v>
          </cell>
        </row>
        <row r="4374">
          <cell r="J4374">
            <v>5</v>
          </cell>
          <cell r="K4374">
            <v>14</v>
          </cell>
          <cell r="L4374">
            <v>15</v>
          </cell>
          <cell r="M4374">
            <v>2.3720465900000001E-2</v>
          </cell>
        </row>
        <row r="4375">
          <cell r="J4375">
            <v>6</v>
          </cell>
          <cell r="K4375">
            <v>14</v>
          </cell>
          <cell r="L4375">
            <v>15</v>
          </cell>
          <cell r="M4375">
            <v>2.82360722E-2</v>
          </cell>
        </row>
        <row r="4376">
          <cell r="J4376">
            <v>7</v>
          </cell>
          <cell r="K4376">
            <v>14</v>
          </cell>
          <cell r="L4376">
            <v>15</v>
          </cell>
          <cell r="M4376">
            <v>3.4944621799999999E-2</v>
          </cell>
        </row>
        <row r="4377">
          <cell r="J4377">
            <v>8</v>
          </cell>
          <cell r="K4377">
            <v>14</v>
          </cell>
          <cell r="L4377">
            <v>15</v>
          </cell>
          <cell r="M4377">
            <v>4.2391600199999997E-2</v>
          </cell>
        </row>
        <row r="4378">
          <cell r="J4378">
            <v>9</v>
          </cell>
          <cell r="K4378">
            <v>14</v>
          </cell>
          <cell r="L4378">
            <v>15</v>
          </cell>
          <cell r="M4378">
            <v>6.1258375800000001E-2</v>
          </cell>
        </row>
        <row r="4379">
          <cell r="J4379">
            <v>10</v>
          </cell>
          <cell r="K4379">
            <v>14</v>
          </cell>
          <cell r="L4379">
            <v>15</v>
          </cell>
          <cell r="M4379">
            <v>0.1100951672</v>
          </cell>
        </row>
        <row r="4380">
          <cell r="J4380">
            <v>11</v>
          </cell>
          <cell r="K4380">
            <v>14</v>
          </cell>
          <cell r="L4380">
            <v>15</v>
          </cell>
          <cell r="M4380">
            <v>0</v>
          </cell>
        </row>
        <row r="4381">
          <cell r="J4381">
            <v>12</v>
          </cell>
          <cell r="K4381">
            <v>14</v>
          </cell>
          <cell r="L4381">
            <v>15</v>
          </cell>
          <cell r="M4381">
            <v>1</v>
          </cell>
        </row>
        <row r="4382">
          <cell r="J4382">
            <v>13</v>
          </cell>
          <cell r="K4382">
            <v>14</v>
          </cell>
          <cell r="L4382">
            <v>15</v>
          </cell>
          <cell r="M4382">
            <v>0</v>
          </cell>
        </row>
        <row r="4383">
          <cell r="J4383">
            <v>1</v>
          </cell>
          <cell r="K4383">
            <v>14</v>
          </cell>
          <cell r="L4383">
            <v>16</v>
          </cell>
          <cell r="M4383">
            <v>2.2530898600000002E-2</v>
          </cell>
        </row>
        <row r="4384">
          <cell r="J4384">
            <v>2</v>
          </cell>
          <cell r="K4384">
            <v>14</v>
          </cell>
          <cell r="L4384">
            <v>16</v>
          </cell>
          <cell r="M4384">
            <v>2.48541914E-2</v>
          </cell>
        </row>
        <row r="4385">
          <cell r="J4385">
            <v>3</v>
          </cell>
          <cell r="K4385">
            <v>14</v>
          </cell>
          <cell r="L4385">
            <v>16</v>
          </cell>
          <cell r="M4385">
            <v>2.6967662999999999E-2</v>
          </cell>
        </row>
        <row r="4386">
          <cell r="J4386">
            <v>4</v>
          </cell>
          <cell r="K4386">
            <v>14</v>
          </cell>
          <cell r="L4386">
            <v>16</v>
          </cell>
          <cell r="M4386">
            <v>3.0386395300000001E-2</v>
          </cell>
        </row>
        <row r="4387">
          <cell r="J4387">
            <v>5</v>
          </cell>
          <cell r="K4387">
            <v>14</v>
          </cell>
          <cell r="L4387">
            <v>16</v>
          </cell>
          <cell r="M4387">
            <v>3.5276263299999999E-2</v>
          </cell>
        </row>
        <row r="4388">
          <cell r="J4388">
            <v>6</v>
          </cell>
          <cell r="K4388">
            <v>14</v>
          </cell>
          <cell r="L4388">
            <v>16</v>
          </cell>
          <cell r="M4388">
            <v>3.9925518100000001E-2</v>
          </cell>
        </row>
        <row r="4389">
          <cell r="J4389">
            <v>7</v>
          </cell>
          <cell r="K4389">
            <v>14</v>
          </cell>
          <cell r="L4389">
            <v>16</v>
          </cell>
          <cell r="M4389">
            <v>4.6783161500000003E-2</v>
          </cell>
        </row>
        <row r="4390">
          <cell r="J4390">
            <v>8</v>
          </cell>
          <cell r="K4390">
            <v>14</v>
          </cell>
          <cell r="L4390">
            <v>16</v>
          </cell>
          <cell r="M4390">
            <v>5.4925313000000003E-2</v>
          </cell>
        </row>
        <row r="4391">
          <cell r="J4391">
            <v>9</v>
          </cell>
          <cell r="K4391">
            <v>14</v>
          </cell>
          <cell r="L4391">
            <v>16</v>
          </cell>
          <cell r="M4391">
            <v>7.3372119099999994E-2</v>
          </cell>
        </row>
        <row r="4392">
          <cell r="J4392">
            <v>10</v>
          </cell>
          <cell r="K4392">
            <v>14</v>
          </cell>
          <cell r="L4392">
            <v>16</v>
          </cell>
          <cell r="M4392">
            <v>0.12114493680000001</v>
          </cell>
        </row>
        <row r="4393">
          <cell r="J4393">
            <v>11</v>
          </cell>
          <cell r="K4393">
            <v>14</v>
          </cell>
          <cell r="L4393">
            <v>16</v>
          </cell>
          <cell r="M4393">
            <v>0</v>
          </cell>
        </row>
        <row r="4394">
          <cell r="J4394">
            <v>12</v>
          </cell>
          <cell r="K4394">
            <v>14</v>
          </cell>
          <cell r="L4394">
            <v>16</v>
          </cell>
          <cell r="M4394">
            <v>1</v>
          </cell>
        </row>
        <row r="4395">
          <cell r="J4395">
            <v>13</v>
          </cell>
          <cell r="K4395">
            <v>14</v>
          </cell>
          <cell r="L4395">
            <v>16</v>
          </cell>
          <cell r="M4395">
            <v>0</v>
          </cell>
        </row>
        <row r="4396">
          <cell r="J4396">
            <v>1</v>
          </cell>
          <cell r="K4396">
            <v>14</v>
          </cell>
          <cell r="L4396">
            <v>17</v>
          </cell>
          <cell r="M4396">
            <v>3.1509525400000002E-2</v>
          </cell>
        </row>
        <row r="4397">
          <cell r="J4397">
            <v>2</v>
          </cell>
          <cell r="K4397">
            <v>14</v>
          </cell>
          <cell r="L4397">
            <v>17</v>
          </cell>
          <cell r="M4397">
            <v>3.39847411E-2</v>
          </cell>
        </row>
        <row r="4398">
          <cell r="J4398">
            <v>3</v>
          </cell>
          <cell r="K4398">
            <v>14</v>
          </cell>
          <cell r="L4398">
            <v>17</v>
          </cell>
          <cell r="M4398">
            <v>3.6098373500000003E-2</v>
          </cell>
        </row>
        <row r="4399">
          <cell r="J4399">
            <v>4</v>
          </cell>
          <cell r="K4399">
            <v>14</v>
          </cell>
          <cell r="L4399">
            <v>17</v>
          </cell>
          <cell r="M4399">
            <v>3.96017876E-2</v>
          </cell>
        </row>
        <row r="4400">
          <cell r="J4400">
            <v>5</v>
          </cell>
          <cell r="K4400">
            <v>14</v>
          </cell>
          <cell r="L4400">
            <v>17</v>
          </cell>
          <cell r="M4400">
            <v>4.45921372E-2</v>
          </cell>
        </row>
        <row r="4401">
          <cell r="J4401">
            <v>6</v>
          </cell>
          <cell r="K4401">
            <v>14</v>
          </cell>
          <cell r="L4401">
            <v>17</v>
          </cell>
          <cell r="M4401">
            <v>4.9177011600000001E-2</v>
          </cell>
        </row>
        <row r="4402">
          <cell r="J4402">
            <v>7</v>
          </cell>
          <cell r="K4402">
            <v>14</v>
          </cell>
          <cell r="L4402">
            <v>17</v>
          </cell>
          <cell r="M4402">
            <v>5.5899391399999998E-2</v>
          </cell>
        </row>
        <row r="4403">
          <cell r="J4403">
            <v>8</v>
          </cell>
          <cell r="K4403">
            <v>14</v>
          </cell>
          <cell r="L4403">
            <v>17</v>
          </cell>
          <cell r="M4403">
            <v>6.4211412600000004E-2</v>
          </cell>
        </row>
        <row r="4404">
          <cell r="J4404">
            <v>9</v>
          </cell>
          <cell r="K4404">
            <v>14</v>
          </cell>
          <cell r="L4404">
            <v>17</v>
          </cell>
          <cell r="M4404">
            <v>8.22729076E-2</v>
          </cell>
        </row>
        <row r="4405">
          <cell r="J4405">
            <v>10</v>
          </cell>
          <cell r="K4405">
            <v>14</v>
          </cell>
          <cell r="L4405">
            <v>17</v>
          </cell>
          <cell r="M4405">
            <v>0.1290729954</v>
          </cell>
        </row>
        <row r="4406">
          <cell r="J4406">
            <v>11</v>
          </cell>
          <cell r="K4406">
            <v>14</v>
          </cell>
          <cell r="L4406">
            <v>17</v>
          </cell>
          <cell r="M4406">
            <v>0</v>
          </cell>
        </row>
        <row r="4407">
          <cell r="J4407">
            <v>12</v>
          </cell>
          <cell r="K4407">
            <v>14</v>
          </cell>
          <cell r="L4407">
            <v>17</v>
          </cell>
          <cell r="M4407">
            <v>1</v>
          </cell>
        </row>
        <row r="4408">
          <cell r="J4408">
            <v>13</v>
          </cell>
          <cell r="K4408">
            <v>14</v>
          </cell>
          <cell r="L4408">
            <v>17</v>
          </cell>
          <cell r="M4408">
            <v>0</v>
          </cell>
        </row>
        <row r="4409">
          <cell r="J4409">
            <v>1</v>
          </cell>
          <cell r="K4409">
            <v>14</v>
          </cell>
          <cell r="L4409">
            <v>18</v>
          </cell>
          <cell r="M4409">
            <v>3.8924516700000002E-2</v>
          </cell>
        </row>
        <row r="4410">
          <cell r="J4410">
            <v>2</v>
          </cell>
          <cell r="K4410">
            <v>14</v>
          </cell>
          <cell r="L4410">
            <v>18</v>
          </cell>
          <cell r="M4410">
            <v>4.1458619000000002E-2</v>
          </cell>
        </row>
        <row r="4411">
          <cell r="J4411">
            <v>3</v>
          </cell>
          <cell r="K4411">
            <v>14</v>
          </cell>
          <cell r="L4411">
            <v>18</v>
          </cell>
          <cell r="M4411">
            <v>4.3523025E-2</v>
          </cell>
        </row>
        <row r="4412">
          <cell r="J4412">
            <v>4</v>
          </cell>
          <cell r="K4412">
            <v>14</v>
          </cell>
          <cell r="L4412">
            <v>18</v>
          </cell>
          <cell r="M4412">
            <v>4.7038165100000001E-2</v>
          </cell>
        </row>
        <row r="4413">
          <cell r="J4413">
            <v>5</v>
          </cell>
          <cell r="K4413">
            <v>14</v>
          </cell>
          <cell r="L4413">
            <v>18</v>
          </cell>
          <cell r="M4413">
            <v>5.2052464200000002E-2</v>
          </cell>
        </row>
        <row r="4414">
          <cell r="J4414">
            <v>6</v>
          </cell>
          <cell r="K4414">
            <v>14</v>
          </cell>
          <cell r="L4414">
            <v>18</v>
          </cell>
          <cell r="M4414">
            <v>5.6541319999999999E-2</v>
          </cell>
        </row>
        <row r="4415">
          <cell r="J4415">
            <v>7</v>
          </cell>
          <cell r="K4415">
            <v>14</v>
          </cell>
          <cell r="L4415">
            <v>18</v>
          </cell>
          <cell r="M4415">
            <v>6.3089575300000006E-2</v>
          </cell>
        </row>
        <row r="4416">
          <cell r="J4416">
            <v>8</v>
          </cell>
          <cell r="K4416">
            <v>14</v>
          </cell>
          <cell r="L4416">
            <v>18</v>
          </cell>
          <cell r="M4416">
            <v>7.1436941700000006E-2</v>
          </cell>
        </row>
        <row r="4417">
          <cell r="J4417">
            <v>9</v>
          </cell>
          <cell r="K4417">
            <v>14</v>
          </cell>
          <cell r="L4417">
            <v>18</v>
          </cell>
          <cell r="M4417">
            <v>8.9180913900000006E-2</v>
          </cell>
        </row>
        <row r="4418">
          <cell r="J4418">
            <v>10</v>
          </cell>
          <cell r="K4418">
            <v>14</v>
          </cell>
          <cell r="L4418">
            <v>18</v>
          </cell>
          <cell r="M4418">
            <v>0.13517598559999999</v>
          </cell>
        </row>
        <row r="4419">
          <cell r="J4419">
            <v>11</v>
          </cell>
          <cell r="K4419">
            <v>14</v>
          </cell>
          <cell r="L4419">
            <v>18</v>
          </cell>
          <cell r="M4419">
            <v>0</v>
          </cell>
        </row>
        <row r="4420">
          <cell r="J4420">
            <v>12</v>
          </cell>
          <cell r="K4420">
            <v>14</v>
          </cell>
          <cell r="L4420">
            <v>18</v>
          </cell>
          <cell r="M4420">
            <v>1</v>
          </cell>
        </row>
        <row r="4421">
          <cell r="J4421">
            <v>13</v>
          </cell>
          <cell r="K4421">
            <v>14</v>
          </cell>
          <cell r="L4421">
            <v>18</v>
          </cell>
          <cell r="M4421">
            <v>0</v>
          </cell>
        </row>
        <row r="4422">
          <cell r="J4422">
            <v>1</v>
          </cell>
          <cell r="K4422">
            <v>14</v>
          </cell>
          <cell r="L4422">
            <v>19</v>
          </cell>
          <cell r="M4422">
            <v>4.4912716599999999E-2</v>
          </cell>
        </row>
        <row r="4423">
          <cell r="J4423">
            <v>2</v>
          </cell>
          <cell r="K4423">
            <v>14</v>
          </cell>
          <cell r="L4423">
            <v>19</v>
          </cell>
          <cell r="M4423">
            <v>4.74770339E-2</v>
          </cell>
        </row>
        <row r="4424">
          <cell r="J4424">
            <v>3</v>
          </cell>
          <cell r="K4424">
            <v>14</v>
          </cell>
          <cell r="L4424">
            <v>19</v>
          </cell>
          <cell r="M4424">
            <v>4.9488862699999997E-2</v>
          </cell>
        </row>
        <row r="4425">
          <cell r="J4425">
            <v>4</v>
          </cell>
          <cell r="K4425">
            <v>14</v>
          </cell>
          <cell r="L4425">
            <v>19</v>
          </cell>
          <cell r="M4425">
            <v>5.2998391300000003E-2</v>
          </cell>
        </row>
        <row r="4426">
          <cell r="J4426">
            <v>5</v>
          </cell>
          <cell r="K4426">
            <v>14</v>
          </cell>
          <cell r="L4426">
            <v>19</v>
          </cell>
          <cell r="M4426">
            <v>5.8016825199999997E-2</v>
          </cell>
        </row>
        <row r="4427">
          <cell r="J4427">
            <v>6</v>
          </cell>
          <cell r="K4427">
            <v>14</v>
          </cell>
          <cell r="L4427">
            <v>19</v>
          </cell>
          <cell r="M4427">
            <v>6.2417189300000002E-2</v>
          </cell>
        </row>
        <row r="4428">
          <cell r="J4428">
            <v>7</v>
          </cell>
          <cell r="K4428">
            <v>14</v>
          </cell>
          <cell r="L4428">
            <v>19</v>
          </cell>
          <cell r="M4428">
            <v>6.8808892100000005E-2</v>
          </cell>
        </row>
        <row r="4429">
          <cell r="J4429">
            <v>8</v>
          </cell>
          <cell r="K4429">
            <v>14</v>
          </cell>
          <cell r="L4429">
            <v>19</v>
          </cell>
          <cell r="M4429">
            <v>7.7158000599999998E-2</v>
          </cell>
        </row>
        <row r="4430">
          <cell r="J4430">
            <v>9</v>
          </cell>
          <cell r="K4430">
            <v>14</v>
          </cell>
          <cell r="L4430">
            <v>19</v>
          </cell>
          <cell r="M4430">
            <v>9.4645863499999996E-2</v>
          </cell>
        </row>
        <row r="4431">
          <cell r="J4431">
            <v>10</v>
          </cell>
          <cell r="K4431">
            <v>14</v>
          </cell>
          <cell r="L4431">
            <v>19</v>
          </cell>
          <cell r="M4431">
            <v>0.13999061609999999</v>
          </cell>
        </row>
        <row r="4432">
          <cell r="J4432">
            <v>11</v>
          </cell>
          <cell r="K4432">
            <v>14</v>
          </cell>
          <cell r="L4432">
            <v>19</v>
          </cell>
          <cell r="M4432">
            <v>0</v>
          </cell>
        </row>
        <row r="4433">
          <cell r="J4433">
            <v>12</v>
          </cell>
          <cell r="K4433">
            <v>14</v>
          </cell>
          <cell r="L4433">
            <v>19</v>
          </cell>
          <cell r="M4433">
            <v>1</v>
          </cell>
        </row>
        <row r="4434">
          <cell r="J4434">
            <v>13</v>
          </cell>
          <cell r="K4434">
            <v>14</v>
          </cell>
          <cell r="L4434">
            <v>19</v>
          </cell>
          <cell r="M4434">
            <v>0</v>
          </cell>
        </row>
        <row r="4435">
          <cell r="J4435">
            <v>1</v>
          </cell>
          <cell r="K4435">
            <v>14</v>
          </cell>
          <cell r="L4435">
            <v>20</v>
          </cell>
          <cell r="M4435">
            <v>4.9713636399999997E-2</v>
          </cell>
        </row>
        <row r="4436">
          <cell r="J4436">
            <v>2</v>
          </cell>
          <cell r="K4436">
            <v>14</v>
          </cell>
          <cell r="L4436">
            <v>20</v>
          </cell>
          <cell r="M4436">
            <v>5.2297610000000001E-2</v>
          </cell>
        </row>
        <row r="4437">
          <cell r="J4437">
            <v>3</v>
          </cell>
          <cell r="K4437">
            <v>14</v>
          </cell>
          <cell r="L4437">
            <v>20</v>
          </cell>
          <cell r="M4437">
            <v>5.4263909800000003E-2</v>
          </cell>
        </row>
        <row r="4438">
          <cell r="J4438">
            <v>4</v>
          </cell>
          <cell r="K4438">
            <v>14</v>
          </cell>
          <cell r="L4438">
            <v>20</v>
          </cell>
          <cell r="M4438">
            <v>5.7764971200000001E-2</v>
          </cell>
        </row>
        <row r="4439">
          <cell r="J4439">
            <v>5</v>
          </cell>
          <cell r="K4439">
            <v>14</v>
          </cell>
          <cell r="L4439">
            <v>20</v>
          </cell>
          <cell r="M4439">
            <v>6.2782723700000001E-2</v>
          </cell>
        </row>
        <row r="4440">
          <cell r="J4440">
            <v>6</v>
          </cell>
          <cell r="K4440">
            <v>14</v>
          </cell>
          <cell r="L4440">
            <v>20</v>
          </cell>
          <cell r="M4440">
            <v>6.7109268900000005E-2</v>
          </cell>
        </row>
        <row r="4441">
          <cell r="J4441">
            <v>7</v>
          </cell>
          <cell r="K4441">
            <v>14</v>
          </cell>
          <cell r="L4441">
            <v>20</v>
          </cell>
          <cell r="M4441">
            <v>7.3371279799999994E-2</v>
          </cell>
        </row>
        <row r="4442">
          <cell r="J4442">
            <v>8</v>
          </cell>
          <cell r="K4442">
            <v>14</v>
          </cell>
          <cell r="L4442">
            <v>20</v>
          </cell>
          <cell r="M4442">
            <v>8.1714754700000003E-2</v>
          </cell>
        </row>
        <row r="4443">
          <cell r="J4443">
            <v>9</v>
          </cell>
          <cell r="K4443">
            <v>14</v>
          </cell>
          <cell r="L4443">
            <v>20</v>
          </cell>
          <cell r="M4443">
            <v>9.8997376499999998E-2</v>
          </cell>
        </row>
        <row r="4444">
          <cell r="J4444">
            <v>10</v>
          </cell>
          <cell r="K4444">
            <v>14</v>
          </cell>
          <cell r="L4444">
            <v>20</v>
          </cell>
          <cell r="M4444">
            <v>0.1438207068</v>
          </cell>
        </row>
        <row r="4445">
          <cell r="J4445">
            <v>11</v>
          </cell>
          <cell r="K4445">
            <v>14</v>
          </cell>
          <cell r="L4445">
            <v>20</v>
          </cell>
          <cell r="M4445">
            <v>0</v>
          </cell>
        </row>
        <row r="4446">
          <cell r="J4446">
            <v>12</v>
          </cell>
          <cell r="K4446">
            <v>14</v>
          </cell>
          <cell r="L4446">
            <v>20</v>
          </cell>
          <cell r="M4446">
            <v>1</v>
          </cell>
        </row>
        <row r="4447">
          <cell r="J4447">
            <v>13</v>
          </cell>
          <cell r="K4447">
            <v>14</v>
          </cell>
          <cell r="L4447">
            <v>20</v>
          </cell>
          <cell r="M4447">
            <v>0</v>
          </cell>
        </row>
        <row r="4448">
          <cell r="J4448">
            <v>1</v>
          </cell>
          <cell r="K4448">
            <v>14</v>
          </cell>
          <cell r="L4448">
            <v>21</v>
          </cell>
          <cell r="M4448">
            <v>5.3553463799999999E-2</v>
          </cell>
        </row>
        <row r="4449">
          <cell r="J4449">
            <v>2</v>
          </cell>
          <cell r="K4449">
            <v>14</v>
          </cell>
          <cell r="L4449">
            <v>21</v>
          </cell>
          <cell r="M4449">
            <v>5.6151949399999998E-2</v>
          </cell>
        </row>
        <row r="4450">
          <cell r="J4450">
            <v>3</v>
          </cell>
          <cell r="K4450">
            <v>14</v>
          </cell>
          <cell r="L4450">
            <v>21</v>
          </cell>
          <cell r="M4450">
            <v>5.8080940900000003E-2</v>
          </cell>
        </row>
        <row r="4451">
          <cell r="J4451">
            <v>4</v>
          </cell>
          <cell r="K4451">
            <v>14</v>
          </cell>
          <cell r="L4451">
            <v>21</v>
          </cell>
          <cell r="M4451">
            <v>6.1574179700000002E-2</v>
          </cell>
        </row>
        <row r="4452">
          <cell r="J4452">
            <v>5</v>
          </cell>
          <cell r="K4452">
            <v>14</v>
          </cell>
          <cell r="L4452">
            <v>21</v>
          </cell>
          <cell r="M4452">
            <v>6.65903298E-2</v>
          </cell>
        </row>
        <row r="4453">
          <cell r="J4453">
            <v>6</v>
          </cell>
          <cell r="K4453">
            <v>14</v>
          </cell>
          <cell r="L4453">
            <v>21</v>
          </cell>
          <cell r="M4453">
            <v>7.0857074000000006E-2</v>
          </cell>
        </row>
        <row r="4454">
          <cell r="J4454">
            <v>7</v>
          </cell>
          <cell r="K4454">
            <v>14</v>
          </cell>
          <cell r="L4454">
            <v>21</v>
          </cell>
          <cell r="M4454">
            <v>7.7014250699999995E-2</v>
          </cell>
        </row>
        <row r="4455">
          <cell r="J4455">
            <v>8</v>
          </cell>
          <cell r="K4455">
            <v>14</v>
          </cell>
          <cell r="L4455">
            <v>21</v>
          </cell>
          <cell r="M4455">
            <v>8.5351360299999998E-2</v>
          </cell>
        </row>
        <row r="4456">
          <cell r="J4456">
            <v>9</v>
          </cell>
          <cell r="K4456">
            <v>14</v>
          </cell>
          <cell r="L4456">
            <v>21</v>
          </cell>
          <cell r="M4456">
            <v>0.10246985209999999</v>
          </cell>
        </row>
        <row r="4457">
          <cell r="J4457">
            <v>10</v>
          </cell>
          <cell r="K4457">
            <v>14</v>
          </cell>
          <cell r="L4457">
            <v>21</v>
          </cell>
          <cell r="M4457">
            <v>0.1468761328</v>
          </cell>
        </row>
        <row r="4458">
          <cell r="J4458">
            <v>11</v>
          </cell>
          <cell r="K4458">
            <v>14</v>
          </cell>
          <cell r="L4458">
            <v>21</v>
          </cell>
          <cell r="M4458">
            <v>0</v>
          </cell>
        </row>
        <row r="4459">
          <cell r="J4459">
            <v>12</v>
          </cell>
          <cell r="K4459">
            <v>14</v>
          </cell>
          <cell r="L4459">
            <v>21</v>
          </cell>
          <cell r="M4459">
            <v>1</v>
          </cell>
        </row>
        <row r="4460">
          <cell r="J4460">
            <v>13</v>
          </cell>
          <cell r="K4460">
            <v>14</v>
          </cell>
          <cell r="L4460">
            <v>21</v>
          </cell>
          <cell r="M4460">
            <v>0</v>
          </cell>
        </row>
        <row r="4461">
          <cell r="J4461">
            <v>1</v>
          </cell>
          <cell r="K4461">
            <v>14</v>
          </cell>
          <cell r="L4461">
            <v>22</v>
          </cell>
          <cell r="M4461">
            <v>5.6622160499999998E-2</v>
          </cell>
        </row>
        <row r="4462">
          <cell r="J4462">
            <v>2</v>
          </cell>
          <cell r="K4462">
            <v>14</v>
          </cell>
          <cell r="L4462">
            <v>22</v>
          </cell>
          <cell r="M4462">
            <v>5.9231922899999997E-2</v>
          </cell>
        </row>
        <row r="4463">
          <cell r="J4463">
            <v>3</v>
          </cell>
          <cell r="K4463">
            <v>14</v>
          </cell>
          <cell r="L4463">
            <v>22</v>
          </cell>
          <cell r="M4463">
            <v>6.1130861500000001E-2</v>
          </cell>
        </row>
        <row r="4464">
          <cell r="J4464">
            <v>4</v>
          </cell>
          <cell r="K4464">
            <v>14</v>
          </cell>
          <cell r="L4464">
            <v>22</v>
          </cell>
          <cell r="M4464">
            <v>6.4617570200000002E-2</v>
          </cell>
        </row>
        <row r="4465">
          <cell r="J4465">
            <v>5</v>
          </cell>
          <cell r="K4465">
            <v>14</v>
          </cell>
          <cell r="L4465">
            <v>22</v>
          </cell>
          <cell r="M4465">
            <v>6.9632159200000002E-2</v>
          </cell>
        </row>
        <row r="4466">
          <cell r="J4466">
            <v>6</v>
          </cell>
          <cell r="K4466">
            <v>14</v>
          </cell>
          <cell r="L4466">
            <v>22</v>
          </cell>
          <cell r="M4466">
            <v>7.3850910500000005E-2</v>
          </cell>
        </row>
        <row r="4467">
          <cell r="J4467">
            <v>7</v>
          </cell>
          <cell r="K4467">
            <v>14</v>
          </cell>
          <cell r="L4467">
            <v>22</v>
          </cell>
          <cell r="M4467">
            <v>7.9924013099999996E-2</v>
          </cell>
        </row>
        <row r="4468">
          <cell r="J4468">
            <v>8</v>
          </cell>
          <cell r="K4468">
            <v>14</v>
          </cell>
          <cell r="L4468">
            <v>22</v>
          </cell>
          <cell r="M4468">
            <v>8.82555426E-2</v>
          </cell>
        </row>
        <row r="4469">
          <cell r="J4469">
            <v>9</v>
          </cell>
          <cell r="K4469">
            <v>14</v>
          </cell>
          <cell r="L4469">
            <v>22</v>
          </cell>
          <cell r="M4469">
            <v>0.1052428721</v>
          </cell>
        </row>
        <row r="4470">
          <cell r="J4470">
            <v>10</v>
          </cell>
          <cell r="K4470">
            <v>14</v>
          </cell>
          <cell r="L4470">
            <v>22</v>
          </cell>
          <cell r="M4470">
            <v>0.14931585410000001</v>
          </cell>
        </row>
        <row r="4471">
          <cell r="J4471">
            <v>11</v>
          </cell>
          <cell r="K4471">
            <v>14</v>
          </cell>
          <cell r="L4471">
            <v>22</v>
          </cell>
          <cell r="M4471">
            <v>0</v>
          </cell>
        </row>
        <row r="4472">
          <cell r="J4472">
            <v>12</v>
          </cell>
          <cell r="K4472">
            <v>14</v>
          </cell>
          <cell r="L4472">
            <v>22</v>
          </cell>
          <cell r="M4472">
            <v>1</v>
          </cell>
        </row>
        <row r="4473">
          <cell r="J4473">
            <v>13</v>
          </cell>
          <cell r="K4473">
            <v>14</v>
          </cell>
          <cell r="L4473">
            <v>22</v>
          </cell>
          <cell r="M4473">
            <v>0</v>
          </cell>
        </row>
        <row r="4474">
          <cell r="J4474">
            <v>1</v>
          </cell>
          <cell r="K4474">
            <v>14</v>
          </cell>
          <cell r="L4474">
            <v>23</v>
          </cell>
          <cell r="M4474">
            <v>5.9073941400000003E-2</v>
          </cell>
        </row>
        <row r="4475">
          <cell r="J4475">
            <v>2</v>
          </cell>
          <cell r="K4475">
            <v>14</v>
          </cell>
          <cell r="L4475">
            <v>23</v>
          </cell>
          <cell r="M4475">
            <v>6.16926286E-2</v>
          </cell>
        </row>
        <row r="4476">
          <cell r="J4476">
            <v>3</v>
          </cell>
          <cell r="K4476">
            <v>14</v>
          </cell>
          <cell r="L4476">
            <v>23</v>
          </cell>
          <cell r="M4476">
            <v>6.3567493099999997E-2</v>
          </cell>
        </row>
        <row r="4477">
          <cell r="J4477">
            <v>4</v>
          </cell>
          <cell r="K4477">
            <v>14</v>
          </cell>
          <cell r="L4477">
            <v>23</v>
          </cell>
          <cell r="M4477">
            <v>6.7048910399999995E-2</v>
          </cell>
        </row>
        <row r="4478">
          <cell r="J4478">
            <v>5</v>
          </cell>
          <cell r="K4478">
            <v>14</v>
          </cell>
          <cell r="L4478">
            <v>23</v>
          </cell>
          <cell r="M4478">
            <v>7.2062177699999994E-2</v>
          </cell>
        </row>
        <row r="4479">
          <cell r="J4479">
            <v>6</v>
          </cell>
          <cell r="K4479">
            <v>14</v>
          </cell>
          <cell r="L4479">
            <v>23</v>
          </cell>
          <cell r="M4479">
            <v>7.6242530899999994E-2</v>
          </cell>
        </row>
        <row r="4480">
          <cell r="J4480">
            <v>7</v>
          </cell>
          <cell r="K4480">
            <v>14</v>
          </cell>
          <cell r="L4480">
            <v>23</v>
          </cell>
          <cell r="M4480">
            <v>8.22483834E-2</v>
          </cell>
        </row>
        <row r="4481">
          <cell r="J4481">
            <v>8</v>
          </cell>
          <cell r="K4481">
            <v>14</v>
          </cell>
          <cell r="L4481">
            <v>23</v>
          </cell>
          <cell r="M4481">
            <v>9.0575323900000004E-2</v>
          </cell>
        </row>
        <row r="4482">
          <cell r="J4482">
            <v>9</v>
          </cell>
          <cell r="K4482">
            <v>14</v>
          </cell>
          <cell r="L4482">
            <v>23</v>
          </cell>
          <cell r="M4482">
            <v>0.10745786089999999</v>
          </cell>
        </row>
        <row r="4483">
          <cell r="J4483">
            <v>10</v>
          </cell>
          <cell r="K4483">
            <v>14</v>
          </cell>
          <cell r="L4483">
            <v>23</v>
          </cell>
          <cell r="M4483">
            <v>0.15126454819999999</v>
          </cell>
        </row>
        <row r="4484">
          <cell r="J4484">
            <v>11</v>
          </cell>
          <cell r="K4484">
            <v>14</v>
          </cell>
          <cell r="L4484">
            <v>23</v>
          </cell>
          <cell r="M4484">
            <v>0</v>
          </cell>
        </row>
        <row r="4485">
          <cell r="J4485">
            <v>12</v>
          </cell>
          <cell r="K4485">
            <v>14</v>
          </cell>
          <cell r="L4485">
            <v>23</v>
          </cell>
          <cell r="M4485">
            <v>1</v>
          </cell>
        </row>
        <row r="4486">
          <cell r="J4486">
            <v>13</v>
          </cell>
          <cell r="K4486">
            <v>14</v>
          </cell>
          <cell r="L4486">
            <v>23</v>
          </cell>
          <cell r="M4486">
            <v>0</v>
          </cell>
        </row>
        <row r="4487">
          <cell r="J4487">
            <v>1</v>
          </cell>
          <cell r="K4487">
            <v>14</v>
          </cell>
          <cell r="L4487">
            <v>24</v>
          </cell>
          <cell r="M4487">
            <v>6.1032656800000001E-2</v>
          </cell>
        </row>
        <row r="4488">
          <cell r="J4488">
            <v>2</v>
          </cell>
          <cell r="K4488">
            <v>14</v>
          </cell>
          <cell r="L4488">
            <v>24</v>
          </cell>
          <cell r="M4488">
            <v>6.3658451300000002E-2</v>
          </cell>
        </row>
        <row r="4489">
          <cell r="J4489">
            <v>3</v>
          </cell>
          <cell r="K4489">
            <v>14</v>
          </cell>
          <cell r="L4489">
            <v>24</v>
          </cell>
          <cell r="M4489">
            <v>6.5514066300000007E-2</v>
          </cell>
        </row>
        <row r="4490">
          <cell r="J4490">
            <v>4</v>
          </cell>
          <cell r="K4490">
            <v>14</v>
          </cell>
          <cell r="L4490">
            <v>24</v>
          </cell>
          <cell r="M4490">
            <v>6.8991236799999994E-2</v>
          </cell>
        </row>
        <row r="4491">
          <cell r="J4491">
            <v>5</v>
          </cell>
          <cell r="K4491">
            <v>14</v>
          </cell>
          <cell r="L4491">
            <v>24</v>
          </cell>
          <cell r="M4491">
            <v>7.4003428499999996E-2</v>
          </cell>
        </row>
        <row r="4492">
          <cell r="J4492">
            <v>6</v>
          </cell>
          <cell r="K4492">
            <v>14</v>
          </cell>
          <cell r="L4492">
            <v>24</v>
          </cell>
          <cell r="M4492">
            <v>7.8153091300000005E-2</v>
          </cell>
        </row>
        <row r="4493">
          <cell r="J4493">
            <v>7</v>
          </cell>
          <cell r="K4493">
            <v>14</v>
          </cell>
          <cell r="L4493">
            <v>24</v>
          </cell>
          <cell r="M4493">
            <v>8.4105197500000006E-2</v>
          </cell>
        </row>
        <row r="4494">
          <cell r="J4494">
            <v>8</v>
          </cell>
          <cell r="K4494">
            <v>14</v>
          </cell>
          <cell r="L4494">
            <v>24</v>
          </cell>
          <cell r="M4494">
            <v>9.2428437000000002E-2</v>
          </cell>
        </row>
        <row r="4495">
          <cell r="J4495">
            <v>9</v>
          </cell>
          <cell r="K4495">
            <v>14</v>
          </cell>
          <cell r="L4495">
            <v>24</v>
          </cell>
          <cell r="M4495">
            <v>0.10922725630000001</v>
          </cell>
        </row>
        <row r="4496">
          <cell r="J4496">
            <v>10</v>
          </cell>
          <cell r="K4496">
            <v>14</v>
          </cell>
          <cell r="L4496">
            <v>24</v>
          </cell>
          <cell r="M4496">
            <v>0.15282120199999999</v>
          </cell>
        </row>
        <row r="4497">
          <cell r="J4497">
            <v>11</v>
          </cell>
          <cell r="K4497">
            <v>14</v>
          </cell>
          <cell r="L4497">
            <v>24</v>
          </cell>
          <cell r="M4497">
            <v>0</v>
          </cell>
        </row>
        <row r="4498">
          <cell r="J4498">
            <v>12</v>
          </cell>
          <cell r="K4498">
            <v>14</v>
          </cell>
          <cell r="L4498">
            <v>24</v>
          </cell>
          <cell r="M4498">
            <v>1</v>
          </cell>
        </row>
        <row r="4499">
          <cell r="J4499">
            <v>13</v>
          </cell>
          <cell r="K4499">
            <v>14</v>
          </cell>
          <cell r="L4499">
            <v>24</v>
          </cell>
          <cell r="M4499">
            <v>0</v>
          </cell>
        </row>
        <row r="4500">
          <cell r="J4500">
            <v>1</v>
          </cell>
          <cell r="K4500">
            <v>14</v>
          </cell>
          <cell r="L4500">
            <v>25</v>
          </cell>
          <cell r="M4500">
            <v>6.2597418899999993E-2</v>
          </cell>
        </row>
        <row r="4501">
          <cell r="J4501">
            <v>2</v>
          </cell>
          <cell r="K4501">
            <v>14</v>
          </cell>
          <cell r="L4501">
            <v>25</v>
          </cell>
          <cell r="M4501">
            <v>6.5228885200000003E-2</v>
          </cell>
        </row>
        <row r="4502">
          <cell r="J4502">
            <v>3</v>
          </cell>
          <cell r="K4502">
            <v>14</v>
          </cell>
          <cell r="L4502">
            <v>25</v>
          </cell>
          <cell r="M4502">
            <v>6.7069118100000005E-2</v>
          </cell>
        </row>
        <row r="4503">
          <cell r="J4503">
            <v>4</v>
          </cell>
          <cell r="K4503">
            <v>14</v>
          </cell>
          <cell r="L4503">
            <v>25</v>
          </cell>
          <cell r="M4503">
            <v>7.0542890600000005E-2</v>
          </cell>
        </row>
        <row r="4504">
          <cell r="J4504">
            <v>5</v>
          </cell>
          <cell r="K4504">
            <v>14</v>
          </cell>
          <cell r="L4504">
            <v>25</v>
          </cell>
          <cell r="M4504">
            <v>7.5554217800000004E-2</v>
          </cell>
        </row>
        <row r="4505">
          <cell r="J4505">
            <v>6</v>
          </cell>
          <cell r="K4505">
            <v>14</v>
          </cell>
          <cell r="L4505">
            <v>25</v>
          </cell>
          <cell r="M4505">
            <v>7.9679359199999994E-2</v>
          </cell>
        </row>
        <row r="4506">
          <cell r="J4506">
            <v>7</v>
          </cell>
          <cell r="K4506">
            <v>14</v>
          </cell>
          <cell r="L4506">
            <v>25</v>
          </cell>
          <cell r="M4506">
            <v>8.5588523499999999E-2</v>
          </cell>
        </row>
        <row r="4507">
          <cell r="J4507">
            <v>8</v>
          </cell>
          <cell r="K4507">
            <v>14</v>
          </cell>
          <cell r="L4507">
            <v>25</v>
          </cell>
          <cell r="M4507">
            <v>9.3908797099999997E-2</v>
          </cell>
        </row>
        <row r="4508">
          <cell r="J4508">
            <v>9</v>
          </cell>
          <cell r="K4508">
            <v>14</v>
          </cell>
          <cell r="L4508">
            <v>25</v>
          </cell>
          <cell r="M4508">
            <v>0.11064073689999999</v>
          </cell>
        </row>
        <row r="4509">
          <cell r="J4509">
            <v>10</v>
          </cell>
          <cell r="K4509">
            <v>14</v>
          </cell>
          <cell r="L4509">
            <v>25</v>
          </cell>
          <cell r="M4509">
            <v>0.15406472930000001</v>
          </cell>
        </row>
        <row r="4510">
          <cell r="J4510">
            <v>11</v>
          </cell>
          <cell r="K4510">
            <v>14</v>
          </cell>
          <cell r="L4510">
            <v>25</v>
          </cell>
          <cell r="M4510">
            <v>0</v>
          </cell>
        </row>
        <row r="4511">
          <cell r="J4511">
            <v>12</v>
          </cell>
          <cell r="K4511">
            <v>14</v>
          </cell>
          <cell r="L4511">
            <v>25</v>
          </cell>
          <cell r="M4511">
            <v>1</v>
          </cell>
        </row>
        <row r="4512">
          <cell r="J4512">
            <v>13</v>
          </cell>
          <cell r="K4512">
            <v>14</v>
          </cell>
          <cell r="L4512">
            <v>25</v>
          </cell>
          <cell r="M4512">
            <v>0</v>
          </cell>
        </row>
        <row r="4513">
          <cell r="J4513">
            <v>1</v>
          </cell>
          <cell r="K4513">
            <v>14</v>
          </cell>
          <cell r="L4513">
            <v>26</v>
          </cell>
          <cell r="M4513">
            <v>6.3847450900000005E-2</v>
          </cell>
        </row>
        <row r="4514">
          <cell r="J4514">
            <v>2</v>
          </cell>
          <cell r="K4514">
            <v>14</v>
          </cell>
          <cell r="L4514">
            <v>26</v>
          </cell>
          <cell r="M4514">
            <v>6.6483446599999996E-2</v>
          </cell>
        </row>
        <row r="4515">
          <cell r="J4515">
            <v>3</v>
          </cell>
          <cell r="K4515">
            <v>14</v>
          </cell>
          <cell r="L4515">
            <v>26</v>
          </cell>
          <cell r="M4515">
            <v>6.831139E-2</v>
          </cell>
        </row>
        <row r="4516">
          <cell r="J4516">
            <v>4</v>
          </cell>
          <cell r="K4516">
            <v>14</v>
          </cell>
          <cell r="L4516">
            <v>26</v>
          </cell>
          <cell r="M4516">
            <v>7.1782446700000002E-2</v>
          </cell>
        </row>
        <row r="4517">
          <cell r="J4517">
            <v>5</v>
          </cell>
          <cell r="K4517">
            <v>14</v>
          </cell>
          <cell r="L4517">
            <v>26</v>
          </cell>
          <cell r="M4517">
            <v>7.6793081799999996E-2</v>
          </cell>
        </row>
        <row r="4518">
          <cell r="J4518">
            <v>6</v>
          </cell>
          <cell r="K4518">
            <v>14</v>
          </cell>
          <cell r="L4518">
            <v>26</v>
          </cell>
          <cell r="M4518">
            <v>8.0898632999999998E-2</v>
          </cell>
        </row>
        <row r="4519">
          <cell r="J4519">
            <v>7</v>
          </cell>
          <cell r="K4519">
            <v>14</v>
          </cell>
          <cell r="L4519">
            <v>26</v>
          </cell>
          <cell r="M4519">
            <v>8.6773490999999994E-2</v>
          </cell>
        </row>
        <row r="4520">
          <cell r="J4520">
            <v>8</v>
          </cell>
          <cell r="K4520">
            <v>14</v>
          </cell>
          <cell r="L4520">
            <v>26</v>
          </cell>
          <cell r="M4520">
            <v>9.5091392900000002E-2</v>
          </cell>
        </row>
        <row r="4521">
          <cell r="J4521">
            <v>9</v>
          </cell>
          <cell r="K4521">
            <v>14</v>
          </cell>
          <cell r="L4521">
            <v>26</v>
          </cell>
          <cell r="M4521">
            <v>0.1117699051</v>
          </cell>
        </row>
        <row r="4522">
          <cell r="J4522">
            <v>10</v>
          </cell>
          <cell r="K4522">
            <v>14</v>
          </cell>
          <cell r="L4522">
            <v>26</v>
          </cell>
          <cell r="M4522">
            <v>0.15505812790000001</v>
          </cell>
        </row>
        <row r="4523">
          <cell r="J4523">
            <v>11</v>
          </cell>
          <cell r="K4523">
            <v>14</v>
          </cell>
          <cell r="L4523">
            <v>26</v>
          </cell>
          <cell r="M4523">
            <v>0</v>
          </cell>
        </row>
        <row r="4524">
          <cell r="J4524">
            <v>12</v>
          </cell>
          <cell r="K4524">
            <v>14</v>
          </cell>
          <cell r="L4524">
            <v>26</v>
          </cell>
          <cell r="M4524">
            <v>1</v>
          </cell>
        </row>
        <row r="4525">
          <cell r="J4525">
            <v>13</v>
          </cell>
          <cell r="K4525">
            <v>14</v>
          </cell>
          <cell r="L4525">
            <v>26</v>
          </cell>
          <cell r="M4525">
            <v>0</v>
          </cell>
        </row>
        <row r="4526">
          <cell r="J4526">
            <v>1</v>
          </cell>
          <cell r="K4526">
            <v>14</v>
          </cell>
          <cell r="L4526">
            <v>27</v>
          </cell>
          <cell r="M4526">
            <v>6.4846053200000003E-2</v>
          </cell>
        </row>
        <row r="4527">
          <cell r="J4527">
            <v>2</v>
          </cell>
          <cell r="K4527">
            <v>14</v>
          </cell>
          <cell r="L4527">
            <v>27</v>
          </cell>
          <cell r="M4527">
            <v>6.7485666799999997E-2</v>
          </cell>
        </row>
        <row r="4528">
          <cell r="J4528">
            <v>3</v>
          </cell>
          <cell r="K4528">
            <v>14</v>
          </cell>
          <cell r="L4528">
            <v>27</v>
          </cell>
          <cell r="M4528">
            <v>6.93037923E-2</v>
          </cell>
        </row>
        <row r="4529">
          <cell r="J4529">
            <v>4</v>
          </cell>
          <cell r="K4529">
            <v>14</v>
          </cell>
          <cell r="L4529">
            <v>27</v>
          </cell>
          <cell r="M4529">
            <v>7.2772679100000001E-2</v>
          </cell>
        </row>
        <row r="4530">
          <cell r="J4530">
            <v>5</v>
          </cell>
          <cell r="K4530">
            <v>14</v>
          </cell>
          <cell r="L4530">
            <v>27</v>
          </cell>
          <cell r="M4530">
            <v>7.7782760899999998E-2</v>
          </cell>
        </row>
        <row r="4531">
          <cell r="J4531">
            <v>6</v>
          </cell>
          <cell r="K4531">
            <v>14</v>
          </cell>
          <cell r="L4531">
            <v>27</v>
          </cell>
          <cell r="M4531">
            <v>8.1872661999999999E-2</v>
          </cell>
        </row>
        <row r="4532">
          <cell r="J4532">
            <v>7</v>
          </cell>
          <cell r="K4532">
            <v>14</v>
          </cell>
          <cell r="L4532">
            <v>27</v>
          </cell>
          <cell r="M4532">
            <v>8.7720113700000005E-2</v>
          </cell>
        </row>
        <row r="4533">
          <cell r="J4533">
            <v>8</v>
          </cell>
          <cell r="K4533">
            <v>14</v>
          </cell>
          <cell r="L4533">
            <v>27</v>
          </cell>
          <cell r="M4533">
            <v>9.6036120200000005E-2</v>
          </cell>
        </row>
        <row r="4534">
          <cell r="J4534">
            <v>9</v>
          </cell>
          <cell r="K4534">
            <v>14</v>
          </cell>
          <cell r="L4534">
            <v>27</v>
          </cell>
          <cell r="M4534">
            <v>0.1126719511</v>
          </cell>
        </row>
        <row r="4535">
          <cell r="J4535">
            <v>10</v>
          </cell>
          <cell r="K4535">
            <v>14</v>
          </cell>
          <cell r="L4535">
            <v>27</v>
          </cell>
          <cell r="M4535">
            <v>0.15585171289999999</v>
          </cell>
        </row>
        <row r="4536">
          <cell r="J4536">
            <v>11</v>
          </cell>
          <cell r="K4536">
            <v>14</v>
          </cell>
          <cell r="L4536">
            <v>27</v>
          </cell>
          <cell r="M4536">
            <v>0</v>
          </cell>
        </row>
        <row r="4537">
          <cell r="J4537">
            <v>12</v>
          </cell>
          <cell r="K4537">
            <v>14</v>
          </cell>
          <cell r="L4537">
            <v>27</v>
          </cell>
          <cell r="M4537">
            <v>1</v>
          </cell>
        </row>
        <row r="4538">
          <cell r="J4538">
            <v>13</v>
          </cell>
          <cell r="K4538">
            <v>14</v>
          </cell>
          <cell r="L4538">
            <v>27</v>
          </cell>
          <cell r="M4538">
            <v>0</v>
          </cell>
        </row>
        <row r="4539">
          <cell r="J4539">
            <v>1</v>
          </cell>
          <cell r="K4539">
            <v>14</v>
          </cell>
          <cell r="L4539">
            <v>28</v>
          </cell>
          <cell r="M4539">
            <v>6.5643797000000004E-2</v>
          </cell>
        </row>
        <row r="4540">
          <cell r="J4540">
            <v>2</v>
          </cell>
          <cell r="K4540">
            <v>14</v>
          </cell>
          <cell r="L4540">
            <v>28</v>
          </cell>
          <cell r="M4540">
            <v>6.8286300800000005E-2</v>
          </cell>
        </row>
        <row r="4541">
          <cell r="J4541">
            <v>3</v>
          </cell>
          <cell r="K4541">
            <v>14</v>
          </cell>
          <cell r="L4541">
            <v>28</v>
          </cell>
          <cell r="M4541">
            <v>7.0096583000000004E-2</v>
          </cell>
        </row>
        <row r="4542">
          <cell r="J4542">
            <v>4</v>
          </cell>
          <cell r="K4542">
            <v>14</v>
          </cell>
          <cell r="L4542">
            <v>28</v>
          </cell>
          <cell r="M4542">
            <v>7.3563736199999993E-2</v>
          </cell>
        </row>
        <row r="4543">
          <cell r="J4543">
            <v>5</v>
          </cell>
          <cell r="K4543">
            <v>14</v>
          </cell>
          <cell r="L4543">
            <v>28</v>
          </cell>
          <cell r="M4543">
            <v>7.8573376099999995E-2</v>
          </cell>
        </row>
        <row r="4544">
          <cell r="J4544">
            <v>6</v>
          </cell>
          <cell r="K4544">
            <v>14</v>
          </cell>
          <cell r="L4544">
            <v>28</v>
          </cell>
          <cell r="M4544">
            <v>8.2650774799999993E-2</v>
          </cell>
        </row>
        <row r="4545">
          <cell r="J4545">
            <v>7</v>
          </cell>
          <cell r="K4545">
            <v>14</v>
          </cell>
          <cell r="L4545">
            <v>28</v>
          </cell>
          <cell r="M4545">
            <v>8.8476332599999999E-2</v>
          </cell>
        </row>
        <row r="4546">
          <cell r="J4546">
            <v>8</v>
          </cell>
          <cell r="K4546">
            <v>14</v>
          </cell>
          <cell r="L4546">
            <v>28</v>
          </cell>
          <cell r="M4546">
            <v>9.6790824799999994E-2</v>
          </cell>
        </row>
        <row r="4547">
          <cell r="J4547">
            <v>9</v>
          </cell>
          <cell r="K4547">
            <v>14</v>
          </cell>
          <cell r="L4547">
            <v>28</v>
          </cell>
          <cell r="M4547">
            <v>0.1133925594</v>
          </cell>
        </row>
        <row r="4548">
          <cell r="J4548">
            <v>10</v>
          </cell>
          <cell r="K4548">
            <v>14</v>
          </cell>
          <cell r="L4548">
            <v>28</v>
          </cell>
          <cell r="M4548">
            <v>0.1564856758</v>
          </cell>
        </row>
        <row r="4549">
          <cell r="J4549">
            <v>11</v>
          </cell>
          <cell r="K4549">
            <v>14</v>
          </cell>
          <cell r="L4549">
            <v>28</v>
          </cell>
          <cell r="M4549">
            <v>0</v>
          </cell>
        </row>
        <row r="4550">
          <cell r="J4550">
            <v>12</v>
          </cell>
          <cell r="K4550">
            <v>14</v>
          </cell>
          <cell r="L4550">
            <v>28</v>
          </cell>
          <cell r="M4550">
            <v>1</v>
          </cell>
        </row>
        <row r="4551">
          <cell r="J4551">
            <v>13</v>
          </cell>
          <cell r="K4551">
            <v>14</v>
          </cell>
          <cell r="L4551">
            <v>28</v>
          </cell>
          <cell r="M4551">
            <v>0</v>
          </cell>
        </row>
        <row r="4552">
          <cell r="J4552">
            <v>1</v>
          </cell>
          <cell r="K4552">
            <v>14</v>
          </cell>
          <cell r="L4552">
            <v>29</v>
          </cell>
          <cell r="M4552">
            <v>6.6281082899999996E-2</v>
          </cell>
        </row>
        <row r="4553">
          <cell r="J4553">
            <v>2</v>
          </cell>
          <cell r="K4553">
            <v>14</v>
          </cell>
          <cell r="L4553">
            <v>29</v>
          </cell>
          <cell r="M4553">
            <v>6.8925895400000006E-2</v>
          </cell>
        </row>
        <row r="4554">
          <cell r="J4554">
            <v>3</v>
          </cell>
          <cell r="K4554">
            <v>14</v>
          </cell>
          <cell r="L4554">
            <v>29</v>
          </cell>
          <cell r="M4554">
            <v>7.0729912000000006E-2</v>
          </cell>
        </row>
        <row r="4555">
          <cell r="J4555">
            <v>4</v>
          </cell>
          <cell r="K4555">
            <v>14</v>
          </cell>
          <cell r="L4555">
            <v>29</v>
          </cell>
          <cell r="M4555">
            <v>7.4195680299999997E-2</v>
          </cell>
        </row>
        <row r="4556">
          <cell r="J4556">
            <v>5</v>
          </cell>
          <cell r="K4556">
            <v>14</v>
          </cell>
          <cell r="L4556">
            <v>29</v>
          </cell>
          <cell r="M4556">
            <v>7.9204966900000007E-2</v>
          </cell>
        </row>
        <row r="4557">
          <cell r="J4557">
            <v>6</v>
          </cell>
          <cell r="K4557">
            <v>14</v>
          </cell>
          <cell r="L4557">
            <v>29</v>
          </cell>
          <cell r="M4557">
            <v>8.3272377999999994E-2</v>
          </cell>
        </row>
        <row r="4558">
          <cell r="J4558">
            <v>7</v>
          </cell>
          <cell r="K4558">
            <v>14</v>
          </cell>
          <cell r="L4558">
            <v>29</v>
          </cell>
          <cell r="M4558">
            <v>8.9080445600000002E-2</v>
          </cell>
        </row>
        <row r="4559">
          <cell r="J4559">
            <v>8</v>
          </cell>
          <cell r="K4559">
            <v>14</v>
          </cell>
          <cell r="L4559">
            <v>29</v>
          </cell>
          <cell r="M4559">
            <v>9.7393728099999993E-2</v>
          </cell>
        </row>
        <row r="4560">
          <cell r="J4560">
            <v>9</v>
          </cell>
          <cell r="K4560">
            <v>14</v>
          </cell>
          <cell r="L4560">
            <v>29</v>
          </cell>
          <cell r="M4560">
            <v>0.1139682244</v>
          </cell>
        </row>
        <row r="4561">
          <cell r="J4561">
            <v>10</v>
          </cell>
          <cell r="K4561">
            <v>14</v>
          </cell>
          <cell r="L4561">
            <v>29</v>
          </cell>
          <cell r="M4561">
            <v>0.15699212339999999</v>
          </cell>
        </row>
        <row r="4562">
          <cell r="J4562">
            <v>11</v>
          </cell>
          <cell r="K4562">
            <v>14</v>
          </cell>
          <cell r="L4562">
            <v>29</v>
          </cell>
          <cell r="M4562">
            <v>0</v>
          </cell>
        </row>
        <row r="4563">
          <cell r="J4563">
            <v>12</v>
          </cell>
          <cell r="K4563">
            <v>14</v>
          </cell>
          <cell r="L4563">
            <v>29</v>
          </cell>
          <cell r="M4563">
            <v>1</v>
          </cell>
        </row>
        <row r="4564">
          <cell r="J4564">
            <v>13</v>
          </cell>
          <cell r="K4564">
            <v>14</v>
          </cell>
          <cell r="L4564">
            <v>29</v>
          </cell>
          <cell r="M4564">
            <v>0</v>
          </cell>
        </row>
        <row r="4565">
          <cell r="J4565">
            <v>1</v>
          </cell>
          <cell r="K4565">
            <v>14</v>
          </cell>
          <cell r="L4565">
            <v>30</v>
          </cell>
          <cell r="M4565">
            <v>6.6790185099999996E-2</v>
          </cell>
        </row>
        <row r="4566">
          <cell r="J4566">
            <v>2</v>
          </cell>
          <cell r="K4566">
            <v>14</v>
          </cell>
          <cell r="L4566">
            <v>30</v>
          </cell>
          <cell r="M4566">
            <v>6.9436841999999999E-2</v>
          </cell>
        </row>
        <row r="4567">
          <cell r="J4567">
            <v>3</v>
          </cell>
          <cell r="K4567">
            <v>14</v>
          </cell>
          <cell r="L4567">
            <v>30</v>
          </cell>
          <cell r="M4567">
            <v>7.1235853200000004E-2</v>
          </cell>
        </row>
        <row r="4568">
          <cell r="J4568">
            <v>4</v>
          </cell>
          <cell r="K4568">
            <v>14</v>
          </cell>
          <cell r="L4568">
            <v>30</v>
          </cell>
          <cell r="M4568">
            <v>7.4700515100000003E-2</v>
          </cell>
        </row>
        <row r="4569">
          <cell r="J4569">
            <v>5</v>
          </cell>
          <cell r="K4569">
            <v>14</v>
          </cell>
          <cell r="L4569">
            <v>30</v>
          </cell>
          <cell r="M4569">
            <v>7.9709519600000001E-2</v>
          </cell>
        </row>
        <row r="4570">
          <cell r="J4570">
            <v>6</v>
          </cell>
          <cell r="K4570">
            <v>14</v>
          </cell>
          <cell r="L4570">
            <v>30</v>
          </cell>
          <cell r="M4570">
            <v>8.3768951999999994E-2</v>
          </cell>
        </row>
        <row r="4571">
          <cell r="J4571">
            <v>7</v>
          </cell>
          <cell r="K4571">
            <v>14</v>
          </cell>
          <cell r="L4571">
            <v>30</v>
          </cell>
          <cell r="M4571">
            <v>8.9563047300000004E-2</v>
          </cell>
        </row>
        <row r="4572">
          <cell r="J4572">
            <v>8</v>
          </cell>
          <cell r="K4572">
            <v>14</v>
          </cell>
          <cell r="L4572">
            <v>30</v>
          </cell>
          <cell r="M4572">
            <v>9.7875363399999998E-2</v>
          </cell>
        </row>
        <row r="4573">
          <cell r="J4573">
            <v>9</v>
          </cell>
          <cell r="K4573">
            <v>14</v>
          </cell>
          <cell r="L4573">
            <v>30</v>
          </cell>
          <cell r="M4573">
            <v>0.11442810019999999</v>
          </cell>
        </row>
        <row r="4574">
          <cell r="J4574">
            <v>10</v>
          </cell>
          <cell r="K4574">
            <v>14</v>
          </cell>
          <cell r="L4574">
            <v>30</v>
          </cell>
          <cell r="M4574">
            <v>0.15739670410000001</v>
          </cell>
        </row>
        <row r="4575">
          <cell r="J4575">
            <v>11</v>
          </cell>
          <cell r="K4575">
            <v>14</v>
          </cell>
          <cell r="L4575">
            <v>30</v>
          </cell>
          <cell r="M4575">
            <v>0</v>
          </cell>
        </row>
        <row r="4576">
          <cell r="J4576">
            <v>12</v>
          </cell>
          <cell r="K4576">
            <v>14</v>
          </cell>
          <cell r="L4576">
            <v>30</v>
          </cell>
          <cell r="M4576">
            <v>1</v>
          </cell>
        </row>
        <row r="4577">
          <cell r="J4577">
            <v>13</v>
          </cell>
          <cell r="K4577">
            <v>14</v>
          </cell>
          <cell r="L4577">
            <v>30</v>
          </cell>
          <cell r="M4577">
            <v>0</v>
          </cell>
        </row>
        <row r="4578">
          <cell r="J4578">
            <v>1</v>
          </cell>
          <cell r="K4578">
            <v>15</v>
          </cell>
          <cell r="L4578">
            <v>15</v>
          </cell>
          <cell r="M4578">
            <v>3.4891023000000001E-3</v>
          </cell>
        </row>
        <row r="4579">
          <cell r="J4579">
            <v>2</v>
          </cell>
          <cell r="K4579">
            <v>15</v>
          </cell>
          <cell r="L4579">
            <v>15</v>
          </cell>
          <cell r="M4579">
            <v>4.0533634999999997E-3</v>
          </cell>
        </row>
        <row r="4580">
          <cell r="J4580">
            <v>3</v>
          </cell>
          <cell r="K4580">
            <v>15</v>
          </cell>
          <cell r="L4580">
            <v>15</v>
          </cell>
          <cell r="M4580">
            <v>5.0426383E-3</v>
          </cell>
        </row>
        <row r="4581">
          <cell r="J4581">
            <v>4</v>
          </cell>
          <cell r="K4581">
            <v>15</v>
          </cell>
          <cell r="L4581">
            <v>15</v>
          </cell>
          <cell r="M4581">
            <v>6.8828331000000001E-3</v>
          </cell>
        </row>
        <row r="4582">
          <cell r="J4582">
            <v>5</v>
          </cell>
          <cell r="K4582">
            <v>15</v>
          </cell>
          <cell r="L4582">
            <v>15</v>
          </cell>
          <cell r="M4582">
            <v>9.9777883999999997E-3</v>
          </cell>
        </row>
        <row r="4583">
          <cell r="J4583">
            <v>6</v>
          </cell>
          <cell r="K4583">
            <v>15</v>
          </cell>
          <cell r="L4583">
            <v>15</v>
          </cell>
          <cell r="M4583">
            <v>1.3470614000000001E-2</v>
          </cell>
        </row>
        <row r="4584">
          <cell r="J4584">
            <v>7</v>
          </cell>
          <cell r="K4584">
            <v>15</v>
          </cell>
          <cell r="L4584">
            <v>15</v>
          </cell>
          <cell r="M4584">
            <v>1.8704821E-2</v>
          </cell>
        </row>
        <row r="4585">
          <cell r="J4585">
            <v>8</v>
          </cell>
          <cell r="K4585">
            <v>15</v>
          </cell>
          <cell r="L4585">
            <v>15</v>
          </cell>
          <cell r="M4585">
            <v>2.3466104299999999E-2</v>
          </cell>
        </row>
        <row r="4586">
          <cell r="J4586">
            <v>9</v>
          </cell>
          <cell r="K4586">
            <v>15</v>
          </cell>
          <cell r="L4586">
            <v>15</v>
          </cell>
          <cell r="M4586">
            <v>4.2010795500000003E-2</v>
          </cell>
        </row>
        <row r="4587">
          <cell r="J4587">
            <v>10</v>
          </cell>
          <cell r="K4587">
            <v>15</v>
          </cell>
          <cell r="L4587">
            <v>15</v>
          </cell>
          <cell r="M4587">
            <v>9.0907474599999996E-2</v>
          </cell>
        </row>
        <row r="4588">
          <cell r="J4588">
            <v>11</v>
          </cell>
          <cell r="K4588">
            <v>15</v>
          </cell>
          <cell r="L4588">
            <v>15</v>
          </cell>
          <cell r="M4588">
            <v>0</v>
          </cell>
        </row>
        <row r="4589">
          <cell r="J4589">
            <v>12</v>
          </cell>
          <cell r="K4589">
            <v>15</v>
          </cell>
          <cell r="L4589">
            <v>15</v>
          </cell>
          <cell r="M4589">
            <v>1</v>
          </cell>
        </row>
        <row r="4590">
          <cell r="J4590">
            <v>13</v>
          </cell>
          <cell r="K4590">
            <v>15</v>
          </cell>
          <cell r="L4590">
            <v>15</v>
          </cell>
          <cell r="M4590">
            <v>0</v>
          </cell>
        </row>
        <row r="4591">
          <cell r="J4591">
            <v>1</v>
          </cell>
          <cell r="K4591">
            <v>15</v>
          </cell>
          <cell r="L4591">
            <v>16</v>
          </cell>
          <cell r="M4591">
            <v>1.24076619E-2</v>
          </cell>
        </row>
        <row r="4592">
          <cell r="J4592">
            <v>2</v>
          </cell>
          <cell r="K4592">
            <v>15</v>
          </cell>
          <cell r="L4592">
            <v>16</v>
          </cell>
          <cell r="M4592">
            <v>1.4265846299999999E-2</v>
          </cell>
        </row>
        <row r="4593">
          <cell r="J4593">
            <v>3</v>
          </cell>
          <cell r="K4593">
            <v>15</v>
          </cell>
          <cell r="L4593">
            <v>16</v>
          </cell>
          <cell r="M4593">
            <v>1.6158597300000001E-2</v>
          </cell>
        </row>
        <row r="4594">
          <cell r="J4594">
            <v>4</v>
          </cell>
          <cell r="K4594">
            <v>15</v>
          </cell>
          <cell r="L4594">
            <v>16</v>
          </cell>
          <cell r="M4594">
            <v>1.9218419800000001E-2</v>
          </cell>
        </row>
        <row r="4595">
          <cell r="J4595">
            <v>5</v>
          </cell>
          <cell r="K4595">
            <v>15</v>
          </cell>
          <cell r="L4595">
            <v>16</v>
          </cell>
          <cell r="M4595">
            <v>2.3720465900000001E-2</v>
          </cell>
        </row>
        <row r="4596">
          <cell r="J4596">
            <v>6</v>
          </cell>
          <cell r="K4596">
            <v>15</v>
          </cell>
          <cell r="L4596">
            <v>16</v>
          </cell>
          <cell r="M4596">
            <v>2.82360722E-2</v>
          </cell>
        </row>
        <row r="4597">
          <cell r="J4597">
            <v>7</v>
          </cell>
          <cell r="K4597">
            <v>15</v>
          </cell>
          <cell r="L4597">
            <v>16</v>
          </cell>
          <cell r="M4597">
            <v>3.4944621799999999E-2</v>
          </cell>
        </row>
        <row r="4598">
          <cell r="J4598">
            <v>8</v>
          </cell>
          <cell r="K4598">
            <v>15</v>
          </cell>
          <cell r="L4598">
            <v>16</v>
          </cell>
          <cell r="M4598">
            <v>4.2391600199999997E-2</v>
          </cell>
        </row>
        <row r="4599">
          <cell r="J4599">
            <v>9</v>
          </cell>
          <cell r="K4599">
            <v>15</v>
          </cell>
          <cell r="L4599">
            <v>16</v>
          </cell>
          <cell r="M4599">
            <v>6.1258375800000001E-2</v>
          </cell>
        </row>
        <row r="4600">
          <cell r="J4600">
            <v>10</v>
          </cell>
          <cell r="K4600">
            <v>15</v>
          </cell>
          <cell r="L4600">
            <v>16</v>
          </cell>
          <cell r="M4600">
            <v>0.1100951672</v>
          </cell>
        </row>
        <row r="4601">
          <cell r="J4601">
            <v>11</v>
          </cell>
          <cell r="K4601">
            <v>15</v>
          </cell>
          <cell r="L4601">
            <v>16</v>
          </cell>
          <cell r="M4601">
            <v>0</v>
          </cell>
        </row>
        <row r="4602">
          <cell r="J4602">
            <v>12</v>
          </cell>
          <cell r="K4602">
            <v>15</v>
          </cell>
          <cell r="L4602">
            <v>16</v>
          </cell>
          <cell r="M4602">
            <v>1</v>
          </cell>
        </row>
        <row r="4603">
          <cell r="J4603">
            <v>13</v>
          </cell>
          <cell r="K4603">
            <v>15</v>
          </cell>
          <cell r="L4603">
            <v>16</v>
          </cell>
          <cell r="M4603">
            <v>0</v>
          </cell>
        </row>
        <row r="4604">
          <cell r="J4604">
            <v>1</v>
          </cell>
          <cell r="K4604">
            <v>15</v>
          </cell>
          <cell r="L4604">
            <v>17</v>
          </cell>
          <cell r="M4604">
            <v>2.2530898600000002E-2</v>
          </cell>
        </row>
        <row r="4605">
          <cell r="J4605">
            <v>2</v>
          </cell>
          <cell r="K4605">
            <v>15</v>
          </cell>
          <cell r="L4605">
            <v>17</v>
          </cell>
          <cell r="M4605">
            <v>2.48541914E-2</v>
          </cell>
        </row>
        <row r="4606">
          <cell r="J4606">
            <v>3</v>
          </cell>
          <cell r="K4606">
            <v>15</v>
          </cell>
          <cell r="L4606">
            <v>17</v>
          </cell>
          <cell r="M4606">
            <v>2.6967662999999999E-2</v>
          </cell>
        </row>
        <row r="4607">
          <cell r="J4607">
            <v>4</v>
          </cell>
          <cell r="K4607">
            <v>15</v>
          </cell>
          <cell r="L4607">
            <v>17</v>
          </cell>
          <cell r="M4607">
            <v>3.0386395300000001E-2</v>
          </cell>
        </row>
        <row r="4608">
          <cell r="J4608">
            <v>5</v>
          </cell>
          <cell r="K4608">
            <v>15</v>
          </cell>
          <cell r="L4608">
            <v>17</v>
          </cell>
          <cell r="M4608">
            <v>3.5276263299999999E-2</v>
          </cell>
        </row>
        <row r="4609">
          <cell r="J4609">
            <v>6</v>
          </cell>
          <cell r="K4609">
            <v>15</v>
          </cell>
          <cell r="L4609">
            <v>17</v>
          </cell>
          <cell r="M4609">
            <v>3.9925518100000001E-2</v>
          </cell>
        </row>
        <row r="4610">
          <cell r="J4610">
            <v>7</v>
          </cell>
          <cell r="K4610">
            <v>15</v>
          </cell>
          <cell r="L4610">
            <v>17</v>
          </cell>
          <cell r="M4610">
            <v>4.6783161500000003E-2</v>
          </cell>
        </row>
        <row r="4611">
          <cell r="J4611">
            <v>8</v>
          </cell>
          <cell r="K4611">
            <v>15</v>
          </cell>
          <cell r="L4611">
            <v>17</v>
          </cell>
          <cell r="M4611">
            <v>5.4925313000000003E-2</v>
          </cell>
        </row>
        <row r="4612">
          <cell r="J4612">
            <v>9</v>
          </cell>
          <cell r="K4612">
            <v>15</v>
          </cell>
          <cell r="L4612">
            <v>17</v>
          </cell>
          <cell r="M4612">
            <v>7.3372119099999994E-2</v>
          </cell>
        </row>
        <row r="4613">
          <cell r="J4613">
            <v>10</v>
          </cell>
          <cell r="K4613">
            <v>15</v>
          </cell>
          <cell r="L4613">
            <v>17</v>
          </cell>
          <cell r="M4613">
            <v>0.12114493680000001</v>
          </cell>
        </row>
        <row r="4614">
          <cell r="J4614">
            <v>11</v>
          </cell>
          <cell r="K4614">
            <v>15</v>
          </cell>
          <cell r="L4614">
            <v>17</v>
          </cell>
          <cell r="M4614">
            <v>0</v>
          </cell>
        </row>
        <row r="4615">
          <cell r="J4615">
            <v>12</v>
          </cell>
          <cell r="K4615">
            <v>15</v>
          </cell>
          <cell r="L4615">
            <v>17</v>
          </cell>
          <cell r="M4615">
            <v>1</v>
          </cell>
        </row>
        <row r="4616">
          <cell r="J4616">
            <v>13</v>
          </cell>
          <cell r="K4616">
            <v>15</v>
          </cell>
          <cell r="L4616">
            <v>17</v>
          </cell>
          <cell r="M4616">
            <v>0</v>
          </cell>
        </row>
        <row r="4617">
          <cell r="J4617">
            <v>1</v>
          </cell>
          <cell r="K4617">
            <v>15</v>
          </cell>
          <cell r="L4617">
            <v>18</v>
          </cell>
          <cell r="M4617">
            <v>3.1509525400000002E-2</v>
          </cell>
        </row>
        <row r="4618">
          <cell r="J4618">
            <v>2</v>
          </cell>
          <cell r="K4618">
            <v>15</v>
          </cell>
          <cell r="L4618">
            <v>18</v>
          </cell>
          <cell r="M4618">
            <v>3.39847411E-2</v>
          </cell>
        </row>
        <row r="4619">
          <cell r="J4619">
            <v>3</v>
          </cell>
          <cell r="K4619">
            <v>15</v>
          </cell>
          <cell r="L4619">
            <v>18</v>
          </cell>
          <cell r="M4619">
            <v>3.6098373500000003E-2</v>
          </cell>
        </row>
        <row r="4620">
          <cell r="J4620">
            <v>4</v>
          </cell>
          <cell r="K4620">
            <v>15</v>
          </cell>
          <cell r="L4620">
            <v>18</v>
          </cell>
          <cell r="M4620">
            <v>3.96017876E-2</v>
          </cell>
        </row>
        <row r="4621">
          <cell r="J4621">
            <v>5</v>
          </cell>
          <cell r="K4621">
            <v>15</v>
          </cell>
          <cell r="L4621">
            <v>18</v>
          </cell>
          <cell r="M4621">
            <v>4.45921372E-2</v>
          </cell>
        </row>
        <row r="4622">
          <cell r="J4622">
            <v>6</v>
          </cell>
          <cell r="K4622">
            <v>15</v>
          </cell>
          <cell r="L4622">
            <v>18</v>
          </cell>
          <cell r="M4622">
            <v>4.9177011600000001E-2</v>
          </cell>
        </row>
        <row r="4623">
          <cell r="J4623">
            <v>7</v>
          </cell>
          <cell r="K4623">
            <v>15</v>
          </cell>
          <cell r="L4623">
            <v>18</v>
          </cell>
          <cell r="M4623">
            <v>5.5899391399999998E-2</v>
          </cell>
        </row>
        <row r="4624">
          <cell r="J4624">
            <v>8</v>
          </cell>
          <cell r="K4624">
            <v>15</v>
          </cell>
          <cell r="L4624">
            <v>18</v>
          </cell>
          <cell r="M4624">
            <v>6.4211412600000004E-2</v>
          </cell>
        </row>
        <row r="4625">
          <cell r="J4625">
            <v>9</v>
          </cell>
          <cell r="K4625">
            <v>15</v>
          </cell>
          <cell r="L4625">
            <v>18</v>
          </cell>
          <cell r="M4625">
            <v>8.22729076E-2</v>
          </cell>
        </row>
        <row r="4626">
          <cell r="J4626">
            <v>10</v>
          </cell>
          <cell r="K4626">
            <v>15</v>
          </cell>
          <cell r="L4626">
            <v>18</v>
          </cell>
          <cell r="M4626">
            <v>0.1290729954</v>
          </cell>
        </row>
        <row r="4627">
          <cell r="J4627">
            <v>11</v>
          </cell>
          <cell r="K4627">
            <v>15</v>
          </cell>
          <cell r="L4627">
            <v>18</v>
          </cell>
          <cell r="M4627">
            <v>0</v>
          </cell>
        </row>
        <row r="4628">
          <cell r="J4628">
            <v>12</v>
          </cell>
          <cell r="K4628">
            <v>15</v>
          </cell>
          <cell r="L4628">
            <v>18</v>
          </cell>
          <cell r="M4628">
            <v>1</v>
          </cell>
        </row>
        <row r="4629">
          <cell r="J4629">
            <v>13</v>
          </cell>
          <cell r="K4629">
            <v>15</v>
          </cell>
          <cell r="L4629">
            <v>18</v>
          </cell>
          <cell r="M4629">
            <v>0</v>
          </cell>
        </row>
        <row r="4630">
          <cell r="J4630">
            <v>1</v>
          </cell>
          <cell r="K4630">
            <v>15</v>
          </cell>
          <cell r="L4630">
            <v>19</v>
          </cell>
          <cell r="M4630">
            <v>3.8924516700000002E-2</v>
          </cell>
        </row>
        <row r="4631">
          <cell r="J4631">
            <v>2</v>
          </cell>
          <cell r="K4631">
            <v>15</v>
          </cell>
          <cell r="L4631">
            <v>19</v>
          </cell>
          <cell r="M4631">
            <v>4.1458619000000002E-2</v>
          </cell>
        </row>
        <row r="4632">
          <cell r="J4632">
            <v>3</v>
          </cell>
          <cell r="K4632">
            <v>15</v>
          </cell>
          <cell r="L4632">
            <v>19</v>
          </cell>
          <cell r="M4632">
            <v>4.3523025E-2</v>
          </cell>
        </row>
        <row r="4633">
          <cell r="J4633">
            <v>4</v>
          </cell>
          <cell r="K4633">
            <v>15</v>
          </cell>
          <cell r="L4633">
            <v>19</v>
          </cell>
          <cell r="M4633">
            <v>4.7038165100000001E-2</v>
          </cell>
        </row>
        <row r="4634">
          <cell r="J4634">
            <v>5</v>
          </cell>
          <cell r="K4634">
            <v>15</v>
          </cell>
          <cell r="L4634">
            <v>19</v>
          </cell>
          <cell r="M4634">
            <v>5.2052464200000002E-2</v>
          </cell>
        </row>
        <row r="4635">
          <cell r="J4635">
            <v>6</v>
          </cell>
          <cell r="K4635">
            <v>15</v>
          </cell>
          <cell r="L4635">
            <v>19</v>
          </cell>
          <cell r="M4635">
            <v>5.6541319999999999E-2</v>
          </cell>
        </row>
        <row r="4636">
          <cell r="J4636">
            <v>7</v>
          </cell>
          <cell r="K4636">
            <v>15</v>
          </cell>
          <cell r="L4636">
            <v>19</v>
          </cell>
          <cell r="M4636">
            <v>6.3089575300000006E-2</v>
          </cell>
        </row>
        <row r="4637">
          <cell r="J4637">
            <v>8</v>
          </cell>
          <cell r="K4637">
            <v>15</v>
          </cell>
          <cell r="L4637">
            <v>19</v>
          </cell>
          <cell r="M4637">
            <v>7.1436941700000006E-2</v>
          </cell>
        </row>
        <row r="4638">
          <cell r="J4638">
            <v>9</v>
          </cell>
          <cell r="K4638">
            <v>15</v>
          </cell>
          <cell r="L4638">
            <v>19</v>
          </cell>
          <cell r="M4638">
            <v>8.9180913900000006E-2</v>
          </cell>
        </row>
        <row r="4639">
          <cell r="J4639">
            <v>10</v>
          </cell>
          <cell r="K4639">
            <v>15</v>
          </cell>
          <cell r="L4639">
            <v>19</v>
          </cell>
          <cell r="M4639">
            <v>0.13517598559999999</v>
          </cell>
        </row>
        <row r="4640">
          <cell r="J4640">
            <v>11</v>
          </cell>
          <cell r="K4640">
            <v>15</v>
          </cell>
          <cell r="L4640">
            <v>19</v>
          </cell>
          <cell r="M4640">
            <v>0</v>
          </cell>
        </row>
        <row r="4641">
          <cell r="J4641">
            <v>12</v>
          </cell>
          <cell r="K4641">
            <v>15</v>
          </cell>
          <cell r="L4641">
            <v>19</v>
          </cell>
          <cell r="M4641">
            <v>1</v>
          </cell>
        </row>
        <row r="4642">
          <cell r="J4642">
            <v>13</v>
          </cell>
          <cell r="K4642">
            <v>15</v>
          </cell>
          <cell r="L4642">
            <v>19</v>
          </cell>
          <cell r="M4642">
            <v>0</v>
          </cell>
        </row>
        <row r="4643">
          <cell r="J4643">
            <v>1</v>
          </cell>
          <cell r="K4643">
            <v>15</v>
          </cell>
          <cell r="L4643">
            <v>20</v>
          </cell>
          <cell r="M4643">
            <v>4.4912716599999999E-2</v>
          </cell>
        </row>
        <row r="4644">
          <cell r="J4644">
            <v>2</v>
          </cell>
          <cell r="K4644">
            <v>15</v>
          </cell>
          <cell r="L4644">
            <v>20</v>
          </cell>
          <cell r="M4644">
            <v>4.74770339E-2</v>
          </cell>
        </row>
        <row r="4645">
          <cell r="J4645">
            <v>3</v>
          </cell>
          <cell r="K4645">
            <v>15</v>
          </cell>
          <cell r="L4645">
            <v>20</v>
          </cell>
          <cell r="M4645">
            <v>4.9488862699999997E-2</v>
          </cell>
        </row>
        <row r="4646">
          <cell r="J4646">
            <v>4</v>
          </cell>
          <cell r="K4646">
            <v>15</v>
          </cell>
          <cell r="L4646">
            <v>20</v>
          </cell>
          <cell r="M4646">
            <v>5.2998391300000003E-2</v>
          </cell>
        </row>
        <row r="4647">
          <cell r="J4647">
            <v>5</v>
          </cell>
          <cell r="K4647">
            <v>15</v>
          </cell>
          <cell r="L4647">
            <v>20</v>
          </cell>
          <cell r="M4647">
            <v>5.8016825199999997E-2</v>
          </cell>
        </row>
        <row r="4648">
          <cell r="J4648">
            <v>6</v>
          </cell>
          <cell r="K4648">
            <v>15</v>
          </cell>
          <cell r="L4648">
            <v>20</v>
          </cell>
          <cell r="M4648">
            <v>6.2417189300000002E-2</v>
          </cell>
        </row>
        <row r="4649">
          <cell r="J4649">
            <v>7</v>
          </cell>
          <cell r="K4649">
            <v>15</v>
          </cell>
          <cell r="L4649">
            <v>20</v>
          </cell>
          <cell r="M4649">
            <v>6.8808892100000005E-2</v>
          </cell>
        </row>
        <row r="4650">
          <cell r="J4650">
            <v>8</v>
          </cell>
          <cell r="K4650">
            <v>15</v>
          </cell>
          <cell r="L4650">
            <v>20</v>
          </cell>
          <cell r="M4650">
            <v>7.7158000599999998E-2</v>
          </cell>
        </row>
        <row r="4651">
          <cell r="J4651">
            <v>9</v>
          </cell>
          <cell r="K4651">
            <v>15</v>
          </cell>
          <cell r="L4651">
            <v>20</v>
          </cell>
          <cell r="M4651">
            <v>9.4645863499999996E-2</v>
          </cell>
        </row>
        <row r="4652">
          <cell r="J4652">
            <v>10</v>
          </cell>
          <cell r="K4652">
            <v>15</v>
          </cell>
          <cell r="L4652">
            <v>20</v>
          </cell>
          <cell r="M4652">
            <v>0.13999061609999999</v>
          </cell>
        </row>
        <row r="4653">
          <cell r="J4653">
            <v>11</v>
          </cell>
          <cell r="K4653">
            <v>15</v>
          </cell>
          <cell r="L4653">
            <v>20</v>
          </cell>
          <cell r="M4653">
            <v>0</v>
          </cell>
        </row>
        <row r="4654">
          <cell r="J4654">
            <v>12</v>
          </cell>
          <cell r="K4654">
            <v>15</v>
          </cell>
          <cell r="L4654">
            <v>20</v>
          </cell>
          <cell r="M4654">
            <v>1</v>
          </cell>
        </row>
        <row r="4655">
          <cell r="J4655">
            <v>13</v>
          </cell>
          <cell r="K4655">
            <v>15</v>
          </cell>
          <cell r="L4655">
            <v>20</v>
          </cell>
          <cell r="M4655">
            <v>0</v>
          </cell>
        </row>
        <row r="4656">
          <cell r="J4656">
            <v>1</v>
          </cell>
          <cell r="K4656">
            <v>15</v>
          </cell>
          <cell r="L4656">
            <v>21</v>
          </cell>
          <cell r="M4656">
            <v>4.9713636399999997E-2</v>
          </cell>
        </row>
        <row r="4657">
          <cell r="J4657">
            <v>2</v>
          </cell>
          <cell r="K4657">
            <v>15</v>
          </cell>
          <cell r="L4657">
            <v>21</v>
          </cell>
          <cell r="M4657">
            <v>5.2297610000000001E-2</v>
          </cell>
        </row>
        <row r="4658">
          <cell r="J4658">
            <v>3</v>
          </cell>
          <cell r="K4658">
            <v>15</v>
          </cell>
          <cell r="L4658">
            <v>21</v>
          </cell>
          <cell r="M4658">
            <v>5.4263909800000003E-2</v>
          </cell>
        </row>
        <row r="4659">
          <cell r="J4659">
            <v>4</v>
          </cell>
          <cell r="K4659">
            <v>15</v>
          </cell>
          <cell r="L4659">
            <v>21</v>
          </cell>
          <cell r="M4659">
            <v>5.7764971200000001E-2</v>
          </cell>
        </row>
        <row r="4660">
          <cell r="J4660">
            <v>5</v>
          </cell>
          <cell r="K4660">
            <v>15</v>
          </cell>
          <cell r="L4660">
            <v>21</v>
          </cell>
          <cell r="M4660">
            <v>6.2782723700000001E-2</v>
          </cell>
        </row>
        <row r="4661">
          <cell r="J4661">
            <v>6</v>
          </cell>
          <cell r="K4661">
            <v>15</v>
          </cell>
          <cell r="L4661">
            <v>21</v>
          </cell>
          <cell r="M4661">
            <v>6.7109268900000005E-2</v>
          </cell>
        </row>
        <row r="4662">
          <cell r="J4662">
            <v>7</v>
          </cell>
          <cell r="K4662">
            <v>15</v>
          </cell>
          <cell r="L4662">
            <v>21</v>
          </cell>
          <cell r="M4662">
            <v>7.3371279799999994E-2</v>
          </cell>
        </row>
        <row r="4663">
          <cell r="J4663">
            <v>8</v>
          </cell>
          <cell r="K4663">
            <v>15</v>
          </cell>
          <cell r="L4663">
            <v>21</v>
          </cell>
          <cell r="M4663">
            <v>8.1714754700000003E-2</v>
          </cell>
        </row>
        <row r="4664">
          <cell r="J4664">
            <v>9</v>
          </cell>
          <cell r="K4664">
            <v>15</v>
          </cell>
          <cell r="L4664">
            <v>21</v>
          </cell>
          <cell r="M4664">
            <v>9.8997376499999998E-2</v>
          </cell>
        </row>
        <row r="4665">
          <cell r="J4665">
            <v>10</v>
          </cell>
          <cell r="K4665">
            <v>15</v>
          </cell>
          <cell r="L4665">
            <v>21</v>
          </cell>
          <cell r="M4665">
            <v>0.1438207068</v>
          </cell>
        </row>
        <row r="4666">
          <cell r="J4666">
            <v>11</v>
          </cell>
          <cell r="K4666">
            <v>15</v>
          </cell>
          <cell r="L4666">
            <v>21</v>
          </cell>
          <cell r="M4666">
            <v>0</v>
          </cell>
        </row>
        <row r="4667">
          <cell r="J4667">
            <v>12</v>
          </cell>
          <cell r="K4667">
            <v>15</v>
          </cell>
          <cell r="L4667">
            <v>21</v>
          </cell>
          <cell r="M4667">
            <v>1</v>
          </cell>
        </row>
        <row r="4668">
          <cell r="J4668">
            <v>13</v>
          </cell>
          <cell r="K4668">
            <v>15</v>
          </cell>
          <cell r="L4668">
            <v>21</v>
          </cell>
          <cell r="M4668">
            <v>0</v>
          </cell>
        </row>
        <row r="4669">
          <cell r="J4669">
            <v>1</v>
          </cell>
          <cell r="K4669">
            <v>15</v>
          </cell>
          <cell r="L4669">
            <v>22</v>
          </cell>
          <cell r="M4669">
            <v>5.3553463799999999E-2</v>
          </cell>
        </row>
        <row r="4670">
          <cell r="J4670">
            <v>2</v>
          </cell>
          <cell r="K4670">
            <v>15</v>
          </cell>
          <cell r="L4670">
            <v>22</v>
          </cell>
          <cell r="M4670">
            <v>5.6151949399999998E-2</v>
          </cell>
        </row>
        <row r="4671">
          <cell r="J4671">
            <v>3</v>
          </cell>
          <cell r="K4671">
            <v>15</v>
          </cell>
          <cell r="L4671">
            <v>22</v>
          </cell>
          <cell r="M4671">
            <v>5.8080940900000003E-2</v>
          </cell>
        </row>
        <row r="4672">
          <cell r="J4672">
            <v>4</v>
          </cell>
          <cell r="K4672">
            <v>15</v>
          </cell>
          <cell r="L4672">
            <v>22</v>
          </cell>
          <cell r="M4672">
            <v>6.1574179700000002E-2</v>
          </cell>
        </row>
        <row r="4673">
          <cell r="J4673">
            <v>5</v>
          </cell>
          <cell r="K4673">
            <v>15</v>
          </cell>
          <cell r="L4673">
            <v>22</v>
          </cell>
          <cell r="M4673">
            <v>6.65903298E-2</v>
          </cell>
        </row>
        <row r="4674">
          <cell r="J4674">
            <v>6</v>
          </cell>
          <cell r="K4674">
            <v>15</v>
          </cell>
          <cell r="L4674">
            <v>22</v>
          </cell>
          <cell r="M4674">
            <v>7.0857074000000006E-2</v>
          </cell>
        </row>
        <row r="4675">
          <cell r="J4675">
            <v>7</v>
          </cell>
          <cell r="K4675">
            <v>15</v>
          </cell>
          <cell r="L4675">
            <v>22</v>
          </cell>
          <cell r="M4675">
            <v>7.7014250699999995E-2</v>
          </cell>
        </row>
        <row r="4676">
          <cell r="J4676">
            <v>8</v>
          </cell>
          <cell r="K4676">
            <v>15</v>
          </cell>
          <cell r="L4676">
            <v>22</v>
          </cell>
          <cell r="M4676">
            <v>8.5351360299999998E-2</v>
          </cell>
        </row>
        <row r="4677">
          <cell r="J4677">
            <v>9</v>
          </cell>
          <cell r="K4677">
            <v>15</v>
          </cell>
          <cell r="L4677">
            <v>22</v>
          </cell>
          <cell r="M4677">
            <v>0.10246985209999999</v>
          </cell>
        </row>
        <row r="4678">
          <cell r="J4678">
            <v>10</v>
          </cell>
          <cell r="K4678">
            <v>15</v>
          </cell>
          <cell r="L4678">
            <v>22</v>
          </cell>
          <cell r="M4678">
            <v>0.1468761328</v>
          </cell>
        </row>
        <row r="4679">
          <cell r="J4679">
            <v>11</v>
          </cell>
          <cell r="K4679">
            <v>15</v>
          </cell>
          <cell r="L4679">
            <v>22</v>
          </cell>
          <cell r="M4679">
            <v>0</v>
          </cell>
        </row>
        <row r="4680">
          <cell r="J4680">
            <v>12</v>
          </cell>
          <cell r="K4680">
            <v>15</v>
          </cell>
          <cell r="L4680">
            <v>22</v>
          </cell>
          <cell r="M4680">
            <v>1</v>
          </cell>
        </row>
        <row r="4681">
          <cell r="J4681">
            <v>13</v>
          </cell>
          <cell r="K4681">
            <v>15</v>
          </cell>
          <cell r="L4681">
            <v>22</v>
          </cell>
          <cell r="M4681">
            <v>0</v>
          </cell>
        </row>
        <row r="4682">
          <cell r="J4682">
            <v>1</v>
          </cell>
          <cell r="K4682">
            <v>15</v>
          </cell>
          <cell r="L4682">
            <v>23</v>
          </cell>
          <cell r="M4682">
            <v>5.6622160499999998E-2</v>
          </cell>
        </row>
        <row r="4683">
          <cell r="J4683">
            <v>2</v>
          </cell>
          <cell r="K4683">
            <v>15</v>
          </cell>
          <cell r="L4683">
            <v>23</v>
          </cell>
          <cell r="M4683">
            <v>5.9231922899999997E-2</v>
          </cell>
        </row>
        <row r="4684">
          <cell r="J4684">
            <v>3</v>
          </cell>
          <cell r="K4684">
            <v>15</v>
          </cell>
          <cell r="L4684">
            <v>23</v>
          </cell>
          <cell r="M4684">
            <v>6.1130861500000001E-2</v>
          </cell>
        </row>
        <row r="4685">
          <cell r="J4685">
            <v>4</v>
          </cell>
          <cell r="K4685">
            <v>15</v>
          </cell>
          <cell r="L4685">
            <v>23</v>
          </cell>
          <cell r="M4685">
            <v>6.4617570200000002E-2</v>
          </cell>
        </row>
        <row r="4686">
          <cell r="J4686">
            <v>5</v>
          </cell>
          <cell r="K4686">
            <v>15</v>
          </cell>
          <cell r="L4686">
            <v>23</v>
          </cell>
          <cell r="M4686">
            <v>6.9632159200000002E-2</v>
          </cell>
        </row>
        <row r="4687">
          <cell r="J4687">
            <v>6</v>
          </cell>
          <cell r="K4687">
            <v>15</v>
          </cell>
          <cell r="L4687">
            <v>23</v>
          </cell>
          <cell r="M4687">
            <v>7.3850910500000005E-2</v>
          </cell>
        </row>
        <row r="4688">
          <cell r="J4688">
            <v>7</v>
          </cell>
          <cell r="K4688">
            <v>15</v>
          </cell>
          <cell r="L4688">
            <v>23</v>
          </cell>
          <cell r="M4688">
            <v>7.9924013099999996E-2</v>
          </cell>
        </row>
        <row r="4689">
          <cell r="J4689">
            <v>8</v>
          </cell>
          <cell r="K4689">
            <v>15</v>
          </cell>
          <cell r="L4689">
            <v>23</v>
          </cell>
          <cell r="M4689">
            <v>8.82555426E-2</v>
          </cell>
        </row>
        <row r="4690">
          <cell r="J4690">
            <v>9</v>
          </cell>
          <cell r="K4690">
            <v>15</v>
          </cell>
          <cell r="L4690">
            <v>23</v>
          </cell>
          <cell r="M4690">
            <v>0.1052428721</v>
          </cell>
        </row>
        <row r="4691">
          <cell r="J4691">
            <v>10</v>
          </cell>
          <cell r="K4691">
            <v>15</v>
          </cell>
          <cell r="L4691">
            <v>23</v>
          </cell>
          <cell r="M4691">
            <v>0.14931585410000001</v>
          </cell>
        </row>
        <row r="4692">
          <cell r="J4692">
            <v>11</v>
          </cell>
          <cell r="K4692">
            <v>15</v>
          </cell>
          <cell r="L4692">
            <v>23</v>
          </cell>
          <cell r="M4692">
            <v>0</v>
          </cell>
        </row>
        <row r="4693">
          <cell r="J4693">
            <v>12</v>
          </cell>
          <cell r="K4693">
            <v>15</v>
          </cell>
          <cell r="L4693">
            <v>23</v>
          </cell>
          <cell r="M4693">
            <v>1</v>
          </cell>
        </row>
        <row r="4694">
          <cell r="J4694">
            <v>13</v>
          </cell>
          <cell r="K4694">
            <v>15</v>
          </cell>
          <cell r="L4694">
            <v>23</v>
          </cell>
          <cell r="M4694">
            <v>0</v>
          </cell>
        </row>
        <row r="4695">
          <cell r="J4695">
            <v>1</v>
          </cell>
          <cell r="K4695">
            <v>15</v>
          </cell>
          <cell r="L4695">
            <v>24</v>
          </cell>
          <cell r="M4695">
            <v>5.9073941400000003E-2</v>
          </cell>
        </row>
        <row r="4696">
          <cell r="J4696">
            <v>2</v>
          </cell>
          <cell r="K4696">
            <v>15</v>
          </cell>
          <cell r="L4696">
            <v>24</v>
          </cell>
          <cell r="M4696">
            <v>6.16926286E-2</v>
          </cell>
        </row>
        <row r="4697">
          <cell r="J4697">
            <v>3</v>
          </cell>
          <cell r="K4697">
            <v>15</v>
          </cell>
          <cell r="L4697">
            <v>24</v>
          </cell>
          <cell r="M4697">
            <v>6.3567493099999997E-2</v>
          </cell>
        </row>
        <row r="4698">
          <cell r="J4698">
            <v>4</v>
          </cell>
          <cell r="K4698">
            <v>15</v>
          </cell>
          <cell r="L4698">
            <v>24</v>
          </cell>
          <cell r="M4698">
            <v>6.7048910399999995E-2</v>
          </cell>
        </row>
        <row r="4699">
          <cell r="J4699">
            <v>5</v>
          </cell>
          <cell r="K4699">
            <v>15</v>
          </cell>
          <cell r="L4699">
            <v>24</v>
          </cell>
          <cell r="M4699">
            <v>7.2062177699999994E-2</v>
          </cell>
        </row>
        <row r="4700">
          <cell r="J4700">
            <v>6</v>
          </cell>
          <cell r="K4700">
            <v>15</v>
          </cell>
          <cell r="L4700">
            <v>24</v>
          </cell>
          <cell r="M4700">
            <v>7.6242530899999994E-2</v>
          </cell>
        </row>
        <row r="4701">
          <cell r="J4701">
            <v>7</v>
          </cell>
          <cell r="K4701">
            <v>15</v>
          </cell>
          <cell r="L4701">
            <v>24</v>
          </cell>
          <cell r="M4701">
            <v>8.22483834E-2</v>
          </cell>
        </row>
        <row r="4702">
          <cell r="J4702">
            <v>8</v>
          </cell>
          <cell r="K4702">
            <v>15</v>
          </cell>
          <cell r="L4702">
            <v>24</v>
          </cell>
          <cell r="M4702">
            <v>9.0575323900000004E-2</v>
          </cell>
        </row>
        <row r="4703">
          <cell r="J4703">
            <v>9</v>
          </cell>
          <cell r="K4703">
            <v>15</v>
          </cell>
          <cell r="L4703">
            <v>24</v>
          </cell>
          <cell r="M4703">
            <v>0.10745786089999999</v>
          </cell>
        </row>
        <row r="4704">
          <cell r="J4704">
            <v>10</v>
          </cell>
          <cell r="K4704">
            <v>15</v>
          </cell>
          <cell r="L4704">
            <v>24</v>
          </cell>
          <cell r="M4704">
            <v>0.15126454819999999</v>
          </cell>
        </row>
        <row r="4705">
          <cell r="J4705">
            <v>11</v>
          </cell>
          <cell r="K4705">
            <v>15</v>
          </cell>
          <cell r="L4705">
            <v>24</v>
          </cell>
          <cell r="M4705">
            <v>0</v>
          </cell>
        </row>
        <row r="4706">
          <cell r="J4706">
            <v>12</v>
          </cell>
          <cell r="K4706">
            <v>15</v>
          </cell>
          <cell r="L4706">
            <v>24</v>
          </cell>
          <cell r="M4706">
            <v>1</v>
          </cell>
        </row>
        <row r="4707">
          <cell r="J4707">
            <v>13</v>
          </cell>
          <cell r="K4707">
            <v>15</v>
          </cell>
          <cell r="L4707">
            <v>24</v>
          </cell>
          <cell r="M4707">
            <v>0</v>
          </cell>
        </row>
        <row r="4708">
          <cell r="J4708">
            <v>1</v>
          </cell>
          <cell r="K4708">
            <v>15</v>
          </cell>
          <cell r="L4708">
            <v>25</v>
          </cell>
          <cell r="M4708">
            <v>6.1032656800000001E-2</v>
          </cell>
        </row>
        <row r="4709">
          <cell r="J4709">
            <v>2</v>
          </cell>
          <cell r="K4709">
            <v>15</v>
          </cell>
          <cell r="L4709">
            <v>25</v>
          </cell>
          <cell r="M4709">
            <v>6.3658451300000002E-2</v>
          </cell>
        </row>
        <row r="4710">
          <cell r="J4710">
            <v>3</v>
          </cell>
          <cell r="K4710">
            <v>15</v>
          </cell>
          <cell r="L4710">
            <v>25</v>
          </cell>
          <cell r="M4710">
            <v>6.5514066300000007E-2</v>
          </cell>
        </row>
        <row r="4711">
          <cell r="J4711">
            <v>4</v>
          </cell>
          <cell r="K4711">
            <v>15</v>
          </cell>
          <cell r="L4711">
            <v>25</v>
          </cell>
          <cell r="M4711">
            <v>6.8991236799999994E-2</v>
          </cell>
        </row>
        <row r="4712">
          <cell r="J4712">
            <v>5</v>
          </cell>
          <cell r="K4712">
            <v>15</v>
          </cell>
          <cell r="L4712">
            <v>25</v>
          </cell>
          <cell r="M4712">
            <v>7.4003428499999996E-2</v>
          </cell>
        </row>
        <row r="4713">
          <cell r="J4713">
            <v>6</v>
          </cell>
          <cell r="K4713">
            <v>15</v>
          </cell>
          <cell r="L4713">
            <v>25</v>
          </cell>
          <cell r="M4713">
            <v>7.8153091300000005E-2</v>
          </cell>
        </row>
        <row r="4714">
          <cell r="J4714">
            <v>7</v>
          </cell>
          <cell r="K4714">
            <v>15</v>
          </cell>
          <cell r="L4714">
            <v>25</v>
          </cell>
          <cell r="M4714">
            <v>8.4105197500000006E-2</v>
          </cell>
        </row>
        <row r="4715">
          <cell r="J4715">
            <v>8</v>
          </cell>
          <cell r="K4715">
            <v>15</v>
          </cell>
          <cell r="L4715">
            <v>25</v>
          </cell>
          <cell r="M4715">
            <v>9.2428437000000002E-2</v>
          </cell>
        </row>
        <row r="4716">
          <cell r="J4716">
            <v>9</v>
          </cell>
          <cell r="K4716">
            <v>15</v>
          </cell>
          <cell r="L4716">
            <v>25</v>
          </cell>
          <cell r="M4716">
            <v>0.10922725630000001</v>
          </cell>
        </row>
        <row r="4717">
          <cell r="J4717">
            <v>10</v>
          </cell>
          <cell r="K4717">
            <v>15</v>
          </cell>
          <cell r="L4717">
            <v>25</v>
          </cell>
          <cell r="M4717">
            <v>0.15282120199999999</v>
          </cell>
        </row>
        <row r="4718">
          <cell r="J4718">
            <v>11</v>
          </cell>
          <cell r="K4718">
            <v>15</v>
          </cell>
          <cell r="L4718">
            <v>25</v>
          </cell>
          <cell r="M4718">
            <v>0</v>
          </cell>
        </row>
        <row r="4719">
          <cell r="J4719">
            <v>12</v>
          </cell>
          <cell r="K4719">
            <v>15</v>
          </cell>
          <cell r="L4719">
            <v>25</v>
          </cell>
          <cell r="M4719">
            <v>1</v>
          </cell>
        </row>
        <row r="4720">
          <cell r="J4720">
            <v>13</v>
          </cell>
          <cell r="K4720">
            <v>15</v>
          </cell>
          <cell r="L4720">
            <v>25</v>
          </cell>
          <cell r="M4720">
            <v>0</v>
          </cell>
        </row>
        <row r="4721">
          <cell r="J4721">
            <v>1</v>
          </cell>
          <cell r="K4721">
            <v>15</v>
          </cell>
          <cell r="L4721">
            <v>26</v>
          </cell>
          <cell r="M4721">
            <v>6.2597418899999993E-2</v>
          </cell>
        </row>
        <row r="4722">
          <cell r="J4722">
            <v>2</v>
          </cell>
          <cell r="K4722">
            <v>15</v>
          </cell>
          <cell r="L4722">
            <v>26</v>
          </cell>
          <cell r="M4722">
            <v>6.5228885200000003E-2</v>
          </cell>
        </row>
        <row r="4723">
          <cell r="J4723">
            <v>3</v>
          </cell>
          <cell r="K4723">
            <v>15</v>
          </cell>
          <cell r="L4723">
            <v>26</v>
          </cell>
          <cell r="M4723">
            <v>6.7069118100000005E-2</v>
          </cell>
        </row>
        <row r="4724">
          <cell r="J4724">
            <v>4</v>
          </cell>
          <cell r="K4724">
            <v>15</v>
          </cell>
          <cell r="L4724">
            <v>26</v>
          </cell>
          <cell r="M4724">
            <v>7.0542890600000005E-2</v>
          </cell>
        </row>
        <row r="4725">
          <cell r="J4725">
            <v>5</v>
          </cell>
          <cell r="K4725">
            <v>15</v>
          </cell>
          <cell r="L4725">
            <v>26</v>
          </cell>
          <cell r="M4725">
            <v>7.5554217800000004E-2</v>
          </cell>
        </row>
        <row r="4726">
          <cell r="J4726">
            <v>6</v>
          </cell>
          <cell r="K4726">
            <v>15</v>
          </cell>
          <cell r="L4726">
            <v>26</v>
          </cell>
          <cell r="M4726">
            <v>7.9679359199999994E-2</v>
          </cell>
        </row>
        <row r="4727">
          <cell r="J4727">
            <v>7</v>
          </cell>
          <cell r="K4727">
            <v>15</v>
          </cell>
          <cell r="L4727">
            <v>26</v>
          </cell>
          <cell r="M4727">
            <v>8.5588523499999999E-2</v>
          </cell>
        </row>
        <row r="4728">
          <cell r="J4728">
            <v>8</v>
          </cell>
          <cell r="K4728">
            <v>15</v>
          </cell>
          <cell r="L4728">
            <v>26</v>
          </cell>
          <cell r="M4728">
            <v>9.3908797099999997E-2</v>
          </cell>
        </row>
        <row r="4729">
          <cell r="J4729">
            <v>9</v>
          </cell>
          <cell r="K4729">
            <v>15</v>
          </cell>
          <cell r="L4729">
            <v>26</v>
          </cell>
          <cell r="M4729">
            <v>0.11064073689999999</v>
          </cell>
        </row>
        <row r="4730">
          <cell r="J4730">
            <v>10</v>
          </cell>
          <cell r="K4730">
            <v>15</v>
          </cell>
          <cell r="L4730">
            <v>26</v>
          </cell>
          <cell r="M4730">
            <v>0.15406472930000001</v>
          </cell>
        </row>
        <row r="4731">
          <cell r="J4731">
            <v>11</v>
          </cell>
          <cell r="K4731">
            <v>15</v>
          </cell>
          <cell r="L4731">
            <v>26</v>
          </cell>
          <cell r="M4731">
            <v>0</v>
          </cell>
        </row>
        <row r="4732">
          <cell r="J4732">
            <v>12</v>
          </cell>
          <cell r="K4732">
            <v>15</v>
          </cell>
          <cell r="L4732">
            <v>26</v>
          </cell>
          <cell r="M4732">
            <v>1</v>
          </cell>
        </row>
        <row r="4733">
          <cell r="J4733">
            <v>13</v>
          </cell>
          <cell r="K4733">
            <v>15</v>
          </cell>
          <cell r="L4733">
            <v>26</v>
          </cell>
          <cell r="M4733">
            <v>0</v>
          </cell>
        </row>
        <row r="4734">
          <cell r="J4734">
            <v>1</v>
          </cell>
          <cell r="K4734">
            <v>15</v>
          </cell>
          <cell r="L4734">
            <v>27</v>
          </cell>
          <cell r="M4734">
            <v>6.3847450900000005E-2</v>
          </cell>
        </row>
        <row r="4735">
          <cell r="J4735">
            <v>2</v>
          </cell>
          <cell r="K4735">
            <v>15</v>
          </cell>
          <cell r="L4735">
            <v>27</v>
          </cell>
          <cell r="M4735">
            <v>6.6483446599999996E-2</v>
          </cell>
        </row>
        <row r="4736">
          <cell r="J4736">
            <v>3</v>
          </cell>
          <cell r="K4736">
            <v>15</v>
          </cell>
          <cell r="L4736">
            <v>27</v>
          </cell>
          <cell r="M4736">
            <v>6.831139E-2</v>
          </cell>
        </row>
        <row r="4737">
          <cell r="J4737">
            <v>4</v>
          </cell>
          <cell r="K4737">
            <v>15</v>
          </cell>
          <cell r="L4737">
            <v>27</v>
          </cell>
          <cell r="M4737">
            <v>7.1782446700000002E-2</v>
          </cell>
        </row>
        <row r="4738">
          <cell r="J4738">
            <v>5</v>
          </cell>
          <cell r="K4738">
            <v>15</v>
          </cell>
          <cell r="L4738">
            <v>27</v>
          </cell>
          <cell r="M4738">
            <v>7.6793081799999996E-2</v>
          </cell>
        </row>
        <row r="4739">
          <cell r="J4739">
            <v>6</v>
          </cell>
          <cell r="K4739">
            <v>15</v>
          </cell>
          <cell r="L4739">
            <v>27</v>
          </cell>
          <cell r="M4739">
            <v>8.0898632999999998E-2</v>
          </cell>
        </row>
        <row r="4740">
          <cell r="J4740">
            <v>7</v>
          </cell>
          <cell r="K4740">
            <v>15</v>
          </cell>
          <cell r="L4740">
            <v>27</v>
          </cell>
          <cell r="M4740">
            <v>8.6773490999999994E-2</v>
          </cell>
        </row>
        <row r="4741">
          <cell r="J4741">
            <v>8</v>
          </cell>
          <cell r="K4741">
            <v>15</v>
          </cell>
          <cell r="L4741">
            <v>27</v>
          </cell>
          <cell r="M4741">
            <v>9.5091392900000002E-2</v>
          </cell>
        </row>
        <row r="4742">
          <cell r="J4742">
            <v>9</v>
          </cell>
          <cell r="K4742">
            <v>15</v>
          </cell>
          <cell r="L4742">
            <v>27</v>
          </cell>
          <cell r="M4742">
            <v>0.1117699051</v>
          </cell>
        </row>
        <row r="4743">
          <cell r="J4743">
            <v>10</v>
          </cell>
          <cell r="K4743">
            <v>15</v>
          </cell>
          <cell r="L4743">
            <v>27</v>
          </cell>
          <cell r="M4743">
            <v>0.15505812790000001</v>
          </cell>
        </row>
        <row r="4744">
          <cell r="J4744">
            <v>11</v>
          </cell>
          <cell r="K4744">
            <v>15</v>
          </cell>
          <cell r="L4744">
            <v>27</v>
          </cell>
          <cell r="M4744">
            <v>0</v>
          </cell>
        </row>
        <row r="4745">
          <cell r="J4745">
            <v>12</v>
          </cell>
          <cell r="K4745">
            <v>15</v>
          </cell>
          <cell r="L4745">
            <v>27</v>
          </cell>
          <cell r="M4745">
            <v>1</v>
          </cell>
        </row>
        <row r="4746">
          <cell r="J4746">
            <v>13</v>
          </cell>
          <cell r="K4746">
            <v>15</v>
          </cell>
          <cell r="L4746">
            <v>27</v>
          </cell>
          <cell r="M4746">
            <v>0</v>
          </cell>
        </row>
        <row r="4747">
          <cell r="J4747">
            <v>1</v>
          </cell>
          <cell r="K4747">
            <v>15</v>
          </cell>
          <cell r="L4747">
            <v>28</v>
          </cell>
          <cell r="M4747">
            <v>6.4846053200000003E-2</v>
          </cell>
        </row>
        <row r="4748">
          <cell r="J4748">
            <v>2</v>
          </cell>
          <cell r="K4748">
            <v>15</v>
          </cell>
          <cell r="L4748">
            <v>28</v>
          </cell>
          <cell r="M4748">
            <v>6.7485666799999997E-2</v>
          </cell>
        </row>
        <row r="4749">
          <cell r="J4749">
            <v>3</v>
          </cell>
          <cell r="K4749">
            <v>15</v>
          </cell>
          <cell r="L4749">
            <v>28</v>
          </cell>
          <cell r="M4749">
            <v>6.93037923E-2</v>
          </cell>
        </row>
        <row r="4750">
          <cell r="J4750">
            <v>4</v>
          </cell>
          <cell r="K4750">
            <v>15</v>
          </cell>
          <cell r="L4750">
            <v>28</v>
          </cell>
          <cell r="M4750">
            <v>7.2772679100000001E-2</v>
          </cell>
        </row>
        <row r="4751">
          <cell r="J4751">
            <v>5</v>
          </cell>
          <cell r="K4751">
            <v>15</v>
          </cell>
          <cell r="L4751">
            <v>28</v>
          </cell>
          <cell r="M4751">
            <v>7.7782760899999998E-2</v>
          </cell>
        </row>
        <row r="4752">
          <cell r="J4752">
            <v>6</v>
          </cell>
          <cell r="K4752">
            <v>15</v>
          </cell>
          <cell r="L4752">
            <v>28</v>
          </cell>
          <cell r="M4752">
            <v>8.1872661999999999E-2</v>
          </cell>
        </row>
        <row r="4753">
          <cell r="J4753">
            <v>7</v>
          </cell>
          <cell r="K4753">
            <v>15</v>
          </cell>
          <cell r="L4753">
            <v>28</v>
          </cell>
          <cell r="M4753">
            <v>8.7720113700000005E-2</v>
          </cell>
        </row>
        <row r="4754">
          <cell r="J4754">
            <v>8</v>
          </cell>
          <cell r="K4754">
            <v>15</v>
          </cell>
          <cell r="L4754">
            <v>28</v>
          </cell>
          <cell r="M4754">
            <v>9.6036120200000005E-2</v>
          </cell>
        </row>
        <row r="4755">
          <cell r="J4755">
            <v>9</v>
          </cell>
          <cell r="K4755">
            <v>15</v>
          </cell>
          <cell r="L4755">
            <v>28</v>
          </cell>
          <cell r="M4755">
            <v>0.1126719511</v>
          </cell>
        </row>
        <row r="4756">
          <cell r="J4756">
            <v>10</v>
          </cell>
          <cell r="K4756">
            <v>15</v>
          </cell>
          <cell r="L4756">
            <v>28</v>
          </cell>
          <cell r="M4756">
            <v>0.15585171289999999</v>
          </cell>
        </row>
        <row r="4757">
          <cell r="J4757">
            <v>11</v>
          </cell>
          <cell r="K4757">
            <v>15</v>
          </cell>
          <cell r="L4757">
            <v>28</v>
          </cell>
          <cell r="M4757">
            <v>0</v>
          </cell>
        </row>
        <row r="4758">
          <cell r="J4758">
            <v>12</v>
          </cell>
          <cell r="K4758">
            <v>15</v>
          </cell>
          <cell r="L4758">
            <v>28</v>
          </cell>
          <cell r="M4758">
            <v>1</v>
          </cell>
        </row>
        <row r="4759">
          <cell r="J4759">
            <v>13</v>
          </cell>
          <cell r="K4759">
            <v>15</v>
          </cell>
          <cell r="L4759">
            <v>28</v>
          </cell>
          <cell r="M4759">
            <v>0</v>
          </cell>
        </row>
        <row r="4760">
          <cell r="J4760">
            <v>1</v>
          </cell>
          <cell r="K4760">
            <v>15</v>
          </cell>
          <cell r="L4760">
            <v>29</v>
          </cell>
          <cell r="M4760">
            <v>6.5643797000000004E-2</v>
          </cell>
        </row>
        <row r="4761">
          <cell r="J4761">
            <v>2</v>
          </cell>
          <cell r="K4761">
            <v>15</v>
          </cell>
          <cell r="L4761">
            <v>29</v>
          </cell>
          <cell r="M4761">
            <v>6.8286300800000005E-2</v>
          </cell>
        </row>
        <row r="4762">
          <cell r="J4762">
            <v>3</v>
          </cell>
          <cell r="K4762">
            <v>15</v>
          </cell>
          <cell r="L4762">
            <v>29</v>
          </cell>
          <cell r="M4762">
            <v>7.0096583000000004E-2</v>
          </cell>
        </row>
        <row r="4763">
          <cell r="J4763">
            <v>4</v>
          </cell>
          <cell r="K4763">
            <v>15</v>
          </cell>
          <cell r="L4763">
            <v>29</v>
          </cell>
          <cell r="M4763">
            <v>7.3563736199999993E-2</v>
          </cell>
        </row>
        <row r="4764">
          <cell r="J4764">
            <v>5</v>
          </cell>
          <cell r="K4764">
            <v>15</v>
          </cell>
          <cell r="L4764">
            <v>29</v>
          </cell>
          <cell r="M4764">
            <v>7.8573376099999995E-2</v>
          </cell>
        </row>
        <row r="4765">
          <cell r="J4765">
            <v>6</v>
          </cell>
          <cell r="K4765">
            <v>15</v>
          </cell>
          <cell r="L4765">
            <v>29</v>
          </cell>
          <cell r="M4765">
            <v>8.2650774799999993E-2</v>
          </cell>
        </row>
        <row r="4766">
          <cell r="J4766">
            <v>7</v>
          </cell>
          <cell r="K4766">
            <v>15</v>
          </cell>
          <cell r="L4766">
            <v>29</v>
          </cell>
          <cell r="M4766">
            <v>8.8476332599999999E-2</v>
          </cell>
        </row>
        <row r="4767">
          <cell r="J4767">
            <v>8</v>
          </cell>
          <cell r="K4767">
            <v>15</v>
          </cell>
          <cell r="L4767">
            <v>29</v>
          </cell>
          <cell r="M4767">
            <v>9.6790824799999994E-2</v>
          </cell>
        </row>
        <row r="4768">
          <cell r="J4768">
            <v>9</v>
          </cell>
          <cell r="K4768">
            <v>15</v>
          </cell>
          <cell r="L4768">
            <v>29</v>
          </cell>
          <cell r="M4768">
            <v>0.1133925594</v>
          </cell>
        </row>
        <row r="4769">
          <cell r="J4769">
            <v>10</v>
          </cell>
          <cell r="K4769">
            <v>15</v>
          </cell>
          <cell r="L4769">
            <v>29</v>
          </cell>
          <cell r="M4769">
            <v>0.1564856758</v>
          </cell>
        </row>
        <row r="4770">
          <cell r="J4770">
            <v>11</v>
          </cell>
          <cell r="K4770">
            <v>15</v>
          </cell>
          <cell r="L4770">
            <v>29</v>
          </cell>
          <cell r="M4770">
            <v>0</v>
          </cell>
        </row>
        <row r="4771">
          <cell r="J4771">
            <v>12</v>
          </cell>
          <cell r="K4771">
            <v>15</v>
          </cell>
          <cell r="L4771">
            <v>29</v>
          </cell>
          <cell r="M4771">
            <v>1</v>
          </cell>
        </row>
        <row r="4772">
          <cell r="J4772">
            <v>13</v>
          </cell>
          <cell r="K4772">
            <v>15</v>
          </cell>
          <cell r="L4772">
            <v>29</v>
          </cell>
          <cell r="M4772">
            <v>0</v>
          </cell>
        </row>
        <row r="4773">
          <cell r="J4773">
            <v>1</v>
          </cell>
          <cell r="K4773">
            <v>15</v>
          </cell>
          <cell r="L4773">
            <v>30</v>
          </cell>
          <cell r="M4773">
            <v>6.6281082899999996E-2</v>
          </cell>
        </row>
        <row r="4774">
          <cell r="J4774">
            <v>2</v>
          </cell>
          <cell r="K4774">
            <v>15</v>
          </cell>
          <cell r="L4774">
            <v>30</v>
          </cell>
          <cell r="M4774">
            <v>6.8925895400000006E-2</v>
          </cell>
        </row>
        <row r="4775">
          <cell r="J4775">
            <v>3</v>
          </cell>
          <cell r="K4775">
            <v>15</v>
          </cell>
          <cell r="L4775">
            <v>30</v>
          </cell>
          <cell r="M4775">
            <v>7.0729912000000006E-2</v>
          </cell>
        </row>
        <row r="4776">
          <cell r="J4776">
            <v>4</v>
          </cell>
          <cell r="K4776">
            <v>15</v>
          </cell>
          <cell r="L4776">
            <v>30</v>
          </cell>
          <cell r="M4776">
            <v>7.4195680299999997E-2</v>
          </cell>
        </row>
        <row r="4777">
          <cell r="J4777">
            <v>5</v>
          </cell>
          <cell r="K4777">
            <v>15</v>
          </cell>
          <cell r="L4777">
            <v>30</v>
          </cell>
          <cell r="M4777">
            <v>7.9204966900000007E-2</v>
          </cell>
        </row>
        <row r="4778">
          <cell r="J4778">
            <v>6</v>
          </cell>
          <cell r="K4778">
            <v>15</v>
          </cell>
          <cell r="L4778">
            <v>30</v>
          </cell>
          <cell r="M4778">
            <v>8.3272377999999994E-2</v>
          </cell>
        </row>
        <row r="4779">
          <cell r="J4779">
            <v>7</v>
          </cell>
          <cell r="K4779">
            <v>15</v>
          </cell>
          <cell r="L4779">
            <v>30</v>
          </cell>
          <cell r="M4779">
            <v>8.9080445600000002E-2</v>
          </cell>
        </row>
        <row r="4780">
          <cell r="J4780">
            <v>8</v>
          </cell>
          <cell r="K4780">
            <v>15</v>
          </cell>
          <cell r="L4780">
            <v>30</v>
          </cell>
          <cell r="M4780">
            <v>9.7393728099999993E-2</v>
          </cell>
        </row>
        <row r="4781">
          <cell r="J4781">
            <v>9</v>
          </cell>
          <cell r="K4781">
            <v>15</v>
          </cell>
          <cell r="L4781">
            <v>30</v>
          </cell>
          <cell r="M4781">
            <v>0.1139682244</v>
          </cell>
        </row>
        <row r="4782">
          <cell r="J4782">
            <v>10</v>
          </cell>
          <cell r="K4782">
            <v>15</v>
          </cell>
          <cell r="L4782">
            <v>30</v>
          </cell>
          <cell r="M4782">
            <v>0.15699212339999999</v>
          </cell>
        </row>
        <row r="4783">
          <cell r="J4783">
            <v>11</v>
          </cell>
          <cell r="K4783">
            <v>15</v>
          </cell>
          <cell r="L4783">
            <v>30</v>
          </cell>
          <cell r="M4783">
            <v>0</v>
          </cell>
        </row>
        <row r="4784">
          <cell r="J4784">
            <v>12</v>
          </cell>
          <cell r="K4784">
            <v>15</v>
          </cell>
          <cell r="L4784">
            <v>30</v>
          </cell>
          <cell r="M4784">
            <v>1</v>
          </cell>
        </row>
        <row r="4785">
          <cell r="J4785">
            <v>13</v>
          </cell>
          <cell r="K4785">
            <v>15</v>
          </cell>
          <cell r="L4785">
            <v>30</v>
          </cell>
          <cell r="M4785">
            <v>0</v>
          </cell>
        </row>
        <row r="4786">
          <cell r="J4786">
            <v>1</v>
          </cell>
          <cell r="K4786">
            <v>16</v>
          </cell>
          <cell r="L4786">
            <v>16</v>
          </cell>
          <cell r="M4786">
            <v>3.4891023000000001E-3</v>
          </cell>
        </row>
        <row r="4787">
          <cell r="J4787">
            <v>2</v>
          </cell>
          <cell r="K4787">
            <v>16</v>
          </cell>
          <cell r="L4787">
            <v>16</v>
          </cell>
          <cell r="M4787">
            <v>4.0533634999999997E-3</v>
          </cell>
        </row>
        <row r="4788">
          <cell r="J4788">
            <v>3</v>
          </cell>
          <cell r="K4788">
            <v>16</v>
          </cell>
          <cell r="L4788">
            <v>16</v>
          </cell>
          <cell r="M4788">
            <v>5.0426383E-3</v>
          </cell>
        </row>
        <row r="4789">
          <cell r="J4789">
            <v>4</v>
          </cell>
          <cell r="K4789">
            <v>16</v>
          </cell>
          <cell r="L4789">
            <v>16</v>
          </cell>
          <cell r="M4789">
            <v>6.8828331000000001E-3</v>
          </cell>
        </row>
        <row r="4790">
          <cell r="J4790">
            <v>5</v>
          </cell>
          <cell r="K4790">
            <v>16</v>
          </cell>
          <cell r="L4790">
            <v>16</v>
          </cell>
          <cell r="M4790">
            <v>9.9777883999999997E-3</v>
          </cell>
        </row>
        <row r="4791">
          <cell r="J4791">
            <v>6</v>
          </cell>
          <cell r="K4791">
            <v>16</v>
          </cell>
          <cell r="L4791">
            <v>16</v>
          </cell>
          <cell r="M4791">
            <v>1.3470614000000001E-2</v>
          </cell>
        </row>
        <row r="4792">
          <cell r="J4792">
            <v>7</v>
          </cell>
          <cell r="K4792">
            <v>16</v>
          </cell>
          <cell r="L4792">
            <v>16</v>
          </cell>
          <cell r="M4792">
            <v>1.8704821E-2</v>
          </cell>
        </row>
        <row r="4793">
          <cell r="J4793">
            <v>8</v>
          </cell>
          <cell r="K4793">
            <v>16</v>
          </cell>
          <cell r="L4793">
            <v>16</v>
          </cell>
          <cell r="M4793">
            <v>2.3466104299999999E-2</v>
          </cell>
        </row>
        <row r="4794">
          <cell r="J4794">
            <v>9</v>
          </cell>
          <cell r="K4794">
            <v>16</v>
          </cell>
          <cell r="L4794">
            <v>16</v>
          </cell>
          <cell r="M4794">
            <v>4.2010795500000003E-2</v>
          </cell>
        </row>
        <row r="4795">
          <cell r="J4795">
            <v>10</v>
          </cell>
          <cell r="K4795">
            <v>16</v>
          </cell>
          <cell r="L4795">
            <v>16</v>
          </cell>
          <cell r="M4795">
            <v>9.0907474599999996E-2</v>
          </cell>
        </row>
        <row r="4796">
          <cell r="J4796">
            <v>11</v>
          </cell>
          <cell r="K4796">
            <v>16</v>
          </cell>
          <cell r="L4796">
            <v>16</v>
          </cell>
          <cell r="M4796">
            <v>0</v>
          </cell>
        </row>
        <row r="4797">
          <cell r="J4797">
            <v>12</v>
          </cell>
          <cell r="K4797">
            <v>16</v>
          </cell>
          <cell r="L4797">
            <v>16</v>
          </cell>
          <cell r="M4797">
            <v>1</v>
          </cell>
        </row>
        <row r="4798">
          <cell r="J4798">
            <v>13</v>
          </cell>
          <cell r="K4798">
            <v>16</v>
          </cell>
          <cell r="L4798">
            <v>16</v>
          </cell>
          <cell r="M4798">
            <v>0</v>
          </cell>
        </row>
        <row r="4799">
          <cell r="J4799">
            <v>1</v>
          </cell>
          <cell r="K4799">
            <v>16</v>
          </cell>
          <cell r="L4799">
            <v>17</v>
          </cell>
          <cell r="M4799">
            <v>1.24076619E-2</v>
          </cell>
        </row>
        <row r="4800">
          <cell r="J4800">
            <v>2</v>
          </cell>
          <cell r="K4800">
            <v>16</v>
          </cell>
          <cell r="L4800">
            <v>17</v>
          </cell>
          <cell r="M4800">
            <v>1.4265846299999999E-2</v>
          </cell>
        </row>
        <row r="4801">
          <cell r="J4801">
            <v>3</v>
          </cell>
          <cell r="K4801">
            <v>16</v>
          </cell>
          <cell r="L4801">
            <v>17</v>
          </cell>
          <cell r="M4801">
            <v>1.6158597300000001E-2</v>
          </cell>
        </row>
        <row r="4802">
          <cell r="J4802">
            <v>4</v>
          </cell>
          <cell r="K4802">
            <v>16</v>
          </cell>
          <cell r="L4802">
            <v>17</v>
          </cell>
          <cell r="M4802">
            <v>1.9218419800000001E-2</v>
          </cell>
        </row>
        <row r="4803">
          <cell r="J4803">
            <v>5</v>
          </cell>
          <cell r="K4803">
            <v>16</v>
          </cell>
          <cell r="L4803">
            <v>17</v>
          </cell>
          <cell r="M4803">
            <v>2.3720465900000001E-2</v>
          </cell>
        </row>
        <row r="4804">
          <cell r="J4804">
            <v>6</v>
          </cell>
          <cell r="K4804">
            <v>16</v>
          </cell>
          <cell r="L4804">
            <v>17</v>
          </cell>
          <cell r="M4804">
            <v>2.82360722E-2</v>
          </cell>
        </row>
        <row r="4805">
          <cell r="J4805">
            <v>7</v>
          </cell>
          <cell r="K4805">
            <v>16</v>
          </cell>
          <cell r="L4805">
            <v>17</v>
          </cell>
          <cell r="M4805">
            <v>3.4944621799999999E-2</v>
          </cell>
        </row>
        <row r="4806">
          <cell r="J4806">
            <v>8</v>
          </cell>
          <cell r="K4806">
            <v>16</v>
          </cell>
          <cell r="L4806">
            <v>17</v>
          </cell>
          <cell r="M4806">
            <v>4.2391600199999997E-2</v>
          </cell>
        </row>
        <row r="4807">
          <cell r="J4807">
            <v>9</v>
          </cell>
          <cell r="K4807">
            <v>16</v>
          </cell>
          <cell r="L4807">
            <v>17</v>
          </cell>
          <cell r="M4807">
            <v>6.1258375800000001E-2</v>
          </cell>
        </row>
        <row r="4808">
          <cell r="J4808">
            <v>10</v>
          </cell>
          <cell r="K4808">
            <v>16</v>
          </cell>
          <cell r="L4808">
            <v>17</v>
          </cell>
          <cell r="M4808">
            <v>0.1100951672</v>
          </cell>
        </row>
        <row r="4809">
          <cell r="J4809">
            <v>11</v>
          </cell>
          <cell r="K4809">
            <v>16</v>
          </cell>
          <cell r="L4809">
            <v>17</v>
          </cell>
          <cell r="M4809">
            <v>0</v>
          </cell>
        </row>
        <row r="4810">
          <cell r="J4810">
            <v>12</v>
          </cell>
          <cell r="K4810">
            <v>16</v>
          </cell>
          <cell r="L4810">
            <v>17</v>
          </cell>
          <cell r="M4810">
            <v>1</v>
          </cell>
        </row>
        <row r="4811">
          <cell r="J4811">
            <v>13</v>
          </cell>
          <cell r="K4811">
            <v>16</v>
          </cell>
          <cell r="L4811">
            <v>17</v>
          </cell>
          <cell r="M4811">
            <v>0</v>
          </cell>
        </row>
        <row r="4812">
          <cell r="J4812">
            <v>1</v>
          </cell>
          <cell r="K4812">
            <v>16</v>
          </cell>
          <cell r="L4812">
            <v>18</v>
          </cell>
          <cell r="M4812">
            <v>2.2530898600000002E-2</v>
          </cell>
        </row>
        <row r="4813">
          <cell r="J4813">
            <v>2</v>
          </cell>
          <cell r="K4813">
            <v>16</v>
          </cell>
          <cell r="L4813">
            <v>18</v>
          </cell>
          <cell r="M4813">
            <v>2.48541914E-2</v>
          </cell>
        </row>
        <row r="4814">
          <cell r="J4814">
            <v>3</v>
          </cell>
          <cell r="K4814">
            <v>16</v>
          </cell>
          <cell r="L4814">
            <v>18</v>
          </cell>
          <cell r="M4814">
            <v>2.6967662999999999E-2</v>
          </cell>
        </row>
        <row r="4815">
          <cell r="J4815">
            <v>4</v>
          </cell>
          <cell r="K4815">
            <v>16</v>
          </cell>
          <cell r="L4815">
            <v>18</v>
          </cell>
          <cell r="M4815">
            <v>3.0386395300000001E-2</v>
          </cell>
        </row>
        <row r="4816">
          <cell r="J4816">
            <v>5</v>
          </cell>
          <cell r="K4816">
            <v>16</v>
          </cell>
          <cell r="L4816">
            <v>18</v>
          </cell>
          <cell r="M4816">
            <v>3.5276263299999999E-2</v>
          </cell>
        </row>
        <row r="4817">
          <cell r="J4817">
            <v>6</v>
          </cell>
          <cell r="K4817">
            <v>16</v>
          </cell>
          <cell r="L4817">
            <v>18</v>
          </cell>
          <cell r="M4817">
            <v>3.9925518100000001E-2</v>
          </cell>
        </row>
        <row r="4818">
          <cell r="J4818">
            <v>7</v>
          </cell>
          <cell r="K4818">
            <v>16</v>
          </cell>
          <cell r="L4818">
            <v>18</v>
          </cell>
          <cell r="M4818">
            <v>4.6783161500000003E-2</v>
          </cell>
        </row>
        <row r="4819">
          <cell r="J4819">
            <v>8</v>
          </cell>
          <cell r="K4819">
            <v>16</v>
          </cell>
          <cell r="L4819">
            <v>18</v>
          </cell>
          <cell r="M4819">
            <v>5.4925313000000003E-2</v>
          </cell>
        </row>
        <row r="4820">
          <cell r="J4820">
            <v>9</v>
          </cell>
          <cell r="K4820">
            <v>16</v>
          </cell>
          <cell r="L4820">
            <v>18</v>
          </cell>
          <cell r="M4820">
            <v>7.3372119099999994E-2</v>
          </cell>
        </row>
        <row r="4821">
          <cell r="J4821">
            <v>10</v>
          </cell>
          <cell r="K4821">
            <v>16</v>
          </cell>
          <cell r="L4821">
            <v>18</v>
          </cell>
          <cell r="M4821">
            <v>0.12114493680000001</v>
          </cell>
        </row>
        <row r="4822">
          <cell r="J4822">
            <v>11</v>
          </cell>
          <cell r="K4822">
            <v>16</v>
          </cell>
          <cell r="L4822">
            <v>18</v>
          </cell>
          <cell r="M4822">
            <v>0</v>
          </cell>
        </row>
        <row r="4823">
          <cell r="J4823">
            <v>12</v>
          </cell>
          <cell r="K4823">
            <v>16</v>
          </cell>
          <cell r="L4823">
            <v>18</v>
          </cell>
          <cell r="M4823">
            <v>1</v>
          </cell>
        </row>
        <row r="4824">
          <cell r="J4824">
            <v>13</v>
          </cell>
          <cell r="K4824">
            <v>16</v>
          </cell>
          <cell r="L4824">
            <v>18</v>
          </cell>
          <cell r="M4824">
            <v>0</v>
          </cell>
        </row>
        <row r="4825">
          <cell r="J4825">
            <v>1</v>
          </cell>
          <cell r="K4825">
            <v>16</v>
          </cell>
          <cell r="L4825">
            <v>19</v>
          </cell>
          <cell r="M4825">
            <v>3.1509525400000002E-2</v>
          </cell>
        </row>
        <row r="4826">
          <cell r="J4826">
            <v>2</v>
          </cell>
          <cell r="K4826">
            <v>16</v>
          </cell>
          <cell r="L4826">
            <v>19</v>
          </cell>
          <cell r="M4826">
            <v>3.39847411E-2</v>
          </cell>
        </row>
        <row r="4827">
          <cell r="J4827">
            <v>3</v>
          </cell>
          <cell r="K4827">
            <v>16</v>
          </cell>
          <cell r="L4827">
            <v>19</v>
          </cell>
          <cell r="M4827">
            <v>3.6098373500000003E-2</v>
          </cell>
        </row>
        <row r="4828">
          <cell r="J4828">
            <v>4</v>
          </cell>
          <cell r="K4828">
            <v>16</v>
          </cell>
          <cell r="L4828">
            <v>19</v>
          </cell>
          <cell r="M4828">
            <v>3.96017876E-2</v>
          </cell>
        </row>
        <row r="4829">
          <cell r="J4829">
            <v>5</v>
          </cell>
          <cell r="K4829">
            <v>16</v>
          </cell>
          <cell r="L4829">
            <v>19</v>
          </cell>
          <cell r="M4829">
            <v>4.45921372E-2</v>
          </cell>
        </row>
        <row r="4830">
          <cell r="J4830">
            <v>6</v>
          </cell>
          <cell r="K4830">
            <v>16</v>
          </cell>
          <cell r="L4830">
            <v>19</v>
          </cell>
          <cell r="M4830">
            <v>4.9177011600000001E-2</v>
          </cell>
        </row>
        <row r="4831">
          <cell r="J4831">
            <v>7</v>
          </cell>
          <cell r="K4831">
            <v>16</v>
          </cell>
          <cell r="L4831">
            <v>19</v>
          </cell>
          <cell r="M4831">
            <v>5.5899391399999998E-2</v>
          </cell>
        </row>
        <row r="4832">
          <cell r="J4832">
            <v>8</v>
          </cell>
          <cell r="K4832">
            <v>16</v>
          </cell>
          <cell r="L4832">
            <v>19</v>
          </cell>
          <cell r="M4832">
            <v>6.4211412600000004E-2</v>
          </cell>
        </row>
        <row r="4833">
          <cell r="J4833">
            <v>9</v>
          </cell>
          <cell r="K4833">
            <v>16</v>
          </cell>
          <cell r="L4833">
            <v>19</v>
          </cell>
          <cell r="M4833">
            <v>8.22729076E-2</v>
          </cell>
        </row>
        <row r="4834">
          <cell r="J4834">
            <v>10</v>
          </cell>
          <cell r="K4834">
            <v>16</v>
          </cell>
          <cell r="L4834">
            <v>19</v>
          </cell>
          <cell r="M4834">
            <v>0.1290729954</v>
          </cell>
        </row>
        <row r="4835">
          <cell r="J4835">
            <v>11</v>
          </cell>
          <cell r="K4835">
            <v>16</v>
          </cell>
          <cell r="L4835">
            <v>19</v>
          </cell>
          <cell r="M4835">
            <v>0</v>
          </cell>
        </row>
        <row r="4836">
          <cell r="J4836">
            <v>12</v>
          </cell>
          <cell r="K4836">
            <v>16</v>
          </cell>
          <cell r="L4836">
            <v>19</v>
          </cell>
          <cell r="M4836">
            <v>1</v>
          </cell>
        </row>
        <row r="4837">
          <cell r="J4837">
            <v>13</v>
          </cell>
          <cell r="K4837">
            <v>16</v>
          </cell>
          <cell r="L4837">
            <v>19</v>
          </cell>
          <cell r="M4837">
            <v>0</v>
          </cell>
        </row>
        <row r="4838">
          <cell r="J4838">
            <v>1</v>
          </cell>
          <cell r="K4838">
            <v>16</v>
          </cell>
          <cell r="L4838">
            <v>20</v>
          </cell>
          <cell r="M4838">
            <v>3.8924516700000002E-2</v>
          </cell>
        </row>
        <row r="4839">
          <cell r="J4839">
            <v>2</v>
          </cell>
          <cell r="K4839">
            <v>16</v>
          </cell>
          <cell r="L4839">
            <v>20</v>
          </cell>
          <cell r="M4839">
            <v>4.1458619000000002E-2</v>
          </cell>
        </row>
        <row r="4840">
          <cell r="J4840">
            <v>3</v>
          </cell>
          <cell r="K4840">
            <v>16</v>
          </cell>
          <cell r="L4840">
            <v>20</v>
          </cell>
          <cell r="M4840">
            <v>4.3523025E-2</v>
          </cell>
        </row>
        <row r="4841">
          <cell r="J4841">
            <v>4</v>
          </cell>
          <cell r="K4841">
            <v>16</v>
          </cell>
          <cell r="L4841">
            <v>20</v>
          </cell>
          <cell r="M4841">
            <v>4.7038165100000001E-2</v>
          </cell>
        </row>
        <row r="4842">
          <cell r="J4842">
            <v>5</v>
          </cell>
          <cell r="K4842">
            <v>16</v>
          </cell>
          <cell r="L4842">
            <v>20</v>
          </cell>
          <cell r="M4842">
            <v>5.2052464200000002E-2</v>
          </cell>
        </row>
        <row r="4843">
          <cell r="J4843">
            <v>6</v>
          </cell>
          <cell r="K4843">
            <v>16</v>
          </cell>
          <cell r="L4843">
            <v>20</v>
          </cell>
          <cell r="M4843">
            <v>5.6541319999999999E-2</v>
          </cell>
        </row>
        <row r="4844">
          <cell r="J4844">
            <v>7</v>
          </cell>
          <cell r="K4844">
            <v>16</v>
          </cell>
          <cell r="L4844">
            <v>20</v>
          </cell>
          <cell r="M4844">
            <v>6.3089575300000006E-2</v>
          </cell>
        </row>
        <row r="4845">
          <cell r="J4845">
            <v>8</v>
          </cell>
          <cell r="K4845">
            <v>16</v>
          </cell>
          <cell r="L4845">
            <v>20</v>
          </cell>
          <cell r="M4845">
            <v>7.1436941700000006E-2</v>
          </cell>
        </row>
        <row r="4846">
          <cell r="J4846">
            <v>9</v>
          </cell>
          <cell r="K4846">
            <v>16</v>
          </cell>
          <cell r="L4846">
            <v>20</v>
          </cell>
          <cell r="M4846">
            <v>8.9180913900000006E-2</v>
          </cell>
        </row>
        <row r="4847">
          <cell r="J4847">
            <v>10</v>
          </cell>
          <cell r="K4847">
            <v>16</v>
          </cell>
          <cell r="L4847">
            <v>20</v>
          </cell>
          <cell r="M4847">
            <v>0.13517598559999999</v>
          </cell>
        </row>
        <row r="4848">
          <cell r="J4848">
            <v>11</v>
          </cell>
          <cell r="K4848">
            <v>16</v>
          </cell>
          <cell r="L4848">
            <v>20</v>
          </cell>
          <cell r="M4848">
            <v>0</v>
          </cell>
        </row>
        <row r="4849">
          <cell r="J4849">
            <v>12</v>
          </cell>
          <cell r="K4849">
            <v>16</v>
          </cell>
          <cell r="L4849">
            <v>20</v>
          </cell>
          <cell r="M4849">
            <v>1</v>
          </cell>
        </row>
        <row r="4850">
          <cell r="J4850">
            <v>13</v>
          </cell>
          <cell r="K4850">
            <v>16</v>
          </cell>
          <cell r="L4850">
            <v>20</v>
          </cell>
          <cell r="M4850">
            <v>0</v>
          </cell>
        </row>
        <row r="4851">
          <cell r="J4851">
            <v>1</v>
          </cell>
          <cell r="K4851">
            <v>16</v>
          </cell>
          <cell r="L4851">
            <v>21</v>
          </cell>
          <cell r="M4851">
            <v>4.4912716599999999E-2</v>
          </cell>
        </row>
        <row r="4852">
          <cell r="J4852">
            <v>2</v>
          </cell>
          <cell r="K4852">
            <v>16</v>
          </cell>
          <cell r="L4852">
            <v>21</v>
          </cell>
          <cell r="M4852">
            <v>4.74770339E-2</v>
          </cell>
        </row>
        <row r="4853">
          <cell r="J4853">
            <v>3</v>
          </cell>
          <cell r="K4853">
            <v>16</v>
          </cell>
          <cell r="L4853">
            <v>21</v>
          </cell>
          <cell r="M4853">
            <v>4.9488862699999997E-2</v>
          </cell>
        </row>
        <row r="4854">
          <cell r="J4854">
            <v>4</v>
          </cell>
          <cell r="K4854">
            <v>16</v>
          </cell>
          <cell r="L4854">
            <v>21</v>
          </cell>
          <cell r="M4854">
            <v>5.2998391300000003E-2</v>
          </cell>
        </row>
        <row r="4855">
          <cell r="J4855">
            <v>5</v>
          </cell>
          <cell r="K4855">
            <v>16</v>
          </cell>
          <cell r="L4855">
            <v>21</v>
          </cell>
          <cell r="M4855">
            <v>5.8016825199999997E-2</v>
          </cell>
        </row>
        <row r="4856">
          <cell r="J4856">
            <v>6</v>
          </cell>
          <cell r="K4856">
            <v>16</v>
          </cell>
          <cell r="L4856">
            <v>21</v>
          </cell>
          <cell r="M4856">
            <v>6.2417189300000002E-2</v>
          </cell>
        </row>
        <row r="4857">
          <cell r="J4857">
            <v>7</v>
          </cell>
          <cell r="K4857">
            <v>16</v>
          </cell>
          <cell r="L4857">
            <v>21</v>
          </cell>
          <cell r="M4857">
            <v>6.8808892100000005E-2</v>
          </cell>
        </row>
        <row r="4858">
          <cell r="J4858">
            <v>8</v>
          </cell>
          <cell r="K4858">
            <v>16</v>
          </cell>
          <cell r="L4858">
            <v>21</v>
          </cell>
          <cell r="M4858">
            <v>7.7158000599999998E-2</v>
          </cell>
        </row>
        <row r="4859">
          <cell r="J4859">
            <v>9</v>
          </cell>
          <cell r="K4859">
            <v>16</v>
          </cell>
          <cell r="L4859">
            <v>21</v>
          </cell>
          <cell r="M4859">
            <v>9.4645863499999996E-2</v>
          </cell>
        </row>
        <row r="4860">
          <cell r="J4860">
            <v>10</v>
          </cell>
          <cell r="K4860">
            <v>16</v>
          </cell>
          <cell r="L4860">
            <v>21</v>
          </cell>
          <cell r="M4860">
            <v>0.13999061609999999</v>
          </cell>
        </row>
        <row r="4861">
          <cell r="J4861">
            <v>11</v>
          </cell>
          <cell r="K4861">
            <v>16</v>
          </cell>
          <cell r="L4861">
            <v>21</v>
          </cell>
          <cell r="M4861">
            <v>0</v>
          </cell>
        </row>
        <row r="4862">
          <cell r="J4862">
            <v>12</v>
          </cell>
          <cell r="K4862">
            <v>16</v>
          </cell>
          <cell r="L4862">
            <v>21</v>
          </cell>
          <cell r="M4862">
            <v>1</v>
          </cell>
        </row>
        <row r="4863">
          <cell r="J4863">
            <v>13</v>
          </cell>
          <cell r="K4863">
            <v>16</v>
          </cell>
          <cell r="L4863">
            <v>21</v>
          </cell>
          <cell r="M4863">
            <v>0</v>
          </cell>
        </row>
        <row r="4864">
          <cell r="J4864">
            <v>1</v>
          </cell>
          <cell r="K4864">
            <v>16</v>
          </cell>
          <cell r="L4864">
            <v>22</v>
          </cell>
          <cell r="M4864">
            <v>4.9713636399999997E-2</v>
          </cell>
        </row>
        <row r="4865">
          <cell r="J4865">
            <v>2</v>
          </cell>
          <cell r="K4865">
            <v>16</v>
          </cell>
          <cell r="L4865">
            <v>22</v>
          </cell>
          <cell r="M4865">
            <v>5.2297610000000001E-2</v>
          </cell>
        </row>
        <row r="4866">
          <cell r="J4866">
            <v>3</v>
          </cell>
          <cell r="K4866">
            <v>16</v>
          </cell>
          <cell r="L4866">
            <v>22</v>
          </cell>
          <cell r="M4866">
            <v>5.4263909800000003E-2</v>
          </cell>
        </row>
        <row r="4867">
          <cell r="J4867">
            <v>4</v>
          </cell>
          <cell r="K4867">
            <v>16</v>
          </cell>
          <cell r="L4867">
            <v>22</v>
          </cell>
          <cell r="M4867">
            <v>5.7764971200000001E-2</v>
          </cell>
        </row>
        <row r="4868">
          <cell r="J4868">
            <v>5</v>
          </cell>
          <cell r="K4868">
            <v>16</v>
          </cell>
          <cell r="L4868">
            <v>22</v>
          </cell>
          <cell r="M4868">
            <v>6.2782723700000001E-2</v>
          </cell>
        </row>
        <row r="4869">
          <cell r="J4869">
            <v>6</v>
          </cell>
          <cell r="K4869">
            <v>16</v>
          </cell>
          <cell r="L4869">
            <v>22</v>
          </cell>
          <cell r="M4869">
            <v>6.7109268900000005E-2</v>
          </cell>
        </row>
        <row r="4870">
          <cell r="J4870">
            <v>7</v>
          </cell>
          <cell r="K4870">
            <v>16</v>
          </cell>
          <cell r="L4870">
            <v>22</v>
          </cell>
          <cell r="M4870">
            <v>7.3371279799999994E-2</v>
          </cell>
        </row>
        <row r="4871">
          <cell r="J4871">
            <v>8</v>
          </cell>
          <cell r="K4871">
            <v>16</v>
          </cell>
          <cell r="L4871">
            <v>22</v>
          </cell>
          <cell r="M4871">
            <v>8.1714754700000003E-2</v>
          </cell>
        </row>
        <row r="4872">
          <cell r="J4872">
            <v>9</v>
          </cell>
          <cell r="K4872">
            <v>16</v>
          </cell>
          <cell r="L4872">
            <v>22</v>
          </cell>
          <cell r="M4872">
            <v>9.8997376499999998E-2</v>
          </cell>
        </row>
        <row r="4873">
          <cell r="J4873">
            <v>10</v>
          </cell>
          <cell r="K4873">
            <v>16</v>
          </cell>
          <cell r="L4873">
            <v>22</v>
          </cell>
          <cell r="M4873">
            <v>0.1438207068</v>
          </cell>
        </row>
        <row r="4874">
          <cell r="J4874">
            <v>11</v>
          </cell>
          <cell r="K4874">
            <v>16</v>
          </cell>
          <cell r="L4874">
            <v>22</v>
          </cell>
          <cell r="M4874">
            <v>0</v>
          </cell>
        </row>
        <row r="4875">
          <cell r="J4875">
            <v>12</v>
          </cell>
          <cell r="K4875">
            <v>16</v>
          </cell>
          <cell r="L4875">
            <v>22</v>
          </cell>
          <cell r="M4875">
            <v>1</v>
          </cell>
        </row>
        <row r="4876">
          <cell r="J4876">
            <v>13</v>
          </cell>
          <cell r="K4876">
            <v>16</v>
          </cell>
          <cell r="L4876">
            <v>22</v>
          </cell>
          <cell r="M4876">
            <v>0</v>
          </cell>
        </row>
        <row r="4877">
          <cell r="J4877">
            <v>1</v>
          </cell>
          <cell r="K4877">
            <v>16</v>
          </cell>
          <cell r="L4877">
            <v>23</v>
          </cell>
          <cell r="M4877">
            <v>5.3553463799999999E-2</v>
          </cell>
        </row>
        <row r="4878">
          <cell r="J4878">
            <v>2</v>
          </cell>
          <cell r="K4878">
            <v>16</v>
          </cell>
          <cell r="L4878">
            <v>23</v>
          </cell>
          <cell r="M4878">
            <v>5.6151949399999998E-2</v>
          </cell>
        </row>
        <row r="4879">
          <cell r="J4879">
            <v>3</v>
          </cell>
          <cell r="K4879">
            <v>16</v>
          </cell>
          <cell r="L4879">
            <v>23</v>
          </cell>
          <cell r="M4879">
            <v>5.8080940900000003E-2</v>
          </cell>
        </row>
        <row r="4880">
          <cell r="J4880">
            <v>4</v>
          </cell>
          <cell r="K4880">
            <v>16</v>
          </cell>
          <cell r="L4880">
            <v>23</v>
          </cell>
          <cell r="M4880">
            <v>6.1574179700000002E-2</v>
          </cell>
        </row>
        <row r="4881">
          <cell r="J4881">
            <v>5</v>
          </cell>
          <cell r="K4881">
            <v>16</v>
          </cell>
          <cell r="L4881">
            <v>23</v>
          </cell>
          <cell r="M4881">
            <v>6.65903298E-2</v>
          </cell>
        </row>
        <row r="4882">
          <cell r="J4882">
            <v>6</v>
          </cell>
          <cell r="K4882">
            <v>16</v>
          </cell>
          <cell r="L4882">
            <v>23</v>
          </cell>
          <cell r="M4882">
            <v>7.0857074000000006E-2</v>
          </cell>
        </row>
        <row r="4883">
          <cell r="J4883">
            <v>7</v>
          </cell>
          <cell r="K4883">
            <v>16</v>
          </cell>
          <cell r="L4883">
            <v>23</v>
          </cell>
          <cell r="M4883">
            <v>7.7014250699999995E-2</v>
          </cell>
        </row>
        <row r="4884">
          <cell r="J4884">
            <v>8</v>
          </cell>
          <cell r="K4884">
            <v>16</v>
          </cell>
          <cell r="L4884">
            <v>23</v>
          </cell>
          <cell r="M4884">
            <v>8.5351360299999998E-2</v>
          </cell>
        </row>
        <row r="4885">
          <cell r="J4885">
            <v>9</v>
          </cell>
          <cell r="K4885">
            <v>16</v>
          </cell>
          <cell r="L4885">
            <v>23</v>
          </cell>
          <cell r="M4885">
            <v>0.10246985209999999</v>
          </cell>
        </row>
        <row r="4886">
          <cell r="J4886">
            <v>10</v>
          </cell>
          <cell r="K4886">
            <v>16</v>
          </cell>
          <cell r="L4886">
            <v>23</v>
          </cell>
          <cell r="M4886">
            <v>0.1468761328</v>
          </cell>
        </row>
        <row r="4887">
          <cell r="J4887">
            <v>11</v>
          </cell>
          <cell r="K4887">
            <v>16</v>
          </cell>
          <cell r="L4887">
            <v>23</v>
          </cell>
          <cell r="M4887">
            <v>0</v>
          </cell>
        </row>
        <row r="4888">
          <cell r="J4888">
            <v>12</v>
          </cell>
          <cell r="K4888">
            <v>16</v>
          </cell>
          <cell r="L4888">
            <v>23</v>
          </cell>
          <cell r="M4888">
            <v>1</v>
          </cell>
        </row>
        <row r="4889">
          <cell r="J4889">
            <v>13</v>
          </cell>
          <cell r="K4889">
            <v>16</v>
          </cell>
          <cell r="L4889">
            <v>23</v>
          </cell>
          <cell r="M4889">
            <v>0</v>
          </cell>
        </row>
        <row r="4890">
          <cell r="J4890">
            <v>1</v>
          </cell>
          <cell r="K4890">
            <v>16</v>
          </cell>
          <cell r="L4890">
            <v>24</v>
          </cell>
          <cell r="M4890">
            <v>5.6622160499999998E-2</v>
          </cell>
        </row>
        <row r="4891">
          <cell r="J4891">
            <v>2</v>
          </cell>
          <cell r="K4891">
            <v>16</v>
          </cell>
          <cell r="L4891">
            <v>24</v>
          </cell>
          <cell r="M4891">
            <v>5.9231922899999997E-2</v>
          </cell>
        </row>
        <row r="4892">
          <cell r="J4892">
            <v>3</v>
          </cell>
          <cell r="K4892">
            <v>16</v>
          </cell>
          <cell r="L4892">
            <v>24</v>
          </cell>
          <cell r="M4892">
            <v>6.1130861500000001E-2</v>
          </cell>
        </row>
        <row r="4893">
          <cell r="J4893">
            <v>4</v>
          </cell>
          <cell r="K4893">
            <v>16</v>
          </cell>
          <cell r="L4893">
            <v>24</v>
          </cell>
          <cell r="M4893">
            <v>6.4617570200000002E-2</v>
          </cell>
        </row>
        <row r="4894">
          <cell r="J4894">
            <v>5</v>
          </cell>
          <cell r="K4894">
            <v>16</v>
          </cell>
          <cell r="L4894">
            <v>24</v>
          </cell>
          <cell r="M4894">
            <v>6.9632159200000002E-2</v>
          </cell>
        </row>
        <row r="4895">
          <cell r="J4895">
            <v>6</v>
          </cell>
          <cell r="K4895">
            <v>16</v>
          </cell>
          <cell r="L4895">
            <v>24</v>
          </cell>
          <cell r="M4895">
            <v>7.3850910500000005E-2</v>
          </cell>
        </row>
        <row r="4896">
          <cell r="J4896">
            <v>7</v>
          </cell>
          <cell r="K4896">
            <v>16</v>
          </cell>
          <cell r="L4896">
            <v>24</v>
          </cell>
          <cell r="M4896">
            <v>7.9924013099999996E-2</v>
          </cell>
        </row>
        <row r="4897">
          <cell r="J4897">
            <v>8</v>
          </cell>
          <cell r="K4897">
            <v>16</v>
          </cell>
          <cell r="L4897">
            <v>24</v>
          </cell>
          <cell r="M4897">
            <v>8.82555426E-2</v>
          </cell>
        </row>
        <row r="4898">
          <cell r="J4898">
            <v>9</v>
          </cell>
          <cell r="K4898">
            <v>16</v>
          </cell>
          <cell r="L4898">
            <v>24</v>
          </cell>
          <cell r="M4898">
            <v>0.1052428721</v>
          </cell>
        </row>
        <row r="4899">
          <cell r="J4899">
            <v>10</v>
          </cell>
          <cell r="K4899">
            <v>16</v>
          </cell>
          <cell r="L4899">
            <v>24</v>
          </cell>
          <cell r="M4899">
            <v>0.14931585410000001</v>
          </cell>
        </row>
        <row r="4900">
          <cell r="J4900">
            <v>11</v>
          </cell>
          <cell r="K4900">
            <v>16</v>
          </cell>
          <cell r="L4900">
            <v>24</v>
          </cell>
          <cell r="M4900">
            <v>0</v>
          </cell>
        </row>
        <row r="4901">
          <cell r="J4901">
            <v>12</v>
          </cell>
          <cell r="K4901">
            <v>16</v>
          </cell>
          <cell r="L4901">
            <v>24</v>
          </cell>
          <cell r="M4901">
            <v>1</v>
          </cell>
        </row>
        <row r="4902">
          <cell r="J4902">
            <v>13</v>
          </cell>
          <cell r="K4902">
            <v>16</v>
          </cell>
          <cell r="L4902">
            <v>24</v>
          </cell>
          <cell r="M4902">
            <v>0</v>
          </cell>
        </row>
        <row r="4903">
          <cell r="J4903">
            <v>1</v>
          </cell>
          <cell r="K4903">
            <v>16</v>
          </cell>
          <cell r="L4903">
            <v>25</v>
          </cell>
          <cell r="M4903">
            <v>5.9073941400000003E-2</v>
          </cell>
        </row>
        <row r="4904">
          <cell r="J4904">
            <v>2</v>
          </cell>
          <cell r="K4904">
            <v>16</v>
          </cell>
          <cell r="L4904">
            <v>25</v>
          </cell>
          <cell r="M4904">
            <v>6.16926286E-2</v>
          </cell>
        </row>
        <row r="4905">
          <cell r="J4905">
            <v>3</v>
          </cell>
          <cell r="K4905">
            <v>16</v>
          </cell>
          <cell r="L4905">
            <v>25</v>
          </cell>
          <cell r="M4905">
            <v>6.3567493099999997E-2</v>
          </cell>
        </row>
        <row r="4906">
          <cell r="J4906">
            <v>4</v>
          </cell>
          <cell r="K4906">
            <v>16</v>
          </cell>
          <cell r="L4906">
            <v>25</v>
          </cell>
          <cell r="M4906">
            <v>6.7048910399999995E-2</v>
          </cell>
        </row>
        <row r="4907">
          <cell r="J4907">
            <v>5</v>
          </cell>
          <cell r="K4907">
            <v>16</v>
          </cell>
          <cell r="L4907">
            <v>25</v>
          </cell>
          <cell r="M4907">
            <v>7.2062177699999994E-2</v>
          </cell>
        </row>
        <row r="4908">
          <cell r="J4908">
            <v>6</v>
          </cell>
          <cell r="K4908">
            <v>16</v>
          </cell>
          <cell r="L4908">
            <v>25</v>
          </cell>
          <cell r="M4908">
            <v>7.6242530899999994E-2</v>
          </cell>
        </row>
        <row r="4909">
          <cell r="J4909">
            <v>7</v>
          </cell>
          <cell r="K4909">
            <v>16</v>
          </cell>
          <cell r="L4909">
            <v>25</v>
          </cell>
          <cell r="M4909">
            <v>8.22483834E-2</v>
          </cell>
        </row>
        <row r="4910">
          <cell r="J4910">
            <v>8</v>
          </cell>
          <cell r="K4910">
            <v>16</v>
          </cell>
          <cell r="L4910">
            <v>25</v>
          </cell>
          <cell r="M4910">
            <v>9.0575323900000004E-2</v>
          </cell>
        </row>
        <row r="4911">
          <cell r="J4911">
            <v>9</v>
          </cell>
          <cell r="K4911">
            <v>16</v>
          </cell>
          <cell r="L4911">
            <v>25</v>
          </cell>
          <cell r="M4911">
            <v>0.10745786089999999</v>
          </cell>
        </row>
        <row r="4912">
          <cell r="J4912">
            <v>10</v>
          </cell>
          <cell r="K4912">
            <v>16</v>
          </cell>
          <cell r="L4912">
            <v>25</v>
          </cell>
          <cell r="M4912">
            <v>0.15126454819999999</v>
          </cell>
        </row>
        <row r="4913">
          <cell r="J4913">
            <v>11</v>
          </cell>
          <cell r="K4913">
            <v>16</v>
          </cell>
          <cell r="L4913">
            <v>25</v>
          </cell>
          <cell r="M4913">
            <v>0</v>
          </cell>
        </row>
        <row r="4914">
          <cell r="J4914">
            <v>12</v>
          </cell>
          <cell r="K4914">
            <v>16</v>
          </cell>
          <cell r="L4914">
            <v>25</v>
          </cell>
          <cell r="M4914">
            <v>1</v>
          </cell>
        </row>
        <row r="4915">
          <cell r="J4915">
            <v>13</v>
          </cell>
          <cell r="K4915">
            <v>16</v>
          </cell>
          <cell r="L4915">
            <v>25</v>
          </cell>
          <cell r="M4915">
            <v>0</v>
          </cell>
        </row>
        <row r="4916">
          <cell r="J4916">
            <v>1</v>
          </cell>
          <cell r="K4916">
            <v>16</v>
          </cell>
          <cell r="L4916">
            <v>26</v>
          </cell>
          <cell r="M4916">
            <v>6.1032656800000001E-2</v>
          </cell>
        </row>
        <row r="4917">
          <cell r="J4917">
            <v>2</v>
          </cell>
          <cell r="K4917">
            <v>16</v>
          </cell>
          <cell r="L4917">
            <v>26</v>
          </cell>
          <cell r="M4917">
            <v>6.3658451300000002E-2</v>
          </cell>
        </row>
        <row r="4918">
          <cell r="J4918">
            <v>3</v>
          </cell>
          <cell r="K4918">
            <v>16</v>
          </cell>
          <cell r="L4918">
            <v>26</v>
          </cell>
          <cell r="M4918">
            <v>6.5514066300000007E-2</v>
          </cell>
        </row>
        <row r="4919">
          <cell r="J4919">
            <v>4</v>
          </cell>
          <cell r="K4919">
            <v>16</v>
          </cell>
          <cell r="L4919">
            <v>26</v>
          </cell>
          <cell r="M4919">
            <v>6.8991236799999994E-2</v>
          </cell>
        </row>
        <row r="4920">
          <cell r="J4920">
            <v>5</v>
          </cell>
          <cell r="K4920">
            <v>16</v>
          </cell>
          <cell r="L4920">
            <v>26</v>
          </cell>
          <cell r="M4920">
            <v>7.4003428499999996E-2</v>
          </cell>
        </row>
        <row r="4921">
          <cell r="J4921">
            <v>6</v>
          </cell>
          <cell r="K4921">
            <v>16</v>
          </cell>
          <cell r="L4921">
            <v>26</v>
          </cell>
          <cell r="M4921">
            <v>7.8153091300000005E-2</v>
          </cell>
        </row>
        <row r="4922">
          <cell r="J4922">
            <v>7</v>
          </cell>
          <cell r="K4922">
            <v>16</v>
          </cell>
          <cell r="L4922">
            <v>26</v>
          </cell>
          <cell r="M4922">
            <v>8.4105197500000006E-2</v>
          </cell>
        </row>
        <row r="4923">
          <cell r="J4923">
            <v>8</v>
          </cell>
          <cell r="K4923">
            <v>16</v>
          </cell>
          <cell r="L4923">
            <v>26</v>
          </cell>
          <cell r="M4923">
            <v>9.2428437000000002E-2</v>
          </cell>
        </row>
        <row r="4924">
          <cell r="J4924">
            <v>9</v>
          </cell>
          <cell r="K4924">
            <v>16</v>
          </cell>
          <cell r="L4924">
            <v>26</v>
          </cell>
          <cell r="M4924">
            <v>0.10922725630000001</v>
          </cell>
        </row>
        <row r="4925">
          <cell r="J4925">
            <v>10</v>
          </cell>
          <cell r="K4925">
            <v>16</v>
          </cell>
          <cell r="L4925">
            <v>26</v>
          </cell>
          <cell r="M4925">
            <v>0.15282120199999999</v>
          </cell>
        </row>
        <row r="4926">
          <cell r="J4926">
            <v>11</v>
          </cell>
          <cell r="K4926">
            <v>16</v>
          </cell>
          <cell r="L4926">
            <v>26</v>
          </cell>
          <cell r="M4926">
            <v>0</v>
          </cell>
        </row>
        <row r="4927">
          <cell r="J4927">
            <v>12</v>
          </cell>
          <cell r="K4927">
            <v>16</v>
          </cell>
          <cell r="L4927">
            <v>26</v>
          </cell>
          <cell r="M4927">
            <v>1</v>
          </cell>
        </row>
        <row r="4928">
          <cell r="J4928">
            <v>13</v>
          </cell>
          <cell r="K4928">
            <v>16</v>
          </cell>
          <cell r="L4928">
            <v>26</v>
          </cell>
          <cell r="M4928">
            <v>0</v>
          </cell>
        </row>
        <row r="4929">
          <cell r="J4929">
            <v>1</v>
          </cell>
          <cell r="K4929">
            <v>16</v>
          </cell>
          <cell r="L4929">
            <v>27</v>
          </cell>
          <cell r="M4929">
            <v>6.2597418899999993E-2</v>
          </cell>
        </row>
        <row r="4930">
          <cell r="J4930">
            <v>2</v>
          </cell>
          <cell r="K4930">
            <v>16</v>
          </cell>
          <cell r="L4930">
            <v>27</v>
          </cell>
          <cell r="M4930">
            <v>6.5228885200000003E-2</v>
          </cell>
        </row>
        <row r="4931">
          <cell r="J4931">
            <v>3</v>
          </cell>
          <cell r="K4931">
            <v>16</v>
          </cell>
          <cell r="L4931">
            <v>27</v>
          </cell>
          <cell r="M4931">
            <v>6.7069118100000005E-2</v>
          </cell>
        </row>
        <row r="4932">
          <cell r="J4932">
            <v>4</v>
          </cell>
          <cell r="K4932">
            <v>16</v>
          </cell>
          <cell r="L4932">
            <v>27</v>
          </cell>
          <cell r="M4932">
            <v>7.0542890600000005E-2</v>
          </cell>
        </row>
        <row r="4933">
          <cell r="J4933">
            <v>5</v>
          </cell>
          <cell r="K4933">
            <v>16</v>
          </cell>
          <cell r="L4933">
            <v>27</v>
          </cell>
          <cell r="M4933">
            <v>7.5554217800000004E-2</v>
          </cell>
        </row>
        <row r="4934">
          <cell r="J4934">
            <v>6</v>
          </cell>
          <cell r="K4934">
            <v>16</v>
          </cell>
          <cell r="L4934">
            <v>27</v>
          </cell>
          <cell r="M4934">
            <v>7.9679359199999994E-2</v>
          </cell>
        </row>
        <row r="4935">
          <cell r="J4935">
            <v>7</v>
          </cell>
          <cell r="K4935">
            <v>16</v>
          </cell>
          <cell r="L4935">
            <v>27</v>
          </cell>
          <cell r="M4935">
            <v>8.5588523499999999E-2</v>
          </cell>
        </row>
        <row r="4936">
          <cell r="J4936">
            <v>8</v>
          </cell>
          <cell r="K4936">
            <v>16</v>
          </cell>
          <cell r="L4936">
            <v>27</v>
          </cell>
          <cell r="M4936">
            <v>9.3908797099999997E-2</v>
          </cell>
        </row>
        <row r="4937">
          <cell r="J4937">
            <v>9</v>
          </cell>
          <cell r="K4937">
            <v>16</v>
          </cell>
          <cell r="L4937">
            <v>27</v>
          </cell>
          <cell r="M4937">
            <v>0.11064073689999999</v>
          </cell>
        </row>
        <row r="4938">
          <cell r="J4938">
            <v>10</v>
          </cell>
          <cell r="K4938">
            <v>16</v>
          </cell>
          <cell r="L4938">
            <v>27</v>
          </cell>
          <cell r="M4938">
            <v>0.15406472930000001</v>
          </cell>
        </row>
        <row r="4939">
          <cell r="J4939">
            <v>11</v>
          </cell>
          <cell r="K4939">
            <v>16</v>
          </cell>
          <cell r="L4939">
            <v>27</v>
          </cell>
          <cell r="M4939">
            <v>0</v>
          </cell>
        </row>
        <row r="4940">
          <cell r="J4940">
            <v>12</v>
          </cell>
          <cell r="K4940">
            <v>16</v>
          </cell>
          <cell r="L4940">
            <v>27</v>
          </cell>
          <cell r="M4940">
            <v>1</v>
          </cell>
        </row>
        <row r="4941">
          <cell r="J4941">
            <v>13</v>
          </cell>
          <cell r="K4941">
            <v>16</v>
          </cell>
          <cell r="L4941">
            <v>27</v>
          </cell>
          <cell r="M4941">
            <v>0</v>
          </cell>
        </row>
        <row r="4942">
          <cell r="J4942">
            <v>1</v>
          </cell>
          <cell r="K4942">
            <v>16</v>
          </cell>
          <cell r="L4942">
            <v>28</v>
          </cell>
          <cell r="M4942">
            <v>6.3847450900000005E-2</v>
          </cell>
        </row>
        <row r="4943">
          <cell r="J4943">
            <v>2</v>
          </cell>
          <cell r="K4943">
            <v>16</v>
          </cell>
          <cell r="L4943">
            <v>28</v>
          </cell>
          <cell r="M4943">
            <v>6.6483446599999996E-2</v>
          </cell>
        </row>
        <row r="4944">
          <cell r="J4944">
            <v>3</v>
          </cell>
          <cell r="K4944">
            <v>16</v>
          </cell>
          <cell r="L4944">
            <v>28</v>
          </cell>
          <cell r="M4944">
            <v>6.831139E-2</v>
          </cell>
        </row>
        <row r="4945">
          <cell r="J4945">
            <v>4</v>
          </cell>
          <cell r="K4945">
            <v>16</v>
          </cell>
          <cell r="L4945">
            <v>28</v>
          </cell>
          <cell r="M4945">
            <v>7.1782446700000002E-2</v>
          </cell>
        </row>
        <row r="4946">
          <cell r="J4946">
            <v>5</v>
          </cell>
          <cell r="K4946">
            <v>16</v>
          </cell>
          <cell r="L4946">
            <v>28</v>
          </cell>
          <cell r="M4946">
            <v>7.6793081799999996E-2</v>
          </cell>
        </row>
        <row r="4947">
          <cell r="J4947">
            <v>6</v>
          </cell>
          <cell r="K4947">
            <v>16</v>
          </cell>
          <cell r="L4947">
            <v>28</v>
          </cell>
          <cell r="M4947">
            <v>8.0898632999999998E-2</v>
          </cell>
        </row>
        <row r="4948">
          <cell r="J4948">
            <v>7</v>
          </cell>
          <cell r="K4948">
            <v>16</v>
          </cell>
          <cell r="L4948">
            <v>28</v>
          </cell>
          <cell r="M4948">
            <v>8.6773490999999994E-2</v>
          </cell>
        </row>
        <row r="4949">
          <cell r="J4949">
            <v>8</v>
          </cell>
          <cell r="K4949">
            <v>16</v>
          </cell>
          <cell r="L4949">
            <v>28</v>
          </cell>
          <cell r="M4949">
            <v>9.5091392900000002E-2</v>
          </cell>
        </row>
        <row r="4950">
          <cell r="J4950">
            <v>9</v>
          </cell>
          <cell r="K4950">
            <v>16</v>
          </cell>
          <cell r="L4950">
            <v>28</v>
          </cell>
          <cell r="M4950">
            <v>0.1117699051</v>
          </cell>
        </row>
        <row r="4951">
          <cell r="J4951">
            <v>10</v>
          </cell>
          <cell r="K4951">
            <v>16</v>
          </cell>
          <cell r="L4951">
            <v>28</v>
          </cell>
          <cell r="M4951">
            <v>0.15505812790000001</v>
          </cell>
        </row>
        <row r="4952">
          <cell r="J4952">
            <v>11</v>
          </cell>
          <cell r="K4952">
            <v>16</v>
          </cell>
          <cell r="L4952">
            <v>28</v>
          </cell>
          <cell r="M4952">
            <v>0</v>
          </cell>
        </row>
        <row r="4953">
          <cell r="J4953">
            <v>12</v>
          </cell>
          <cell r="K4953">
            <v>16</v>
          </cell>
          <cell r="L4953">
            <v>28</v>
          </cell>
          <cell r="M4953">
            <v>1</v>
          </cell>
        </row>
        <row r="4954">
          <cell r="J4954">
            <v>13</v>
          </cell>
          <cell r="K4954">
            <v>16</v>
          </cell>
          <cell r="L4954">
            <v>28</v>
          </cell>
          <cell r="M4954">
            <v>0</v>
          </cell>
        </row>
        <row r="4955">
          <cell r="J4955">
            <v>1</v>
          </cell>
          <cell r="K4955">
            <v>16</v>
          </cell>
          <cell r="L4955">
            <v>29</v>
          </cell>
          <cell r="M4955">
            <v>6.4846053200000003E-2</v>
          </cell>
        </row>
        <row r="4956">
          <cell r="J4956">
            <v>2</v>
          </cell>
          <cell r="K4956">
            <v>16</v>
          </cell>
          <cell r="L4956">
            <v>29</v>
          </cell>
          <cell r="M4956">
            <v>6.7485666799999997E-2</v>
          </cell>
        </row>
        <row r="4957">
          <cell r="J4957">
            <v>3</v>
          </cell>
          <cell r="K4957">
            <v>16</v>
          </cell>
          <cell r="L4957">
            <v>29</v>
          </cell>
          <cell r="M4957">
            <v>6.93037923E-2</v>
          </cell>
        </row>
        <row r="4958">
          <cell r="J4958">
            <v>4</v>
          </cell>
          <cell r="K4958">
            <v>16</v>
          </cell>
          <cell r="L4958">
            <v>29</v>
          </cell>
          <cell r="M4958">
            <v>7.2772679100000001E-2</v>
          </cell>
        </row>
        <row r="4959">
          <cell r="J4959">
            <v>5</v>
          </cell>
          <cell r="K4959">
            <v>16</v>
          </cell>
          <cell r="L4959">
            <v>29</v>
          </cell>
          <cell r="M4959">
            <v>7.7782760899999998E-2</v>
          </cell>
        </row>
        <row r="4960">
          <cell r="J4960">
            <v>6</v>
          </cell>
          <cell r="K4960">
            <v>16</v>
          </cell>
          <cell r="L4960">
            <v>29</v>
          </cell>
          <cell r="M4960">
            <v>8.1872661999999999E-2</v>
          </cell>
        </row>
        <row r="4961">
          <cell r="J4961">
            <v>7</v>
          </cell>
          <cell r="K4961">
            <v>16</v>
          </cell>
          <cell r="L4961">
            <v>29</v>
          </cell>
          <cell r="M4961">
            <v>8.7720113700000005E-2</v>
          </cell>
        </row>
        <row r="4962">
          <cell r="J4962">
            <v>8</v>
          </cell>
          <cell r="K4962">
            <v>16</v>
          </cell>
          <cell r="L4962">
            <v>29</v>
          </cell>
          <cell r="M4962">
            <v>9.6036120200000005E-2</v>
          </cell>
        </row>
        <row r="4963">
          <cell r="J4963">
            <v>9</v>
          </cell>
          <cell r="K4963">
            <v>16</v>
          </cell>
          <cell r="L4963">
            <v>29</v>
          </cell>
          <cell r="M4963">
            <v>0.1126719511</v>
          </cell>
        </row>
        <row r="4964">
          <cell r="J4964">
            <v>10</v>
          </cell>
          <cell r="K4964">
            <v>16</v>
          </cell>
          <cell r="L4964">
            <v>29</v>
          </cell>
          <cell r="M4964">
            <v>0.15585171289999999</v>
          </cell>
        </row>
        <row r="4965">
          <cell r="J4965">
            <v>11</v>
          </cell>
          <cell r="K4965">
            <v>16</v>
          </cell>
          <cell r="L4965">
            <v>29</v>
          </cell>
          <cell r="M4965">
            <v>0</v>
          </cell>
        </row>
        <row r="4966">
          <cell r="J4966">
            <v>12</v>
          </cell>
          <cell r="K4966">
            <v>16</v>
          </cell>
          <cell r="L4966">
            <v>29</v>
          </cell>
          <cell r="M4966">
            <v>1</v>
          </cell>
        </row>
        <row r="4967">
          <cell r="J4967">
            <v>13</v>
          </cell>
          <cell r="K4967">
            <v>16</v>
          </cell>
          <cell r="L4967">
            <v>29</v>
          </cell>
          <cell r="M4967">
            <v>0</v>
          </cell>
        </row>
        <row r="4968">
          <cell r="J4968">
            <v>1</v>
          </cell>
          <cell r="K4968">
            <v>16</v>
          </cell>
          <cell r="L4968">
            <v>30</v>
          </cell>
          <cell r="M4968">
            <v>6.5643797000000004E-2</v>
          </cell>
        </row>
        <row r="4969">
          <cell r="J4969">
            <v>2</v>
          </cell>
          <cell r="K4969">
            <v>16</v>
          </cell>
          <cell r="L4969">
            <v>30</v>
          </cell>
          <cell r="M4969">
            <v>6.8286300800000005E-2</v>
          </cell>
        </row>
        <row r="4970">
          <cell r="J4970">
            <v>3</v>
          </cell>
          <cell r="K4970">
            <v>16</v>
          </cell>
          <cell r="L4970">
            <v>30</v>
          </cell>
          <cell r="M4970">
            <v>7.0096583000000004E-2</v>
          </cell>
        </row>
        <row r="4971">
          <cell r="J4971">
            <v>4</v>
          </cell>
          <cell r="K4971">
            <v>16</v>
          </cell>
          <cell r="L4971">
            <v>30</v>
          </cell>
          <cell r="M4971">
            <v>7.3563736199999993E-2</v>
          </cell>
        </row>
        <row r="4972">
          <cell r="J4972">
            <v>5</v>
          </cell>
          <cell r="K4972">
            <v>16</v>
          </cell>
          <cell r="L4972">
            <v>30</v>
          </cell>
          <cell r="M4972">
            <v>7.8573376099999995E-2</v>
          </cell>
        </row>
        <row r="4973">
          <cell r="J4973">
            <v>6</v>
          </cell>
          <cell r="K4973">
            <v>16</v>
          </cell>
          <cell r="L4973">
            <v>30</v>
          </cell>
          <cell r="M4973">
            <v>8.2650774799999993E-2</v>
          </cell>
        </row>
        <row r="4974">
          <cell r="J4974">
            <v>7</v>
          </cell>
          <cell r="K4974">
            <v>16</v>
          </cell>
          <cell r="L4974">
            <v>30</v>
          </cell>
          <cell r="M4974">
            <v>8.8476332599999999E-2</v>
          </cell>
        </row>
        <row r="4975">
          <cell r="J4975">
            <v>8</v>
          </cell>
          <cell r="K4975">
            <v>16</v>
          </cell>
          <cell r="L4975">
            <v>30</v>
          </cell>
          <cell r="M4975">
            <v>9.6790824799999994E-2</v>
          </cell>
        </row>
        <row r="4976">
          <cell r="J4976">
            <v>9</v>
          </cell>
          <cell r="K4976">
            <v>16</v>
          </cell>
          <cell r="L4976">
            <v>30</v>
          </cell>
          <cell r="M4976">
            <v>0.1133925594</v>
          </cell>
        </row>
        <row r="4977">
          <cell r="J4977">
            <v>10</v>
          </cell>
          <cell r="K4977">
            <v>16</v>
          </cell>
          <cell r="L4977">
            <v>30</v>
          </cell>
          <cell r="M4977">
            <v>0.1564856758</v>
          </cell>
        </row>
        <row r="4978">
          <cell r="J4978">
            <v>11</v>
          </cell>
          <cell r="K4978">
            <v>16</v>
          </cell>
          <cell r="L4978">
            <v>30</v>
          </cell>
          <cell r="M4978">
            <v>0</v>
          </cell>
        </row>
        <row r="4979">
          <cell r="J4979">
            <v>12</v>
          </cell>
          <cell r="K4979">
            <v>16</v>
          </cell>
          <cell r="L4979">
            <v>30</v>
          </cell>
          <cell r="M4979">
            <v>1</v>
          </cell>
        </row>
        <row r="4980">
          <cell r="J4980">
            <v>13</v>
          </cell>
          <cell r="K4980">
            <v>16</v>
          </cell>
          <cell r="L4980">
            <v>30</v>
          </cell>
          <cell r="M4980">
            <v>0</v>
          </cell>
        </row>
        <row r="4981">
          <cell r="J4981">
            <v>1</v>
          </cell>
          <cell r="K4981">
            <v>17</v>
          </cell>
          <cell r="L4981">
            <v>17</v>
          </cell>
          <cell r="M4981">
            <v>3.4891023000000001E-3</v>
          </cell>
        </row>
        <row r="4982">
          <cell r="J4982">
            <v>2</v>
          </cell>
          <cell r="K4982">
            <v>17</v>
          </cell>
          <cell r="L4982">
            <v>17</v>
          </cell>
          <cell r="M4982">
            <v>4.0533634999999997E-3</v>
          </cell>
        </row>
        <row r="4983">
          <cell r="J4983">
            <v>3</v>
          </cell>
          <cell r="K4983">
            <v>17</v>
          </cell>
          <cell r="L4983">
            <v>17</v>
          </cell>
          <cell r="M4983">
            <v>5.0426383E-3</v>
          </cell>
        </row>
        <row r="4984">
          <cell r="J4984">
            <v>4</v>
          </cell>
          <cell r="K4984">
            <v>17</v>
          </cell>
          <cell r="L4984">
            <v>17</v>
          </cell>
          <cell r="M4984">
            <v>6.8828331000000001E-3</v>
          </cell>
        </row>
        <row r="4985">
          <cell r="J4985">
            <v>5</v>
          </cell>
          <cell r="K4985">
            <v>17</v>
          </cell>
          <cell r="L4985">
            <v>17</v>
          </cell>
          <cell r="M4985">
            <v>9.9777883999999997E-3</v>
          </cell>
        </row>
        <row r="4986">
          <cell r="J4986">
            <v>6</v>
          </cell>
          <cell r="K4986">
            <v>17</v>
          </cell>
          <cell r="L4986">
            <v>17</v>
          </cell>
          <cell r="M4986">
            <v>1.3470614000000001E-2</v>
          </cell>
        </row>
        <row r="4987">
          <cell r="J4987">
            <v>7</v>
          </cell>
          <cell r="K4987">
            <v>17</v>
          </cell>
          <cell r="L4987">
            <v>17</v>
          </cell>
          <cell r="M4987">
            <v>1.8704821E-2</v>
          </cell>
        </row>
        <row r="4988">
          <cell r="J4988">
            <v>8</v>
          </cell>
          <cell r="K4988">
            <v>17</v>
          </cell>
          <cell r="L4988">
            <v>17</v>
          </cell>
          <cell r="M4988">
            <v>2.3466104299999999E-2</v>
          </cell>
        </row>
        <row r="4989">
          <cell r="J4989">
            <v>9</v>
          </cell>
          <cell r="K4989">
            <v>17</v>
          </cell>
          <cell r="L4989">
            <v>17</v>
          </cell>
          <cell r="M4989">
            <v>4.2010795500000003E-2</v>
          </cell>
        </row>
        <row r="4990">
          <cell r="J4990">
            <v>10</v>
          </cell>
          <cell r="K4990">
            <v>17</v>
          </cell>
          <cell r="L4990">
            <v>17</v>
          </cell>
          <cell r="M4990">
            <v>9.0907474599999996E-2</v>
          </cell>
        </row>
        <row r="4991">
          <cell r="J4991">
            <v>11</v>
          </cell>
          <cell r="K4991">
            <v>17</v>
          </cell>
          <cell r="L4991">
            <v>17</v>
          </cell>
          <cell r="M4991">
            <v>0</v>
          </cell>
        </row>
        <row r="4992">
          <cell r="J4992">
            <v>12</v>
          </cell>
          <cell r="K4992">
            <v>17</v>
          </cell>
          <cell r="L4992">
            <v>17</v>
          </cell>
          <cell r="M4992">
            <v>1</v>
          </cell>
        </row>
        <row r="4993">
          <cell r="J4993">
            <v>13</v>
          </cell>
          <cell r="K4993">
            <v>17</v>
          </cell>
          <cell r="L4993">
            <v>17</v>
          </cell>
          <cell r="M4993">
            <v>0</v>
          </cell>
        </row>
        <row r="4994">
          <cell r="J4994">
            <v>1</v>
          </cell>
          <cell r="K4994">
            <v>17</v>
          </cell>
          <cell r="L4994">
            <v>18</v>
          </cell>
          <cell r="M4994">
            <v>1.24076619E-2</v>
          </cell>
        </row>
        <row r="4995">
          <cell r="J4995">
            <v>2</v>
          </cell>
          <cell r="K4995">
            <v>17</v>
          </cell>
          <cell r="L4995">
            <v>18</v>
          </cell>
          <cell r="M4995">
            <v>1.4265846299999999E-2</v>
          </cell>
        </row>
        <row r="4996">
          <cell r="J4996">
            <v>3</v>
          </cell>
          <cell r="K4996">
            <v>17</v>
          </cell>
          <cell r="L4996">
            <v>18</v>
          </cell>
          <cell r="M4996">
            <v>1.6158597300000001E-2</v>
          </cell>
        </row>
        <row r="4997">
          <cell r="J4997">
            <v>4</v>
          </cell>
          <cell r="K4997">
            <v>17</v>
          </cell>
          <cell r="L4997">
            <v>18</v>
          </cell>
          <cell r="M4997">
            <v>1.9218419800000001E-2</v>
          </cell>
        </row>
        <row r="4998">
          <cell r="J4998">
            <v>5</v>
          </cell>
          <cell r="K4998">
            <v>17</v>
          </cell>
          <cell r="L4998">
            <v>18</v>
          </cell>
          <cell r="M4998">
            <v>2.3720465900000001E-2</v>
          </cell>
        </row>
        <row r="4999">
          <cell r="J4999">
            <v>6</v>
          </cell>
          <cell r="K4999">
            <v>17</v>
          </cell>
          <cell r="L4999">
            <v>18</v>
          </cell>
          <cell r="M4999">
            <v>2.82360722E-2</v>
          </cell>
        </row>
        <row r="5000">
          <cell r="J5000">
            <v>7</v>
          </cell>
          <cell r="K5000">
            <v>17</v>
          </cell>
          <cell r="L5000">
            <v>18</v>
          </cell>
          <cell r="M5000">
            <v>3.4944621799999999E-2</v>
          </cell>
        </row>
        <row r="5001">
          <cell r="J5001">
            <v>8</v>
          </cell>
          <cell r="K5001">
            <v>17</v>
          </cell>
          <cell r="L5001">
            <v>18</v>
          </cell>
          <cell r="M5001">
            <v>4.2391600199999997E-2</v>
          </cell>
        </row>
        <row r="5002">
          <cell r="J5002">
            <v>9</v>
          </cell>
          <cell r="K5002">
            <v>17</v>
          </cell>
          <cell r="L5002">
            <v>18</v>
          </cell>
          <cell r="M5002">
            <v>6.1258375800000001E-2</v>
          </cell>
        </row>
        <row r="5003">
          <cell r="J5003">
            <v>10</v>
          </cell>
          <cell r="K5003">
            <v>17</v>
          </cell>
          <cell r="L5003">
            <v>18</v>
          </cell>
          <cell r="M5003">
            <v>0.1100951672</v>
          </cell>
        </row>
        <row r="5004">
          <cell r="J5004">
            <v>11</v>
          </cell>
          <cell r="K5004">
            <v>17</v>
          </cell>
          <cell r="L5004">
            <v>18</v>
          </cell>
          <cell r="M5004">
            <v>0</v>
          </cell>
        </row>
        <row r="5005">
          <cell r="J5005">
            <v>12</v>
          </cell>
          <cell r="K5005">
            <v>17</v>
          </cell>
          <cell r="L5005">
            <v>18</v>
          </cell>
          <cell r="M5005">
            <v>1</v>
          </cell>
        </row>
        <row r="5006">
          <cell r="J5006">
            <v>13</v>
          </cell>
          <cell r="K5006">
            <v>17</v>
          </cell>
          <cell r="L5006">
            <v>18</v>
          </cell>
          <cell r="M5006">
            <v>0</v>
          </cell>
        </row>
        <row r="5007">
          <cell r="J5007">
            <v>1</v>
          </cell>
          <cell r="K5007">
            <v>17</v>
          </cell>
          <cell r="L5007">
            <v>19</v>
          </cell>
          <cell r="M5007">
            <v>2.2530898600000002E-2</v>
          </cell>
        </row>
        <row r="5008">
          <cell r="J5008">
            <v>2</v>
          </cell>
          <cell r="K5008">
            <v>17</v>
          </cell>
          <cell r="L5008">
            <v>19</v>
          </cell>
          <cell r="M5008">
            <v>2.48541914E-2</v>
          </cell>
        </row>
        <row r="5009">
          <cell r="J5009">
            <v>3</v>
          </cell>
          <cell r="K5009">
            <v>17</v>
          </cell>
          <cell r="L5009">
            <v>19</v>
          </cell>
          <cell r="M5009">
            <v>2.6967662999999999E-2</v>
          </cell>
        </row>
        <row r="5010">
          <cell r="J5010">
            <v>4</v>
          </cell>
          <cell r="K5010">
            <v>17</v>
          </cell>
          <cell r="L5010">
            <v>19</v>
          </cell>
          <cell r="M5010">
            <v>3.0386395300000001E-2</v>
          </cell>
        </row>
        <row r="5011">
          <cell r="J5011">
            <v>5</v>
          </cell>
          <cell r="K5011">
            <v>17</v>
          </cell>
          <cell r="L5011">
            <v>19</v>
          </cell>
          <cell r="M5011">
            <v>3.5276263299999999E-2</v>
          </cell>
        </row>
        <row r="5012">
          <cell r="J5012">
            <v>6</v>
          </cell>
          <cell r="K5012">
            <v>17</v>
          </cell>
          <cell r="L5012">
            <v>19</v>
          </cell>
          <cell r="M5012">
            <v>3.9925518100000001E-2</v>
          </cell>
        </row>
        <row r="5013">
          <cell r="J5013">
            <v>7</v>
          </cell>
          <cell r="K5013">
            <v>17</v>
          </cell>
          <cell r="L5013">
            <v>19</v>
          </cell>
          <cell r="M5013">
            <v>4.6783161500000003E-2</v>
          </cell>
        </row>
        <row r="5014">
          <cell r="J5014">
            <v>8</v>
          </cell>
          <cell r="K5014">
            <v>17</v>
          </cell>
          <cell r="L5014">
            <v>19</v>
          </cell>
          <cell r="M5014">
            <v>5.4925313000000003E-2</v>
          </cell>
        </row>
        <row r="5015">
          <cell r="J5015">
            <v>9</v>
          </cell>
          <cell r="K5015">
            <v>17</v>
          </cell>
          <cell r="L5015">
            <v>19</v>
          </cell>
          <cell r="M5015">
            <v>7.3372119099999994E-2</v>
          </cell>
        </row>
        <row r="5016">
          <cell r="J5016">
            <v>10</v>
          </cell>
          <cell r="K5016">
            <v>17</v>
          </cell>
          <cell r="L5016">
            <v>19</v>
          </cell>
          <cell r="M5016">
            <v>0.12114493680000001</v>
          </cell>
        </row>
        <row r="5017">
          <cell r="J5017">
            <v>11</v>
          </cell>
          <cell r="K5017">
            <v>17</v>
          </cell>
          <cell r="L5017">
            <v>19</v>
          </cell>
          <cell r="M5017">
            <v>0</v>
          </cell>
        </row>
        <row r="5018">
          <cell r="J5018">
            <v>12</v>
          </cell>
          <cell r="K5018">
            <v>17</v>
          </cell>
          <cell r="L5018">
            <v>19</v>
          </cell>
          <cell r="M5018">
            <v>1</v>
          </cell>
        </row>
        <row r="5019">
          <cell r="J5019">
            <v>13</v>
          </cell>
          <cell r="K5019">
            <v>17</v>
          </cell>
          <cell r="L5019">
            <v>19</v>
          </cell>
          <cell r="M5019">
            <v>0</v>
          </cell>
        </row>
        <row r="5020">
          <cell r="J5020">
            <v>1</v>
          </cell>
          <cell r="K5020">
            <v>17</v>
          </cell>
          <cell r="L5020">
            <v>20</v>
          </cell>
          <cell r="M5020">
            <v>3.1509525400000002E-2</v>
          </cell>
        </row>
        <row r="5021">
          <cell r="J5021">
            <v>2</v>
          </cell>
          <cell r="K5021">
            <v>17</v>
          </cell>
          <cell r="L5021">
            <v>20</v>
          </cell>
          <cell r="M5021">
            <v>3.39847411E-2</v>
          </cell>
        </row>
        <row r="5022">
          <cell r="J5022">
            <v>3</v>
          </cell>
          <cell r="K5022">
            <v>17</v>
          </cell>
          <cell r="L5022">
            <v>20</v>
          </cell>
          <cell r="M5022">
            <v>3.6098373500000003E-2</v>
          </cell>
        </row>
        <row r="5023">
          <cell r="J5023">
            <v>4</v>
          </cell>
          <cell r="K5023">
            <v>17</v>
          </cell>
          <cell r="L5023">
            <v>20</v>
          </cell>
          <cell r="M5023">
            <v>3.96017876E-2</v>
          </cell>
        </row>
        <row r="5024">
          <cell r="J5024">
            <v>5</v>
          </cell>
          <cell r="K5024">
            <v>17</v>
          </cell>
          <cell r="L5024">
            <v>20</v>
          </cell>
          <cell r="M5024">
            <v>4.45921372E-2</v>
          </cell>
        </row>
        <row r="5025">
          <cell r="J5025">
            <v>6</v>
          </cell>
          <cell r="K5025">
            <v>17</v>
          </cell>
          <cell r="L5025">
            <v>20</v>
          </cell>
          <cell r="M5025">
            <v>4.9177011600000001E-2</v>
          </cell>
        </row>
        <row r="5026">
          <cell r="J5026">
            <v>7</v>
          </cell>
          <cell r="K5026">
            <v>17</v>
          </cell>
          <cell r="L5026">
            <v>20</v>
          </cell>
          <cell r="M5026">
            <v>5.5899391399999998E-2</v>
          </cell>
        </row>
        <row r="5027">
          <cell r="J5027">
            <v>8</v>
          </cell>
          <cell r="K5027">
            <v>17</v>
          </cell>
          <cell r="L5027">
            <v>20</v>
          </cell>
          <cell r="M5027">
            <v>6.4211412600000004E-2</v>
          </cell>
        </row>
        <row r="5028">
          <cell r="J5028">
            <v>9</v>
          </cell>
          <cell r="K5028">
            <v>17</v>
          </cell>
          <cell r="L5028">
            <v>20</v>
          </cell>
          <cell r="M5028">
            <v>8.22729076E-2</v>
          </cell>
        </row>
        <row r="5029">
          <cell r="J5029">
            <v>10</v>
          </cell>
          <cell r="K5029">
            <v>17</v>
          </cell>
          <cell r="L5029">
            <v>20</v>
          </cell>
          <cell r="M5029">
            <v>0.1290729954</v>
          </cell>
        </row>
        <row r="5030">
          <cell r="J5030">
            <v>11</v>
          </cell>
          <cell r="K5030">
            <v>17</v>
          </cell>
          <cell r="L5030">
            <v>20</v>
          </cell>
          <cell r="M5030">
            <v>0</v>
          </cell>
        </row>
        <row r="5031">
          <cell r="J5031">
            <v>12</v>
          </cell>
          <cell r="K5031">
            <v>17</v>
          </cell>
          <cell r="L5031">
            <v>20</v>
          </cell>
          <cell r="M5031">
            <v>1</v>
          </cell>
        </row>
        <row r="5032">
          <cell r="J5032">
            <v>13</v>
          </cell>
          <cell r="K5032">
            <v>17</v>
          </cell>
          <cell r="L5032">
            <v>20</v>
          </cell>
          <cell r="M5032">
            <v>0</v>
          </cell>
        </row>
        <row r="5033">
          <cell r="J5033">
            <v>1</v>
          </cell>
          <cell r="K5033">
            <v>17</v>
          </cell>
          <cell r="L5033">
            <v>21</v>
          </cell>
          <cell r="M5033">
            <v>3.8924516700000002E-2</v>
          </cell>
        </row>
        <row r="5034">
          <cell r="J5034">
            <v>2</v>
          </cell>
          <cell r="K5034">
            <v>17</v>
          </cell>
          <cell r="L5034">
            <v>21</v>
          </cell>
          <cell r="M5034">
            <v>4.1458619000000002E-2</v>
          </cell>
        </row>
        <row r="5035">
          <cell r="J5035">
            <v>3</v>
          </cell>
          <cell r="K5035">
            <v>17</v>
          </cell>
          <cell r="L5035">
            <v>21</v>
          </cell>
          <cell r="M5035">
            <v>4.3523025E-2</v>
          </cell>
        </row>
        <row r="5036">
          <cell r="J5036">
            <v>4</v>
          </cell>
          <cell r="K5036">
            <v>17</v>
          </cell>
          <cell r="L5036">
            <v>21</v>
          </cell>
          <cell r="M5036">
            <v>4.7038165100000001E-2</v>
          </cell>
        </row>
        <row r="5037">
          <cell r="J5037">
            <v>5</v>
          </cell>
          <cell r="K5037">
            <v>17</v>
          </cell>
          <cell r="L5037">
            <v>21</v>
          </cell>
          <cell r="M5037">
            <v>5.2052464200000002E-2</v>
          </cell>
        </row>
        <row r="5038">
          <cell r="J5038">
            <v>6</v>
          </cell>
          <cell r="K5038">
            <v>17</v>
          </cell>
          <cell r="L5038">
            <v>21</v>
          </cell>
          <cell r="M5038">
            <v>5.6541319999999999E-2</v>
          </cell>
        </row>
        <row r="5039">
          <cell r="J5039">
            <v>7</v>
          </cell>
          <cell r="K5039">
            <v>17</v>
          </cell>
          <cell r="L5039">
            <v>21</v>
          </cell>
          <cell r="M5039">
            <v>6.3089575300000006E-2</v>
          </cell>
        </row>
        <row r="5040">
          <cell r="J5040">
            <v>8</v>
          </cell>
          <cell r="K5040">
            <v>17</v>
          </cell>
          <cell r="L5040">
            <v>21</v>
          </cell>
          <cell r="M5040">
            <v>7.1436941700000006E-2</v>
          </cell>
        </row>
        <row r="5041">
          <cell r="J5041">
            <v>9</v>
          </cell>
          <cell r="K5041">
            <v>17</v>
          </cell>
          <cell r="L5041">
            <v>21</v>
          </cell>
          <cell r="M5041">
            <v>8.9180913900000006E-2</v>
          </cell>
        </row>
        <row r="5042">
          <cell r="J5042">
            <v>10</v>
          </cell>
          <cell r="K5042">
            <v>17</v>
          </cell>
          <cell r="L5042">
            <v>21</v>
          </cell>
          <cell r="M5042">
            <v>0.13517598559999999</v>
          </cell>
        </row>
        <row r="5043">
          <cell r="J5043">
            <v>11</v>
          </cell>
          <cell r="K5043">
            <v>17</v>
          </cell>
          <cell r="L5043">
            <v>21</v>
          </cell>
          <cell r="M5043">
            <v>0</v>
          </cell>
        </row>
        <row r="5044">
          <cell r="J5044">
            <v>12</v>
          </cell>
          <cell r="K5044">
            <v>17</v>
          </cell>
          <cell r="L5044">
            <v>21</v>
          </cell>
          <cell r="M5044">
            <v>1</v>
          </cell>
        </row>
        <row r="5045">
          <cell r="J5045">
            <v>13</v>
          </cell>
          <cell r="K5045">
            <v>17</v>
          </cell>
          <cell r="L5045">
            <v>21</v>
          </cell>
          <cell r="M5045">
            <v>0</v>
          </cell>
        </row>
        <row r="5046">
          <cell r="J5046">
            <v>1</v>
          </cell>
          <cell r="K5046">
            <v>17</v>
          </cell>
          <cell r="L5046">
            <v>22</v>
          </cell>
          <cell r="M5046">
            <v>4.4912716599999999E-2</v>
          </cell>
        </row>
        <row r="5047">
          <cell r="J5047">
            <v>2</v>
          </cell>
          <cell r="K5047">
            <v>17</v>
          </cell>
          <cell r="L5047">
            <v>22</v>
          </cell>
          <cell r="M5047">
            <v>4.74770339E-2</v>
          </cell>
        </row>
        <row r="5048">
          <cell r="J5048">
            <v>3</v>
          </cell>
          <cell r="K5048">
            <v>17</v>
          </cell>
          <cell r="L5048">
            <v>22</v>
          </cell>
          <cell r="M5048">
            <v>4.9488862699999997E-2</v>
          </cell>
        </row>
        <row r="5049">
          <cell r="J5049">
            <v>4</v>
          </cell>
          <cell r="K5049">
            <v>17</v>
          </cell>
          <cell r="L5049">
            <v>22</v>
          </cell>
          <cell r="M5049">
            <v>5.2998391300000003E-2</v>
          </cell>
        </row>
        <row r="5050">
          <cell r="J5050">
            <v>5</v>
          </cell>
          <cell r="K5050">
            <v>17</v>
          </cell>
          <cell r="L5050">
            <v>22</v>
          </cell>
          <cell r="M5050">
            <v>5.8016825199999997E-2</v>
          </cell>
        </row>
        <row r="5051">
          <cell r="J5051">
            <v>6</v>
          </cell>
          <cell r="K5051">
            <v>17</v>
          </cell>
          <cell r="L5051">
            <v>22</v>
          </cell>
          <cell r="M5051">
            <v>6.2417189300000002E-2</v>
          </cell>
        </row>
        <row r="5052">
          <cell r="J5052">
            <v>7</v>
          </cell>
          <cell r="K5052">
            <v>17</v>
          </cell>
          <cell r="L5052">
            <v>22</v>
          </cell>
          <cell r="M5052">
            <v>6.8808892100000005E-2</v>
          </cell>
        </row>
        <row r="5053">
          <cell r="J5053">
            <v>8</v>
          </cell>
          <cell r="K5053">
            <v>17</v>
          </cell>
          <cell r="L5053">
            <v>22</v>
          </cell>
          <cell r="M5053">
            <v>7.7158000599999998E-2</v>
          </cell>
        </row>
        <row r="5054">
          <cell r="J5054">
            <v>9</v>
          </cell>
          <cell r="K5054">
            <v>17</v>
          </cell>
          <cell r="L5054">
            <v>22</v>
          </cell>
          <cell r="M5054">
            <v>9.4645863499999996E-2</v>
          </cell>
        </row>
        <row r="5055">
          <cell r="J5055">
            <v>10</v>
          </cell>
          <cell r="K5055">
            <v>17</v>
          </cell>
          <cell r="L5055">
            <v>22</v>
          </cell>
          <cell r="M5055">
            <v>0.13999061609999999</v>
          </cell>
        </row>
        <row r="5056">
          <cell r="J5056">
            <v>11</v>
          </cell>
          <cell r="K5056">
            <v>17</v>
          </cell>
          <cell r="L5056">
            <v>22</v>
          </cell>
          <cell r="M5056">
            <v>0</v>
          </cell>
        </row>
        <row r="5057">
          <cell r="J5057">
            <v>12</v>
          </cell>
          <cell r="K5057">
            <v>17</v>
          </cell>
          <cell r="L5057">
            <v>22</v>
          </cell>
          <cell r="M5057">
            <v>1</v>
          </cell>
        </row>
        <row r="5058">
          <cell r="J5058">
            <v>13</v>
          </cell>
          <cell r="K5058">
            <v>17</v>
          </cell>
          <cell r="L5058">
            <v>22</v>
          </cell>
          <cell r="M5058">
            <v>0</v>
          </cell>
        </row>
        <row r="5059">
          <cell r="J5059">
            <v>1</v>
          </cell>
          <cell r="K5059">
            <v>17</v>
          </cell>
          <cell r="L5059">
            <v>23</v>
          </cell>
          <cell r="M5059">
            <v>4.9713636399999997E-2</v>
          </cell>
        </row>
        <row r="5060">
          <cell r="J5060">
            <v>2</v>
          </cell>
          <cell r="K5060">
            <v>17</v>
          </cell>
          <cell r="L5060">
            <v>23</v>
          </cell>
          <cell r="M5060">
            <v>5.2297610000000001E-2</v>
          </cell>
        </row>
        <row r="5061">
          <cell r="J5061">
            <v>3</v>
          </cell>
          <cell r="K5061">
            <v>17</v>
          </cell>
          <cell r="L5061">
            <v>23</v>
          </cell>
          <cell r="M5061">
            <v>5.4263909800000003E-2</v>
          </cell>
        </row>
        <row r="5062">
          <cell r="J5062">
            <v>4</v>
          </cell>
          <cell r="K5062">
            <v>17</v>
          </cell>
          <cell r="L5062">
            <v>23</v>
          </cell>
          <cell r="M5062">
            <v>5.7764971200000001E-2</v>
          </cell>
        </row>
        <row r="5063">
          <cell r="J5063">
            <v>5</v>
          </cell>
          <cell r="K5063">
            <v>17</v>
          </cell>
          <cell r="L5063">
            <v>23</v>
          </cell>
          <cell r="M5063">
            <v>6.2782723700000001E-2</v>
          </cell>
        </row>
        <row r="5064">
          <cell r="J5064">
            <v>6</v>
          </cell>
          <cell r="K5064">
            <v>17</v>
          </cell>
          <cell r="L5064">
            <v>23</v>
          </cell>
          <cell r="M5064">
            <v>6.7109268900000005E-2</v>
          </cell>
        </row>
        <row r="5065">
          <cell r="J5065">
            <v>7</v>
          </cell>
          <cell r="K5065">
            <v>17</v>
          </cell>
          <cell r="L5065">
            <v>23</v>
          </cell>
          <cell r="M5065">
            <v>7.3371279799999994E-2</v>
          </cell>
        </row>
        <row r="5066">
          <cell r="J5066">
            <v>8</v>
          </cell>
          <cell r="K5066">
            <v>17</v>
          </cell>
          <cell r="L5066">
            <v>23</v>
          </cell>
          <cell r="M5066">
            <v>8.1714754700000003E-2</v>
          </cell>
        </row>
        <row r="5067">
          <cell r="J5067">
            <v>9</v>
          </cell>
          <cell r="K5067">
            <v>17</v>
          </cell>
          <cell r="L5067">
            <v>23</v>
          </cell>
          <cell r="M5067">
            <v>9.8997376499999998E-2</v>
          </cell>
        </row>
        <row r="5068">
          <cell r="J5068">
            <v>10</v>
          </cell>
          <cell r="K5068">
            <v>17</v>
          </cell>
          <cell r="L5068">
            <v>23</v>
          </cell>
          <cell r="M5068">
            <v>0.1438207068</v>
          </cell>
        </row>
        <row r="5069">
          <cell r="J5069">
            <v>11</v>
          </cell>
          <cell r="K5069">
            <v>17</v>
          </cell>
          <cell r="L5069">
            <v>23</v>
          </cell>
          <cell r="M5069">
            <v>0</v>
          </cell>
        </row>
        <row r="5070">
          <cell r="J5070">
            <v>12</v>
          </cell>
          <cell r="K5070">
            <v>17</v>
          </cell>
          <cell r="L5070">
            <v>23</v>
          </cell>
          <cell r="M5070">
            <v>1</v>
          </cell>
        </row>
        <row r="5071">
          <cell r="J5071">
            <v>13</v>
          </cell>
          <cell r="K5071">
            <v>17</v>
          </cell>
          <cell r="L5071">
            <v>23</v>
          </cell>
          <cell r="M5071">
            <v>0</v>
          </cell>
        </row>
        <row r="5072">
          <cell r="J5072">
            <v>1</v>
          </cell>
          <cell r="K5072">
            <v>17</v>
          </cell>
          <cell r="L5072">
            <v>24</v>
          </cell>
          <cell r="M5072">
            <v>5.3553463799999999E-2</v>
          </cell>
        </row>
        <row r="5073">
          <cell r="J5073">
            <v>2</v>
          </cell>
          <cell r="K5073">
            <v>17</v>
          </cell>
          <cell r="L5073">
            <v>24</v>
          </cell>
          <cell r="M5073">
            <v>5.6151949399999998E-2</v>
          </cell>
        </row>
        <row r="5074">
          <cell r="J5074">
            <v>3</v>
          </cell>
          <cell r="K5074">
            <v>17</v>
          </cell>
          <cell r="L5074">
            <v>24</v>
          </cell>
          <cell r="M5074">
            <v>5.8080940900000003E-2</v>
          </cell>
        </row>
        <row r="5075">
          <cell r="J5075">
            <v>4</v>
          </cell>
          <cell r="K5075">
            <v>17</v>
          </cell>
          <cell r="L5075">
            <v>24</v>
          </cell>
          <cell r="M5075">
            <v>6.1574179700000002E-2</v>
          </cell>
        </row>
        <row r="5076">
          <cell r="J5076">
            <v>5</v>
          </cell>
          <cell r="K5076">
            <v>17</v>
          </cell>
          <cell r="L5076">
            <v>24</v>
          </cell>
          <cell r="M5076">
            <v>6.65903298E-2</v>
          </cell>
        </row>
        <row r="5077">
          <cell r="J5077">
            <v>6</v>
          </cell>
          <cell r="K5077">
            <v>17</v>
          </cell>
          <cell r="L5077">
            <v>24</v>
          </cell>
          <cell r="M5077">
            <v>7.0857074000000006E-2</v>
          </cell>
        </row>
        <row r="5078">
          <cell r="J5078">
            <v>7</v>
          </cell>
          <cell r="K5078">
            <v>17</v>
          </cell>
          <cell r="L5078">
            <v>24</v>
          </cell>
          <cell r="M5078">
            <v>7.7014250699999995E-2</v>
          </cell>
        </row>
        <row r="5079">
          <cell r="J5079">
            <v>8</v>
          </cell>
          <cell r="K5079">
            <v>17</v>
          </cell>
          <cell r="L5079">
            <v>24</v>
          </cell>
          <cell r="M5079">
            <v>8.5351360299999998E-2</v>
          </cell>
        </row>
        <row r="5080">
          <cell r="J5080">
            <v>9</v>
          </cell>
          <cell r="K5080">
            <v>17</v>
          </cell>
          <cell r="L5080">
            <v>24</v>
          </cell>
          <cell r="M5080">
            <v>0.10246985209999999</v>
          </cell>
        </row>
        <row r="5081">
          <cell r="J5081">
            <v>10</v>
          </cell>
          <cell r="K5081">
            <v>17</v>
          </cell>
          <cell r="L5081">
            <v>24</v>
          </cell>
          <cell r="M5081">
            <v>0.1468761328</v>
          </cell>
        </row>
        <row r="5082">
          <cell r="J5082">
            <v>11</v>
          </cell>
          <cell r="K5082">
            <v>17</v>
          </cell>
          <cell r="L5082">
            <v>24</v>
          </cell>
          <cell r="M5082">
            <v>0</v>
          </cell>
        </row>
        <row r="5083">
          <cell r="J5083">
            <v>12</v>
          </cell>
          <cell r="K5083">
            <v>17</v>
          </cell>
          <cell r="L5083">
            <v>24</v>
          </cell>
          <cell r="M5083">
            <v>1</v>
          </cell>
        </row>
        <row r="5084">
          <cell r="J5084">
            <v>13</v>
          </cell>
          <cell r="K5084">
            <v>17</v>
          </cell>
          <cell r="L5084">
            <v>24</v>
          </cell>
          <cell r="M5084">
            <v>0</v>
          </cell>
        </row>
        <row r="5085">
          <cell r="J5085">
            <v>1</v>
          </cell>
          <cell r="K5085">
            <v>17</v>
          </cell>
          <cell r="L5085">
            <v>25</v>
          </cell>
          <cell r="M5085">
            <v>5.6622160499999998E-2</v>
          </cell>
        </row>
        <row r="5086">
          <cell r="J5086">
            <v>2</v>
          </cell>
          <cell r="K5086">
            <v>17</v>
          </cell>
          <cell r="L5086">
            <v>25</v>
          </cell>
          <cell r="M5086">
            <v>5.9231922899999997E-2</v>
          </cell>
        </row>
        <row r="5087">
          <cell r="J5087">
            <v>3</v>
          </cell>
          <cell r="K5087">
            <v>17</v>
          </cell>
          <cell r="L5087">
            <v>25</v>
          </cell>
          <cell r="M5087">
            <v>6.1130861500000001E-2</v>
          </cell>
        </row>
        <row r="5088">
          <cell r="J5088">
            <v>4</v>
          </cell>
          <cell r="K5088">
            <v>17</v>
          </cell>
          <cell r="L5088">
            <v>25</v>
          </cell>
          <cell r="M5088">
            <v>6.4617570200000002E-2</v>
          </cell>
        </row>
        <row r="5089">
          <cell r="J5089">
            <v>5</v>
          </cell>
          <cell r="K5089">
            <v>17</v>
          </cell>
          <cell r="L5089">
            <v>25</v>
          </cell>
          <cell r="M5089">
            <v>6.9632159200000002E-2</v>
          </cell>
        </row>
        <row r="5090">
          <cell r="J5090">
            <v>6</v>
          </cell>
          <cell r="K5090">
            <v>17</v>
          </cell>
          <cell r="L5090">
            <v>25</v>
          </cell>
          <cell r="M5090">
            <v>7.3850910500000005E-2</v>
          </cell>
        </row>
        <row r="5091">
          <cell r="J5091">
            <v>7</v>
          </cell>
          <cell r="K5091">
            <v>17</v>
          </cell>
          <cell r="L5091">
            <v>25</v>
          </cell>
          <cell r="M5091">
            <v>7.9924013099999996E-2</v>
          </cell>
        </row>
        <row r="5092">
          <cell r="J5092">
            <v>8</v>
          </cell>
          <cell r="K5092">
            <v>17</v>
          </cell>
          <cell r="L5092">
            <v>25</v>
          </cell>
          <cell r="M5092">
            <v>8.82555426E-2</v>
          </cell>
        </row>
        <row r="5093">
          <cell r="J5093">
            <v>9</v>
          </cell>
          <cell r="K5093">
            <v>17</v>
          </cell>
          <cell r="L5093">
            <v>25</v>
          </cell>
          <cell r="M5093">
            <v>0.1052428721</v>
          </cell>
        </row>
        <row r="5094">
          <cell r="J5094">
            <v>10</v>
          </cell>
          <cell r="K5094">
            <v>17</v>
          </cell>
          <cell r="L5094">
            <v>25</v>
          </cell>
          <cell r="M5094">
            <v>0.14931585410000001</v>
          </cell>
        </row>
        <row r="5095">
          <cell r="J5095">
            <v>11</v>
          </cell>
          <cell r="K5095">
            <v>17</v>
          </cell>
          <cell r="L5095">
            <v>25</v>
          </cell>
          <cell r="M5095">
            <v>0</v>
          </cell>
        </row>
        <row r="5096">
          <cell r="J5096">
            <v>12</v>
          </cell>
          <cell r="K5096">
            <v>17</v>
          </cell>
          <cell r="L5096">
            <v>25</v>
          </cell>
          <cell r="M5096">
            <v>1</v>
          </cell>
        </row>
        <row r="5097">
          <cell r="J5097">
            <v>13</v>
          </cell>
          <cell r="K5097">
            <v>17</v>
          </cell>
          <cell r="L5097">
            <v>25</v>
          </cell>
          <cell r="M5097">
            <v>0</v>
          </cell>
        </row>
        <row r="5098">
          <cell r="J5098">
            <v>1</v>
          </cell>
          <cell r="K5098">
            <v>17</v>
          </cell>
          <cell r="L5098">
            <v>26</v>
          </cell>
          <cell r="M5098">
            <v>5.9073941400000003E-2</v>
          </cell>
        </row>
        <row r="5099">
          <cell r="J5099">
            <v>2</v>
          </cell>
          <cell r="K5099">
            <v>17</v>
          </cell>
          <cell r="L5099">
            <v>26</v>
          </cell>
          <cell r="M5099">
            <v>6.16926286E-2</v>
          </cell>
        </row>
        <row r="5100">
          <cell r="J5100">
            <v>3</v>
          </cell>
          <cell r="K5100">
            <v>17</v>
          </cell>
          <cell r="L5100">
            <v>26</v>
          </cell>
          <cell r="M5100">
            <v>6.3567493099999997E-2</v>
          </cell>
        </row>
        <row r="5101">
          <cell r="J5101">
            <v>4</v>
          </cell>
          <cell r="K5101">
            <v>17</v>
          </cell>
          <cell r="L5101">
            <v>26</v>
          </cell>
          <cell r="M5101">
            <v>6.7048910399999995E-2</v>
          </cell>
        </row>
        <row r="5102">
          <cell r="J5102">
            <v>5</v>
          </cell>
          <cell r="K5102">
            <v>17</v>
          </cell>
          <cell r="L5102">
            <v>26</v>
          </cell>
          <cell r="M5102">
            <v>7.2062177699999994E-2</v>
          </cell>
        </row>
        <row r="5103">
          <cell r="J5103">
            <v>6</v>
          </cell>
          <cell r="K5103">
            <v>17</v>
          </cell>
          <cell r="L5103">
            <v>26</v>
          </cell>
          <cell r="M5103">
            <v>7.6242530899999994E-2</v>
          </cell>
        </row>
        <row r="5104">
          <cell r="J5104">
            <v>7</v>
          </cell>
          <cell r="K5104">
            <v>17</v>
          </cell>
          <cell r="L5104">
            <v>26</v>
          </cell>
          <cell r="M5104">
            <v>8.22483834E-2</v>
          </cell>
        </row>
        <row r="5105">
          <cell r="J5105">
            <v>8</v>
          </cell>
          <cell r="K5105">
            <v>17</v>
          </cell>
          <cell r="L5105">
            <v>26</v>
          </cell>
          <cell r="M5105">
            <v>9.0575323900000004E-2</v>
          </cell>
        </row>
        <row r="5106">
          <cell r="J5106">
            <v>9</v>
          </cell>
          <cell r="K5106">
            <v>17</v>
          </cell>
          <cell r="L5106">
            <v>26</v>
          </cell>
          <cell r="M5106">
            <v>0.10745786089999999</v>
          </cell>
        </row>
        <row r="5107">
          <cell r="J5107">
            <v>10</v>
          </cell>
          <cell r="K5107">
            <v>17</v>
          </cell>
          <cell r="L5107">
            <v>26</v>
          </cell>
          <cell r="M5107">
            <v>0.15126454819999999</v>
          </cell>
        </row>
        <row r="5108">
          <cell r="J5108">
            <v>11</v>
          </cell>
          <cell r="K5108">
            <v>17</v>
          </cell>
          <cell r="L5108">
            <v>26</v>
          </cell>
          <cell r="M5108">
            <v>0</v>
          </cell>
        </row>
        <row r="5109">
          <cell r="J5109">
            <v>12</v>
          </cell>
          <cell r="K5109">
            <v>17</v>
          </cell>
          <cell r="L5109">
            <v>26</v>
          </cell>
          <cell r="M5109">
            <v>1</v>
          </cell>
        </row>
        <row r="5110">
          <cell r="J5110">
            <v>13</v>
          </cell>
          <cell r="K5110">
            <v>17</v>
          </cell>
          <cell r="L5110">
            <v>26</v>
          </cell>
          <cell r="M5110">
            <v>0</v>
          </cell>
        </row>
        <row r="5111">
          <cell r="J5111">
            <v>1</v>
          </cell>
          <cell r="K5111">
            <v>17</v>
          </cell>
          <cell r="L5111">
            <v>27</v>
          </cell>
          <cell r="M5111">
            <v>6.1032656800000001E-2</v>
          </cell>
        </row>
        <row r="5112">
          <cell r="J5112">
            <v>2</v>
          </cell>
          <cell r="K5112">
            <v>17</v>
          </cell>
          <cell r="L5112">
            <v>27</v>
          </cell>
          <cell r="M5112">
            <v>6.3658451300000002E-2</v>
          </cell>
        </row>
        <row r="5113">
          <cell r="J5113">
            <v>3</v>
          </cell>
          <cell r="K5113">
            <v>17</v>
          </cell>
          <cell r="L5113">
            <v>27</v>
          </cell>
          <cell r="M5113">
            <v>6.5514066300000007E-2</v>
          </cell>
        </row>
        <row r="5114">
          <cell r="J5114">
            <v>4</v>
          </cell>
          <cell r="K5114">
            <v>17</v>
          </cell>
          <cell r="L5114">
            <v>27</v>
          </cell>
          <cell r="M5114">
            <v>6.8991236799999994E-2</v>
          </cell>
        </row>
        <row r="5115">
          <cell r="J5115">
            <v>5</v>
          </cell>
          <cell r="K5115">
            <v>17</v>
          </cell>
          <cell r="L5115">
            <v>27</v>
          </cell>
          <cell r="M5115">
            <v>7.4003428499999996E-2</v>
          </cell>
        </row>
        <row r="5116">
          <cell r="J5116">
            <v>6</v>
          </cell>
          <cell r="K5116">
            <v>17</v>
          </cell>
          <cell r="L5116">
            <v>27</v>
          </cell>
          <cell r="M5116">
            <v>7.8153091300000005E-2</v>
          </cell>
        </row>
        <row r="5117">
          <cell r="J5117">
            <v>7</v>
          </cell>
          <cell r="K5117">
            <v>17</v>
          </cell>
          <cell r="L5117">
            <v>27</v>
          </cell>
          <cell r="M5117">
            <v>8.4105197500000006E-2</v>
          </cell>
        </row>
        <row r="5118">
          <cell r="J5118">
            <v>8</v>
          </cell>
          <cell r="K5118">
            <v>17</v>
          </cell>
          <cell r="L5118">
            <v>27</v>
          </cell>
          <cell r="M5118">
            <v>9.2428437000000002E-2</v>
          </cell>
        </row>
        <row r="5119">
          <cell r="J5119">
            <v>9</v>
          </cell>
          <cell r="K5119">
            <v>17</v>
          </cell>
          <cell r="L5119">
            <v>27</v>
          </cell>
          <cell r="M5119">
            <v>0.10922725630000001</v>
          </cell>
        </row>
        <row r="5120">
          <cell r="J5120">
            <v>10</v>
          </cell>
          <cell r="K5120">
            <v>17</v>
          </cell>
          <cell r="L5120">
            <v>27</v>
          </cell>
          <cell r="M5120">
            <v>0.15282120199999999</v>
          </cell>
        </row>
        <row r="5121">
          <cell r="J5121">
            <v>11</v>
          </cell>
          <cell r="K5121">
            <v>17</v>
          </cell>
          <cell r="L5121">
            <v>27</v>
          </cell>
          <cell r="M5121">
            <v>0</v>
          </cell>
        </row>
        <row r="5122">
          <cell r="J5122">
            <v>12</v>
          </cell>
          <cell r="K5122">
            <v>17</v>
          </cell>
          <cell r="L5122">
            <v>27</v>
          </cell>
          <cell r="M5122">
            <v>1</v>
          </cell>
        </row>
        <row r="5123">
          <cell r="J5123">
            <v>13</v>
          </cell>
          <cell r="K5123">
            <v>17</v>
          </cell>
          <cell r="L5123">
            <v>27</v>
          </cell>
          <cell r="M5123">
            <v>0</v>
          </cell>
        </row>
        <row r="5124">
          <cell r="J5124">
            <v>1</v>
          </cell>
          <cell r="K5124">
            <v>17</v>
          </cell>
          <cell r="L5124">
            <v>28</v>
          </cell>
          <cell r="M5124">
            <v>6.2597418899999993E-2</v>
          </cell>
        </row>
        <row r="5125">
          <cell r="J5125">
            <v>2</v>
          </cell>
          <cell r="K5125">
            <v>17</v>
          </cell>
          <cell r="L5125">
            <v>28</v>
          </cell>
          <cell r="M5125">
            <v>6.5228885200000003E-2</v>
          </cell>
        </row>
        <row r="5126">
          <cell r="J5126">
            <v>3</v>
          </cell>
          <cell r="K5126">
            <v>17</v>
          </cell>
          <cell r="L5126">
            <v>28</v>
          </cell>
          <cell r="M5126">
            <v>6.7069118100000005E-2</v>
          </cell>
        </row>
        <row r="5127">
          <cell r="J5127">
            <v>4</v>
          </cell>
          <cell r="K5127">
            <v>17</v>
          </cell>
          <cell r="L5127">
            <v>28</v>
          </cell>
          <cell r="M5127">
            <v>7.0542890600000005E-2</v>
          </cell>
        </row>
        <row r="5128">
          <cell r="J5128">
            <v>5</v>
          </cell>
          <cell r="K5128">
            <v>17</v>
          </cell>
          <cell r="L5128">
            <v>28</v>
          </cell>
          <cell r="M5128">
            <v>7.5554217800000004E-2</v>
          </cell>
        </row>
        <row r="5129">
          <cell r="J5129">
            <v>6</v>
          </cell>
          <cell r="K5129">
            <v>17</v>
          </cell>
          <cell r="L5129">
            <v>28</v>
          </cell>
          <cell r="M5129">
            <v>7.9679359199999994E-2</v>
          </cell>
        </row>
        <row r="5130">
          <cell r="J5130">
            <v>7</v>
          </cell>
          <cell r="K5130">
            <v>17</v>
          </cell>
          <cell r="L5130">
            <v>28</v>
          </cell>
          <cell r="M5130">
            <v>8.5588523499999999E-2</v>
          </cell>
        </row>
        <row r="5131">
          <cell r="J5131">
            <v>8</v>
          </cell>
          <cell r="K5131">
            <v>17</v>
          </cell>
          <cell r="L5131">
            <v>28</v>
          </cell>
          <cell r="M5131">
            <v>9.3908797099999997E-2</v>
          </cell>
        </row>
        <row r="5132">
          <cell r="J5132">
            <v>9</v>
          </cell>
          <cell r="K5132">
            <v>17</v>
          </cell>
          <cell r="L5132">
            <v>28</v>
          </cell>
          <cell r="M5132">
            <v>0.11064073689999999</v>
          </cell>
        </row>
        <row r="5133">
          <cell r="J5133">
            <v>10</v>
          </cell>
          <cell r="K5133">
            <v>17</v>
          </cell>
          <cell r="L5133">
            <v>28</v>
          </cell>
          <cell r="M5133">
            <v>0.15406472930000001</v>
          </cell>
        </row>
        <row r="5134">
          <cell r="J5134">
            <v>11</v>
          </cell>
          <cell r="K5134">
            <v>17</v>
          </cell>
          <cell r="L5134">
            <v>28</v>
          </cell>
          <cell r="M5134">
            <v>0</v>
          </cell>
        </row>
        <row r="5135">
          <cell r="J5135">
            <v>12</v>
          </cell>
          <cell r="K5135">
            <v>17</v>
          </cell>
          <cell r="L5135">
            <v>28</v>
          </cell>
          <cell r="M5135">
            <v>1</v>
          </cell>
        </row>
        <row r="5136">
          <cell r="J5136">
            <v>13</v>
          </cell>
          <cell r="K5136">
            <v>17</v>
          </cell>
          <cell r="L5136">
            <v>28</v>
          </cell>
          <cell r="M5136">
            <v>0</v>
          </cell>
        </row>
        <row r="5137">
          <cell r="J5137">
            <v>1</v>
          </cell>
          <cell r="K5137">
            <v>17</v>
          </cell>
          <cell r="L5137">
            <v>29</v>
          </cell>
          <cell r="M5137">
            <v>6.3847450900000005E-2</v>
          </cell>
        </row>
        <row r="5138">
          <cell r="J5138">
            <v>2</v>
          </cell>
          <cell r="K5138">
            <v>17</v>
          </cell>
          <cell r="L5138">
            <v>29</v>
          </cell>
          <cell r="M5138">
            <v>6.6483446599999996E-2</v>
          </cell>
        </row>
        <row r="5139">
          <cell r="J5139">
            <v>3</v>
          </cell>
          <cell r="K5139">
            <v>17</v>
          </cell>
          <cell r="L5139">
            <v>29</v>
          </cell>
          <cell r="M5139">
            <v>6.831139E-2</v>
          </cell>
        </row>
        <row r="5140">
          <cell r="J5140">
            <v>4</v>
          </cell>
          <cell r="K5140">
            <v>17</v>
          </cell>
          <cell r="L5140">
            <v>29</v>
          </cell>
          <cell r="M5140">
            <v>7.1782446700000002E-2</v>
          </cell>
        </row>
        <row r="5141">
          <cell r="J5141">
            <v>5</v>
          </cell>
          <cell r="K5141">
            <v>17</v>
          </cell>
          <cell r="L5141">
            <v>29</v>
          </cell>
          <cell r="M5141">
            <v>7.6793081799999996E-2</v>
          </cell>
        </row>
        <row r="5142">
          <cell r="J5142">
            <v>6</v>
          </cell>
          <cell r="K5142">
            <v>17</v>
          </cell>
          <cell r="L5142">
            <v>29</v>
          </cell>
          <cell r="M5142">
            <v>8.0898632999999998E-2</v>
          </cell>
        </row>
        <row r="5143">
          <cell r="J5143">
            <v>7</v>
          </cell>
          <cell r="K5143">
            <v>17</v>
          </cell>
          <cell r="L5143">
            <v>29</v>
          </cell>
          <cell r="M5143">
            <v>8.6773490999999994E-2</v>
          </cell>
        </row>
        <row r="5144">
          <cell r="J5144">
            <v>8</v>
          </cell>
          <cell r="K5144">
            <v>17</v>
          </cell>
          <cell r="L5144">
            <v>29</v>
          </cell>
          <cell r="M5144">
            <v>9.5091392900000002E-2</v>
          </cell>
        </row>
        <row r="5145">
          <cell r="J5145">
            <v>9</v>
          </cell>
          <cell r="K5145">
            <v>17</v>
          </cell>
          <cell r="L5145">
            <v>29</v>
          </cell>
          <cell r="M5145">
            <v>0.1117699051</v>
          </cell>
        </row>
        <row r="5146">
          <cell r="J5146">
            <v>10</v>
          </cell>
          <cell r="K5146">
            <v>17</v>
          </cell>
          <cell r="L5146">
            <v>29</v>
          </cell>
          <cell r="M5146">
            <v>0.15505812790000001</v>
          </cell>
        </row>
        <row r="5147">
          <cell r="J5147">
            <v>11</v>
          </cell>
          <cell r="K5147">
            <v>17</v>
          </cell>
          <cell r="L5147">
            <v>29</v>
          </cell>
          <cell r="M5147">
            <v>0</v>
          </cell>
        </row>
        <row r="5148">
          <cell r="J5148">
            <v>12</v>
          </cell>
          <cell r="K5148">
            <v>17</v>
          </cell>
          <cell r="L5148">
            <v>29</v>
          </cell>
          <cell r="M5148">
            <v>1</v>
          </cell>
        </row>
        <row r="5149">
          <cell r="J5149">
            <v>13</v>
          </cell>
          <cell r="K5149">
            <v>17</v>
          </cell>
          <cell r="L5149">
            <v>29</v>
          </cell>
          <cell r="M5149">
            <v>0</v>
          </cell>
        </row>
        <row r="5150">
          <cell r="J5150">
            <v>1</v>
          </cell>
          <cell r="K5150">
            <v>17</v>
          </cell>
          <cell r="L5150">
            <v>30</v>
          </cell>
          <cell r="M5150">
            <v>6.4846053200000003E-2</v>
          </cell>
        </row>
        <row r="5151">
          <cell r="J5151">
            <v>2</v>
          </cell>
          <cell r="K5151">
            <v>17</v>
          </cell>
          <cell r="L5151">
            <v>30</v>
          </cell>
          <cell r="M5151">
            <v>6.7485666799999997E-2</v>
          </cell>
        </row>
        <row r="5152">
          <cell r="J5152">
            <v>3</v>
          </cell>
          <cell r="K5152">
            <v>17</v>
          </cell>
          <cell r="L5152">
            <v>30</v>
          </cell>
          <cell r="M5152">
            <v>6.93037923E-2</v>
          </cell>
        </row>
        <row r="5153">
          <cell r="J5153">
            <v>4</v>
          </cell>
          <cell r="K5153">
            <v>17</v>
          </cell>
          <cell r="L5153">
            <v>30</v>
          </cell>
          <cell r="M5153">
            <v>7.2772679100000001E-2</v>
          </cell>
        </row>
        <row r="5154">
          <cell r="J5154">
            <v>5</v>
          </cell>
          <cell r="K5154">
            <v>17</v>
          </cell>
          <cell r="L5154">
            <v>30</v>
          </cell>
          <cell r="M5154">
            <v>7.7782760899999998E-2</v>
          </cell>
        </row>
        <row r="5155">
          <cell r="J5155">
            <v>6</v>
          </cell>
          <cell r="K5155">
            <v>17</v>
          </cell>
          <cell r="L5155">
            <v>30</v>
          </cell>
          <cell r="M5155">
            <v>8.1872661999999999E-2</v>
          </cell>
        </row>
        <row r="5156">
          <cell r="J5156">
            <v>7</v>
          </cell>
          <cell r="K5156">
            <v>17</v>
          </cell>
          <cell r="L5156">
            <v>30</v>
          </cell>
          <cell r="M5156">
            <v>8.7720113700000005E-2</v>
          </cell>
        </row>
        <row r="5157">
          <cell r="J5157">
            <v>8</v>
          </cell>
          <cell r="K5157">
            <v>17</v>
          </cell>
          <cell r="L5157">
            <v>30</v>
          </cell>
          <cell r="M5157">
            <v>9.6036120200000005E-2</v>
          </cell>
        </row>
        <row r="5158">
          <cell r="J5158">
            <v>9</v>
          </cell>
          <cell r="K5158">
            <v>17</v>
          </cell>
          <cell r="L5158">
            <v>30</v>
          </cell>
          <cell r="M5158">
            <v>0.1126719511</v>
          </cell>
        </row>
        <row r="5159">
          <cell r="J5159">
            <v>10</v>
          </cell>
          <cell r="K5159">
            <v>17</v>
          </cell>
          <cell r="L5159">
            <v>30</v>
          </cell>
          <cell r="M5159">
            <v>0.15585171289999999</v>
          </cell>
        </row>
        <row r="5160">
          <cell r="J5160">
            <v>11</v>
          </cell>
          <cell r="K5160">
            <v>17</v>
          </cell>
          <cell r="L5160">
            <v>30</v>
          </cell>
          <cell r="M5160">
            <v>0</v>
          </cell>
        </row>
        <row r="5161">
          <cell r="J5161">
            <v>12</v>
          </cell>
          <cell r="K5161">
            <v>17</v>
          </cell>
          <cell r="L5161">
            <v>30</v>
          </cell>
          <cell r="M5161">
            <v>1</v>
          </cell>
        </row>
        <row r="5162">
          <cell r="J5162">
            <v>13</v>
          </cell>
          <cell r="K5162">
            <v>17</v>
          </cell>
          <cell r="L5162">
            <v>30</v>
          </cell>
          <cell r="M5162">
            <v>0</v>
          </cell>
        </row>
        <row r="5163">
          <cell r="J5163">
            <v>1</v>
          </cell>
          <cell r="K5163">
            <v>18</v>
          </cell>
          <cell r="L5163">
            <v>18</v>
          </cell>
          <cell r="M5163">
            <v>3.4891023000000001E-3</v>
          </cell>
        </row>
        <row r="5164">
          <cell r="J5164">
            <v>2</v>
          </cell>
          <cell r="K5164">
            <v>18</v>
          </cell>
          <cell r="L5164">
            <v>18</v>
          </cell>
          <cell r="M5164">
            <v>4.0533634999999997E-3</v>
          </cell>
        </row>
        <row r="5165">
          <cell r="J5165">
            <v>3</v>
          </cell>
          <cell r="K5165">
            <v>18</v>
          </cell>
          <cell r="L5165">
            <v>18</v>
          </cell>
          <cell r="M5165">
            <v>5.0426383E-3</v>
          </cell>
        </row>
        <row r="5166">
          <cell r="J5166">
            <v>4</v>
          </cell>
          <cell r="K5166">
            <v>18</v>
          </cell>
          <cell r="L5166">
            <v>18</v>
          </cell>
          <cell r="M5166">
            <v>6.8828331000000001E-3</v>
          </cell>
        </row>
        <row r="5167">
          <cell r="J5167">
            <v>5</v>
          </cell>
          <cell r="K5167">
            <v>18</v>
          </cell>
          <cell r="L5167">
            <v>18</v>
          </cell>
          <cell r="M5167">
            <v>9.9777883999999997E-3</v>
          </cell>
        </row>
        <row r="5168">
          <cell r="J5168">
            <v>6</v>
          </cell>
          <cell r="K5168">
            <v>18</v>
          </cell>
          <cell r="L5168">
            <v>18</v>
          </cell>
          <cell r="M5168">
            <v>1.3470614000000001E-2</v>
          </cell>
        </row>
        <row r="5169">
          <cell r="J5169">
            <v>7</v>
          </cell>
          <cell r="K5169">
            <v>18</v>
          </cell>
          <cell r="L5169">
            <v>18</v>
          </cell>
          <cell r="M5169">
            <v>1.8704821E-2</v>
          </cell>
        </row>
        <row r="5170">
          <cell r="J5170">
            <v>8</v>
          </cell>
          <cell r="K5170">
            <v>18</v>
          </cell>
          <cell r="L5170">
            <v>18</v>
          </cell>
          <cell r="M5170">
            <v>2.3466104299999999E-2</v>
          </cell>
        </row>
        <row r="5171">
          <cell r="J5171">
            <v>9</v>
          </cell>
          <cell r="K5171">
            <v>18</v>
          </cell>
          <cell r="L5171">
            <v>18</v>
          </cell>
          <cell r="M5171">
            <v>4.2010795500000003E-2</v>
          </cell>
        </row>
        <row r="5172">
          <cell r="J5172">
            <v>10</v>
          </cell>
          <cell r="K5172">
            <v>18</v>
          </cell>
          <cell r="L5172">
            <v>18</v>
          </cell>
          <cell r="M5172">
            <v>9.0907474599999996E-2</v>
          </cell>
        </row>
        <row r="5173">
          <cell r="J5173">
            <v>11</v>
          </cell>
          <cell r="K5173">
            <v>18</v>
          </cell>
          <cell r="L5173">
            <v>18</v>
          </cell>
          <cell r="M5173">
            <v>0</v>
          </cell>
        </row>
        <row r="5174">
          <cell r="J5174">
            <v>12</v>
          </cell>
          <cell r="K5174">
            <v>18</v>
          </cell>
          <cell r="L5174">
            <v>18</v>
          </cell>
          <cell r="M5174">
            <v>1</v>
          </cell>
        </row>
        <row r="5175">
          <cell r="J5175">
            <v>13</v>
          </cell>
          <cell r="K5175">
            <v>18</v>
          </cell>
          <cell r="L5175">
            <v>18</v>
          </cell>
          <cell r="M5175">
            <v>0</v>
          </cell>
        </row>
        <row r="5176">
          <cell r="J5176">
            <v>1</v>
          </cell>
          <cell r="K5176">
            <v>18</v>
          </cell>
          <cell r="L5176">
            <v>19</v>
          </cell>
          <cell r="M5176">
            <v>1.24076619E-2</v>
          </cell>
        </row>
        <row r="5177">
          <cell r="J5177">
            <v>2</v>
          </cell>
          <cell r="K5177">
            <v>18</v>
          </cell>
          <cell r="L5177">
            <v>19</v>
          </cell>
          <cell r="M5177">
            <v>1.4265846299999999E-2</v>
          </cell>
        </row>
        <row r="5178">
          <cell r="J5178">
            <v>3</v>
          </cell>
          <cell r="K5178">
            <v>18</v>
          </cell>
          <cell r="L5178">
            <v>19</v>
          </cell>
          <cell r="M5178">
            <v>1.6158597300000001E-2</v>
          </cell>
        </row>
        <row r="5179">
          <cell r="J5179">
            <v>4</v>
          </cell>
          <cell r="K5179">
            <v>18</v>
          </cell>
          <cell r="L5179">
            <v>19</v>
          </cell>
          <cell r="M5179">
            <v>1.9218419800000001E-2</v>
          </cell>
        </row>
        <row r="5180">
          <cell r="J5180">
            <v>5</v>
          </cell>
          <cell r="K5180">
            <v>18</v>
          </cell>
          <cell r="L5180">
            <v>19</v>
          </cell>
          <cell r="M5180">
            <v>2.3720465900000001E-2</v>
          </cell>
        </row>
        <row r="5181">
          <cell r="J5181">
            <v>6</v>
          </cell>
          <cell r="K5181">
            <v>18</v>
          </cell>
          <cell r="L5181">
            <v>19</v>
          </cell>
          <cell r="M5181">
            <v>2.82360722E-2</v>
          </cell>
        </row>
        <row r="5182">
          <cell r="J5182">
            <v>7</v>
          </cell>
          <cell r="K5182">
            <v>18</v>
          </cell>
          <cell r="L5182">
            <v>19</v>
          </cell>
          <cell r="M5182">
            <v>3.4944621799999999E-2</v>
          </cell>
        </row>
        <row r="5183">
          <cell r="J5183">
            <v>8</v>
          </cell>
          <cell r="K5183">
            <v>18</v>
          </cell>
          <cell r="L5183">
            <v>19</v>
          </cell>
          <cell r="M5183">
            <v>4.2391600199999997E-2</v>
          </cell>
        </row>
        <row r="5184">
          <cell r="J5184">
            <v>9</v>
          </cell>
          <cell r="K5184">
            <v>18</v>
          </cell>
          <cell r="L5184">
            <v>19</v>
          </cell>
          <cell r="M5184">
            <v>6.1258375800000001E-2</v>
          </cell>
        </row>
        <row r="5185">
          <cell r="J5185">
            <v>10</v>
          </cell>
          <cell r="K5185">
            <v>18</v>
          </cell>
          <cell r="L5185">
            <v>19</v>
          </cell>
          <cell r="M5185">
            <v>0.1100951672</v>
          </cell>
        </row>
        <row r="5186">
          <cell r="J5186">
            <v>11</v>
          </cell>
          <cell r="K5186">
            <v>18</v>
          </cell>
          <cell r="L5186">
            <v>19</v>
          </cell>
          <cell r="M5186">
            <v>0</v>
          </cell>
        </row>
        <row r="5187">
          <cell r="J5187">
            <v>12</v>
          </cell>
          <cell r="K5187">
            <v>18</v>
          </cell>
          <cell r="L5187">
            <v>19</v>
          </cell>
          <cell r="M5187">
            <v>1</v>
          </cell>
        </row>
        <row r="5188">
          <cell r="J5188">
            <v>13</v>
          </cell>
          <cell r="K5188">
            <v>18</v>
          </cell>
          <cell r="L5188">
            <v>19</v>
          </cell>
          <cell r="M5188">
            <v>0</v>
          </cell>
        </row>
        <row r="5189">
          <cell r="J5189">
            <v>1</v>
          </cell>
          <cell r="K5189">
            <v>18</v>
          </cell>
          <cell r="L5189">
            <v>20</v>
          </cell>
          <cell r="M5189">
            <v>2.2530898600000002E-2</v>
          </cell>
        </row>
        <row r="5190">
          <cell r="J5190">
            <v>2</v>
          </cell>
          <cell r="K5190">
            <v>18</v>
          </cell>
          <cell r="L5190">
            <v>20</v>
          </cell>
          <cell r="M5190">
            <v>2.48541914E-2</v>
          </cell>
        </row>
        <row r="5191">
          <cell r="J5191">
            <v>3</v>
          </cell>
          <cell r="K5191">
            <v>18</v>
          </cell>
          <cell r="L5191">
            <v>20</v>
          </cell>
          <cell r="M5191">
            <v>2.6967662999999999E-2</v>
          </cell>
        </row>
        <row r="5192">
          <cell r="J5192">
            <v>4</v>
          </cell>
          <cell r="K5192">
            <v>18</v>
          </cell>
          <cell r="L5192">
            <v>20</v>
          </cell>
          <cell r="M5192">
            <v>3.0386395300000001E-2</v>
          </cell>
        </row>
        <row r="5193">
          <cell r="J5193">
            <v>5</v>
          </cell>
          <cell r="K5193">
            <v>18</v>
          </cell>
          <cell r="L5193">
            <v>20</v>
          </cell>
          <cell r="M5193">
            <v>3.5276263299999999E-2</v>
          </cell>
        </row>
        <row r="5194">
          <cell r="J5194">
            <v>6</v>
          </cell>
          <cell r="K5194">
            <v>18</v>
          </cell>
          <cell r="L5194">
            <v>20</v>
          </cell>
          <cell r="M5194">
            <v>3.9925518100000001E-2</v>
          </cell>
        </row>
        <row r="5195">
          <cell r="J5195">
            <v>7</v>
          </cell>
          <cell r="K5195">
            <v>18</v>
          </cell>
          <cell r="L5195">
            <v>20</v>
          </cell>
          <cell r="M5195">
            <v>4.6783161500000003E-2</v>
          </cell>
        </row>
        <row r="5196">
          <cell r="J5196">
            <v>8</v>
          </cell>
          <cell r="K5196">
            <v>18</v>
          </cell>
          <cell r="L5196">
            <v>20</v>
          </cell>
          <cell r="M5196">
            <v>5.4925313000000003E-2</v>
          </cell>
        </row>
        <row r="5197">
          <cell r="J5197">
            <v>9</v>
          </cell>
          <cell r="K5197">
            <v>18</v>
          </cell>
          <cell r="L5197">
            <v>20</v>
          </cell>
          <cell r="M5197">
            <v>7.3372119099999994E-2</v>
          </cell>
        </row>
        <row r="5198">
          <cell r="J5198">
            <v>10</v>
          </cell>
          <cell r="K5198">
            <v>18</v>
          </cell>
          <cell r="L5198">
            <v>20</v>
          </cell>
          <cell r="M5198">
            <v>0.12114493680000001</v>
          </cell>
        </row>
        <row r="5199">
          <cell r="J5199">
            <v>11</v>
          </cell>
          <cell r="K5199">
            <v>18</v>
          </cell>
          <cell r="L5199">
            <v>20</v>
          </cell>
          <cell r="M5199">
            <v>0</v>
          </cell>
        </row>
        <row r="5200">
          <cell r="J5200">
            <v>12</v>
          </cell>
          <cell r="K5200">
            <v>18</v>
          </cell>
          <cell r="L5200">
            <v>20</v>
          </cell>
          <cell r="M5200">
            <v>1</v>
          </cell>
        </row>
        <row r="5201">
          <cell r="J5201">
            <v>13</v>
          </cell>
          <cell r="K5201">
            <v>18</v>
          </cell>
          <cell r="L5201">
            <v>20</v>
          </cell>
          <cell r="M5201">
            <v>0</v>
          </cell>
        </row>
        <row r="5202">
          <cell r="J5202">
            <v>1</v>
          </cell>
          <cell r="K5202">
            <v>18</v>
          </cell>
          <cell r="L5202">
            <v>21</v>
          </cell>
          <cell r="M5202">
            <v>3.1509525400000002E-2</v>
          </cell>
        </row>
        <row r="5203">
          <cell r="J5203">
            <v>2</v>
          </cell>
          <cell r="K5203">
            <v>18</v>
          </cell>
          <cell r="L5203">
            <v>21</v>
          </cell>
          <cell r="M5203">
            <v>3.39847411E-2</v>
          </cell>
        </row>
        <row r="5204">
          <cell r="J5204">
            <v>3</v>
          </cell>
          <cell r="K5204">
            <v>18</v>
          </cell>
          <cell r="L5204">
            <v>21</v>
          </cell>
          <cell r="M5204">
            <v>3.6098373500000003E-2</v>
          </cell>
        </row>
        <row r="5205">
          <cell r="J5205">
            <v>4</v>
          </cell>
          <cell r="K5205">
            <v>18</v>
          </cell>
          <cell r="L5205">
            <v>21</v>
          </cell>
          <cell r="M5205">
            <v>3.96017876E-2</v>
          </cell>
        </row>
        <row r="5206">
          <cell r="J5206">
            <v>5</v>
          </cell>
          <cell r="K5206">
            <v>18</v>
          </cell>
          <cell r="L5206">
            <v>21</v>
          </cell>
          <cell r="M5206">
            <v>4.45921372E-2</v>
          </cell>
        </row>
        <row r="5207">
          <cell r="J5207">
            <v>6</v>
          </cell>
          <cell r="K5207">
            <v>18</v>
          </cell>
          <cell r="L5207">
            <v>21</v>
          </cell>
          <cell r="M5207">
            <v>4.9177011600000001E-2</v>
          </cell>
        </row>
        <row r="5208">
          <cell r="J5208">
            <v>7</v>
          </cell>
          <cell r="K5208">
            <v>18</v>
          </cell>
          <cell r="L5208">
            <v>21</v>
          </cell>
          <cell r="M5208">
            <v>5.5899391399999998E-2</v>
          </cell>
        </row>
        <row r="5209">
          <cell r="J5209">
            <v>8</v>
          </cell>
          <cell r="K5209">
            <v>18</v>
          </cell>
          <cell r="L5209">
            <v>21</v>
          </cell>
          <cell r="M5209">
            <v>6.4211412600000004E-2</v>
          </cell>
        </row>
        <row r="5210">
          <cell r="J5210">
            <v>9</v>
          </cell>
          <cell r="K5210">
            <v>18</v>
          </cell>
          <cell r="L5210">
            <v>21</v>
          </cell>
          <cell r="M5210">
            <v>8.22729076E-2</v>
          </cell>
        </row>
        <row r="5211">
          <cell r="J5211">
            <v>10</v>
          </cell>
          <cell r="K5211">
            <v>18</v>
          </cell>
          <cell r="L5211">
            <v>21</v>
          </cell>
          <cell r="M5211">
            <v>0.1290729954</v>
          </cell>
        </row>
        <row r="5212">
          <cell r="J5212">
            <v>11</v>
          </cell>
          <cell r="K5212">
            <v>18</v>
          </cell>
          <cell r="L5212">
            <v>21</v>
          </cell>
          <cell r="M5212">
            <v>0</v>
          </cell>
        </row>
        <row r="5213">
          <cell r="J5213">
            <v>12</v>
          </cell>
          <cell r="K5213">
            <v>18</v>
          </cell>
          <cell r="L5213">
            <v>21</v>
          </cell>
          <cell r="M5213">
            <v>1</v>
          </cell>
        </row>
        <row r="5214">
          <cell r="J5214">
            <v>13</v>
          </cell>
          <cell r="K5214">
            <v>18</v>
          </cell>
          <cell r="L5214">
            <v>21</v>
          </cell>
          <cell r="M5214">
            <v>0</v>
          </cell>
        </row>
        <row r="5215">
          <cell r="J5215">
            <v>1</v>
          </cell>
          <cell r="K5215">
            <v>18</v>
          </cell>
          <cell r="L5215">
            <v>22</v>
          </cell>
          <cell r="M5215">
            <v>3.8924516700000002E-2</v>
          </cell>
        </row>
        <row r="5216">
          <cell r="J5216">
            <v>2</v>
          </cell>
          <cell r="K5216">
            <v>18</v>
          </cell>
          <cell r="L5216">
            <v>22</v>
          </cell>
          <cell r="M5216">
            <v>4.1458619000000002E-2</v>
          </cell>
        </row>
        <row r="5217">
          <cell r="J5217">
            <v>3</v>
          </cell>
          <cell r="K5217">
            <v>18</v>
          </cell>
          <cell r="L5217">
            <v>22</v>
          </cell>
          <cell r="M5217">
            <v>4.3523025E-2</v>
          </cell>
        </row>
        <row r="5218">
          <cell r="J5218">
            <v>4</v>
          </cell>
          <cell r="K5218">
            <v>18</v>
          </cell>
          <cell r="L5218">
            <v>22</v>
          </cell>
          <cell r="M5218">
            <v>4.7038165100000001E-2</v>
          </cell>
        </row>
        <row r="5219">
          <cell r="J5219">
            <v>5</v>
          </cell>
          <cell r="K5219">
            <v>18</v>
          </cell>
          <cell r="L5219">
            <v>22</v>
          </cell>
          <cell r="M5219">
            <v>5.2052464200000002E-2</v>
          </cell>
        </row>
        <row r="5220">
          <cell r="J5220">
            <v>6</v>
          </cell>
          <cell r="K5220">
            <v>18</v>
          </cell>
          <cell r="L5220">
            <v>22</v>
          </cell>
          <cell r="M5220">
            <v>5.6541319999999999E-2</v>
          </cell>
        </row>
        <row r="5221">
          <cell r="J5221">
            <v>7</v>
          </cell>
          <cell r="K5221">
            <v>18</v>
          </cell>
          <cell r="L5221">
            <v>22</v>
          </cell>
          <cell r="M5221">
            <v>6.3089575300000006E-2</v>
          </cell>
        </row>
        <row r="5222">
          <cell r="J5222">
            <v>8</v>
          </cell>
          <cell r="K5222">
            <v>18</v>
          </cell>
          <cell r="L5222">
            <v>22</v>
          </cell>
          <cell r="M5222">
            <v>7.1436941700000006E-2</v>
          </cell>
        </row>
        <row r="5223">
          <cell r="J5223">
            <v>9</v>
          </cell>
          <cell r="K5223">
            <v>18</v>
          </cell>
          <cell r="L5223">
            <v>22</v>
          </cell>
          <cell r="M5223">
            <v>8.9180913900000006E-2</v>
          </cell>
        </row>
        <row r="5224">
          <cell r="J5224">
            <v>10</v>
          </cell>
          <cell r="K5224">
            <v>18</v>
          </cell>
          <cell r="L5224">
            <v>22</v>
          </cell>
          <cell r="M5224">
            <v>0.13517598559999999</v>
          </cell>
        </row>
        <row r="5225">
          <cell r="J5225">
            <v>11</v>
          </cell>
          <cell r="K5225">
            <v>18</v>
          </cell>
          <cell r="L5225">
            <v>22</v>
          </cell>
          <cell r="M5225">
            <v>0</v>
          </cell>
        </row>
        <row r="5226">
          <cell r="J5226">
            <v>12</v>
          </cell>
          <cell r="K5226">
            <v>18</v>
          </cell>
          <cell r="L5226">
            <v>22</v>
          </cell>
          <cell r="M5226">
            <v>1</v>
          </cell>
        </row>
        <row r="5227">
          <cell r="J5227">
            <v>13</v>
          </cell>
          <cell r="K5227">
            <v>18</v>
          </cell>
          <cell r="L5227">
            <v>22</v>
          </cell>
          <cell r="M5227">
            <v>0</v>
          </cell>
        </row>
        <row r="5228">
          <cell r="J5228">
            <v>1</v>
          </cell>
          <cell r="K5228">
            <v>18</v>
          </cell>
          <cell r="L5228">
            <v>23</v>
          </cell>
          <cell r="M5228">
            <v>4.4912716599999999E-2</v>
          </cell>
        </row>
        <row r="5229">
          <cell r="J5229">
            <v>2</v>
          </cell>
          <cell r="K5229">
            <v>18</v>
          </cell>
          <cell r="L5229">
            <v>23</v>
          </cell>
          <cell r="M5229">
            <v>4.74770339E-2</v>
          </cell>
        </row>
        <row r="5230">
          <cell r="J5230">
            <v>3</v>
          </cell>
          <cell r="K5230">
            <v>18</v>
          </cell>
          <cell r="L5230">
            <v>23</v>
          </cell>
          <cell r="M5230">
            <v>4.9488862699999997E-2</v>
          </cell>
        </row>
        <row r="5231">
          <cell r="J5231">
            <v>4</v>
          </cell>
          <cell r="K5231">
            <v>18</v>
          </cell>
          <cell r="L5231">
            <v>23</v>
          </cell>
          <cell r="M5231">
            <v>5.2998391300000003E-2</v>
          </cell>
        </row>
        <row r="5232">
          <cell r="J5232">
            <v>5</v>
          </cell>
          <cell r="K5232">
            <v>18</v>
          </cell>
          <cell r="L5232">
            <v>23</v>
          </cell>
          <cell r="M5232">
            <v>5.8016825199999997E-2</v>
          </cell>
        </row>
        <row r="5233">
          <cell r="J5233">
            <v>6</v>
          </cell>
          <cell r="K5233">
            <v>18</v>
          </cell>
          <cell r="L5233">
            <v>23</v>
          </cell>
          <cell r="M5233">
            <v>6.2417189300000002E-2</v>
          </cell>
        </row>
        <row r="5234">
          <cell r="J5234">
            <v>7</v>
          </cell>
          <cell r="K5234">
            <v>18</v>
          </cell>
          <cell r="L5234">
            <v>23</v>
          </cell>
          <cell r="M5234">
            <v>6.8808892100000005E-2</v>
          </cell>
        </row>
        <row r="5235">
          <cell r="J5235">
            <v>8</v>
          </cell>
          <cell r="K5235">
            <v>18</v>
          </cell>
          <cell r="L5235">
            <v>23</v>
          </cell>
          <cell r="M5235">
            <v>7.7158000599999998E-2</v>
          </cell>
        </row>
        <row r="5236">
          <cell r="J5236">
            <v>9</v>
          </cell>
          <cell r="K5236">
            <v>18</v>
          </cell>
          <cell r="L5236">
            <v>23</v>
          </cell>
          <cell r="M5236">
            <v>9.4645863499999996E-2</v>
          </cell>
        </row>
        <row r="5237">
          <cell r="J5237">
            <v>10</v>
          </cell>
          <cell r="K5237">
            <v>18</v>
          </cell>
          <cell r="L5237">
            <v>23</v>
          </cell>
          <cell r="M5237">
            <v>0.13999061609999999</v>
          </cell>
        </row>
        <row r="5238">
          <cell r="J5238">
            <v>11</v>
          </cell>
          <cell r="K5238">
            <v>18</v>
          </cell>
          <cell r="L5238">
            <v>23</v>
          </cell>
          <cell r="M5238">
            <v>0</v>
          </cell>
        </row>
        <row r="5239">
          <cell r="J5239">
            <v>12</v>
          </cell>
          <cell r="K5239">
            <v>18</v>
          </cell>
          <cell r="L5239">
            <v>23</v>
          </cell>
          <cell r="M5239">
            <v>1</v>
          </cell>
        </row>
        <row r="5240">
          <cell r="J5240">
            <v>13</v>
          </cell>
          <cell r="K5240">
            <v>18</v>
          </cell>
          <cell r="L5240">
            <v>23</v>
          </cell>
          <cell r="M5240">
            <v>0</v>
          </cell>
        </row>
        <row r="5241">
          <cell r="J5241">
            <v>1</v>
          </cell>
          <cell r="K5241">
            <v>18</v>
          </cell>
          <cell r="L5241">
            <v>24</v>
          </cell>
          <cell r="M5241">
            <v>4.9713636399999997E-2</v>
          </cell>
        </row>
        <row r="5242">
          <cell r="J5242">
            <v>2</v>
          </cell>
          <cell r="K5242">
            <v>18</v>
          </cell>
          <cell r="L5242">
            <v>24</v>
          </cell>
          <cell r="M5242">
            <v>5.2297610000000001E-2</v>
          </cell>
        </row>
        <row r="5243">
          <cell r="J5243">
            <v>3</v>
          </cell>
          <cell r="K5243">
            <v>18</v>
          </cell>
          <cell r="L5243">
            <v>24</v>
          </cell>
          <cell r="M5243">
            <v>5.4263909800000003E-2</v>
          </cell>
        </row>
        <row r="5244">
          <cell r="J5244">
            <v>4</v>
          </cell>
          <cell r="K5244">
            <v>18</v>
          </cell>
          <cell r="L5244">
            <v>24</v>
          </cell>
          <cell r="M5244">
            <v>5.7764971200000001E-2</v>
          </cell>
        </row>
        <row r="5245">
          <cell r="J5245">
            <v>5</v>
          </cell>
          <cell r="K5245">
            <v>18</v>
          </cell>
          <cell r="L5245">
            <v>24</v>
          </cell>
          <cell r="M5245">
            <v>6.2782723700000001E-2</v>
          </cell>
        </row>
        <row r="5246">
          <cell r="J5246">
            <v>6</v>
          </cell>
          <cell r="K5246">
            <v>18</v>
          </cell>
          <cell r="L5246">
            <v>24</v>
          </cell>
          <cell r="M5246">
            <v>6.7109268900000005E-2</v>
          </cell>
        </row>
        <row r="5247">
          <cell r="J5247">
            <v>7</v>
          </cell>
          <cell r="K5247">
            <v>18</v>
          </cell>
          <cell r="L5247">
            <v>24</v>
          </cell>
          <cell r="M5247">
            <v>7.3371279799999994E-2</v>
          </cell>
        </row>
        <row r="5248">
          <cell r="J5248">
            <v>8</v>
          </cell>
          <cell r="K5248">
            <v>18</v>
          </cell>
          <cell r="L5248">
            <v>24</v>
          </cell>
          <cell r="M5248">
            <v>8.1714754700000003E-2</v>
          </cell>
        </row>
        <row r="5249">
          <cell r="J5249">
            <v>9</v>
          </cell>
          <cell r="K5249">
            <v>18</v>
          </cell>
          <cell r="L5249">
            <v>24</v>
          </cell>
          <cell r="M5249">
            <v>9.8997376499999998E-2</v>
          </cell>
        </row>
        <row r="5250">
          <cell r="J5250">
            <v>10</v>
          </cell>
          <cell r="K5250">
            <v>18</v>
          </cell>
          <cell r="L5250">
            <v>24</v>
          </cell>
          <cell r="M5250">
            <v>0.1438207068</v>
          </cell>
        </row>
        <row r="5251">
          <cell r="J5251">
            <v>11</v>
          </cell>
          <cell r="K5251">
            <v>18</v>
          </cell>
          <cell r="L5251">
            <v>24</v>
          </cell>
          <cell r="M5251">
            <v>0</v>
          </cell>
        </row>
        <row r="5252">
          <cell r="J5252">
            <v>12</v>
          </cell>
          <cell r="K5252">
            <v>18</v>
          </cell>
          <cell r="L5252">
            <v>24</v>
          </cell>
          <cell r="M5252">
            <v>1</v>
          </cell>
        </row>
        <row r="5253">
          <cell r="J5253">
            <v>13</v>
          </cell>
          <cell r="K5253">
            <v>18</v>
          </cell>
          <cell r="L5253">
            <v>24</v>
          </cell>
          <cell r="M5253">
            <v>0</v>
          </cell>
        </row>
        <row r="5254">
          <cell r="J5254">
            <v>1</v>
          </cell>
          <cell r="K5254">
            <v>18</v>
          </cell>
          <cell r="L5254">
            <v>25</v>
          </cell>
          <cell r="M5254">
            <v>5.3553463799999999E-2</v>
          </cell>
        </row>
        <row r="5255">
          <cell r="J5255">
            <v>2</v>
          </cell>
          <cell r="K5255">
            <v>18</v>
          </cell>
          <cell r="L5255">
            <v>25</v>
          </cell>
          <cell r="M5255">
            <v>5.6151949399999998E-2</v>
          </cell>
        </row>
        <row r="5256">
          <cell r="J5256">
            <v>3</v>
          </cell>
          <cell r="K5256">
            <v>18</v>
          </cell>
          <cell r="L5256">
            <v>25</v>
          </cell>
          <cell r="M5256">
            <v>5.8080940900000003E-2</v>
          </cell>
        </row>
        <row r="5257">
          <cell r="J5257">
            <v>4</v>
          </cell>
          <cell r="K5257">
            <v>18</v>
          </cell>
          <cell r="L5257">
            <v>25</v>
          </cell>
          <cell r="M5257">
            <v>6.1574179700000002E-2</v>
          </cell>
        </row>
        <row r="5258">
          <cell r="J5258">
            <v>5</v>
          </cell>
          <cell r="K5258">
            <v>18</v>
          </cell>
          <cell r="L5258">
            <v>25</v>
          </cell>
          <cell r="M5258">
            <v>6.65903298E-2</v>
          </cell>
        </row>
        <row r="5259">
          <cell r="J5259">
            <v>6</v>
          </cell>
          <cell r="K5259">
            <v>18</v>
          </cell>
          <cell r="L5259">
            <v>25</v>
          </cell>
          <cell r="M5259">
            <v>7.0857074000000006E-2</v>
          </cell>
        </row>
        <row r="5260">
          <cell r="J5260">
            <v>7</v>
          </cell>
          <cell r="K5260">
            <v>18</v>
          </cell>
          <cell r="L5260">
            <v>25</v>
          </cell>
          <cell r="M5260">
            <v>7.7014250699999995E-2</v>
          </cell>
        </row>
        <row r="5261">
          <cell r="J5261">
            <v>8</v>
          </cell>
          <cell r="K5261">
            <v>18</v>
          </cell>
          <cell r="L5261">
            <v>25</v>
          </cell>
          <cell r="M5261">
            <v>8.5351360299999998E-2</v>
          </cell>
        </row>
        <row r="5262">
          <cell r="J5262">
            <v>9</v>
          </cell>
          <cell r="K5262">
            <v>18</v>
          </cell>
          <cell r="L5262">
            <v>25</v>
          </cell>
          <cell r="M5262">
            <v>0.10246985209999999</v>
          </cell>
        </row>
        <row r="5263">
          <cell r="J5263">
            <v>10</v>
          </cell>
          <cell r="K5263">
            <v>18</v>
          </cell>
          <cell r="L5263">
            <v>25</v>
          </cell>
          <cell r="M5263">
            <v>0.1468761328</v>
          </cell>
        </row>
        <row r="5264">
          <cell r="J5264">
            <v>11</v>
          </cell>
          <cell r="K5264">
            <v>18</v>
          </cell>
          <cell r="L5264">
            <v>25</v>
          </cell>
          <cell r="M5264">
            <v>0</v>
          </cell>
        </row>
        <row r="5265">
          <cell r="J5265">
            <v>12</v>
          </cell>
          <cell r="K5265">
            <v>18</v>
          </cell>
          <cell r="L5265">
            <v>25</v>
          </cell>
          <cell r="M5265">
            <v>1</v>
          </cell>
        </row>
        <row r="5266">
          <cell r="J5266">
            <v>13</v>
          </cell>
          <cell r="K5266">
            <v>18</v>
          </cell>
          <cell r="L5266">
            <v>25</v>
          </cell>
          <cell r="M5266">
            <v>0</v>
          </cell>
        </row>
        <row r="5267">
          <cell r="J5267">
            <v>1</v>
          </cell>
          <cell r="K5267">
            <v>18</v>
          </cell>
          <cell r="L5267">
            <v>26</v>
          </cell>
          <cell r="M5267">
            <v>5.6622160499999998E-2</v>
          </cell>
        </row>
        <row r="5268">
          <cell r="J5268">
            <v>2</v>
          </cell>
          <cell r="K5268">
            <v>18</v>
          </cell>
          <cell r="L5268">
            <v>26</v>
          </cell>
          <cell r="M5268">
            <v>5.9231922899999997E-2</v>
          </cell>
        </row>
        <row r="5269">
          <cell r="J5269">
            <v>3</v>
          </cell>
          <cell r="K5269">
            <v>18</v>
          </cell>
          <cell r="L5269">
            <v>26</v>
          </cell>
          <cell r="M5269">
            <v>6.1130861500000001E-2</v>
          </cell>
        </row>
        <row r="5270">
          <cell r="J5270">
            <v>4</v>
          </cell>
          <cell r="K5270">
            <v>18</v>
          </cell>
          <cell r="L5270">
            <v>26</v>
          </cell>
          <cell r="M5270">
            <v>6.4617570200000002E-2</v>
          </cell>
        </row>
        <row r="5271">
          <cell r="J5271">
            <v>5</v>
          </cell>
          <cell r="K5271">
            <v>18</v>
          </cell>
          <cell r="L5271">
            <v>26</v>
          </cell>
          <cell r="M5271">
            <v>6.9632159200000002E-2</v>
          </cell>
        </row>
        <row r="5272">
          <cell r="J5272">
            <v>6</v>
          </cell>
          <cell r="K5272">
            <v>18</v>
          </cell>
          <cell r="L5272">
            <v>26</v>
          </cell>
          <cell r="M5272">
            <v>7.3850910500000005E-2</v>
          </cell>
        </row>
        <row r="5273">
          <cell r="J5273">
            <v>7</v>
          </cell>
          <cell r="K5273">
            <v>18</v>
          </cell>
          <cell r="L5273">
            <v>26</v>
          </cell>
          <cell r="M5273">
            <v>7.9924013099999996E-2</v>
          </cell>
        </row>
        <row r="5274">
          <cell r="J5274">
            <v>8</v>
          </cell>
          <cell r="K5274">
            <v>18</v>
          </cell>
          <cell r="L5274">
            <v>26</v>
          </cell>
          <cell r="M5274">
            <v>8.82555426E-2</v>
          </cell>
        </row>
        <row r="5275">
          <cell r="J5275">
            <v>9</v>
          </cell>
          <cell r="K5275">
            <v>18</v>
          </cell>
          <cell r="L5275">
            <v>26</v>
          </cell>
          <cell r="M5275">
            <v>0.1052428721</v>
          </cell>
        </row>
        <row r="5276">
          <cell r="J5276">
            <v>10</v>
          </cell>
          <cell r="K5276">
            <v>18</v>
          </cell>
          <cell r="L5276">
            <v>26</v>
          </cell>
          <cell r="M5276">
            <v>0.14931585410000001</v>
          </cell>
        </row>
        <row r="5277">
          <cell r="J5277">
            <v>11</v>
          </cell>
          <cell r="K5277">
            <v>18</v>
          </cell>
          <cell r="L5277">
            <v>26</v>
          </cell>
          <cell r="M5277">
            <v>0</v>
          </cell>
        </row>
        <row r="5278">
          <cell r="J5278">
            <v>12</v>
          </cell>
          <cell r="K5278">
            <v>18</v>
          </cell>
          <cell r="L5278">
            <v>26</v>
          </cell>
          <cell r="M5278">
            <v>1</v>
          </cell>
        </row>
        <row r="5279">
          <cell r="J5279">
            <v>13</v>
          </cell>
          <cell r="K5279">
            <v>18</v>
          </cell>
          <cell r="L5279">
            <v>26</v>
          </cell>
          <cell r="M5279">
            <v>0</v>
          </cell>
        </row>
        <row r="5280">
          <cell r="J5280">
            <v>1</v>
          </cell>
          <cell r="K5280">
            <v>18</v>
          </cell>
          <cell r="L5280">
            <v>27</v>
          </cell>
          <cell r="M5280">
            <v>5.9073941400000003E-2</v>
          </cell>
        </row>
        <row r="5281">
          <cell r="J5281">
            <v>2</v>
          </cell>
          <cell r="K5281">
            <v>18</v>
          </cell>
          <cell r="L5281">
            <v>27</v>
          </cell>
          <cell r="M5281">
            <v>6.16926286E-2</v>
          </cell>
        </row>
        <row r="5282">
          <cell r="J5282">
            <v>3</v>
          </cell>
          <cell r="K5282">
            <v>18</v>
          </cell>
          <cell r="L5282">
            <v>27</v>
          </cell>
          <cell r="M5282">
            <v>6.3567493099999997E-2</v>
          </cell>
        </row>
        <row r="5283">
          <cell r="J5283">
            <v>4</v>
          </cell>
          <cell r="K5283">
            <v>18</v>
          </cell>
          <cell r="L5283">
            <v>27</v>
          </cell>
          <cell r="M5283">
            <v>6.7048910399999995E-2</v>
          </cell>
        </row>
        <row r="5284">
          <cell r="J5284">
            <v>5</v>
          </cell>
          <cell r="K5284">
            <v>18</v>
          </cell>
          <cell r="L5284">
            <v>27</v>
          </cell>
          <cell r="M5284">
            <v>7.2062177699999994E-2</v>
          </cell>
        </row>
        <row r="5285">
          <cell r="J5285">
            <v>6</v>
          </cell>
          <cell r="K5285">
            <v>18</v>
          </cell>
          <cell r="L5285">
            <v>27</v>
          </cell>
          <cell r="M5285">
            <v>7.6242530899999994E-2</v>
          </cell>
        </row>
        <row r="5286">
          <cell r="J5286">
            <v>7</v>
          </cell>
          <cell r="K5286">
            <v>18</v>
          </cell>
          <cell r="L5286">
            <v>27</v>
          </cell>
          <cell r="M5286">
            <v>8.22483834E-2</v>
          </cell>
        </row>
        <row r="5287">
          <cell r="J5287">
            <v>8</v>
          </cell>
          <cell r="K5287">
            <v>18</v>
          </cell>
          <cell r="L5287">
            <v>27</v>
          </cell>
          <cell r="M5287">
            <v>9.0575323900000004E-2</v>
          </cell>
        </row>
        <row r="5288">
          <cell r="J5288">
            <v>9</v>
          </cell>
          <cell r="K5288">
            <v>18</v>
          </cell>
          <cell r="L5288">
            <v>27</v>
          </cell>
          <cell r="M5288">
            <v>0.10745786089999999</v>
          </cell>
        </row>
        <row r="5289">
          <cell r="J5289">
            <v>10</v>
          </cell>
          <cell r="K5289">
            <v>18</v>
          </cell>
          <cell r="L5289">
            <v>27</v>
          </cell>
          <cell r="M5289">
            <v>0.15126454819999999</v>
          </cell>
        </row>
        <row r="5290">
          <cell r="J5290">
            <v>11</v>
          </cell>
          <cell r="K5290">
            <v>18</v>
          </cell>
          <cell r="L5290">
            <v>27</v>
          </cell>
          <cell r="M5290">
            <v>0</v>
          </cell>
        </row>
        <row r="5291">
          <cell r="J5291">
            <v>12</v>
          </cell>
          <cell r="K5291">
            <v>18</v>
          </cell>
          <cell r="L5291">
            <v>27</v>
          </cell>
          <cell r="M5291">
            <v>1</v>
          </cell>
        </row>
        <row r="5292">
          <cell r="J5292">
            <v>13</v>
          </cell>
          <cell r="K5292">
            <v>18</v>
          </cell>
          <cell r="L5292">
            <v>27</v>
          </cell>
          <cell r="M5292">
            <v>0</v>
          </cell>
        </row>
        <row r="5293">
          <cell r="J5293">
            <v>1</v>
          </cell>
          <cell r="K5293">
            <v>18</v>
          </cell>
          <cell r="L5293">
            <v>28</v>
          </cell>
          <cell r="M5293">
            <v>6.1032656800000001E-2</v>
          </cell>
        </row>
        <row r="5294">
          <cell r="J5294">
            <v>2</v>
          </cell>
          <cell r="K5294">
            <v>18</v>
          </cell>
          <cell r="L5294">
            <v>28</v>
          </cell>
          <cell r="M5294">
            <v>6.3658451300000002E-2</v>
          </cell>
        </row>
        <row r="5295">
          <cell r="J5295">
            <v>3</v>
          </cell>
          <cell r="K5295">
            <v>18</v>
          </cell>
          <cell r="L5295">
            <v>28</v>
          </cell>
          <cell r="M5295">
            <v>6.5514066300000007E-2</v>
          </cell>
        </row>
        <row r="5296">
          <cell r="J5296">
            <v>4</v>
          </cell>
          <cell r="K5296">
            <v>18</v>
          </cell>
          <cell r="L5296">
            <v>28</v>
          </cell>
          <cell r="M5296">
            <v>6.8991236799999994E-2</v>
          </cell>
        </row>
        <row r="5297">
          <cell r="J5297">
            <v>5</v>
          </cell>
          <cell r="K5297">
            <v>18</v>
          </cell>
          <cell r="L5297">
            <v>28</v>
          </cell>
          <cell r="M5297">
            <v>7.4003428499999996E-2</v>
          </cell>
        </row>
        <row r="5298">
          <cell r="J5298">
            <v>6</v>
          </cell>
          <cell r="K5298">
            <v>18</v>
          </cell>
          <cell r="L5298">
            <v>28</v>
          </cell>
          <cell r="M5298">
            <v>7.8153091300000005E-2</v>
          </cell>
        </row>
        <row r="5299">
          <cell r="J5299">
            <v>7</v>
          </cell>
          <cell r="K5299">
            <v>18</v>
          </cell>
          <cell r="L5299">
            <v>28</v>
          </cell>
          <cell r="M5299">
            <v>8.4105197500000006E-2</v>
          </cell>
        </row>
        <row r="5300">
          <cell r="J5300">
            <v>8</v>
          </cell>
          <cell r="K5300">
            <v>18</v>
          </cell>
          <cell r="L5300">
            <v>28</v>
          </cell>
          <cell r="M5300">
            <v>9.2428437000000002E-2</v>
          </cell>
        </row>
        <row r="5301">
          <cell r="J5301">
            <v>9</v>
          </cell>
          <cell r="K5301">
            <v>18</v>
          </cell>
          <cell r="L5301">
            <v>28</v>
          </cell>
          <cell r="M5301">
            <v>0.10922725630000001</v>
          </cell>
        </row>
        <row r="5302">
          <cell r="J5302">
            <v>10</v>
          </cell>
          <cell r="K5302">
            <v>18</v>
          </cell>
          <cell r="L5302">
            <v>28</v>
          </cell>
          <cell r="M5302">
            <v>0.15282120199999999</v>
          </cell>
        </row>
        <row r="5303">
          <cell r="J5303">
            <v>11</v>
          </cell>
          <cell r="K5303">
            <v>18</v>
          </cell>
          <cell r="L5303">
            <v>28</v>
          </cell>
          <cell r="M5303">
            <v>0</v>
          </cell>
        </row>
        <row r="5304">
          <cell r="J5304">
            <v>12</v>
          </cell>
          <cell r="K5304">
            <v>18</v>
          </cell>
          <cell r="L5304">
            <v>28</v>
          </cell>
          <cell r="M5304">
            <v>1</v>
          </cell>
        </row>
        <row r="5305">
          <cell r="J5305">
            <v>13</v>
          </cell>
          <cell r="K5305">
            <v>18</v>
          </cell>
          <cell r="L5305">
            <v>28</v>
          </cell>
          <cell r="M5305">
            <v>0</v>
          </cell>
        </row>
        <row r="5306">
          <cell r="J5306">
            <v>1</v>
          </cell>
          <cell r="K5306">
            <v>18</v>
          </cell>
          <cell r="L5306">
            <v>29</v>
          </cell>
          <cell r="M5306">
            <v>6.2597418899999993E-2</v>
          </cell>
        </row>
        <row r="5307">
          <cell r="J5307">
            <v>2</v>
          </cell>
          <cell r="K5307">
            <v>18</v>
          </cell>
          <cell r="L5307">
            <v>29</v>
          </cell>
          <cell r="M5307">
            <v>6.5228885200000003E-2</v>
          </cell>
        </row>
        <row r="5308">
          <cell r="J5308">
            <v>3</v>
          </cell>
          <cell r="K5308">
            <v>18</v>
          </cell>
          <cell r="L5308">
            <v>29</v>
          </cell>
          <cell r="M5308">
            <v>6.7069118100000005E-2</v>
          </cell>
        </row>
        <row r="5309">
          <cell r="J5309">
            <v>4</v>
          </cell>
          <cell r="K5309">
            <v>18</v>
          </cell>
          <cell r="L5309">
            <v>29</v>
          </cell>
          <cell r="M5309">
            <v>7.0542890600000005E-2</v>
          </cell>
        </row>
        <row r="5310">
          <cell r="J5310">
            <v>5</v>
          </cell>
          <cell r="K5310">
            <v>18</v>
          </cell>
          <cell r="L5310">
            <v>29</v>
          </cell>
          <cell r="M5310">
            <v>7.5554217800000004E-2</v>
          </cell>
        </row>
        <row r="5311">
          <cell r="J5311">
            <v>6</v>
          </cell>
          <cell r="K5311">
            <v>18</v>
          </cell>
          <cell r="L5311">
            <v>29</v>
          </cell>
          <cell r="M5311">
            <v>7.9679359199999994E-2</v>
          </cell>
        </row>
        <row r="5312">
          <cell r="J5312">
            <v>7</v>
          </cell>
          <cell r="K5312">
            <v>18</v>
          </cell>
          <cell r="L5312">
            <v>29</v>
          </cell>
          <cell r="M5312">
            <v>8.5588523499999999E-2</v>
          </cell>
        </row>
        <row r="5313">
          <cell r="J5313">
            <v>8</v>
          </cell>
          <cell r="K5313">
            <v>18</v>
          </cell>
          <cell r="L5313">
            <v>29</v>
          </cell>
          <cell r="M5313">
            <v>9.3908797099999997E-2</v>
          </cell>
        </row>
        <row r="5314">
          <cell r="J5314">
            <v>9</v>
          </cell>
          <cell r="K5314">
            <v>18</v>
          </cell>
          <cell r="L5314">
            <v>29</v>
          </cell>
          <cell r="M5314">
            <v>0.11064073689999999</v>
          </cell>
        </row>
        <row r="5315">
          <cell r="J5315">
            <v>10</v>
          </cell>
          <cell r="K5315">
            <v>18</v>
          </cell>
          <cell r="L5315">
            <v>29</v>
          </cell>
          <cell r="M5315">
            <v>0.15406472930000001</v>
          </cell>
        </row>
        <row r="5316">
          <cell r="J5316">
            <v>11</v>
          </cell>
          <cell r="K5316">
            <v>18</v>
          </cell>
          <cell r="L5316">
            <v>29</v>
          </cell>
          <cell r="M5316">
            <v>0</v>
          </cell>
        </row>
        <row r="5317">
          <cell r="J5317">
            <v>12</v>
          </cell>
          <cell r="K5317">
            <v>18</v>
          </cell>
          <cell r="L5317">
            <v>29</v>
          </cell>
          <cell r="M5317">
            <v>1</v>
          </cell>
        </row>
        <row r="5318">
          <cell r="J5318">
            <v>13</v>
          </cell>
          <cell r="K5318">
            <v>18</v>
          </cell>
          <cell r="L5318">
            <v>29</v>
          </cell>
          <cell r="M5318">
            <v>0</v>
          </cell>
        </row>
        <row r="5319">
          <cell r="J5319">
            <v>1</v>
          </cell>
          <cell r="K5319">
            <v>18</v>
          </cell>
          <cell r="L5319">
            <v>30</v>
          </cell>
          <cell r="M5319">
            <v>6.3847450900000005E-2</v>
          </cell>
        </row>
        <row r="5320">
          <cell r="J5320">
            <v>2</v>
          </cell>
          <cell r="K5320">
            <v>18</v>
          </cell>
          <cell r="L5320">
            <v>30</v>
          </cell>
          <cell r="M5320">
            <v>6.6483446599999996E-2</v>
          </cell>
        </row>
        <row r="5321">
          <cell r="J5321">
            <v>3</v>
          </cell>
          <cell r="K5321">
            <v>18</v>
          </cell>
          <cell r="L5321">
            <v>30</v>
          </cell>
          <cell r="M5321">
            <v>6.831139E-2</v>
          </cell>
        </row>
        <row r="5322">
          <cell r="J5322">
            <v>4</v>
          </cell>
          <cell r="K5322">
            <v>18</v>
          </cell>
          <cell r="L5322">
            <v>30</v>
          </cell>
          <cell r="M5322">
            <v>7.1782446700000002E-2</v>
          </cell>
        </row>
        <row r="5323">
          <cell r="J5323">
            <v>5</v>
          </cell>
          <cell r="K5323">
            <v>18</v>
          </cell>
          <cell r="L5323">
            <v>30</v>
          </cell>
          <cell r="M5323">
            <v>7.6793081799999996E-2</v>
          </cell>
        </row>
        <row r="5324">
          <cell r="J5324">
            <v>6</v>
          </cell>
          <cell r="K5324">
            <v>18</v>
          </cell>
          <cell r="L5324">
            <v>30</v>
          </cell>
          <cell r="M5324">
            <v>8.0898632999999998E-2</v>
          </cell>
        </row>
        <row r="5325">
          <cell r="J5325">
            <v>7</v>
          </cell>
          <cell r="K5325">
            <v>18</v>
          </cell>
          <cell r="L5325">
            <v>30</v>
          </cell>
          <cell r="M5325">
            <v>8.6773490999999994E-2</v>
          </cell>
        </row>
        <row r="5326">
          <cell r="J5326">
            <v>8</v>
          </cell>
          <cell r="K5326">
            <v>18</v>
          </cell>
          <cell r="L5326">
            <v>30</v>
          </cell>
          <cell r="M5326">
            <v>9.5091392900000002E-2</v>
          </cell>
        </row>
        <row r="5327">
          <cell r="J5327">
            <v>9</v>
          </cell>
          <cell r="K5327">
            <v>18</v>
          </cell>
          <cell r="L5327">
            <v>30</v>
          </cell>
          <cell r="M5327">
            <v>0.1117699051</v>
          </cell>
        </row>
        <row r="5328">
          <cell r="J5328">
            <v>10</v>
          </cell>
          <cell r="K5328">
            <v>18</v>
          </cell>
          <cell r="L5328">
            <v>30</v>
          </cell>
          <cell r="M5328">
            <v>0.15505812790000001</v>
          </cell>
        </row>
        <row r="5329">
          <cell r="J5329">
            <v>11</v>
          </cell>
          <cell r="K5329">
            <v>18</v>
          </cell>
          <cell r="L5329">
            <v>30</v>
          </cell>
          <cell r="M5329">
            <v>0</v>
          </cell>
        </row>
        <row r="5330">
          <cell r="J5330">
            <v>12</v>
          </cell>
          <cell r="K5330">
            <v>18</v>
          </cell>
          <cell r="L5330">
            <v>30</v>
          </cell>
          <cell r="M5330">
            <v>1</v>
          </cell>
        </row>
        <row r="5331">
          <cell r="J5331">
            <v>13</v>
          </cell>
          <cell r="K5331">
            <v>18</v>
          </cell>
          <cell r="L5331">
            <v>30</v>
          </cell>
          <cell r="M5331">
            <v>0</v>
          </cell>
        </row>
        <row r="5332">
          <cell r="J5332">
            <v>1</v>
          </cell>
          <cell r="K5332">
            <v>19</v>
          </cell>
          <cell r="L5332">
            <v>19</v>
          </cell>
          <cell r="M5332">
            <v>3.4891023000000001E-3</v>
          </cell>
        </row>
        <row r="5333">
          <cell r="J5333">
            <v>2</v>
          </cell>
          <cell r="K5333">
            <v>19</v>
          </cell>
          <cell r="L5333">
            <v>19</v>
          </cell>
          <cell r="M5333">
            <v>4.0533634999999997E-3</v>
          </cell>
        </row>
        <row r="5334">
          <cell r="J5334">
            <v>3</v>
          </cell>
          <cell r="K5334">
            <v>19</v>
          </cell>
          <cell r="L5334">
            <v>19</v>
          </cell>
          <cell r="M5334">
            <v>5.0426383E-3</v>
          </cell>
        </row>
        <row r="5335">
          <cell r="J5335">
            <v>4</v>
          </cell>
          <cell r="K5335">
            <v>19</v>
          </cell>
          <cell r="L5335">
            <v>19</v>
          </cell>
          <cell r="M5335">
            <v>6.8828331000000001E-3</v>
          </cell>
        </row>
        <row r="5336">
          <cell r="J5336">
            <v>5</v>
          </cell>
          <cell r="K5336">
            <v>19</v>
          </cell>
          <cell r="L5336">
            <v>19</v>
          </cell>
          <cell r="M5336">
            <v>9.9777883999999997E-3</v>
          </cell>
        </row>
        <row r="5337">
          <cell r="J5337">
            <v>6</v>
          </cell>
          <cell r="K5337">
            <v>19</v>
          </cell>
          <cell r="L5337">
            <v>19</v>
          </cell>
          <cell r="M5337">
            <v>1.3470614000000001E-2</v>
          </cell>
        </row>
        <row r="5338">
          <cell r="J5338">
            <v>7</v>
          </cell>
          <cell r="K5338">
            <v>19</v>
          </cell>
          <cell r="L5338">
            <v>19</v>
          </cell>
          <cell r="M5338">
            <v>1.8704821E-2</v>
          </cell>
        </row>
        <row r="5339">
          <cell r="J5339">
            <v>8</v>
          </cell>
          <cell r="K5339">
            <v>19</v>
          </cell>
          <cell r="L5339">
            <v>19</v>
          </cell>
          <cell r="M5339">
            <v>2.3466104299999999E-2</v>
          </cell>
        </row>
        <row r="5340">
          <cell r="J5340">
            <v>9</v>
          </cell>
          <cell r="K5340">
            <v>19</v>
          </cell>
          <cell r="L5340">
            <v>19</v>
          </cell>
          <cell r="M5340">
            <v>4.2010795500000003E-2</v>
          </cell>
        </row>
        <row r="5341">
          <cell r="J5341">
            <v>10</v>
          </cell>
          <cell r="K5341">
            <v>19</v>
          </cell>
          <cell r="L5341">
            <v>19</v>
          </cell>
          <cell r="M5341">
            <v>9.0907474599999996E-2</v>
          </cell>
        </row>
        <row r="5342">
          <cell r="J5342">
            <v>11</v>
          </cell>
          <cell r="K5342">
            <v>19</v>
          </cell>
          <cell r="L5342">
            <v>19</v>
          </cell>
          <cell r="M5342">
            <v>0</v>
          </cell>
        </row>
        <row r="5343">
          <cell r="J5343">
            <v>12</v>
          </cell>
          <cell r="K5343">
            <v>19</v>
          </cell>
          <cell r="L5343">
            <v>19</v>
          </cell>
          <cell r="M5343">
            <v>1</v>
          </cell>
        </row>
        <row r="5344">
          <cell r="J5344">
            <v>13</v>
          </cell>
          <cell r="K5344">
            <v>19</v>
          </cell>
          <cell r="L5344">
            <v>19</v>
          </cell>
          <cell r="M5344">
            <v>0</v>
          </cell>
        </row>
        <row r="5345">
          <cell r="J5345">
            <v>1</v>
          </cell>
          <cell r="K5345">
            <v>19</v>
          </cell>
          <cell r="L5345">
            <v>20</v>
          </cell>
          <cell r="M5345">
            <v>1.24076619E-2</v>
          </cell>
        </row>
        <row r="5346">
          <cell r="J5346">
            <v>2</v>
          </cell>
          <cell r="K5346">
            <v>19</v>
          </cell>
          <cell r="L5346">
            <v>20</v>
          </cell>
          <cell r="M5346">
            <v>1.4265846299999999E-2</v>
          </cell>
        </row>
        <row r="5347">
          <cell r="J5347">
            <v>3</v>
          </cell>
          <cell r="K5347">
            <v>19</v>
          </cell>
          <cell r="L5347">
            <v>20</v>
          </cell>
          <cell r="M5347">
            <v>1.6158597300000001E-2</v>
          </cell>
        </row>
        <row r="5348">
          <cell r="J5348">
            <v>4</v>
          </cell>
          <cell r="K5348">
            <v>19</v>
          </cell>
          <cell r="L5348">
            <v>20</v>
          </cell>
          <cell r="M5348">
            <v>1.9218419800000001E-2</v>
          </cell>
        </row>
        <row r="5349">
          <cell r="J5349">
            <v>5</v>
          </cell>
          <cell r="K5349">
            <v>19</v>
          </cell>
          <cell r="L5349">
            <v>20</v>
          </cell>
          <cell r="M5349">
            <v>2.3720465900000001E-2</v>
          </cell>
        </row>
        <row r="5350">
          <cell r="J5350">
            <v>6</v>
          </cell>
          <cell r="K5350">
            <v>19</v>
          </cell>
          <cell r="L5350">
            <v>20</v>
          </cell>
          <cell r="M5350">
            <v>2.82360722E-2</v>
          </cell>
        </row>
        <row r="5351">
          <cell r="J5351">
            <v>7</v>
          </cell>
          <cell r="K5351">
            <v>19</v>
          </cell>
          <cell r="L5351">
            <v>20</v>
          </cell>
          <cell r="M5351">
            <v>3.4944621799999999E-2</v>
          </cell>
        </row>
        <row r="5352">
          <cell r="J5352">
            <v>8</v>
          </cell>
          <cell r="K5352">
            <v>19</v>
          </cell>
          <cell r="L5352">
            <v>20</v>
          </cell>
          <cell r="M5352">
            <v>4.2391600199999997E-2</v>
          </cell>
        </row>
        <row r="5353">
          <cell r="J5353">
            <v>9</v>
          </cell>
          <cell r="K5353">
            <v>19</v>
          </cell>
          <cell r="L5353">
            <v>20</v>
          </cell>
          <cell r="M5353">
            <v>6.1258375800000001E-2</v>
          </cell>
        </row>
        <row r="5354">
          <cell r="J5354">
            <v>10</v>
          </cell>
          <cell r="K5354">
            <v>19</v>
          </cell>
          <cell r="L5354">
            <v>20</v>
          </cell>
          <cell r="M5354">
            <v>0.1100951672</v>
          </cell>
        </row>
        <row r="5355">
          <cell r="J5355">
            <v>11</v>
          </cell>
          <cell r="K5355">
            <v>19</v>
          </cell>
          <cell r="L5355">
            <v>20</v>
          </cell>
          <cell r="M5355">
            <v>0</v>
          </cell>
        </row>
        <row r="5356">
          <cell r="J5356">
            <v>12</v>
          </cell>
          <cell r="K5356">
            <v>19</v>
          </cell>
          <cell r="L5356">
            <v>20</v>
          </cell>
          <cell r="M5356">
            <v>1</v>
          </cell>
        </row>
        <row r="5357">
          <cell r="J5357">
            <v>13</v>
          </cell>
          <cell r="K5357">
            <v>19</v>
          </cell>
          <cell r="L5357">
            <v>20</v>
          </cell>
          <cell r="M5357">
            <v>0</v>
          </cell>
        </row>
        <row r="5358">
          <cell r="J5358">
            <v>1</v>
          </cell>
          <cell r="K5358">
            <v>19</v>
          </cell>
          <cell r="L5358">
            <v>21</v>
          </cell>
          <cell r="M5358">
            <v>2.2530898600000002E-2</v>
          </cell>
        </row>
        <row r="5359">
          <cell r="J5359">
            <v>2</v>
          </cell>
          <cell r="K5359">
            <v>19</v>
          </cell>
          <cell r="L5359">
            <v>21</v>
          </cell>
          <cell r="M5359">
            <v>2.48541914E-2</v>
          </cell>
        </row>
        <row r="5360">
          <cell r="J5360">
            <v>3</v>
          </cell>
          <cell r="K5360">
            <v>19</v>
          </cell>
          <cell r="L5360">
            <v>21</v>
          </cell>
          <cell r="M5360">
            <v>2.6967662999999999E-2</v>
          </cell>
        </row>
        <row r="5361">
          <cell r="J5361">
            <v>4</v>
          </cell>
          <cell r="K5361">
            <v>19</v>
          </cell>
          <cell r="L5361">
            <v>21</v>
          </cell>
          <cell r="M5361">
            <v>3.0386395300000001E-2</v>
          </cell>
        </row>
        <row r="5362">
          <cell r="J5362">
            <v>5</v>
          </cell>
          <cell r="K5362">
            <v>19</v>
          </cell>
          <cell r="L5362">
            <v>21</v>
          </cell>
          <cell r="M5362">
            <v>3.5276263299999999E-2</v>
          </cell>
        </row>
        <row r="5363">
          <cell r="J5363">
            <v>6</v>
          </cell>
          <cell r="K5363">
            <v>19</v>
          </cell>
          <cell r="L5363">
            <v>21</v>
          </cell>
          <cell r="M5363">
            <v>3.9925518100000001E-2</v>
          </cell>
        </row>
        <row r="5364">
          <cell r="J5364">
            <v>7</v>
          </cell>
          <cell r="K5364">
            <v>19</v>
          </cell>
          <cell r="L5364">
            <v>21</v>
          </cell>
          <cell r="M5364">
            <v>4.6783161500000003E-2</v>
          </cell>
        </row>
        <row r="5365">
          <cell r="J5365">
            <v>8</v>
          </cell>
          <cell r="K5365">
            <v>19</v>
          </cell>
          <cell r="L5365">
            <v>21</v>
          </cell>
          <cell r="M5365">
            <v>5.4925313000000003E-2</v>
          </cell>
        </row>
        <row r="5366">
          <cell r="J5366">
            <v>9</v>
          </cell>
          <cell r="K5366">
            <v>19</v>
          </cell>
          <cell r="L5366">
            <v>21</v>
          </cell>
          <cell r="M5366">
            <v>7.3372119099999994E-2</v>
          </cell>
        </row>
        <row r="5367">
          <cell r="J5367">
            <v>10</v>
          </cell>
          <cell r="K5367">
            <v>19</v>
          </cell>
          <cell r="L5367">
            <v>21</v>
          </cell>
          <cell r="M5367">
            <v>0.12114493680000001</v>
          </cell>
        </row>
        <row r="5368">
          <cell r="J5368">
            <v>11</v>
          </cell>
          <cell r="K5368">
            <v>19</v>
          </cell>
          <cell r="L5368">
            <v>21</v>
          </cell>
          <cell r="M5368">
            <v>0</v>
          </cell>
        </row>
        <row r="5369">
          <cell r="J5369">
            <v>12</v>
          </cell>
          <cell r="K5369">
            <v>19</v>
          </cell>
          <cell r="L5369">
            <v>21</v>
          </cell>
          <cell r="M5369">
            <v>1</v>
          </cell>
        </row>
        <row r="5370">
          <cell r="J5370">
            <v>13</v>
          </cell>
          <cell r="K5370">
            <v>19</v>
          </cell>
          <cell r="L5370">
            <v>21</v>
          </cell>
          <cell r="M5370">
            <v>0</v>
          </cell>
        </row>
        <row r="5371">
          <cell r="J5371">
            <v>1</v>
          </cell>
          <cell r="K5371">
            <v>19</v>
          </cell>
          <cell r="L5371">
            <v>22</v>
          </cell>
          <cell r="M5371">
            <v>3.1509525400000002E-2</v>
          </cell>
        </row>
        <row r="5372">
          <cell r="J5372">
            <v>2</v>
          </cell>
          <cell r="K5372">
            <v>19</v>
          </cell>
          <cell r="L5372">
            <v>22</v>
          </cell>
          <cell r="M5372">
            <v>3.39847411E-2</v>
          </cell>
        </row>
        <row r="5373">
          <cell r="J5373">
            <v>3</v>
          </cell>
          <cell r="K5373">
            <v>19</v>
          </cell>
          <cell r="L5373">
            <v>22</v>
          </cell>
          <cell r="M5373">
            <v>3.6098373500000003E-2</v>
          </cell>
        </row>
        <row r="5374">
          <cell r="J5374">
            <v>4</v>
          </cell>
          <cell r="K5374">
            <v>19</v>
          </cell>
          <cell r="L5374">
            <v>22</v>
          </cell>
          <cell r="M5374">
            <v>3.96017876E-2</v>
          </cell>
        </row>
        <row r="5375">
          <cell r="J5375">
            <v>5</v>
          </cell>
          <cell r="K5375">
            <v>19</v>
          </cell>
          <cell r="L5375">
            <v>22</v>
          </cell>
          <cell r="M5375">
            <v>4.45921372E-2</v>
          </cell>
        </row>
        <row r="5376">
          <cell r="J5376">
            <v>6</v>
          </cell>
          <cell r="K5376">
            <v>19</v>
          </cell>
          <cell r="L5376">
            <v>22</v>
          </cell>
          <cell r="M5376">
            <v>4.9177011600000001E-2</v>
          </cell>
        </row>
        <row r="5377">
          <cell r="J5377">
            <v>7</v>
          </cell>
          <cell r="K5377">
            <v>19</v>
          </cell>
          <cell r="L5377">
            <v>22</v>
          </cell>
          <cell r="M5377">
            <v>5.5899391399999998E-2</v>
          </cell>
        </row>
        <row r="5378">
          <cell r="J5378">
            <v>8</v>
          </cell>
          <cell r="K5378">
            <v>19</v>
          </cell>
          <cell r="L5378">
            <v>22</v>
          </cell>
          <cell r="M5378">
            <v>6.4211412600000004E-2</v>
          </cell>
        </row>
        <row r="5379">
          <cell r="J5379">
            <v>9</v>
          </cell>
          <cell r="K5379">
            <v>19</v>
          </cell>
          <cell r="L5379">
            <v>22</v>
          </cell>
          <cell r="M5379">
            <v>8.22729076E-2</v>
          </cell>
        </row>
        <row r="5380">
          <cell r="J5380">
            <v>10</v>
          </cell>
          <cell r="K5380">
            <v>19</v>
          </cell>
          <cell r="L5380">
            <v>22</v>
          </cell>
          <cell r="M5380">
            <v>0.1290729954</v>
          </cell>
        </row>
        <row r="5381">
          <cell r="J5381">
            <v>11</v>
          </cell>
          <cell r="K5381">
            <v>19</v>
          </cell>
          <cell r="L5381">
            <v>22</v>
          </cell>
          <cell r="M5381">
            <v>0</v>
          </cell>
        </row>
        <row r="5382">
          <cell r="J5382">
            <v>12</v>
          </cell>
          <cell r="K5382">
            <v>19</v>
          </cell>
          <cell r="L5382">
            <v>22</v>
          </cell>
          <cell r="M5382">
            <v>1</v>
          </cell>
        </row>
        <row r="5383">
          <cell r="J5383">
            <v>13</v>
          </cell>
          <cell r="K5383">
            <v>19</v>
          </cell>
          <cell r="L5383">
            <v>22</v>
          </cell>
          <cell r="M5383">
            <v>0</v>
          </cell>
        </row>
        <row r="5384">
          <cell r="J5384">
            <v>1</v>
          </cell>
          <cell r="K5384">
            <v>19</v>
          </cell>
          <cell r="L5384">
            <v>23</v>
          </cell>
          <cell r="M5384">
            <v>3.8924516700000002E-2</v>
          </cell>
        </row>
        <row r="5385">
          <cell r="J5385">
            <v>2</v>
          </cell>
          <cell r="K5385">
            <v>19</v>
          </cell>
          <cell r="L5385">
            <v>23</v>
          </cell>
          <cell r="M5385">
            <v>4.1458619000000002E-2</v>
          </cell>
        </row>
        <row r="5386">
          <cell r="J5386">
            <v>3</v>
          </cell>
          <cell r="K5386">
            <v>19</v>
          </cell>
          <cell r="L5386">
            <v>23</v>
          </cell>
          <cell r="M5386">
            <v>4.3523025E-2</v>
          </cell>
        </row>
        <row r="5387">
          <cell r="J5387">
            <v>4</v>
          </cell>
          <cell r="K5387">
            <v>19</v>
          </cell>
          <cell r="L5387">
            <v>23</v>
          </cell>
          <cell r="M5387">
            <v>4.7038165100000001E-2</v>
          </cell>
        </row>
        <row r="5388">
          <cell r="J5388">
            <v>5</v>
          </cell>
          <cell r="K5388">
            <v>19</v>
          </cell>
          <cell r="L5388">
            <v>23</v>
          </cell>
          <cell r="M5388">
            <v>5.2052464200000002E-2</v>
          </cell>
        </row>
        <row r="5389">
          <cell r="J5389">
            <v>6</v>
          </cell>
          <cell r="K5389">
            <v>19</v>
          </cell>
          <cell r="L5389">
            <v>23</v>
          </cell>
          <cell r="M5389">
            <v>5.6541319999999999E-2</v>
          </cell>
        </row>
        <row r="5390">
          <cell r="J5390">
            <v>7</v>
          </cell>
          <cell r="K5390">
            <v>19</v>
          </cell>
          <cell r="L5390">
            <v>23</v>
          </cell>
          <cell r="M5390">
            <v>6.3089575300000006E-2</v>
          </cell>
        </row>
        <row r="5391">
          <cell r="J5391">
            <v>8</v>
          </cell>
          <cell r="K5391">
            <v>19</v>
          </cell>
          <cell r="L5391">
            <v>23</v>
          </cell>
          <cell r="M5391">
            <v>7.1436941700000006E-2</v>
          </cell>
        </row>
        <row r="5392">
          <cell r="J5392">
            <v>9</v>
          </cell>
          <cell r="K5392">
            <v>19</v>
          </cell>
          <cell r="L5392">
            <v>23</v>
          </cell>
          <cell r="M5392">
            <v>8.9180913900000006E-2</v>
          </cell>
        </row>
        <row r="5393">
          <cell r="J5393">
            <v>10</v>
          </cell>
          <cell r="K5393">
            <v>19</v>
          </cell>
          <cell r="L5393">
            <v>23</v>
          </cell>
          <cell r="M5393">
            <v>0.13517598559999999</v>
          </cell>
        </row>
        <row r="5394">
          <cell r="J5394">
            <v>11</v>
          </cell>
          <cell r="K5394">
            <v>19</v>
          </cell>
          <cell r="L5394">
            <v>23</v>
          </cell>
          <cell r="M5394">
            <v>0</v>
          </cell>
        </row>
        <row r="5395">
          <cell r="J5395">
            <v>12</v>
          </cell>
          <cell r="K5395">
            <v>19</v>
          </cell>
          <cell r="L5395">
            <v>23</v>
          </cell>
          <cell r="M5395">
            <v>1</v>
          </cell>
        </row>
        <row r="5396">
          <cell r="J5396">
            <v>13</v>
          </cell>
          <cell r="K5396">
            <v>19</v>
          </cell>
          <cell r="L5396">
            <v>23</v>
          </cell>
          <cell r="M5396">
            <v>0</v>
          </cell>
        </row>
        <row r="5397">
          <cell r="J5397">
            <v>1</v>
          </cell>
          <cell r="K5397">
            <v>19</v>
          </cell>
          <cell r="L5397">
            <v>24</v>
          </cell>
          <cell r="M5397">
            <v>4.4912716599999999E-2</v>
          </cell>
        </row>
        <row r="5398">
          <cell r="J5398">
            <v>2</v>
          </cell>
          <cell r="K5398">
            <v>19</v>
          </cell>
          <cell r="L5398">
            <v>24</v>
          </cell>
          <cell r="M5398">
            <v>4.74770339E-2</v>
          </cell>
        </row>
        <row r="5399">
          <cell r="J5399">
            <v>3</v>
          </cell>
          <cell r="K5399">
            <v>19</v>
          </cell>
          <cell r="L5399">
            <v>24</v>
          </cell>
          <cell r="M5399">
            <v>4.9488862699999997E-2</v>
          </cell>
        </row>
        <row r="5400">
          <cell r="J5400">
            <v>4</v>
          </cell>
          <cell r="K5400">
            <v>19</v>
          </cell>
          <cell r="L5400">
            <v>24</v>
          </cell>
          <cell r="M5400">
            <v>5.2998391300000003E-2</v>
          </cell>
        </row>
        <row r="5401">
          <cell r="J5401">
            <v>5</v>
          </cell>
          <cell r="K5401">
            <v>19</v>
          </cell>
          <cell r="L5401">
            <v>24</v>
          </cell>
          <cell r="M5401">
            <v>5.8016825199999997E-2</v>
          </cell>
        </row>
        <row r="5402">
          <cell r="J5402">
            <v>6</v>
          </cell>
          <cell r="K5402">
            <v>19</v>
          </cell>
          <cell r="L5402">
            <v>24</v>
          </cell>
          <cell r="M5402">
            <v>6.2417189300000002E-2</v>
          </cell>
        </row>
        <row r="5403">
          <cell r="J5403">
            <v>7</v>
          </cell>
          <cell r="K5403">
            <v>19</v>
          </cell>
          <cell r="L5403">
            <v>24</v>
          </cell>
          <cell r="M5403">
            <v>6.8808892100000005E-2</v>
          </cell>
        </row>
        <row r="5404">
          <cell r="J5404">
            <v>8</v>
          </cell>
          <cell r="K5404">
            <v>19</v>
          </cell>
          <cell r="L5404">
            <v>24</v>
          </cell>
          <cell r="M5404">
            <v>7.7158000599999998E-2</v>
          </cell>
        </row>
        <row r="5405">
          <cell r="J5405">
            <v>9</v>
          </cell>
          <cell r="K5405">
            <v>19</v>
          </cell>
          <cell r="L5405">
            <v>24</v>
          </cell>
          <cell r="M5405">
            <v>9.4645863499999996E-2</v>
          </cell>
        </row>
        <row r="5406">
          <cell r="J5406">
            <v>10</v>
          </cell>
          <cell r="K5406">
            <v>19</v>
          </cell>
          <cell r="L5406">
            <v>24</v>
          </cell>
          <cell r="M5406">
            <v>0.13999061609999999</v>
          </cell>
        </row>
        <row r="5407">
          <cell r="J5407">
            <v>11</v>
          </cell>
          <cell r="K5407">
            <v>19</v>
          </cell>
          <cell r="L5407">
            <v>24</v>
          </cell>
          <cell r="M5407">
            <v>0</v>
          </cell>
        </row>
        <row r="5408">
          <cell r="J5408">
            <v>12</v>
          </cell>
          <cell r="K5408">
            <v>19</v>
          </cell>
          <cell r="L5408">
            <v>24</v>
          </cell>
          <cell r="M5408">
            <v>1</v>
          </cell>
        </row>
        <row r="5409">
          <cell r="J5409">
            <v>13</v>
          </cell>
          <cell r="K5409">
            <v>19</v>
          </cell>
          <cell r="L5409">
            <v>24</v>
          </cell>
          <cell r="M5409">
            <v>0</v>
          </cell>
        </row>
        <row r="5410">
          <cell r="J5410">
            <v>1</v>
          </cell>
          <cell r="K5410">
            <v>19</v>
          </cell>
          <cell r="L5410">
            <v>25</v>
          </cell>
          <cell r="M5410">
            <v>4.9713636399999997E-2</v>
          </cell>
        </row>
        <row r="5411">
          <cell r="J5411">
            <v>2</v>
          </cell>
          <cell r="K5411">
            <v>19</v>
          </cell>
          <cell r="L5411">
            <v>25</v>
          </cell>
          <cell r="M5411">
            <v>5.2297610000000001E-2</v>
          </cell>
        </row>
        <row r="5412">
          <cell r="J5412">
            <v>3</v>
          </cell>
          <cell r="K5412">
            <v>19</v>
          </cell>
          <cell r="L5412">
            <v>25</v>
          </cell>
          <cell r="M5412">
            <v>5.4263909800000003E-2</v>
          </cell>
        </row>
        <row r="5413">
          <cell r="J5413">
            <v>4</v>
          </cell>
          <cell r="K5413">
            <v>19</v>
          </cell>
          <cell r="L5413">
            <v>25</v>
          </cell>
          <cell r="M5413">
            <v>5.7764971200000001E-2</v>
          </cell>
        </row>
        <row r="5414">
          <cell r="J5414">
            <v>5</v>
          </cell>
          <cell r="K5414">
            <v>19</v>
          </cell>
          <cell r="L5414">
            <v>25</v>
          </cell>
          <cell r="M5414">
            <v>6.2782723700000001E-2</v>
          </cell>
        </row>
        <row r="5415">
          <cell r="J5415">
            <v>6</v>
          </cell>
          <cell r="K5415">
            <v>19</v>
          </cell>
          <cell r="L5415">
            <v>25</v>
          </cell>
          <cell r="M5415">
            <v>6.7109268900000005E-2</v>
          </cell>
        </row>
        <row r="5416">
          <cell r="J5416">
            <v>7</v>
          </cell>
          <cell r="K5416">
            <v>19</v>
          </cell>
          <cell r="L5416">
            <v>25</v>
          </cell>
          <cell r="M5416">
            <v>7.3371279799999994E-2</v>
          </cell>
        </row>
        <row r="5417">
          <cell r="J5417">
            <v>8</v>
          </cell>
          <cell r="K5417">
            <v>19</v>
          </cell>
          <cell r="L5417">
            <v>25</v>
          </cell>
          <cell r="M5417">
            <v>8.1714754700000003E-2</v>
          </cell>
        </row>
        <row r="5418">
          <cell r="J5418">
            <v>9</v>
          </cell>
          <cell r="K5418">
            <v>19</v>
          </cell>
          <cell r="L5418">
            <v>25</v>
          </cell>
          <cell r="M5418">
            <v>9.8997376499999998E-2</v>
          </cell>
        </row>
        <row r="5419">
          <cell r="J5419">
            <v>10</v>
          </cell>
          <cell r="K5419">
            <v>19</v>
          </cell>
          <cell r="L5419">
            <v>25</v>
          </cell>
          <cell r="M5419">
            <v>0.1438207068</v>
          </cell>
        </row>
        <row r="5420">
          <cell r="J5420">
            <v>11</v>
          </cell>
          <cell r="K5420">
            <v>19</v>
          </cell>
          <cell r="L5420">
            <v>25</v>
          </cell>
          <cell r="M5420">
            <v>0</v>
          </cell>
        </row>
        <row r="5421">
          <cell r="J5421">
            <v>12</v>
          </cell>
          <cell r="K5421">
            <v>19</v>
          </cell>
          <cell r="L5421">
            <v>25</v>
          </cell>
          <cell r="M5421">
            <v>1</v>
          </cell>
        </row>
        <row r="5422">
          <cell r="J5422">
            <v>13</v>
          </cell>
          <cell r="K5422">
            <v>19</v>
          </cell>
          <cell r="L5422">
            <v>25</v>
          </cell>
          <cell r="M5422">
            <v>0</v>
          </cell>
        </row>
        <row r="5423">
          <cell r="J5423">
            <v>1</v>
          </cell>
          <cell r="K5423">
            <v>19</v>
          </cell>
          <cell r="L5423">
            <v>26</v>
          </cell>
          <cell r="M5423">
            <v>5.3553463799999999E-2</v>
          </cell>
        </row>
        <row r="5424">
          <cell r="J5424">
            <v>2</v>
          </cell>
          <cell r="K5424">
            <v>19</v>
          </cell>
          <cell r="L5424">
            <v>26</v>
          </cell>
          <cell r="M5424">
            <v>5.6151949399999998E-2</v>
          </cell>
        </row>
        <row r="5425">
          <cell r="J5425">
            <v>3</v>
          </cell>
          <cell r="K5425">
            <v>19</v>
          </cell>
          <cell r="L5425">
            <v>26</v>
          </cell>
          <cell r="M5425">
            <v>5.8080940900000003E-2</v>
          </cell>
        </row>
        <row r="5426">
          <cell r="J5426">
            <v>4</v>
          </cell>
          <cell r="K5426">
            <v>19</v>
          </cell>
          <cell r="L5426">
            <v>26</v>
          </cell>
          <cell r="M5426">
            <v>6.1574179700000002E-2</v>
          </cell>
        </row>
        <row r="5427">
          <cell r="J5427">
            <v>5</v>
          </cell>
          <cell r="K5427">
            <v>19</v>
          </cell>
          <cell r="L5427">
            <v>26</v>
          </cell>
          <cell r="M5427">
            <v>6.65903298E-2</v>
          </cell>
        </row>
        <row r="5428">
          <cell r="J5428">
            <v>6</v>
          </cell>
          <cell r="K5428">
            <v>19</v>
          </cell>
          <cell r="L5428">
            <v>26</v>
          </cell>
          <cell r="M5428">
            <v>7.0857074000000006E-2</v>
          </cell>
        </row>
        <row r="5429">
          <cell r="J5429">
            <v>7</v>
          </cell>
          <cell r="K5429">
            <v>19</v>
          </cell>
          <cell r="L5429">
            <v>26</v>
          </cell>
          <cell r="M5429">
            <v>7.7014250699999995E-2</v>
          </cell>
        </row>
        <row r="5430">
          <cell r="J5430">
            <v>8</v>
          </cell>
          <cell r="K5430">
            <v>19</v>
          </cell>
          <cell r="L5430">
            <v>26</v>
          </cell>
          <cell r="M5430">
            <v>8.5351360299999998E-2</v>
          </cell>
        </row>
        <row r="5431">
          <cell r="J5431">
            <v>9</v>
          </cell>
          <cell r="K5431">
            <v>19</v>
          </cell>
          <cell r="L5431">
            <v>26</v>
          </cell>
          <cell r="M5431">
            <v>0.10246985209999999</v>
          </cell>
        </row>
        <row r="5432">
          <cell r="J5432">
            <v>10</v>
          </cell>
          <cell r="K5432">
            <v>19</v>
          </cell>
          <cell r="L5432">
            <v>26</v>
          </cell>
          <cell r="M5432">
            <v>0.1468761328</v>
          </cell>
        </row>
        <row r="5433">
          <cell r="J5433">
            <v>11</v>
          </cell>
          <cell r="K5433">
            <v>19</v>
          </cell>
          <cell r="L5433">
            <v>26</v>
          </cell>
          <cell r="M5433">
            <v>0</v>
          </cell>
        </row>
        <row r="5434">
          <cell r="J5434">
            <v>12</v>
          </cell>
          <cell r="K5434">
            <v>19</v>
          </cell>
          <cell r="L5434">
            <v>26</v>
          </cell>
          <cell r="M5434">
            <v>1</v>
          </cell>
        </row>
        <row r="5435">
          <cell r="J5435">
            <v>13</v>
          </cell>
          <cell r="K5435">
            <v>19</v>
          </cell>
          <cell r="L5435">
            <v>26</v>
          </cell>
          <cell r="M5435">
            <v>0</v>
          </cell>
        </row>
        <row r="5436">
          <cell r="J5436">
            <v>1</v>
          </cell>
          <cell r="K5436">
            <v>19</v>
          </cell>
          <cell r="L5436">
            <v>27</v>
          </cell>
          <cell r="M5436">
            <v>5.6622160499999998E-2</v>
          </cell>
        </row>
        <row r="5437">
          <cell r="J5437">
            <v>2</v>
          </cell>
          <cell r="K5437">
            <v>19</v>
          </cell>
          <cell r="L5437">
            <v>27</v>
          </cell>
          <cell r="M5437">
            <v>5.9231922899999997E-2</v>
          </cell>
        </row>
        <row r="5438">
          <cell r="J5438">
            <v>3</v>
          </cell>
          <cell r="K5438">
            <v>19</v>
          </cell>
          <cell r="L5438">
            <v>27</v>
          </cell>
          <cell r="M5438">
            <v>6.1130861500000001E-2</v>
          </cell>
        </row>
        <row r="5439">
          <cell r="J5439">
            <v>4</v>
          </cell>
          <cell r="K5439">
            <v>19</v>
          </cell>
          <cell r="L5439">
            <v>27</v>
          </cell>
          <cell r="M5439">
            <v>6.4617570200000002E-2</v>
          </cell>
        </row>
        <row r="5440">
          <cell r="J5440">
            <v>5</v>
          </cell>
          <cell r="K5440">
            <v>19</v>
          </cell>
          <cell r="L5440">
            <v>27</v>
          </cell>
          <cell r="M5440">
            <v>6.9632159200000002E-2</v>
          </cell>
        </row>
        <row r="5441">
          <cell r="J5441">
            <v>6</v>
          </cell>
          <cell r="K5441">
            <v>19</v>
          </cell>
          <cell r="L5441">
            <v>27</v>
          </cell>
          <cell r="M5441">
            <v>7.3850910500000005E-2</v>
          </cell>
        </row>
        <row r="5442">
          <cell r="J5442">
            <v>7</v>
          </cell>
          <cell r="K5442">
            <v>19</v>
          </cell>
          <cell r="L5442">
            <v>27</v>
          </cell>
          <cell r="M5442">
            <v>7.9924013099999996E-2</v>
          </cell>
        </row>
        <row r="5443">
          <cell r="J5443">
            <v>8</v>
          </cell>
          <cell r="K5443">
            <v>19</v>
          </cell>
          <cell r="L5443">
            <v>27</v>
          </cell>
          <cell r="M5443">
            <v>8.82555426E-2</v>
          </cell>
        </row>
        <row r="5444">
          <cell r="J5444">
            <v>9</v>
          </cell>
          <cell r="K5444">
            <v>19</v>
          </cell>
          <cell r="L5444">
            <v>27</v>
          </cell>
          <cell r="M5444">
            <v>0.1052428721</v>
          </cell>
        </row>
        <row r="5445">
          <cell r="J5445">
            <v>10</v>
          </cell>
          <cell r="K5445">
            <v>19</v>
          </cell>
          <cell r="L5445">
            <v>27</v>
          </cell>
          <cell r="M5445">
            <v>0.14931585410000001</v>
          </cell>
        </row>
        <row r="5446">
          <cell r="J5446">
            <v>11</v>
          </cell>
          <cell r="K5446">
            <v>19</v>
          </cell>
          <cell r="L5446">
            <v>27</v>
          </cell>
          <cell r="M5446">
            <v>0</v>
          </cell>
        </row>
        <row r="5447">
          <cell r="J5447">
            <v>12</v>
          </cell>
          <cell r="K5447">
            <v>19</v>
          </cell>
          <cell r="L5447">
            <v>27</v>
          </cell>
          <cell r="M5447">
            <v>1</v>
          </cell>
        </row>
        <row r="5448">
          <cell r="J5448">
            <v>13</v>
          </cell>
          <cell r="K5448">
            <v>19</v>
          </cell>
          <cell r="L5448">
            <v>27</v>
          </cell>
          <cell r="M5448">
            <v>0</v>
          </cell>
        </row>
        <row r="5449">
          <cell r="J5449">
            <v>1</v>
          </cell>
          <cell r="K5449">
            <v>19</v>
          </cell>
          <cell r="L5449">
            <v>28</v>
          </cell>
          <cell r="M5449">
            <v>5.9073941400000003E-2</v>
          </cell>
        </row>
        <row r="5450">
          <cell r="J5450">
            <v>2</v>
          </cell>
          <cell r="K5450">
            <v>19</v>
          </cell>
          <cell r="L5450">
            <v>28</v>
          </cell>
          <cell r="M5450">
            <v>6.16926286E-2</v>
          </cell>
        </row>
        <row r="5451">
          <cell r="J5451">
            <v>3</v>
          </cell>
          <cell r="K5451">
            <v>19</v>
          </cell>
          <cell r="L5451">
            <v>28</v>
          </cell>
          <cell r="M5451">
            <v>6.3567493099999997E-2</v>
          </cell>
        </row>
        <row r="5452">
          <cell r="J5452">
            <v>4</v>
          </cell>
          <cell r="K5452">
            <v>19</v>
          </cell>
          <cell r="L5452">
            <v>28</v>
          </cell>
          <cell r="M5452">
            <v>6.7048910399999995E-2</v>
          </cell>
        </row>
        <row r="5453">
          <cell r="J5453">
            <v>5</v>
          </cell>
          <cell r="K5453">
            <v>19</v>
          </cell>
          <cell r="L5453">
            <v>28</v>
          </cell>
          <cell r="M5453">
            <v>7.2062177699999994E-2</v>
          </cell>
        </row>
        <row r="5454">
          <cell r="J5454">
            <v>6</v>
          </cell>
          <cell r="K5454">
            <v>19</v>
          </cell>
          <cell r="L5454">
            <v>28</v>
          </cell>
          <cell r="M5454">
            <v>7.6242530899999994E-2</v>
          </cell>
        </row>
        <row r="5455">
          <cell r="J5455">
            <v>7</v>
          </cell>
          <cell r="K5455">
            <v>19</v>
          </cell>
          <cell r="L5455">
            <v>28</v>
          </cell>
          <cell r="M5455">
            <v>8.22483834E-2</v>
          </cell>
        </row>
        <row r="5456">
          <cell r="J5456">
            <v>8</v>
          </cell>
          <cell r="K5456">
            <v>19</v>
          </cell>
          <cell r="L5456">
            <v>28</v>
          </cell>
          <cell r="M5456">
            <v>9.0575323900000004E-2</v>
          </cell>
        </row>
        <row r="5457">
          <cell r="J5457">
            <v>9</v>
          </cell>
          <cell r="K5457">
            <v>19</v>
          </cell>
          <cell r="L5457">
            <v>28</v>
          </cell>
          <cell r="M5457">
            <v>0.10745786089999999</v>
          </cell>
        </row>
        <row r="5458">
          <cell r="J5458">
            <v>10</v>
          </cell>
          <cell r="K5458">
            <v>19</v>
          </cell>
          <cell r="L5458">
            <v>28</v>
          </cell>
          <cell r="M5458">
            <v>0.15126454819999999</v>
          </cell>
        </row>
        <row r="5459">
          <cell r="J5459">
            <v>11</v>
          </cell>
          <cell r="K5459">
            <v>19</v>
          </cell>
          <cell r="L5459">
            <v>28</v>
          </cell>
          <cell r="M5459">
            <v>0</v>
          </cell>
        </row>
        <row r="5460">
          <cell r="J5460">
            <v>12</v>
          </cell>
          <cell r="K5460">
            <v>19</v>
          </cell>
          <cell r="L5460">
            <v>28</v>
          </cell>
          <cell r="M5460">
            <v>1</v>
          </cell>
        </row>
        <row r="5461">
          <cell r="J5461">
            <v>13</v>
          </cell>
          <cell r="K5461">
            <v>19</v>
          </cell>
          <cell r="L5461">
            <v>28</v>
          </cell>
          <cell r="M5461">
            <v>0</v>
          </cell>
        </row>
        <row r="5462">
          <cell r="J5462">
            <v>1</v>
          </cell>
          <cell r="K5462">
            <v>19</v>
          </cell>
          <cell r="L5462">
            <v>29</v>
          </cell>
          <cell r="M5462">
            <v>6.1032656800000001E-2</v>
          </cell>
        </row>
        <row r="5463">
          <cell r="J5463">
            <v>2</v>
          </cell>
          <cell r="K5463">
            <v>19</v>
          </cell>
          <cell r="L5463">
            <v>29</v>
          </cell>
          <cell r="M5463">
            <v>6.3658451300000002E-2</v>
          </cell>
        </row>
        <row r="5464">
          <cell r="J5464">
            <v>3</v>
          </cell>
          <cell r="K5464">
            <v>19</v>
          </cell>
          <cell r="L5464">
            <v>29</v>
          </cell>
          <cell r="M5464">
            <v>6.5514066300000007E-2</v>
          </cell>
        </row>
        <row r="5465">
          <cell r="J5465">
            <v>4</v>
          </cell>
          <cell r="K5465">
            <v>19</v>
          </cell>
          <cell r="L5465">
            <v>29</v>
          </cell>
          <cell r="M5465">
            <v>6.8991236799999994E-2</v>
          </cell>
        </row>
        <row r="5466">
          <cell r="J5466">
            <v>5</v>
          </cell>
          <cell r="K5466">
            <v>19</v>
          </cell>
          <cell r="L5466">
            <v>29</v>
          </cell>
          <cell r="M5466">
            <v>7.4003428499999996E-2</v>
          </cell>
        </row>
        <row r="5467">
          <cell r="J5467">
            <v>6</v>
          </cell>
          <cell r="K5467">
            <v>19</v>
          </cell>
          <cell r="L5467">
            <v>29</v>
          </cell>
          <cell r="M5467">
            <v>7.8153091300000005E-2</v>
          </cell>
        </row>
        <row r="5468">
          <cell r="J5468">
            <v>7</v>
          </cell>
          <cell r="K5468">
            <v>19</v>
          </cell>
          <cell r="L5468">
            <v>29</v>
          </cell>
          <cell r="M5468">
            <v>8.4105197500000006E-2</v>
          </cell>
        </row>
        <row r="5469">
          <cell r="J5469">
            <v>8</v>
          </cell>
          <cell r="K5469">
            <v>19</v>
          </cell>
          <cell r="L5469">
            <v>29</v>
          </cell>
          <cell r="M5469">
            <v>9.2428437000000002E-2</v>
          </cell>
        </row>
        <row r="5470">
          <cell r="J5470">
            <v>9</v>
          </cell>
          <cell r="K5470">
            <v>19</v>
          </cell>
          <cell r="L5470">
            <v>29</v>
          </cell>
          <cell r="M5470">
            <v>0.10922725630000001</v>
          </cell>
        </row>
        <row r="5471">
          <cell r="J5471">
            <v>10</v>
          </cell>
          <cell r="K5471">
            <v>19</v>
          </cell>
          <cell r="L5471">
            <v>29</v>
          </cell>
          <cell r="M5471">
            <v>0.15282120199999999</v>
          </cell>
        </row>
        <row r="5472">
          <cell r="J5472">
            <v>11</v>
          </cell>
          <cell r="K5472">
            <v>19</v>
          </cell>
          <cell r="L5472">
            <v>29</v>
          </cell>
          <cell r="M5472">
            <v>0</v>
          </cell>
        </row>
        <row r="5473">
          <cell r="J5473">
            <v>12</v>
          </cell>
          <cell r="K5473">
            <v>19</v>
          </cell>
          <cell r="L5473">
            <v>29</v>
          </cell>
          <cell r="M5473">
            <v>1</v>
          </cell>
        </row>
        <row r="5474">
          <cell r="J5474">
            <v>13</v>
          </cell>
          <cell r="K5474">
            <v>19</v>
          </cell>
          <cell r="L5474">
            <v>29</v>
          </cell>
          <cell r="M5474">
            <v>0</v>
          </cell>
        </row>
        <row r="5475">
          <cell r="J5475">
            <v>1</v>
          </cell>
          <cell r="K5475">
            <v>19</v>
          </cell>
          <cell r="L5475">
            <v>30</v>
          </cell>
          <cell r="M5475">
            <v>6.2597418899999993E-2</v>
          </cell>
        </row>
        <row r="5476">
          <cell r="J5476">
            <v>2</v>
          </cell>
          <cell r="K5476">
            <v>19</v>
          </cell>
          <cell r="L5476">
            <v>30</v>
          </cell>
          <cell r="M5476">
            <v>6.5228885200000003E-2</v>
          </cell>
        </row>
        <row r="5477">
          <cell r="J5477">
            <v>3</v>
          </cell>
          <cell r="K5477">
            <v>19</v>
          </cell>
          <cell r="L5477">
            <v>30</v>
          </cell>
          <cell r="M5477">
            <v>6.7069118100000005E-2</v>
          </cell>
        </row>
        <row r="5478">
          <cell r="J5478">
            <v>4</v>
          </cell>
          <cell r="K5478">
            <v>19</v>
          </cell>
          <cell r="L5478">
            <v>30</v>
          </cell>
          <cell r="M5478">
            <v>7.0542890600000005E-2</v>
          </cell>
        </row>
        <row r="5479">
          <cell r="J5479">
            <v>5</v>
          </cell>
          <cell r="K5479">
            <v>19</v>
          </cell>
          <cell r="L5479">
            <v>30</v>
          </cell>
          <cell r="M5479">
            <v>7.5554217800000004E-2</v>
          </cell>
        </row>
        <row r="5480">
          <cell r="J5480">
            <v>6</v>
          </cell>
          <cell r="K5480">
            <v>19</v>
          </cell>
          <cell r="L5480">
            <v>30</v>
          </cell>
          <cell r="M5480">
            <v>7.9679359199999994E-2</v>
          </cell>
        </row>
        <row r="5481">
          <cell r="J5481">
            <v>7</v>
          </cell>
          <cell r="K5481">
            <v>19</v>
          </cell>
          <cell r="L5481">
            <v>30</v>
          </cell>
          <cell r="M5481">
            <v>8.5588523499999999E-2</v>
          </cell>
        </row>
        <row r="5482">
          <cell r="J5482">
            <v>8</v>
          </cell>
          <cell r="K5482">
            <v>19</v>
          </cell>
          <cell r="L5482">
            <v>30</v>
          </cell>
          <cell r="M5482">
            <v>9.3908797099999997E-2</v>
          </cell>
        </row>
        <row r="5483">
          <cell r="J5483">
            <v>9</v>
          </cell>
          <cell r="K5483">
            <v>19</v>
          </cell>
          <cell r="L5483">
            <v>30</v>
          </cell>
          <cell r="M5483">
            <v>0.11064073689999999</v>
          </cell>
        </row>
        <row r="5484">
          <cell r="J5484">
            <v>10</v>
          </cell>
          <cell r="K5484">
            <v>19</v>
          </cell>
          <cell r="L5484">
            <v>30</v>
          </cell>
          <cell r="M5484">
            <v>0.15406472930000001</v>
          </cell>
        </row>
        <row r="5485">
          <cell r="J5485">
            <v>11</v>
          </cell>
          <cell r="K5485">
            <v>19</v>
          </cell>
          <cell r="L5485">
            <v>30</v>
          </cell>
          <cell r="M5485">
            <v>0</v>
          </cell>
        </row>
        <row r="5486">
          <cell r="J5486">
            <v>12</v>
          </cell>
          <cell r="K5486">
            <v>19</v>
          </cell>
          <cell r="L5486">
            <v>30</v>
          </cell>
          <cell r="M5486">
            <v>1</v>
          </cell>
        </row>
        <row r="5487">
          <cell r="J5487">
            <v>13</v>
          </cell>
          <cell r="K5487">
            <v>19</v>
          </cell>
          <cell r="L5487">
            <v>30</v>
          </cell>
          <cell r="M5487">
            <v>0</v>
          </cell>
        </row>
        <row r="5488">
          <cell r="J5488">
            <v>1</v>
          </cell>
          <cell r="K5488">
            <v>20</v>
          </cell>
          <cell r="L5488">
            <v>20</v>
          </cell>
          <cell r="M5488">
            <v>3.4891023000000001E-3</v>
          </cell>
        </row>
        <row r="5489">
          <cell r="J5489">
            <v>2</v>
          </cell>
          <cell r="K5489">
            <v>20</v>
          </cell>
          <cell r="L5489">
            <v>20</v>
          </cell>
          <cell r="M5489">
            <v>4.0533634999999997E-3</v>
          </cell>
        </row>
        <row r="5490">
          <cell r="J5490">
            <v>3</v>
          </cell>
          <cell r="K5490">
            <v>20</v>
          </cell>
          <cell r="L5490">
            <v>20</v>
          </cell>
          <cell r="M5490">
            <v>5.0426383E-3</v>
          </cell>
        </row>
        <row r="5491">
          <cell r="J5491">
            <v>4</v>
          </cell>
          <cell r="K5491">
            <v>20</v>
          </cell>
          <cell r="L5491">
            <v>20</v>
          </cell>
          <cell r="M5491">
            <v>6.8828331000000001E-3</v>
          </cell>
        </row>
        <row r="5492">
          <cell r="J5492">
            <v>5</v>
          </cell>
          <cell r="K5492">
            <v>20</v>
          </cell>
          <cell r="L5492">
            <v>20</v>
          </cell>
          <cell r="M5492">
            <v>9.9777883999999997E-3</v>
          </cell>
        </row>
        <row r="5493">
          <cell r="J5493">
            <v>6</v>
          </cell>
          <cell r="K5493">
            <v>20</v>
          </cell>
          <cell r="L5493">
            <v>20</v>
          </cell>
          <cell r="M5493">
            <v>1.3470614000000001E-2</v>
          </cell>
        </row>
        <row r="5494">
          <cell r="J5494">
            <v>7</v>
          </cell>
          <cell r="K5494">
            <v>20</v>
          </cell>
          <cell r="L5494">
            <v>20</v>
          </cell>
          <cell r="M5494">
            <v>1.8704821E-2</v>
          </cell>
        </row>
        <row r="5495">
          <cell r="J5495">
            <v>8</v>
          </cell>
          <cell r="K5495">
            <v>20</v>
          </cell>
          <cell r="L5495">
            <v>20</v>
          </cell>
          <cell r="M5495">
            <v>2.3466104299999999E-2</v>
          </cell>
        </row>
        <row r="5496">
          <cell r="J5496">
            <v>9</v>
          </cell>
          <cell r="K5496">
            <v>20</v>
          </cell>
          <cell r="L5496">
            <v>20</v>
          </cell>
          <cell r="M5496">
            <v>4.2010795500000003E-2</v>
          </cell>
        </row>
        <row r="5497">
          <cell r="J5497">
            <v>10</v>
          </cell>
          <cell r="K5497">
            <v>20</v>
          </cell>
          <cell r="L5497">
            <v>20</v>
          </cell>
          <cell r="M5497">
            <v>9.0907474599999996E-2</v>
          </cell>
        </row>
        <row r="5498">
          <cell r="J5498">
            <v>11</v>
          </cell>
          <cell r="K5498">
            <v>20</v>
          </cell>
          <cell r="L5498">
            <v>20</v>
          </cell>
          <cell r="M5498">
            <v>0</v>
          </cell>
        </row>
        <row r="5499">
          <cell r="J5499">
            <v>12</v>
          </cell>
          <cell r="K5499">
            <v>20</v>
          </cell>
          <cell r="L5499">
            <v>20</v>
          </cell>
          <cell r="M5499">
            <v>1</v>
          </cell>
        </row>
        <row r="5500">
          <cell r="J5500">
            <v>13</v>
          </cell>
          <cell r="K5500">
            <v>20</v>
          </cell>
          <cell r="L5500">
            <v>20</v>
          </cell>
          <cell r="M5500">
            <v>0</v>
          </cell>
        </row>
        <row r="5501">
          <cell r="J5501">
            <v>1</v>
          </cell>
          <cell r="K5501">
            <v>20</v>
          </cell>
          <cell r="L5501">
            <v>21</v>
          </cell>
          <cell r="M5501">
            <v>1.24076619E-2</v>
          </cell>
        </row>
        <row r="5502">
          <cell r="J5502">
            <v>2</v>
          </cell>
          <cell r="K5502">
            <v>20</v>
          </cell>
          <cell r="L5502">
            <v>21</v>
          </cell>
          <cell r="M5502">
            <v>1.4265846299999999E-2</v>
          </cell>
        </row>
        <row r="5503">
          <cell r="J5503">
            <v>3</v>
          </cell>
          <cell r="K5503">
            <v>20</v>
          </cell>
          <cell r="L5503">
            <v>21</v>
          </cell>
          <cell r="M5503">
            <v>1.6158597300000001E-2</v>
          </cell>
        </row>
        <row r="5504">
          <cell r="J5504">
            <v>4</v>
          </cell>
          <cell r="K5504">
            <v>20</v>
          </cell>
          <cell r="L5504">
            <v>21</v>
          </cell>
          <cell r="M5504">
            <v>1.9218419800000001E-2</v>
          </cell>
        </row>
        <row r="5505">
          <cell r="J5505">
            <v>5</v>
          </cell>
          <cell r="K5505">
            <v>20</v>
          </cell>
          <cell r="L5505">
            <v>21</v>
          </cell>
          <cell r="M5505">
            <v>2.3720465900000001E-2</v>
          </cell>
        </row>
        <row r="5506">
          <cell r="J5506">
            <v>6</v>
          </cell>
          <cell r="K5506">
            <v>20</v>
          </cell>
          <cell r="L5506">
            <v>21</v>
          </cell>
          <cell r="M5506">
            <v>2.82360722E-2</v>
          </cell>
        </row>
        <row r="5507">
          <cell r="J5507">
            <v>7</v>
          </cell>
          <cell r="K5507">
            <v>20</v>
          </cell>
          <cell r="L5507">
            <v>21</v>
          </cell>
          <cell r="M5507">
            <v>3.4944621799999999E-2</v>
          </cell>
        </row>
        <row r="5508">
          <cell r="J5508">
            <v>8</v>
          </cell>
          <cell r="K5508">
            <v>20</v>
          </cell>
          <cell r="L5508">
            <v>21</v>
          </cell>
          <cell r="M5508">
            <v>4.2391600199999997E-2</v>
          </cell>
        </row>
        <row r="5509">
          <cell r="J5509">
            <v>9</v>
          </cell>
          <cell r="K5509">
            <v>20</v>
          </cell>
          <cell r="L5509">
            <v>21</v>
          </cell>
          <cell r="M5509">
            <v>6.1258375800000001E-2</v>
          </cell>
        </row>
        <row r="5510">
          <cell r="J5510">
            <v>10</v>
          </cell>
          <cell r="K5510">
            <v>20</v>
          </cell>
          <cell r="L5510">
            <v>21</v>
          </cell>
          <cell r="M5510">
            <v>0.1100951672</v>
          </cell>
        </row>
        <row r="5511">
          <cell r="J5511">
            <v>11</v>
          </cell>
          <cell r="K5511">
            <v>20</v>
          </cell>
          <cell r="L5511">
            <v>21</v>
          </cell>
          <cell r="M5511">
            <v>0</v>
          </cell>
        </row>
        <row r="5512">
          <cell r="J5512">
            <v>12</v>
          </cell>
          <cell r="K5512">
            <v>20</v>
          </cell>
          <cell r="L5512">
            <v>21</v>
          </cell>
          <cell r="M5512">
            <v>1</v>
          </cell>
        </row>
        <row r="5513">
          <cell r="J5513">
            <v>13</v>
          </cell>
          <cell r="K5513">
            <v>20</v>
          </cell>
          <cell r="L5513">
            <v>21</v>
          </cell>
          <cell r="M5513">
            <v>0</v>
          </cell>
        </row>
        <row r="5514">
          <cell r="J5514">
            <v>1</v>
          </cell>
          <cell r="K5514">
            <v>20</v>
          </cell>
          <cell r="L5514">
            <v>22</v>
          </cell>
          <cell r="M5514">
            <v>2.2530898600000002E-2</v>
          </cell>
        </row>
        <row r="5515">
          <cell r="J5515">
            <v>2</v>
          </cell>
          <cell r="K5515">
            <v>20</v>
          </cell>
          <cell r="L5515">
            <v>22</v>
          </cell>
          <cell r="M5515">
            <v>2.48541914E-2</v>
          </cell>
        </row>
        <row r="5516">
          <cell r="J5516">
            <v>3</v>
          </cell>
          <cell r="K5516">
            <v>20</v>
          </cell>
          <cell r="L5516">
            <v>22</v>
          </cell>
          <cell r="M5516">
            <v>2.6967662999999999E-2</v>
          </cell>
        </row>
        <row r="5517">
          <cell r="J5517">
            <v>4</v>
          </cell>
          <cell r="K5517">
            <v>20</v>
          </cell>
          <cell r="L5517">
            <v>22</v>
          </cell>
          <cell r="M5517">
            <v>3.0386395300000001E-2</v>
          </cell>
        </row>
        <row r="5518">
          <cell r="J5518">
            <v>5</v>
          </cell>
          <cell r="K5518">
            <v>20</v>
          </cell>
          <cell r="L5518">
            <v>22</v>
          </cell>
          <cell r="M5518">
            <v>3.5276263299999999E-2</v>
          </cell>
        </row>
        <row r="5519">
          <cell r="J5519">
            <v>6</v>
          </cell>
          <cell r="K5519">
            <v>20</v>
          </cell>
          <cell r="L5519">
            <v>22</v>
          </cell>
          <cell r="M5519">
            <v>3.9925518100000001E-2</v>
          </cell>
        </row>
        <row r="5520">
          <cell r="J5520">
            <v>7</v>
          </cell>
          <cell r="K5520">
            <v>20</v>
          </cell>
          <cell r="L5520">
            <v>22</v>
          </cell>
          <cell r="M5520">
            <v>4.6783161500000003E-2</v>
          </cell>
        </row>
        <row r="5521">
          <cell r="J5521">
            <v>8</v>
          </cell>
          <cell r="K5521">
            <v>20</v>
          </cell>
          <cell r="L5521">
            <v>22</v>
          </cell>
          <cell r="M5521">
            <v>5.4925313000000003E-2</v>
          </cell>
        </row>
        <row r="5522">
          <cell r="J5522">
            <v>9</v>
          </cell>
          <cell r="K5522">
            <v>20</v>
          </cell>
          <cell r="L5522">
            <v>22</v>
          </cell>
          <cell r="M5522">
            <v>7.3372119099999994E-2</v>
          </cell>
        </row>
        <row r="5523">
          <cell r="J5523">
            <v>10</v>
          </cell>
          <cell r="K5523">
            <v>20</v>
          </cell>
          <cell r="L5523">
            <v>22</v>
          </cell>
          <cell r="M5523">
            <v>0.12114493680000001</v>
          </cell>
        </row>
        <row r="5524">
          <cell r="J5524">
            <v>11</v>
          </cell>
          <cell r="K5524">
            <v>20</v>
          </cell>
          <cell r="L5524">
            <v>22</v>
          </cell>
          <cell r="M5524">
            <v>0</v>
          </cell>
        </row>
        <row r="5525">
          <cell r="J5525">
            <v>12</v>
          </cell>
          <cell r="K5525">
            <v>20</v>
          </cell>
          <cell r="L5525">
            <v>22</v>
          </cell>
          <cell r="M5525">
            <v>1</v>
          </cell>
        </row>
        <row r="5526">
          <cell r="J5526">
            <v>13</v>
          </cell>
          <cell r="K5526">
            <v>20</v>
          </cell>
          <cell r="L5526">
            <v>22</v>
          </cell>
          <cell r="M5526">
            <v>0</v>
          </cell>
        </row>
        <row r="5527">
          <cell r="J5527">
            <v>1</v>
          </cell>
          <cell r="K5527">
            <v>20</v>
          </cell>
          <cell r="L5527">
            <v>23</v>
          </cell>
          <cell r="M5527">
            <v>3.1509525400000002E-2</v>
          </cell>
        </row>
        <row r="5528">
          <cell r="J5528">
            <v>2</v>
          </cell>
          <cell r="K5528">
            <v>20</v>
          </cell>
          <cell r="L5528">
            <v>23</v>
          </cell>
          <cell r="M5528">
            <v>3.39847411E-2</v>
          </cell>
        </row>
        <row r="5529">
          <cell r="J5529">
            <v>3</v>
          </cell>
          <cell r="K5529">
            <v>20</v>
          </cell>
          <cell r="L5529">
            <v>23</v>
          </cell>
          <cell r="M5529">
            <v>3.6098373500000003E-2</v>
          </cell>
        </row>
        <row r="5530">
          <cell r="J5530">
            <v>4</v>
          </cell>
          <cell r="K5530">
            <v>20</v>
          </cell>
          <cell r="L5530">
            <v>23</v>
          </cell>
          <cell r="M5530">
            <v>3.96017876E-2</v>
          </cell>
        </row>
        <row r="5531">
          <cell r="J5531">
            <v>5</v>
          </cell>
          <cell r="K5531">
            <v>20</v>
          </cell>
          <cell r="L5531">
            <v>23</v>
          </cell>
          <cell r="M5531">
            <v>4.45921372E-2</v>
          </cell>
        </row>
        <row r="5532">
          <cell r="J5532">
            <v>6</v>
          </cell>
          <cell r="K5532">
            <v>20</v>
          </cell>
          <cell r="L5532">
            <v>23</v>
          </cell>
          <cell r="M5532">
            <v>4.9177011600000001E-2</v>
          </cell>
        </row>
        <row r="5533">
          <cell r="J5533">
            <v>7</v>
          </cell>
          <cell r="K5533">
            <v>20</v>
          </cell>
          <cell r="L5533">
            <v>23</v>
          </cell>
          <cell r="M5533">
            <v>5.5899391399999998E-2</v>
          </cell>
        </row>
        <row r="5534">
          <cell r="J5534">
            <v>8</v>
          </cell>
          <cell r="K5534">
            <v>20</v>
          </cell>
          <cell r="L5534">
            <v>23</v>
          </cell>
          <cell r="M5534">
            <v>6.4211412600000004E-2</v>
          </cell>
        </row>
        <row r="5535">
          <cell r="J5535">
            <v>9</v>
          </cell>
          <cell r="K5535">
            <v>20</v>
          </cell>
          <cell r="L5535">
            <v>23</v>
          </cell>
          <cell r="M5535">
            <v>8.22729076E-2</v>
          </cell>
        </row>
        <row r="5536">
          <cell r="J5536">
            <v>10</v>
          </cell>
          <cell r="K5536">
            <v>20</v>
          </cell>
          <cell r="L5536">
            <v>23</v>
          </cell>
          <cell r="M5536">
            <v>0.1290729954</v>
          </cell>
        </row>
        <row r="5537">
          <cell r="J5537">
            <v>11</v>
          </cell>
          <cell r="K5537">
            <v>20</v>
          </cell>
          <cell r="L5537">
            <v>23</v>
          </cell>
          <cell r="M5537">
            <v>0</v>
          </cell>
        </row>
        <row r="5538">
          <cell r="J5538">
            <v>12</v>
          </cell>
          <cell r="K5538">
            <v>20</v>
          </cell>
          <cell r="L5538">
            <v>23</v>
          </cell>
          <cell r="M5538">
            <v>1</v>
          </cell>
        </row>
        <row r="5539">
          <cell r="J5539">
            <v>13</v>
          </cell>
          <cell r="K5539">
            <v>20</v>
          </cell>
          <cell r="L5539">
            <v>23</v>
          </cell>
          <cell r="M5539">
            <v>0</v>
          </cell>
        </row>
        <row r="5540">
          <cell r="J5540">
            <v>1</v>
          </cell>
          <cell r="K5540">
            <v>20</v>
          </cell>
          <cell r="L5540">
            <v>24</v>
          </cell>
          <cell r="M5540">
            <v>3.8924516700000002E-2</v>
          </cell>
        </row>
        <row r="5541">
          <cell r="J5541">
            <v>2</v>
          </cell>
          <cell r="K5541">
            <v>20</v>
          </cell>
          <cell r="L5541">
            <v>24</v>
          </cell>
          <cell r="M5541">
            <v>4.1458619000000002E-2</v>
          </cell>
        </row>
        <row r="5542">
          <cell r="J5542">
            <v>3</v>
          </cell>
          <cell r="K5542">
            <v>20</v>
          </cell>
          <cell r="L5542">
            <v>24</v>
          </cell>
          <cell r="M5542">
            <v>4.3523025E-2</v>
          </cell>
        </row>
        <row r="5543">
          <cell r="J5543">
            <v>4</v>
          </cell>
          <cell r="K5543">
            <v>20</v>
          </cell>
          <cell r="L5543">
            <v>24</v>
          </cell>
          <cell r="M5543">
            <v>4.7038165100000001E-2</v>
          </cell>
        </row>
        <row r="5544">
          <cell r="J5544">
            <v>5</v>
          </cell>
          <cell r="K5544">
            <v>20</v>
          </cell>
          <cell r="L5544">
            <v>24</v>
          </cell>
          <cell r="M5544">
            <v>5.2052464200000002E-2</v>
          </cell>
        </row>
        <row r="5545">
          <cell r="J5545">
            <v>6</v>
          </cell>
          <cell r="K5545">
            <v>20</v>
          </cell>
          <cell r="L5545">
            <v>24</v>
          </cell>
          <cell r="M5545">
            <v>5.6541319999999999E-2</v>
          </cell>
        </row>
        <row r="5546">
          <cell r="J5546">
            <v>7</v>
          </cell>
          <cell r="K5546">
            <v>20</v>
          </cell>
          <cell r="L5546">
            <v>24</v>
          </cell>
          <cell r="M5546">
            <v>6.3089575300000006E-2</v>
          </cell>
        </row>
        <row r="5547">
          <cell r="J5547">
            <v>8</v>
          </cell>
          <cell r="K5547">
            <v>20</v>
          </cell>
          <cell r="L5547">
            <v>24</v>
          </cell>
          <cell r="M5547">
            <v>7.1436941700000006E-2</v>
          </cell>
        </row>
        <row r="5548">
          <cell r="J5548">
            <v>9</v>
          </cell>
          <cell r="K5548">
            <v>20</v>
          </cell>
          <cell r="L5548">
            <v>24</v>
          </cell>
          <cell r="M5548">
            <v>8.9180913900000006E-2</v>
          </cell>
        </row>
        <row r="5549">
          <cell r="J5549">
            <v>10</v>
          </cell>
          <cell r="K5549">
            <v>20</v>
          </cell>
          <cell r="L5549">
            <v>24</v>
          </cell>
          <cell r="M5549">
            <v>0.13517598559999999</v>
          </cell>
        </row>
        <row r="5550">
          <cell r="J5550">
            <v>11</v>
          </cell>
          <cell r="K5550">
            <v>20</v>
          </cell>
          <cell r="L5550">
            <v>24</v>
          </cell>
          <cell r="M5550">
            <v>0</v>
          </cell>
        </row>
        <row r="5551">
          <cell r="J5551">
            <v>12</v>
          </cell>
          <cell r="K5551">
            <v>20</v>
          </cell>
          <cell r="L5551">
            <v>24</v>
          </cell>
          <cell r="M5551">
            <v>1</v>
          </cell>
        </row>
        <row r="5552">
          <cell r="J5552">
            <v>13</v>
          </cell>
          <cell r="K5552">
            <v>20</v>
          </cell>
          <cell r="L5552">
            <v>24</v>
          </cell>
          <cell r="M5552">
            <v>0</v>
          </cell>
        </row>
        <row r="5553">
          <cell r="J5553">
            <v>1</v>
          </cell>
          <cell r="K5553">
            <v>20</v>
          </cell>
          <cell r="L5553">
            <v>25</v>
          </cell>
          <cell r="M5553">
            <v>4.4912716599999999E-2</v>
          </cell>
        </row>
        <row r="5554">
          <cell r="J5554">
            <v>2</v>
          </cell>
          <cell r="K5554">
            <v>20</v>
          </cell>
          <cell r="L5554">
            <v>25</v>
          </cell>
          <cell r="M5554">
            <v>4.74770339E-2</v>
          </cell>
        </row>
        <row r="5555">
          <cell r="J5555">
            <v>3</v>
          </cell>
          <cell r="K5555">
            <v>20</v>
          </cell>
          <cell r="L5555">
            <v>25</v>
          </cell>
          <cell r="M5555">
            <v>4.9488862699999997E-2</v>
          </cell>
        </row>
        <row r="5556">
          <cell r="J5556">
            <v>4</v>
          </cell>
          <cell r="K5556">
            <v>20</v>
          </cell>
          <cell r="L5556">
            <v>25</v>
          </cell>
          <cell r="M5556">
            <v>5.2998391300000003E-2</v>
          </cell>
        </row>
        <row r="5557">
          <cell r="J5557">
            <v>5</v>
          </cell>
          <cell r="K5557">
            <v>20</v>
          </cell>
          <cell r="L5557">
            <v>25</v>
          </cell>
          <cell r="M5557">
            <v>5.8016825199999997E-2</v>
          </cell>
        </row>
        <row r="5558">
          <cell r="J5558">
            <v>6</v>
          </cell>
          <cell r="K5558">
            <v>20</v>
          </cell>
          <cell r="L5558">
            <v>25</v>
          </cell>
          <cell r="M5558">
            <v>6.2417189300000002E-2</v>
          </cell>
        </row>
        <row r="5559">
          <cell r="J5559">
            <v>7</v>
          </cell>
          <cell r="K5559">
            <v>20</v>
          </cell>
          <cell r="L5559">
            <v>25</v>
          </cell>
          <cell r="M5559">
            <v>6.8808892100000005E-2</v>
          </cell>
        </row>
        <row r="5560">
          <cell r="J5560">
            <v>8</v>
          </cell>
          <cell r="K5560">
            <v>20</v>
          </cell>
          <cell r="L5560">
            <v>25</v>
          </cell>
          <cell r="M5560">
            <v>7.7158000599999998E-2</v>
          </cell>
        </row>
        <row r="5561">
          <cell r="J5561">
            <v>9</v>
          </cell>
          <cell r="K5561">
            <v>20</v>
          </cell>
          <cell r="L5561">
            <v>25</v>
          </cell>
          <cell r="M5561">
            <v>9.4645863499999996E-2</v>
          </cell>
        </row>
        <row r="5562">
          <cell r="J5562">
            <v>10</v>
          </cell>
          <cell r="K5562">
            <v>20</v>
          </cell>
          <cell r="L5562">
            <v>25</v>
          </cell>
          <cell r="M5562">
            <v>0.13999061609999999</v>
          </cell>
        </row>
        <row r="5563">
          <cell r="J5563">
            <v>11</v>
          </cell>
          <cell r="K5563">
            <v>20</v>
          </cell>
          <cell r="L5563">
            <v>25</v>
          </cell>
          <cell r="M5563">
            <v>0</v>
          </cell>
        </row>
        <row r="5564">
          <cell r="J5564">
            <v>12</v>
          </cell>
          <cell r="K5564">
            <v>20</v>
          </cell>
          <cell r="L5564">
            <v>25</v>
          </cell>
          <cell r="M5564">
            <v>1</v>
          </cell>
        </row>
        <row r="5565">
          <cell r="J5565">
            <v>13</v>
          </cell>
          <cell r="K5565">
            <v>20</v>
          </cell>
          <cell r="L5565">
            <v>25</v>
          </cell>
          <cell r="M5565">
            <v>0</v>
          </cell>
        </row>
        <row r="5566">
          <cell r="J5566">
            <v>1</v>
          </cell>
          <cell r="K5566">
            <v>20</v>
          </cell>
          <cell r="L5566">
            <v>26</v>
          </cell>
          <cell r="M5566">
            <v>4.9713636399999997E-2</v>
          </cell>
        </row>
        <row r="5567">
          <cell r="J5567">
            <v>2</v>
          </cell>
          <cell r="K5567">
            <v>20</v>
          </cell>
          <cell r="L5567">
            <v>26</v>
          </cell>
          <cell r="M5567">
            <v>5.2297610000000001E-2</v>
          </cell>
        </row>
        <row r="5568">
          <cell r="J5568">
            <v>3</v>
          </cell>
          <cell r="K5568">
            <v>20</v>
          </cell>
          <cell r="L5568">
            <v>26</v>
          </cell>
          <cell r="M5568">
            <v>5.4263909800000003E-2</v>
          </cell>
        </row>
        <row r="5569">
          <cell r="J5569">
            <v>4</v>
          </cell>
          <cell r="K5569">
            <v>20</v>
          </cell>
          <cell r="L5569">
            <v>26</v>
          </cell>
          <cell r="M5569">
            <v>5.7764971200000001E-2</v>
          </cell>
        </row>
        <row r="5570">
          <cell r="J5570">
            <v>5</v>
          </cell>
          <cell r="K5570">
            <v>20</v>
          </cell>
          <cell r="L5570">
            <v>26</v>
          </cell>
          <cell r="M5570">
            <v>6.2782723700000001E-2</v>
          </cell>
        </row>
        <row r="5571">
          <cell r="J5571">
            <v>6</v>
          </cell>
          <cell r="K5571">
            <v>20</v>
          </cell>
          <cell r="L5571">
            <v>26</v>
          </cell>
          <cell r="M5571">
            <v>6.7109268900000005E-2</v>
          </cell>
        </row>
        <row r="5572">
          <cell r="J5572">
            <v>7</v>
          </cell>
          <cell r="K5572">
            <v>20</v>
          </cell>
          <cell r="L5572">
            <v>26</v>
          </cell>
          <cell r="M5572">
            <v>7.3371279799999994E-2</v>
          </cell>
        </row>
        <row r="5573">
          <cell r="J5573">
            <v>8</v>
          </cell>
          <cell r="K5573">
            <v>20</v>
          </cell>
          <cell r="L5573">
            <v>26</v>
          </cell>
          <cell r="M5573">
            <v>8.1714754700000003E-2</v>
          </cell>
        </row>
        <row r="5574">
          <cell r="J5574">
            <v>9</v>
          </cell>
          <cell r="K5574">
            <v>20</v>
          </cell>
          <cell r="L5574">
            <v>26</v>
          </cell>
          <cell r="M5574">
            <v>9.8997376499999998E-2</v>
          </cell>
        </row>
        <row r="5575">
          <cell r="J5575">
            <v>10</v>
          </cell>
          <cell r="K5575">
            <v>20</v>
          </cell>
          <cell r="L5575">
            <v>26</v>
          </cell>
          <cell r="M5575">
            <v>0.1438207068</v>
          </cell>
        </row>
        <row r="5576">
          <cell r="J5576">
            <v>11</v>
          </cell>
          <cell r="K5576">
            <v>20</v>
          </cell>
          <cell r="L5576">
            <v>26</v>
          </cell>
          <cell r="M5576">
            <v>0</v>
          </cell>
        </row>
        <row r="5577">
          <cell r="J5577">
            <v>12</v>
          </cell>
          <cell r="K5577">
            <v>20</v>
          </cell>
          <cell r="L5577">
            <v>26</v>
          </cell>
          <cell r="M5577">
            <v>1</v>
          </cell>
        </row>
        <row r="5578">
          <cell r="J5578">
            <v>13</v>
          </cell>
          <cell r="K5578">
            <v>20</v>
          </cell>
          <cell r="L5578">
            <v>26</v>
          </cell>
          <cell r="M5578">
            <v>0</v>
          </cell>
        </row>
        <row r="5579">
          <cell r="J5579">
            <v>1</v>
          </cell>
          <cell r="K5579">
            <v>20</v>
          </cell>
          <cell r="L5579">
            <v>27</v>
          </cell>
          <cell r="M5579">
            <v>5.3553463799999999E-2</v>
          </cell>
        </row>
        <row r="5580">
          <cell r="J5580">
            <v>2</v>
          </cell>
          <cell r="K5580">
            <v>20</v>
          </cell>
          <cell r="L5580">
            <v>27</v>
          </cell>
          <cell r="M5580">
            <v>5.6151949399999998E-2</v>
          </cell>
        </row>
        <row r="5581">
          <cell r="J5581">
            <v>3</v>
          </cell>
          <cell r="K5581">
            <v>20</v>
          </cell>
          <cell r="L5581">
            <v>27</v>
          </cell>
          <cell r="M5581">
            <v>5.8080940900000003E-2</v>
          </cell>
        </row>
        <row r="5582">
          <cell r="J5582">
            <v>4</v>
          </cell>
          <cell r="K5582">
            <v>20</v>
          </cell>
          <cell r="L5582">
            <v>27</v>
          </cell>
          <cell r="M5582">
            <v>6.1574179700000002E-2</v>
          </cell>
        </row>
        <row r="5583">
          <cell r="J5583">
            <v>5</v>
          </cell>
          <cell r="K5583">
            <v>20</v>
          </cell>
          <cell r="L5583">
            <v>27</v>
          </cell>
          <cell r="M5583">
            <v>6.65903298E-2</v>
          </cell>
        </row>
        <row r="5584">
          <cell r="J5584">
            <v>6</v>
          </cell>
          <cell r="K5584">
            <v>20</v>
          </cell>
          <cell r="L5584">
            <v>27</v>
          </cell>
          <cell r="M5584">
            <v>7.0857074000000006E-2</v>
          </cell>
        </row>
        <row r="5585">
          <cell r="J5585">
            <v>7</v>
          </cell>
          <cell r="K5585">
            <v>20</v>
          </cell>
          <cell r="L5585">
            <v>27</v>
          </cell>
          <cell r="M5585">
            <v>7.7014250699999995E-2</v>
          </cell>
        </row>
        <row r="5586">
          <cell r="J5586">
            <v>8</v>
          </cell>
          <cell r="K5586">
            <v>20</v>
          </cell>
          <cell r="L5586">
            <v>27</v>
          </cell>
          <cell r="M5586">
            <v>8.5351360299999998E-2</v>
          </cell>
        </row>
        <row r="5587">
          <cell r="J5587">
            <v>9</v>
          </cell>
          <cell r="K5587">
            <v>20</v>
          </cell>
          <cell r="L5587">
            <v>27</v>
          </cell>
          <cell r="M5587">
            <v>0.10246985209999999</v>
          </cell>
        </row>
        <row r="5588">
          <cell r="J5588">
            <v>10</v>
          </cell>
          <cell r="K5588">
            <v>20</v>
          </cell>
          <cell r="L5588">
            <v>27</v>
          </cell>
          <cell r="M5588">
            <v>0.1468761328</v>
          </cell>
        </row>
        <row r="5589">
          <cell r="J5589">
            <v>11</v>
          </cell>
          <cell r="K5589">
            <v>20</v>
          </cell>
          <cell r="L5589">
            <v>27</v>
          </cell>
          <cell r="M5589">
            <v>0</v>
          </cell>
        </row>
        <row r="5590">
          <cell r="J5590">
            <v>12</v>
          </cell>
          <cell r="K5590">
            <v>20</v>
          </cell>
          <cell r="L5590">
            <v>27</v>
          </cell>
          <cell r="M5590">
            <v>1</v>
          </cell>
        </row>
        <row r="5591">
          <cell r="J5591">
            <v>13</v>
          </cell>
          <cell r="K5591">
            <v>20</v>
          </cell>
          <cell r="L5591">
            <v>27</v>
          </cell>
          <cell r="M5591">
            <v>0</v>
          </cell>
        </row>
        <row r="5592">
          <cell r="J5592">
            <v>1</v>
          </cell>
          <cell r="K5592">
            <v>20</v>
          </cell>
          <cell r="L5592">
            <v>28</v>
          </cell>
          <cell r="M5592">
            <v>5.6622160499999998E-2</v>
          </cell>
        </row>
        <row r="5593">
          <cell r="J5593">
            <v>2</v>
          </cell>
          <cell r="K5593">
            <v>20</v>
          </cell>
          <cell r="L5593">
            <v>28</v>
          </cell>
          <cell r="M5593">
            <v>5.9231922899999997E-2</v>
          </cell>
        </row>
        <row r="5594">
          <cell r="J5594">
            <v>3</v>
          </cell>
          <cell r="K5594">
            <v>20</v>
          </cell>
          <cell r="L5594">
            <v>28</v>
          </cell>
          <cell r="M5594">
            <v>6.1130861500000001E-2</v>
          </cell>
        </row>
        <row r="5595">
          <cell r="J5595">
            <v>4</v>
          </cell>
          <cell r="K5595">
            <v>20</v>
          </cell>
          <cell r="L5595">
            <v>28</v>
          </cell>
          <cell r="M5595">
            <v>6.4617570200000002E-2</v>
          </cell>
        </row>
        <row r="5596">
          <cell r="J5596">
            <v>5</v>
          </cell>
          <cell r="K5596">
            <v>20</v>
          </cell>
          <cell r="L5596">
            <v>28</v>
          </cell>
          <cell r="M5596">
            <v>6.9632159200000002E-2</v>
          </cell>
        </row>
        <row r="5597">
          <cell r="J5597">
            <v>6</v>
          </cell>
          <cell r="K5597">
            <v>20</v>
          </cell>
          <cell r="L5597">
            <v>28</v>
          </cell>
          <cell r="M5597">
            <v>7.3850910500000005E-2</v>
          </cell>
        </row>
        <row r="5598">
          <cell r="J5598">
            <v>7</v>
          </cell>
          <cell r="K5598">
            <v>20</v>
          </cell>
          <cell r="L5598">
            <v>28</v>
          </cell>
          <cell r="M5598">
            <v>7.9924013099999996E-2</v>
          </cell>
        </row>
        <row r="5599">
          <cell r="J5599">
            <v>8</v>
          </cell>
          <cell r="K5599">
            <v>20</v>
          </cell>
          <cell r="L5599">
            <v>28</v>
          </cell>
          <cell r="M5599">
            <v>8.82555426E-2</v>
          </cell>
        </row>
        <row r="5600">
          <cell r="J5600">
            <v>9</v>
          </cell>
          <cell r="K5600">
            <v>20</v>
          </cell>
          <cell r="L5600">
            <v>28</v>
          </cell>
          <cell r="M5600">
            <v>0.1052428721</v>
          </cell>
        </row>
        <row r="5601">
          <cell r="J5601">
            <v>10</v>
          </cell>
          <cell r="K5601">
            <v>20</v>
          </cell>
          <cell r="L5601">
            <v>28</v>
          </cell>
          <cell r="M5601">
            <v>0.14931585410000001</v>
          </cell>
        </row>
        <row r="5602">
          <cell r="J5602">
            <v>11</v>
          </cell>
          <cell r="K5602">
            <v>20</v>
          </cell>
          <cell r="L5602">
            <v>28</v>
          </cell>
          <cell r="M5602">
            <v>0</v>
          </cell>
        </row>
        <row r="5603">
          <cell r="J5603">
            <v>12</v>
          </cell>
          <cell r="K5603">
            <v>20</v>
          </cell>
          <cell r="L5603">
            <v>28</v>
          </cell>
          <cell r="M5603">
            <v>1</v>
          </cell>
        </row>
        <row r="5604">
          <cell r="J5604">
            <v>13</v>
          </cell>
          <cell r="K5604">
            <v>20</v>
          </cell>
          <cell r="L5604">
            <v>28</v>
          </cell>
          <cell r="M5604">
            <v>0</v>
          </cell>
        </row>
        <row r="5605">
          <cell r="J5605">
            <v>1</v>
          </cell>
          <cell r="K5605">
            <v>20</v>
          </cell>
          <cell r="L5605">
            <v>29</v>
          </cell>
          <cell r="M5605">
            <v>5.9073941400000003E-2</v>
          </cell>
        </row>
        <row r="5606">
          <cell r="J5606">
            <v>2</v>
          </cell>
          <cell r="K5606">
            <v>20</v>
          </cell>
          <cell r="L5606">
            <v>29</v>
          </cell>
          <cell r="M5606">
            <v>6.16926286E-2</v>
          </cell>
        </row>
        <row r="5607">
          <cell r="J5607">
            <v>3</v>
          </cell>
          <cell r="K5607">
            <v>20</v>
          </cell>
          <cell r="L5607">
            <v>29</v>
          </cell>
          <cell r="M5607">
            <v>6.3567493099999997E-2</v>
          </cell>
        </row>
        <row r="5608">
          <cell r="J5608">
            <v>4</v>
          </cell>
          <cell r="K5608">
            <v>20</v>
          </cell>
          <cell r="L5608">
            <v>29</v>
          </cell>
          <cell r="M5608">
            <v>6.7048910399999995E-2</v>
          </cell>
        </row>
        <row r="5609">
          <cell r="J5609">
            <v>5</v>
          </cell>
          <cell r="K5609">
            <v>20</v>
          </cell>
          <cell r="L5609">
            <v>29</v>
          </cell>
          <cell r="M5609">
            <v>7.2062177699999994E-2</v>
          </cell>
        </row>
        <row r="5610">
          <cell r="J5610">
            <v>6</v>
          </cell>
          <cell r="K5610">
            <v>20</v>
          </cell>
          <cell r="L5610">
            <v>29</v>
          </cell>
          <cell r="M5610">
            <v>7.6242530899999994E-2</v>
          </cell>
        </row>
        <row r="5611">
          <cell r="J5611">
            <v>7</v>
          </cell>
          <cell r="K5611">
            <v>20</v>
          </cell>
          <cell r="L5611">
            <v>29</v>
          </cell>
          <cell r="M5611">
            <v>8.22483834E-2</v>
          </cell>
        </row>
        <row r="5612">
          <cell r="J5612">
            <v>8</v>
          </cell>
          <cell r="K5612">
            <v>20</v>
          </cell>
          <cell r="L5612">
            <v>29</v>
          </cell>
          <cell r="M5612">
            <v>9.0575323900000004E-2</v>
          </cell>
        </row>
        <row r="5613">
          <cell r="J5613">
            <v>9</v>
          </cell>
          <cell r="K5613">
            <v>20</v>
          </cell>
          <cell r="L5613">
            <v>29</v>
          </cell>
          <cell r="M5613">
            <v>0.10745786089999999</v>
          </cell>
        </row>
        <row r="5614">
          <cell r="J5614">
            <v>10</v>
          </cell>
          <cell r="K5614">
            <v>20</v>
          </cell>
          <cell r="L5614">
            <v>29</v>
          </cell>
          <cell r="M5614">
            <v>0.15126454819999999</v>
          </cell>
        </row>
        <row r="5615">
          <cell r="J5615">
            <v>11</v>
          </cell>
          <cell r="K5615">
            <v>20</v>
          </cell>
          <cell r="L5615">
            <v>29</v>
          </cell>
          <cell r="M5615">
            <v>0</v>
          </cell>
        </row>
        <row r="5616">
          <cell r="J5616">
            <v>12</v>
          </cell>
          <cell r="K5616">
            <v>20</v>
          </cell>
          <cell r="L5616">
            <v>29</v>
          </cell>
          <cell r="M5616">
            <v>1</v>
          </cell>
        </row>
        <row r="5617">
          <cell r="J5617">
            <v>13</v>
          </cell>
          <cell r="K5617">
            <v>20</v>
          </cell>
          <cell r="L5617">
            <v>29</v>
          </cell>
          <cell r="M5617">
            <v>0</v>
          </cell>
        </row>
        <row r="5618">
          <cell r="J5618">
            <v>1</v>
          </cell>
          <cell r="K5618">
            <v>20</v>
          </cell>
          <cell r="L5618">
            <v>30</v>
          </cell>
          <cell r="M5618">
            <v>6.1032656800000001E-2</v>
          </cell>
        </row>
        <row r="5619">
          <cell r="J5619">
            <v>2</v>
          </cell>
          <cell r="K5619">
            <v>20</v>
          </cell>
          <cell r="L5619">
            <v>30</v>
          </cell>
          <cell r="M5619">
            <v>6.3658451300000002E-2</v>
          </cell>
        </row>
        <row r="5620">
          <cell r="J5620">
            <v>3</v>
          </cell>
          <cell r="K5620">
            <v>20</v>
          </cell>
          <cell r="L5620">
            <v>30</v>
          </cell>
          <cell r="M5620">
            <v>6.5514066300000007E-2</v>
          </cell>
        </row>
        <row r="5621">
          <cell r="J5621">
            <v>4</v>
          </cell>
          <cell r="K5621">
            <v>20</v>
          </cell>
          <cell r="L5621">
            <v>30</v>
          </cell>
          <cell r="M5621">
            <v>6.8991236799999994E-2</v>
          </cell>
        </row>
        <row r="5622">
          <cell r="J5622">
            <v>5</v>
          </cell>
          <cell r="K5622">
            <v>20</v>
          </cell>
          <cell r="L5622">
            <v>30</v>
          </cell>
          <cell r="M5622">
            <v>7.4003428499999996E-2</v>
          </cell>
        </row>
        <row r="5623">
          <cell r="J5623">
            <v>6</v>
          </cell>
          <cell r="K5623">
            <v>20</v>
          </cell>
          <cell r="L5623">
            <v>30</v>
          </cell>
          <cell r="M5623">
            <v>7.8153091300000005E-2</v>
          </cell>
        </row>
        <row r="5624">
          <cell r="J5624">
            <v>7</v>
          </cell>
          <cell r="K5624">
            <v>20</v>
          </cell>
          <cell r="L5624">
            <v>30</v>
          </cell>
          <cell r="M5624">
            <v>8.4105197500000006E-2</v>
          </cell>
        </row>
        <row r="5625">
          <cell r="J5625">
            <v>8</v>
          </cell>
          <cell r="K5625">
            <v>20</v>
          </cell>
          <cell r="L5625">
            <v>30</v>
          </cell>
          <cell r="M5625">
            <v>9.2428437000000002E-2</v>
          </cell>
        </row>
        <row r="5626">
          <cell r="J5626">
            <v>9</v>
          </cell>
          <cell r="K5626">
            <v>20</v>
          </cell>
          <cell r="L5626">
            <v>30</v>
          </cell>
          <cell r="M5626">
            <v>0.10922725630000001</v>
          </cell>
        </row>
        <row r="5627">
          <cell r="J5627">
            <v>10</v>
          </cell>
          <cell r="K5627">
            <v>20</v>
          </cell>
          <cell r="L5627">
            <v>30</v>
          </cell>
          <cell r="M5627">
            <v>0.15282120199999999</v>
          </cell>
        </row>
        <row r="5628">
          <cell r="J5628">
            <v>11</v>
          </cell>
          <cell r="K5628">
            <v>20</v>
          </cell>
          <cell r="L5628">
            <v>30</v>
          </cell>
          <cell r="M5628">
            <v>0</v>
          </cell>
        </row>
        <row r="5629">
          <cell r="J5629">
            <v>12</v>
          </cell>
          <cell r="K5629">
            <v>20</v>
          </cell>
          <cell r="L5629">
            <v>30</v>
          </cell>
          <cell r="M5629">
            <v>1</v>
          </cell>
        </row>
        <row r="5630">
          <cell r="J5630">
            <v>13</v>
          </cell>
          <cell r="K5630">
            <v>20</v>
          </cell>
          <cell r="L5630">
            <v>30</v>
          </cell>
          <cell r="M5630">
            <v>0</v>
          </cell>
        </row>
        <row r="5631">
          <cell r="J5631">
            <v>1</v>
          </cell>
          <cell r="K5631">
            <v>21</v>
          </cell>
          <cell r="L5631">
            <v>21</v>
          </cell>
          <cell r="M5631">
            <v>3.4891023000000001E-3</v>
          </cell>
        </row>
        <row r="5632">
          <cell r="J5632">
            <v>2</v>
          </cell>
          <cell r="K5632">
            <v>21</v>
          </cell>
          <cell r="L5632">
            <v>21</v>
          </cell>
          <cell r="M5632">
            <v>4.0533634999999997E-3</v>
          </cell>
        </row>
        <row r="5633">
          <cell r="J5633">
            <v>3</v>
          </cell>
          <cell r="K5633">
            <v>21</v>
          </cell>
          <cell r="L5633">
            <v>21</v>
          </cell>
          <cell r="M5633">
            <v>5.0426383E-3</v>
          </cell>
        </row>
        <row r="5634">
          <cell r="J5634">
            <v>4</v>
          </cell>
          <cell r="K5634">
            <v>21</v>
          </cell>
          <cell r="L5634">
            <v>21</v>
          </cell>
          <cell r="M5634">
            <v>6.8828331000000001E-3</v>
          </cell>
        </row>
        <row r="5635">
          <cell r="J5635">
            <v>5</v>
          </cell>
          <cell r="K5635">
            <v>21</v>
          </cell>
          <cell r="L5635">
            <v>21</v>
          </cell>
          <cell r="M5635">
            <v>9.9777883999999997E-3</v>
          </cell>
        </row>
        <row r="5636">
          <cell r="J5636">
            <v>6</v>
          </cell>
          <cell r="K5636">
            <v>21</v>
          </cell>
          <cell r="L5636">
            <v>21</v>
          </cell>
          <cell r="M5636">
            <v>1.3470614000000001E-2</v>
          </cell>
        </row>
        <row r="5637">
          <cell r="J5637">
            <v>7</v>
          </cell>
          <cell r="K5637">
            <v>21</v>
          </cell>
          <cell r="L5637">
            <v>21</v>
          </cell>
          <cell r="M5637">
            <v>1.8704821E-2</v>
          </cell>
        </row>
        <row r="5638">
          <cell r="J5638">
            <v>8</v>
          </cell>
          <cell r="K5638">
            <v>21</v>
          </cell>
          <cell r="L5638">
            <v>21</v>
          </cell>
          <cell r="M5638">
            <v>2.3466104299999999E-2</v>
          </cell>
        </row>
        <row r="5639">
          <cell r="J5639">
            <v>9</v>
          </cell>
          <cell r="K5639">
            <v>21</v>
          </cell>
          <cell r="L5639">
            <v>21</v>
          </cell>
          <cell r="M5639">
            <v>4.2010795500000003E-2</v>
          </cell>
        </row>
        <row r="5640">
          <cell r="J5640">
            <v>10</v>
          </cell>
          <cell r="K5640">
            <v>21</v>
          </cell>
          <cell r="L5640">
            <v>21</v>
          </cell>
          <cell r="M5640">
            <v>9.0907474599999996E-2</v>
          </cell>
        </row>
        <row r="5641">
          <cell r="J5641">
            <v>11</v>
          </cell>
          <cell r="K5641">
            <v>21</v>
          </cell>
          <cell r="L5641">
            <v>21</v>
          </cell>
          <cell r="M5641">
            <v>0</v>
          </cell>
        </row>
        <row r="5642">
          <cell r="J5642">
            <v>12</v>
          </cell>
          <cell r="K5642">
            <v>21</v>
          </cell>
          <cell r="L5642">
            <v>21</v>
          </cell>
          <cell r="M5642">
            <v>1</v>
          </cell>
        </row>
        <row r="5643">
          <cell r="J5643">
            <v>13</v>
          </cell>
          <cell r="K5643">
            <v>21</v>
          </cell>
          <cell r="L5643">
            <v>21</v>
          </cell>
          <cell r="M5643">
            <v>0</v>
          </cell>
        </row>
        <row r="5644">
          <cell r="J5644">
            <v>1</v>
          </cell>
          <cell r="K5644">
            <v>21</v>
          </cell>
          <cell r="L5644">
            <v>22</v>
          </cell>
          <cell r="M5644">
            <v>1.24076619E-2</v>
          </cell>
        </row>
        <row r="5645">
          <cell r="J5645">
            <v>2</v>
          </cell>
          <cell r="K5645">
            <v>21</v>
          </cell>
          <cell r="L5645">
            <v>22</v>
          </cell>
          <cell r="M5645">
            <v>1.4265846299999999E-2</v>
          </cell>
        </row>
        <row r="5646">
          <cell r="J5646">
            <v>3</v>
          </cell>
          <cell r="K5646">
            <v>21</v>
          </cell>
          <cell r="L5646">
            <v>22</v>
          </cell>
          <cell r="M5646">
            <v>1.6158597300000001E-2</v>
          </cell>
        </row>
        <row r="5647">
          <cell r="J5647">
            <v>4</v>
          </cell>
          <cell r="K5647">
            <v>21</v>
          </cell>
          <cell r="L5647">
            <v>22</v>
          </cell>
          <cell r="M5647">
            <v>1.9218419800000001E-2</v>
          </cell>
        </row>
        <row r="5648">
          <cell r="J5648">
            <v>5</v>
          </cell>
          <cell r="K5648">
            <v>21</v>
          </cell>
          <cell r="L5648">
            <v>22</v>
          </cell>
          <cell r="M5648">
            <v>2.3720465900000001E-2</v>
          </cell>
        </row>
        <row r="5649">
          <cell r="J5649">
            <v>6</v>
          </cell>
          <cell r="K5649">
            <v>21</v>
          </cell>
          <cell r="L5649">
            <v>22</v>
          </cell>
          <cell r="M5649">
            <v>2.82360722E-2</v>
          </cell>
        </row>
        <row r="5650">
          <cell r="J5650">
            <v>7</v>
          </cell>
          <cell r="K5650">
            <v>21</v>
          </cell>
          <cell r="L5650">
            <v>22</v>
          </cell>
          <cell r="M5650">
            <v>3.4944621799999999E-2</v>
          </cell>
        </row>
        <row r="5651">
          <cell r="J5651">
            <v>8</v>
          </cell>
          <cell r="K5651">
            <v>21</v>
          </cell>
          <cell r="L5651">
            <v>22</v>
          </cell>
          <cell r="M5651">
            <v>4.2391600199999997E-2</v>
          </cell>
        </row>
        <row r="5652">
          <cell r="J5652">
            <v>9</v>
          </cell>
          <cell r="K5652">
            <v>21</v>
          </cell>
          <cell r="L5652">
            <v>22</v>
          </cell>
          <cell r="M5652">
            <v>6.1258375800000001E-2</v>
          </cell>
        </row>
        <row r="5653">
          <cell r="J5653">
            <v>10</v>
          </cell>
          <cell r="K5653">
            <v>21</v>
          </cell>
          <cell r="L5653">
            <v>22</v>
          </cell>
          <cell r="M5653">
            <v>0.1100951672</v>
          </cell>
        </row>
        <row r="5654">
          <cell r="J5654">
            <v>11</v>
          </cell>
          <cell r="K5654">
            <v>21</v>
          </cell>
          <cell r="L5654">
            <v>22</v>
          </cell>
          <cell r="M5654">
            <v>0</v>
          </cell>
        </row>
        <row r="5655">
          <cell r="J5655">
            <v>12</v>
          </cell>
          <cell r="K5655">
            <v>21</v>
          </cell>
          <cell r="L5655">
            <v>22</v>
          </cell>
          <cell r="M5655">
            <v>1</v>
          </cell>
        </row>
        <row r="5656">
          <cell r="J5656">
            <v>13</v>
          </cell>
          <cell r="K5656">
            <v>21</v>
          </cell>
          <cell r="L5656">
            <v>22</v>
          </cell>
          <cell r="M5656">
            <v>0</v>
          </cell>
        </row>
        <row r="5657">
          <cell r="J5657">
            <v>1</v>
          </cell>
          <cell r="K5657">
            <v>21</v>
          </cell>
          <cell r="L5657">
            <v>23</v>
          </cell>
          <cell r="M5657">
            <v>2.2530898600000002E-2</v>
          </cell>
        </row>
        <row r="5658">
          <cell r="J5658">
            <v>2</v>
          </cell>
          <cell r="K5658">
            <v>21</v>
          </cell>
          <cell r="L5658">
            <v>23</v>
          </cell>
          <cell r="M5658">
            <v>2.48541914E-2</v>
          </cell>
        </row>
        <row r="5659">
          <cell r="J5659">
            <v>3</v>
          </cell>
          <cell r="K5659">
            <v>21</v>
          </cell>
          <cell r="L5659">
            <v>23</v>
          </cell>
          <cell r="M5659">
            <v>2.6967662999999999E-2</v>
          </cell>
        </row>
        <row r="5660">
          <cell r="J5660">
            <v>4</v>
          </cell>
          <cell r="K5660">
            <v>21</v>
          </cell>
          <cell r="L5660">
            <v>23</v>
          </cell>
          <cell r="M5660">
            <v>3.0386395300000001E-2</v>
          </cell>
        </row>
        <row r="5661">
          <cell r="J5661">
            <v>5</v>
          </cell>
          <cell r="K5661">
            <v>21</v>
          </cell>
          <cell r="L5661">
            <v>23</v>
          </cell>
          <cell r="M5661">
            <v>3.5276263299999999E-2</v>
          </cell>
        </row>
        <row r="5662">
          <cell r="J5662">
            <v>6</v>
          </cell>
          <cell r="K5662">
            <v>21</v>
          </cell>
          <cell r="L5662">
            <v>23</v>
          </cell>
          <cell r="M5662">
            <v>3.9925518100000001E-2</v>
          </cell>
        </row>
        <row r="5663">
          <cell r="J5663">
            <v>7</v>
          </cell>
          <cell r="K5663">
            <v>21</v>
          </cell>
          <cell r="L5663">
            <v>23</v>
          </cell>
          <cell r="M5663">
            <v>4.6783161500000003E-2</v>
          </cell>
        </row>
        <row r="5664">
          <cell r="J5664">
            <v>8</v>
          </cell>
          <cell r="K5664">
            <v>21</v>
          </cell>
          <cell r="L5664">
            <v>23</v>
          </cell>
          <cell r="M5664">
            <v>5.4925313000000003E-2</v>
          </cell>
        </row>
        <row r="5665">
          <cell r="J5665">
            <v>9</v>
          </cell>
          <cell r="K5665">
            <v>21</v>
          </cell>
          <cell r="L5665">
            <v>23</v>
          </cell>
          <cell r="M5665">
            <v>7.3372119099999994E-2</v>
          </cell>
        </row>
        <row r="5666">
          <cell r="J5666">
            <v>10</v>
          </cell>
          <cell r="K5666">
            <v>21</v>
          </cell>
          <cell r="L5666">
            <v>23</v>
          </cell>
          <cell r="M5666">
            <v>0.12114493680000001</v>
          </cell>
        </row>
        <row r="5667">
          <cell r="J5667">
            <v>11</v>
          </cell>
          <cell r="K5667">
            <v>21</v>
          </cell>
          <cell r="L5667">
            <v>23</v>
          </cell>
          <cell r="M5667">
            <v>0</v>
          </cell>
        </row>
        <row r="5668">
          <cell r="J5668">
            <v>12</v>
          </cell>
          <cell r="K5668">
            <v>21</v>
          </cell>
          <cell r="L5668">
            <v>23</v>
          </cell>
          <cell r="M5668">
            <v>1</v>
          </cell>
        </row>
        <row r="5669">
          <cell r="J5669">
            <v>13</v>
          </cell>
          <cell r="K5669">
            <v>21</v>
          </cell>
          <cell r="L5669">
            <v>23</v>
          </cell>
          <cell r="M5669">
            <v>0</v>
          </cell>
        </row>
        <row r="5670">
          <cell r="J5670">
            <v>1</v>
          </cell>
          <cell r="K5670">
            <v>21</v>
          </cell>
          <cell r="L5670">
            <v>24</v>
          </cell>
          <cell r="M5670">
            <v>3.1509525400000002E-2</v>
          </cell>
        </row>
        <row r="5671">
          <cell r="J5671">
            <v>2</v>
          </cell>
          <cell r="K5671">
            <v>21</v>
          </cell>
          <cell r="L5671">
            <v>24</v>
          </cell>
          <cell r="M5671">
            <v>3.39847411E-2</v>
          </cell>
        </row>
        <row r="5672">
          <cell r="J5672">
            <v>3</v>
          </cell>
          <cell r="K5672">
            <v>21</v>
          </cell>
          <cell r="L5672">
            <v>24</v>
          </cell>
          <cell r="M5672">
            <v>3.6098373500000003E-2</v>
          </cell>
        </row>
        <row r="5673">
          <cell r="J5673">
            <v>4</v>
          </cell>
          <cell r="K5673">
            <v>21</v>
          </cell>
          <cell r="L5673">
            <v>24</v>
          </cell>
          <cell r="M5673">
            <v>3.96017876E-2</v>
          </cell>
        </row>
        <row r="5674">
          <cell r="J5674">
            <v>5</v>
          </cell>
          <cell r="K5674">
            <v>21</v>
          </cell>
          <cell r="L5674">
            <v>24</v>
          </cell>
          <cell r="M5674">
            <v>4.45921372E-2</v>
          </cell>
        </row>
        <row r="5675">
          <cell r="J5675">
            <v>6</v>
          </cell>
          <cell r="K5675">
            <v>21</v>
          </cell>
          <cell r="L5675">
            <v>24</v>
          </cell>
          <cell r="M5675">
            <v>4.9177011600000001E-2</v>
          </cell>
        </row>
        <row r="5676">
          <cell r="J5676">
            <v>7</v>
          </cell>
          <cell r="K5676">
            <v>21</v>
          </cell>
          <cell r="L5676">
            <v>24</v>
          </cell>
          <cell r="M5676">
            <v>5.5899391399999998E-2</v>
          </cell>
        </row>
        <row r="5677">
          <cell r="J5677">
            <v>8</v>
          </cell>
          <cell r="K5677">
            <v>21</v>
          </cell>
          <cell r="L5677">
            <v>24</v>
          </cell>
          <cell r="M5677">
            <v>6.4211412600000004E-2</v>
          </cell>
        </row>
        <row r="5678">
          <cell r="J5678">
            <v>9</v>
          </cell>
          <cell r="K5678">
            <v>21</v>
          </cell>
          <cell r="L5678">
            <v>24</v>
          </cell>
          <cell r="M5678">
            <v>8.22729076E-2</v>
          </cell>
        </row>
        <row r="5679">
          <cell r="J5679">
            <v>10</v>
          </cell>
          <cell r="K5679">
            <v>21</v>
          </cell>
          <cell r="L5679">
            <v>24</v>
          </cell>
          <cell r="M5679">
            <v>0.1290729954</v>
          </cell>
        </row>
        <row r="5680">
          <cell r="J5680">
            <v>11</v>
          </cell>
          <cell r="K5680">
            <v>21</v>
          </cell>
          <cell r="L5680">
            <v>24</v>
          </cell>
          <cell r="M5680">
            <v>0</v>
          </cell>
        </row>
        <row r="5681">
          <cell r="J5681">
            <v>12</v>
          </cell>
          <cell r="K5681">
            <v>21</v>
          </cell>
          <cell r="L5681">
            <v>24</v>
          </cell>
          <cell r="M5681">
            <v>1</v>
          </cell>
        </row>
        <row r="5682">
          <cell r="J5682">
            <v>13</v>
          </cell>
          <cell r="K5682">
            <v>21</v>
          </cell>
          <cell r="L5682">
            <v>24</v>
          </cell>
          <cell r="M5682">
            <v>0</v>
          </cell>
        </row>
        <row r="5683">
          <cell r="J5683">
            <v>1</v>
          </cell>
          <cell r="K5683">
            <v>21</v>
          </cell>
          <cell r="L5683">
            <v>25</v>
          </cell>
          <cell r="M5683">
            <v>3.8924516700000002E-2</v>
          </cell>
        </row>
        <row r="5684">
          <cell r="J5684">
            <v>2</v>
          </cell>
          <cell r="K5684">
            <v>21</v>
          </cell>
          <cell r="L5684">
            <v>25</v>
          </cell>
          <cell r="M5684">
            <v>4.1458619000000002E-2</v>
          </cell>
        </row>
        <row r="5685">
          <cell r="J5685">
            <v>3</v>
          </cell>
          <cell r="K5685">
            <v>21</v>
          </cell>
          <cell r="L5685">
            <v>25</v>
          </cell>
          <cell r="M5685">
            <v>4.3523025E-2</v>
          </cell>
        </row>
        <row r="5686">
          <cell r="J5686">
            <v>4</v>
          </cell>
          <cell r="K5686">
            <v>21</v>
          </cell>
          <cell r="L5686">
            <v>25</v>
          </cell>
          <cell r="M5686">
            <v>4.7038165100000001E-2</v>
          </cell>
        </row>
        <row r="5687">
          <cell r="J5687">
            <v>5</v>
          </cell>
          <cell r="K5687">
            <v>21</v>
          </cell>
          <cell r="L5687">
            <v>25</v>
          </cell>
          <cell r="M5687">
            <v>5.2052464200000002E-2</v>
          </cell>
        </row>
        <row r="5688">
          <cell r="J5688">
            <v>6</v>
          </cell>
          <cell r="K5688">
            <v>21</v>
          </cell>
          <cell r="L5688">
            <v>25</v>
          </cell>
          <cell r="M5688">
            <v>5.6541319999999999E-2</v>
          </cell>
        </row>
        <row r="5689">
          <cell r="J5689">
            <v>7</v>
          </cell>
          <cell r="K5689">
            <v>21</v>
          </cell>
          <cell r="L5689">
            <v>25</v>
          </cell>
          <cell r="M5689">
            <v>6.3089575300000006E-2</v>
          </cell>
        </row>
        <row r="5690">
          <cell r="J5690">
            <v>8</v>
          </cell>
          <cell r="K5690">
            <v>21</v>
          </cell>
          <cell r="L5690">
            <v>25</v>
          </cell>
          <cell r="M5690">
            <v>7.1436941700000006E-2</v>
          </cell>
        </row>
        <row r="5691">
          <cell r="J5691">
            <v>9</v>
          </cell>
          <cell r="K5691">
            <v>21</v>
          </cell>
          <cell r="L5691">
            <v>25</v>
          </cell>
          <cell r="M5691">
            <v>8.9180913900000006E-2</v>
          </cell>
        </row>
        <row r="5692">
          <cell r="J5692">
            <v>10</v>
          </cell>
          <cell r="K5692">
            <v>21</v>
          </cell>
          <cell r="L5692">
            <v>25</v>
          </cell>
          <cell r="M5692">
            <v>0.13517598559999999</v>
          </cell>
        </row>
        <row r="5693">
          <cell r="J5693">
            <v>11</v>
          </cell>
          <cell r="K5693">
            <v>21</v>
          </cell>
          <cell r="L5693">
            <v>25</v>
          </cell>
          <cell r="M5693">
            <v>0</v>
          </cell>
        </row>
        <row r="5694">
          <cell r="J5694">
            <v>12</v>
          </cell>
          <cell r="K5694">
            <v>21</v>
          </cell>
          <cell r="L5694">
            <v>25</v>
          </cell>
          <cell r="M5694">
            <v>1</v>
          </cell>
        </row>
        <row r="5695">
          <cell r="J5695">
            <v>13</v>
          </cell>
          <cell r="K5695">
            <v>21</v>
          </cell>
          <cell r="L5695">
            <v>25</v>
          </cell>
          <cell r="M5695">
            <v>0</v>
          </cell>
        </row>
        <row r="5696">
          <cell r="J5696">
            <v>1</v>
          </cell>
          <cell r="K5696">
            <v>21</v>
          </cell>
          <cell r="L5696">
            <v>26</v>
          </cell>
          <cell r="M5696">
            <v>4.4912716599999999E-2</v>
          </cell>
        </row>
        <row r="5697">
          <cell r="J5697">
            <v>2</v>
          </cell>
          <cell r="K5697">
            <v>21</v>
          </cell>
          <cell r="L5697">
            <v>26</v>
          </cell>
          <cell r="M5697">
            <v>4.74770339E-2</v>
          </cell>
        </row>
        <row r="5698">
          <cell r="J5698">
            <v>3</v>
          </cell>
          <cell r="K5698">
            <v>21</v>
          </cell>
          <cell r="L5698">
            <v>26</v>
          </cell>
          <cell r="M5698">
            <v>4.9488862699999997E-2</v>
          </cell>
        </row>
        <row r="5699">
          <cell r="J5699">
            <v>4</v>
          </cell>
          <cell r="K5699">
            <v>21</v>
          </cell>
          <cell r="L5699">
            <v>26</v>
          </cell>
          <cell r="M5699">
            <v>5.2998391300000003E-2</v>
          </cell>
        </row>
        <row r="5700">
          <cell r="J5700">
            <v>5</v>
          </cell>
          <cell r="K5700">
            <v>21</v>
          </cell>
          <cell r="L5700">
            <v>26</v>
          </cell>
          <cell r="M5700">
            <v>5.8016825199999997E-2</v>
          </cell>
        </row>
        <row r="5701">
          <cell r="J5701">
            <v>6</v>
          </cell>
          <cell r="K5701">
            <v>21</v>
          </cell>
          <cell r="L5701">
            <v>26</v>
          </cell>
          <cell r="M5701">
            <v>6.2417189300000002E-2</v>
          </cell>
        </row>
        <row r="5702">
          <cell r="J5702">
            <v>7</v>
          </cell>
          <cell r="K5702">
            <v>21</v>
          </cell>
          <cell r="L5702">
            <v>26</v>
          </cell>
          <cell r="M5702">
            <v>6.8808892100000005E-2</v>
          </cell>
        </row>
        <row r="5703">
          <cell r="J5703">
            <v>8</v>
          </cell>
          <cell r="K5703">
            <v>21</v>
          </cell>
          <cell r="L5703">
            <v>26</v>
          </cell>
          <cell r="M5703">
            <v>7.7158000599999998E-2</v>
          </cell>
        </row>
        <row r="5704">
          <cell r="J5704">
            <v>9</v>
          </cell>
          <cell r="K5704">
            <v>21</v>
          </cell>
          <cell r="L5704">
            <v>26</v>
          </cell>
          <cell r="M5704">
            <v>9.4645863499999996E-2</v>
          </cell>
        </row>
        <row r="5705">
          <cell r="J5705">
            <v>10</v>
          </cell>
          <cell r="K5705">
            <v>21</v>
          </cell>
          <cell r="L5705">
            <v>26</v>
          </cell>
          <cell r="M5705">
            <v>0.13999061609999999</v>
          </cell>
        </row>
        <row r="5706">
          <cell r="J5706">
            <v>11</v>
          </cell>
          <cell r="K5706">
            <v>21</v>
          </cell>
          <cell r="L5706">
            <v>26</v>
          </cell>
          <cell r="M5706">
            <v>0</v>
          </cell>
        </row>
        <row r="5707">
          <cell r="J5707">
            <v>12</v>
          </cell>
          <cell r="K5707">
            <v>21</v>
          </cell>
          <cell r="L5707">
            <v>26</v>
          </cell>
          <cell r="M5707">
            <v>1</v>
          </cell>
        </row>
        <row r="5708">
          <cell r="J5708">
            <v>13</v>
          </cell>
          <cell r="K5708">
            <v>21</v>
          </cell>
          <cell r="L5708">
            <v>26</v>
          </cell>
          <cell r="M5708">
            <v>0</v>
          </cell>
        </row>
        <row r="5709">
          <cell r="J5709">
            <v>1</v>
          </cell>
          <cell r="K5709">
            <v>21</v>
          </cell>
          <cell r="L5709">
            <v>27</v>
          </cell>
          <cell r="M5709">
            <v>4.9713636399999997E-2</v>
          </cell>
        </row>
        <row r="5710">
          <cell r="J5710">
            <v>2</v>
          </cell>
          <cell r="K5710">
            <v>21</v>
          </cell>
          <cell r="L5710">
            <v>27</v>
          </cell>
          <cell r="M5710">
            <v>5.2297610000000001E-2</v>
          </cell>
        </row>
        <row r="5711">
          <cell r="J5711">
            <v>3</v>
          </cell>
          <cell r="K5711">
            <v>21</v>
          </cell>
          <cell r="L5711">
            <v>27</v>
          </cell>
          <cell r="M5711">
            <v>5.4263909800000003E-2</v>
          </cell>
        </row>
        <row r="5712">
          <cell r="J5712">
            <v>4</v>
          </cell>
          <cell r="K5712">
            <v>21</v>
          </cell>
          <cell r="L5712">
            <v>27</v>
          </cell>
          <cell r="M5712">
            <v>5.7764971200000001E-2</v>
          </cell>
        </row>
        <row r="5713">
          <cell r="J5713">
            <v>5</v>
          </cell>
          <cell r="K5713">
            <v>21</v>
          </cell>
          <cell r="L5713">
            <v>27</v>
          </cell>
          <cell r="M5713">
            <v>6.2782723700000001E-2</v>
          </cell>
        </row>
        <row r="5714">
          <cell r="J5714">
            <v>6</v>
          </cell>
          <cell r="K5714">
            <v>21</v>
          </cell>
          <cell r="L5714">
            <v>27</v>
          </cell>
          <cell r="M5714">
            <v>6.7109268900000005E-2</v>
          </cell>
        </row>
        <row r="5715">
          <cell r="J5715">
            <v>7</v>
          </cell>
          <cell r="K5715">
            <v>21</v>
          </cell>
          <cell r="L5715">
            <v>27</v>
          </cell>
          <cell r="M5715">
            <v>7.3371279799999994E-2</v>
          </cell>
        </row>
        <row r="5716">
          <cell r="J5716">
            <v>8</v>
          </cell>
          <cell r="K5716">
            <v>21</v>
          </cell>
          <cell r="L5716">
            <v>27</v>
          </cell>
          <cell r="M5716">
            <v>8.1714754700000003E-2</v>
          </cell>
        </row>
        <row r="5717">
          <cell r="J5717">
            <v>9</v>
          </cell>
          <cell r="K5717">
            <v>21</v>
          </cell>
          <cell r="L5717">
            <v>27</v>
          </cell>
          <cell r="M5717">
            <v>9.8997376499999998E-2</v>
          </cell>
        </row>
        <row r="5718">
          <cell r="J5718">
            <v>10</v>
          </cell>
          <cell r="K5718">
            <v>21</v>
          </cell>
          <cell r="L5718">
            <v>27</v>
          </cell>
          <cell r="M5718">
            <v>0.1438207068</v>
          </cell>
        </row>
        <row r="5719">
          <cell r="J5719">
            <v>11</v>
          </cell>
          <cell r="K5719">
            <v>21</v>
          </cell>
          <cell r="L5719">
            <v>27</v>
          </cell>
          <cell r="M5719">
            <v>0</v>
          </cell>
        </row>
        <row r="5720">
          <cell r="J5720">
            <v>12</v>
          </cell>
          <cell r="K5720">
            <v>21</v>
          </cell>
          <cell r="L5720">
            <v>27</v>
          </cell>
          <cell r="M5720">
            <v>1</v>
          </cell>
        </row>
        <row r="5721">
          <cell r="J5721">
            <v>13</v>
          </cell>
          <cell r="K5721">
            <v>21</v>
          </cell>
          <cell r="L5721">
            <v>27</v>
          </cell>
          <cell r="M5721">
            <v>0</v>
          </cell>
        </row>
        <row r="5722">
          <cell r="J5722">
            <v>1</v>
          </cell>
          <cell r="K5722">
            <v>21</v>
          </cell>
          <cell r="L5722">
            <v>28</v>
          </cell>
          <cell r="M5722">
            <v>5.3553463799999999E-2</v>
          </cell>
        </row>
        <row r="5723">
          <cell r="J5723">
            <v>2</v>
          </cell>
          <cell r="K5723">
            <v>21</v>
          </cell>
          <cell r="L5723">
            <v>28</v>
          </cell>
          <cell r="M5723">
            <v>5.6151949399999998E-2</v>
          </cell>
        </row>
        <row r="5724">
          <cell r="J5724">
            <v>3</v>
          </cell>
          <cell r="K5724">
            <v>21</v>
          </cell>
          <cell r="L5724">
            <v>28</v>
          </cell>
          <cell r="M5724">
            <v>5.8080940900000003E-2</v>
          </cell>
        </row>
        <row r="5725">
          <cell r="J5725">
            <v>4</v>
          </cell>
          <cell r="K5725">
            <v>21</v>
          </cell>
          <cell r="L5725">
            <v>28</v>
          </cell>
          <cell r="M5725">
            <v>6.1574179700000002E-2</v>
          </cell>
        </row>
        <row r="5726">
          <cell r="J5726">
            <v>5</v>
          </cell>
          <cell r="K5726">
            <v>21</v>
          </cell>
          <cell r="L5726">
            <v>28</v>
          </cell>
          <cell r="M5726">
            <v>6.65903298E-2</v>
          </cell>
        </row>
        <row r="5727">
          <cell r="J5727">
            <v>6</v>
          </cell>
          <cell r="K5727">
            <v>21</v>
          </cell>
          <cell r="L5727">
            <v>28</v>
          </cell>
          <cell r="M5727">
            <v>7.0857074000000006E-2</v>
          </cell>
        </row>
        <row r="5728">
          <cell r="J5728">
            <v>7</v>
          </cell>
          <cell r="K5728">
            <v>21</v>
          </cell>
          <cell r="L5728">
            <v>28</v>
          </cell>
          <cell r="M5728">
            <v>7.7014250699999995E-2</v>
          </cell>
        </row>
        <row r="5729">
          <cell r="J5729">
            <v>8</v>
          </cell>
          <cell r="K5729">
            <v>21</v>
          </cell>
          <cell r="L5729">
            <v>28</v>
          </cell>
          <cell r="M5729">
            <v>8.5351360299999998E-2</v>
          </cell>
        </row>
        <row r="5730">
          <cell r="J5730">
            <v>9</v>
          </cell>
          <cell r="K5730">
            <v>21</v>
          </cell>
          <cell r="L5730">
            <v>28</v>
          </cell>
          <cell r="M5730">
            <v>0.10246985209999999</v>
          </cell>
        </row>
        <row r="5731">
          <cell r="J5731">
            <v>10</v>
          </cell>
          <cell r="K5731">
            <v>21</v>
          </cell>
          <cell r="L5731">
            <v>28</v>
          </cell>
          <cell r="M5731">
            <v>0.1468761328</v>
          </cell>
        </row>
        <row r="5732">
          <cell r="J5732">
            <v>11</v>
          </cell>
          <cell r="K5732">
            <v>21</v>
          </cell>
          <cell r="L5732">
            <v>28</v>
          </cell>
          <cell r="M5732">
            <v>0</v>
          </cell>
        </row>
        <row r="5733">
          <cell r="J5733">
            <v>12</v>
          </cell>
          <cell r="K5733">
            <v>21</v>
          </cell>
          <cell r="L5733">
            <v>28</v>
          </cell>
          <cell r="M5733">
            <v>1</v>
          </cell>
        </row>
        <row r="5734">
          <cell r="J5734">
            <v>13</v>
          </cell>
          <cell r="K5734">
            <v>21</v>
          </cell>
          <cell r="L5734">
            <v>28</v>
          </cell>
          <cell r="M5734">
            <v>0</v>
          </cell>
        </row>
        <row r="5735">
          <cell r="J5735">
            <v>1</v>
          </cell>
          <cell r="K5735">
            <v>21</v>
          </cell>
          <cell r="L5735">
            <v>29</v>
          </cell>
          <cell r="M5735">
            <v>5.6622160499999998E-2</v>
          </cell>
        </row>
        <row r="5736">
          <cell r="J5736">
            <v>2</v>
          </cell>
          <cell r="K5736">
            <v>21</v>
          </cell>
          <cell r="L5736">
            <v>29</v>
          </cell>
          <cell r="M5736">
            <v>5.9231922899999997E-2</v>
          </cell>
        </row>
        <row r="5737">
          <cell r="J5737">
            <v>3</v>
          </cell>
          <cell r="K5737">
            <v>21</v>
          </cell>
          <cell r="L5737">
            <v>29</v>
          </cell>
          <cell r="M5737">
            <v>6.1130861500000001E-2</v>
          </cell>
        </row>
        <row r="5738">
          <cell r="J5738">
            <v>4</v>
          </cell>
          <cell r="K5738">
            <v>21</v>
          </cell>
          <cell r="L5738">
            <v>29</v>
          </cell>
          <cell r="M5738">
            <v>6.4617570200000002E-2</v>
          </cell>
        </row>
        <row r="5739">
          <cell r="J5739">
            <v>5</v>
          </cell>
          <cell r="K5739">
            <v>21</v>
          </cell>
          <cell r="L5739">
            <v>29</v>
          </cell>
          <cell r="M5739">
            <v>6.9632159200000002E-2</v>
          </cell>
        </row>
        <row r="5740">
          <cell r="J5740">
            <v>6</v>
          </cell>
          <cell r="K5740">
            <v>21</v>
          </cell>
          <cell r="L5740">
            <v>29</v>
          </cell>
          <cell r="M5740">
            <v>7.3850910500000005E-2</v>
          </cell>
        </row>
        <row r="5741">
          <cell r="J5741">
            <v>7</v>
          </cell>
          <cell r="K5741">
            <v>21</v>
          </cell>
          <cell r="L5741">
            <v>29</v>
          </cell>
          <cell r="M5741">
            <v>7.9924013099999996E-2</v>
          </cell>
        </row>
        <row r="5742">
          <cell r="J5742">
            <v>8</v>
          </cell>
          <cell r="K5742">
            <v>21</v>
          </cell>
          <cell r="L5742">
            <v>29</v>
          </cell>
          <cell r="M5742">
            <v>8.82555426E-2</v>
          </cell>
        </row>
        <row r="5743">
          <cell r="J5743">
            <v>9</v>
          </cell>
          <cell r="K5743">
            <v>21</v>
          </cell>
          <cell r="L5743">
            <v>29</v>
          </cell>
          <cell r="M5743">
            <v>0.1052428721</v>
          </cell>
        </row>
        <row r="5744">
          <cell r="J5744">
            <v>10</v>
          </cell>
          <cell r="K5744">
            <v>21</v>
          </cell>
          <cell r="L5744">
            <v>29</v>
          </cell>
          <cell r="M5744">
            <v>0.14931585410000001</v>
          </cell>
        </row>
        <row r="5745">
          <cell r="J5745">
            <v>11</v>
          </cell>
          <cell r="K5745">
            <v>21</v>
          </cell>
          <cell r="L5745">
            <v>29</v>
          </cell>
          <cell r="M5745">
            <v>0</v>
          </cell>
        </row>
        <row r="5746">
          <cell r="J5746">
            <v>12</v>
          </cell>
          <cell r="K5746">
            <v>21</v>
          </cell>
          <cell r="L5746">
            <v>29</v>
          </cell>
          <cell r="M5746">
            <v>1</v>
          </cell>
        </row>
        <row r="5747">
          <cell r="J5747">
            <v>13</v>
          </cell>
          <cell r="K5747">
            <v>21</v>
          </cell>
          <cell r="L5747">
            <v>29</v>
          </cell>
          <cell r="M5747">
            <v>0</v>
          </cell>
        </row>
        <row r="5748">
          <cell r="J5748">
            <v>1</v>
          </cell>
          <cell r="K5748">
            <v>21</v>
          </cell>
          <cell r="L5748">
            <v>30</v>
          </cell>
          <cell r="M5748">
            <v>5.9073941400000003E-2</v>
          </cell>
        </row>
        <row r="5749">
          <cell r="J5749">
            <v>2</v>
          </cell>
          <cell r="K5749">
            <v>21</v>
          </cell>
          <cell r="L5749">
            <v>30</v>
          </cell>
          <cell r="M5749">
            <v>6.16926286E-2</v>
          </cell>
        </row>
        <row r="5750">
          <cell r="J5750">
            <v>3</v>
          </cell>
          <cell r="K5750">
            <v>21</v>
          </cell>
          <cell r="L5750">
            <v>30</v>
          </cell>
          <cell r="M5750">
            <v>6.3567493099999997E-2</v>
          </cell>
        </row>
        <row r="5751">
          <cell r="J5751">
            <v>4</v>
          </cell>
          <cell r="K5751">
            <v>21</v>
          </cell>
          <cell r="L5751">
            <v>30</v>
          </cell>
          <cell r="M5751">
            <v>6.7048910399999995E-2</v>
          </cell>
        </row>
        <row r="5752">
          <cell r="J5752">
            <v>5</v>
          </cell>
          <cell r="K5752">
            <v>21</v>
          </cell>
          <cell r="L5752">
            <v>30</v>
          </cell>
          <cell r="M5752">
            <v>7.2062177699999994E-2</v>
          </cell>
        </row>
        <row r="5753">
          <cell r="J5753">
            <v>6</v>
          </cell>
          <cell r="K5753">
            <v>21</v>
          </cell>
          <cell r="L5753">
            <v>30</v>
          </cell>
          <cell r="M5753">
            <v>7.6242530899999994E-2</v>
          </cell>
        </row>
        <row r="5754">
          <cell r="J5754">
            <v>7</v>
          </cell>
          <cell r="K5754">
            <v>21</v>
          </cell>
          <cell r="L5754">
            <v>30</v>
          </cell>
          <cell r="M5754">
            <v>8.22483834E-2</v>
          </cell>
        </row>
        <row r="5755">
          <cell r="J5755">
            <v>8</v>
          </cell>
          <cell r="K5755">
            <v>21</v>
          </cell>
          <cell r="L5755">
            <v>30</v>
          </cell>
          <cell r="M5755">
            <v>9.0575323900000004E-2</v>
          </cell>
        </row>
        <row r="5756">
          <cell r="J5756">
            <v>9</v>
          </cell>
          <cell r="K5756">
            <v>21</v>
          </cell>
          <cell r="L5756">
            <v>30</v>
          </cell>
          <cell r="M5756">
            <v>0.10745786089999999</v>
          </cell>
        </row>
        <row r="5757">
          <cell r="J5757">
            <v>10</v>
          </cell>
          <cell r="K5757">
            <v>21</v>
          </cell>
          <cell r="L5757">
            <v>30</v>
          </cell>
          <cell r="M5757">
            <v>0.15126454819999999</v>
          </cell>
        </row>
        <row r="5758">
          <cell r="J5758">
            <v>11</v>
          </cell>
          <cell r="K5758">
            <v>21</v>
          </cell>
          <cell r="L5758">
            <v>30</v>
          </cell>
          <cell r="M5758">
            <v>0</v>
          </cell>
        </row>
        <row r="5759">
          <cell r="J5759">
            <v>12</v>
          </cell>
          <cell r="K5759">
            <v>21</v>
          </cell>
          <cell r="L5759">
            <v>30</v>
          </cell>
          <cell r="M5759">
            <v>1</v>
          </cell>
        </row>
        <row r="5760">
          <cell r="J5760">
            <v>13</v>
          </cell>
          <cell r="K5760">
            <v>21</v>
          </cell>
          <cell r="L5760">
            <v>30</v>
          </cell>
          <cell r="M5760">
            <v>0</v>
          </cell>
        </row>
        <row r="5761">
          <cell r="J5761">
            <v>1</v>
          </cell>
          <cell r="K5761">
            <v>22</v>
          </cell>
          <cell r="L5761">
            <v>22</v>
          </cell>
          <cell r="M5761">
            <v>3.4891023000000001E-3</v>
          </cell>
        </row>
        <row r="5762">
          <cell r="J5762">
            <v>2</v>
          </cell>
          <cell r="K5762">
            <v>22</v>
          </cell>
          <cell r="L5762">
            <v>22</v>
          </cell>
          <cell r="M5762">
            <v>4.0533634999999997E-3</v>
          </cell>
        </row>
        <row r="5763">
          <cell r="J5763">
            <v>3</v>
          </cell>
          <cell r="K5763">
            <v>22</v>
          </cell>
          <cell r="L5763">
            <v>22</v>
          </cell>
          <cell r="M5763">
            <v>5.0426383E-3</v>
          </cell>
        </row>
        <row r="5764">
          <cell r="J5764">
            <v>4</v>
          </cell>
          <cell r="K5764">
            <v>22</v>
          </cell>
          <cell r="L5764">
            <v>22</v>
          </cell>
          <cell r="M5764">
            <v>6.8828331000000001E-3</v>
          </cell>
        </row>
        <row r="5765">
          <cell r="J5765">
            <v>5</v>
          </cell>
          <cell r="K5765">
            <v>22</v>
          </cell>
          <cell r="L5765">
            <v>22</v>
          </cell>
          <cell r="M5765">
            <v>9.9777883999999997E-3</v>
          </cell>
        </row>
        <row r="5766">
          <cell r="J5766">
            <v>6</v>
          </cell>
          <cell r="K5766">
            <v>22</v>
          </cell>
          <cell r="L5766">
            <v>22</v>
          </cell>
          <cell r="M5766">
            <v>1.3470614000000001E-2</v>
          </cell>
        </row>
        <row r="5767">
          <cell r="J5767">
            <v>7</v>
          </cell>
          <cell r="K5767">
            <v>22</v>
          </cell>
          <cell r="L5767">
            <v>22</v>
          </cell>
          <cell r="M5767">
            <v>1.8704821E-2</v>
          </cell>
        </row>
        <row r="5768">
          <cell r="J5768">
            <v>8</v>
          </cell>
          <cell r="K5768">
            <v>22</v>
          </cell>
          <cell r="L5768">
            <v>22</v>
          </cell>
          <cell r="M5768">
            <v>2.3466104299999999E-2</v>
          </cell>
        </row>
        <row r="5769">
          <cell r="J5769">
            <v>9</v>
          </cell>
          <cell r="K5769">
            <v>22</v>
          </cell>
          <cell r="L5769">
            <v>22</v>
          </cell>
          <cell r="M5769">
            <v>4.2010795500000003E-2</v>
          </cell>
        </row>
        <row r="5770">
          <cell r="J5770">
            <v>10</v>
          </cell>
          <cell r="K5770">
            <v>22</v>
          </cell>
          <cell r="L5770">
            <v>22</v>
          </cell>
          <cell r="M5770">
            <v>9.0907474599999996E-2</v>
          </cell>
        </row>
        <row r="5771">
          <cell r="J5771">
            <v>11</v>
          </cell>
          <cell r="K5771">
            <v>22</v>
          </cell>
          <cell r="L5771">
            <v>22</v>
          </cell>
          <cell r="M5771">
            <v>0</v>
          </cell>
        </row>
        <row r="5772">
          <cell r="J5772">
            <v>12</v>
          </cell>
          <cell r="K5772">
            <v>22</v>
          </cell>
          <cell r="L5772">
            <v>22</v>
          </cell>
          <cell r="M5772">
            <v>1</v>
          </cell>
        </row>
        <row r="5773">
          <cell r="J5773">
            <v>13</v>
          </cell>
          <cell r="K5773">
            <v>22</v>
          </cell>
          <cell r="L5773">
            <v>22</v>
          </cell>
          <cell r="M5773">
            <v>0</v>
          </cell>
        </row>
        <row r="5774">
          <cell r="J5774">
            <v>1</v>
          </cell>
          <cell r="K5774">
            <v>22</v>
          </cell>
          <cell r="L5774">
            <v>23</v>
          </cell>
          <cell r="M5774">
            <v>1.24076619E-2</v>
          </cell>
        </row>
        <row r="5775">
          <cell r="J5775">
            <v>2</v>
          </cell>
          <cell r="K5775">
            <v>22</v>
          </cell>
          <cell r="L5775">
            <v>23</v>
          </cell>
          <cell r="M5775">
            <v>1.4265846299999999E-2</v>
          </cell>
        </row>
        <row r="5776">
          <cell r="J5776">
            <v>3</v>
          </cell>
          <cell r="K5776">
            <v>22</v>
          </cell>
          <cell r="L5776">
            <v>23</v>
          </cell>
          <cell r="M5776">
            <v>1.6158597300000001E-2</v>
          </cell>
        </row>
        <row r="5777">
          <cell r="J5777">
            <v>4</v>
          </cell>
          <cell r="K5777">
            <v>22</v>
          </cell>
          <cell r="L5777">
            <v>23</v>
          </cell>
          <cell r="M5777">
            <v>1.9218419800000001E-2</v>
          </cell>
        </row>
        <row r="5778">
          <cell r="J5778">
            <v>5</v>
          </cell>
          <cell r="K5778">
            <v>22</v>
          </cell>
          <cell r="L5778">
            <v>23</v>
          </cell>
          <cell r="M5778">
            <v>2.3720465900000001E-2</v>
          </cell>
        </row>
        <row r="5779">
          <cell r="J5779">
            <v>6</v>
          </cell>
          <cell r="K5779">
            <v>22</v>
          </cell>
          <cell r="L5779">
            <v>23</v>
          </cell>
          <cell r="M5779">
            <v>2.82360722E-2</v>
          </cell>
        </row>
        <row r="5780">
          <cell r="J5780">
            <v>7</v>
          </cell>
          <cell r="K5780">
            <v>22</v>
          </cell>
          <cell r="L5780">
            <v>23</v>
          </cell>
          <cell r="M5780">
            <v>3.4944621799999999E-2</v>
          </cell>
        </row>
        <row r="5781">
          <cell r="J5781">
            <v>8</v>
          </cell>
          <cell r="K5781">
            <v>22</v>
          </cell>
          <cell r="L5781">
            <v>23</v>
          </cell>
          <cell r="M5781">
            <v>4.2391600199999997E-2</v>
          </cell>
        </row>
        <row r="5782">
          <cell r="J5782">
            <v>9</v>
          </cell>
          <cell r="K5782">
            <v>22</v>
          </cell>
          <cell r="L5782">
            <v>23</v>
          </cell>
          <cell r="M5782">
            <v>6.1258375800000001E-2</v>
          </cell>
        </row>
        <row r="5783">
          <cell r="J5783">
            <v>10</v>
          </cell>
          <cell r="K5783">
            <v>22</v>
          </cell>
          <cell r="L5783">
            <v>23</v>
          </cell>
          <cell r="M5783">
            <v>0.1100951672</v>
          </cell>
        </row>
        <row r="5784">
          <cell r="J5784">
            <v>11</v>
          </cell>
          <cell r="K5784">
            <v>22</v>
          </cell>
          <cell r="L5784">
            <v>23</v>
          </cell>
          <cell r="M5784">
            <v>0</v>
          </cell>
        </row>
        <row r="5785">
          <cell r="J5785">
            <v>12</v>
          </cell>
          <cell r="K5785">
            <v>22</v>
          </cell>
          <cell r="L5785">
            <v>23</v>
          </cell>
          <cell r="M5785">
            <v>1</v>
          </cell>
        </row>
        <row r="5786">
          <cell r="J5786">
            <v>13</v>
          </cell>
          <cell r="K5786">
            <v>22</v>
          </cell>
          <cell r="L5786">
            <v>23</v>
          </cell>
          <cell r="M5786">
            <v>0</v>
          </cell>
        </row>
        <row r="5787">
          <cell r="J5787">
            <v>1</v>
          </cell>
          <cell r="K5787">
            <v>22</v>
          </cell>
          <cell r="L5787">
            <v>24</v>
          </cell>
          <cell r="M5787">
            <v>2.2530898600000002E-2</v>
          </cell>
        </row>
        <row r="5788">
          <cell r="J5788">
            <v>2</v>
          </cell>
          <cell r="K5788">
            <v>22</v>
          </cell>
          <cell r="L5788">
            <v>24</v>
          </cell>
          <cell r="M5788">
            <v>2.48541914E-2</v>
          </cell>
        </row>
        <row r="5789">
          <cell r="J5789">
            <v>3</v>
          </cell>
          <cell r="K5789">
            <v>22</v>
          </cell>
          <cell r="L5789">
            <v>24</v>
          </cell>
          <cell r="M5789">
            <v>2.6967662999999999E-2</v>
          </cell>
        </row>
        <row r="5790">
          <cell r="J5790">
            <v>4</v>
          </cell>
          <cell r="K5790">
            <v>22</v>
          </cell>
          <cell r="L5790">
            <v>24</v>
          </cell>
          <cell r="M5790">
            <v>3.0386395300000001E-2</v>
          </cell>
        </row>
        <row r="5791">
          <cell r="J5791">
            <v>5</v>
          </cell>
          <cell r="K5791">
            <v>22</v>
          </cell>
          <cell r="L5791">
            <v>24</v>
          </cell>
          <cell r="M5791">
            <v>3.5276263299999999E-2</v>
          </cell>
        </row>
        <row r="5792">
          <cell r="J5792">
            <v>6</v>
          </cell>
          <cell r="K5792">
            <v>22</v>
          </cell>
          <cell r="L5792">
            <v>24</v>
          </cell>
          <cell r="M5792">
            <v>3.9925518100000001E-2</v>
          </cell>
        </row>
        <row r="5793">
          <cell r="J5793">
            <v>7</v>
          </cell>
          <cell r="K5793">
            <v>22</v>
          </cell>
          <cell r="L5793">
            <v>24</v>
          </cell>
          <cell r="M5793">
            <v>4.6783161500000003E-2</v>
          </cell>
        </row>
        <row r="5794">
          <cell r="J5794">
            <v>8</v>
          </cell>
          <cell r="K5794">
            <v>22</v>
          </cell>
          <cell r="L5794">
            <v>24</v>
          </cell>
          <cell r="M5794">
            <v>5.4925313000000003E-2</v>
          </cell>
        </row>
        <row r="5795">
          <cell r="J5795">
            <v>9</v>
          </cell>
          <cell r="K5795">
            <v>22</v>
          </cell>
          <cell r="L5795">
            <v>24</v>
          </cell>
          <cell r="M5795">
            <v>7.3372119099999994E-2</v>
          </cell>
        </row>
        <row r="5796">
          <cell r="J5796">
            <v>10</v>
          </cell>
          <cell r="K5796">
            <v>22</v>
          </cell>
          <cell r="L5796">
            <v>24</v>
          </cell>
          <cell r="M5796">
            <v>0.12114493680000001</v>
          </cell>
        </row>
        <row r="5797">
          <cell r="J5797">
            <v>11</v>
          </cell>
          <cell r="K5797">
            <v>22</v>
          </cell>
          <cell r="L5797">
            <v>24</v>
          </cell>
          <cell r="M5797">
            <v>0</v>
          </cell>
        </row>
        <row r="5798">
          <cell r="J5798">
            <v>12</v>
          </cell>
          <cell r="K5798">
            <v>22</v>
          </cell>
          <cell r="L5798">
            <v>24</v>
          </cell>
          <cell r="M5798">
            <v>1</v>
          </cell>
        </row>
        <row r="5799">
          <cell r="J5799">
            <v>13</v>
          </cell>
          <cell r="K5799">
            <v>22</v>
          </cell>
          <cell r="L5799">
            <v>24</v>
          </cell>
          <cell r="M5799">
            <v>0</v>
          </cell>
        </row>
        <row r="5800">
          <cell r="J5800">
            <v>1</v>
          </cell>
          <cell r="K5800">
            <v>22</v>
          </cell>
          <cell r="L5800">
            <v>25</v>
          </cell>
          <cell r="M5800">
            <v>3.1509525400000002E-2</v>
          </cell>
        </row>
        <row r="5801">
          <cell r="J5801">
            <v>2</v>
          </cell>
          <cell r="K5801">
            <v>22</v>
          </cell>
          <cell r="L5801">
            <v>25</v>
          </cell>
          <cell r="M5801">
            <v>3.39847411E-2</v>
          </cell>
        </row>
        <row r="5802">
          <cell r="J5802">
            <v>3</v>
          </cell>
          <cell r="K5802">
            <v>22</v>
          </cell>
          <cell r="L5802">
            <v>25</v>
          </cell>
          <cell r="M5802">
            <v>3.6098373500000003E-2</v>
          </cell>
        </row>
        <row r="5803">
          <cell r="J5803">
            <v>4</v>
          </cell>
          <cell r="K5803">
            <v>22</v>
          </cell>
          <cell r="L5803">
            <v>25</v>
          </cell>
          <cell r="M5803">
            <v>3.96017876E-2</v>
          </cell>
        </row>
        <row r="5804">
          <cell r="J5804">
            <v>5</v>
          </cell>
          <cell r="K5804">
            <v>22</v>
          </cell>
          <cell r="L5804">
            <v>25</v>
          </cell>
          <cell r="M5804">
            <v>4.45921372E-2</v>
          </cell>
        </row>
        <row r="5805">
          <cell r="J5805">
            <v>6</v>
          </cell>
          <cell r="K5805">
            <v>22</v>
          </cell>
          <cell r="L5805">
            <v>25</v>
          </cell>
          <cell r="M5805">
            <v>4.9177011600000001E-2</v>
          </cell>
        </row>
        <row r="5806">
          <cell r="J5806">
            <v>7</v>
          </cell>
          <cell r="K5806">
            <v>22</v>
          </cell>
          <cell r="L5806">
            <v>25</v>
          </cell>
          <cell r="M5806">
            <v>5.5899391399999998E-2</v>
          </cell>
        </row>
        <row r="5807">
          <cell r="J5807">
            <v>8</v>
          </cell>
          <cell r="K5807">
            <v>22</v>
          </cell>
          <cell r="L5807">
            <v>25</v>
          </cell>
          <cell r="M5807">
            <v>6.4211412600000004E-2</v>
          </cell>
        </row>
        <row r="5808">
          <cell r="J5808">
            <v>9</v>
          </cell>
          <cell r="K5808">
            <v>22</v>
          </cell>
          <cell r="L5808">
            <v>25</v>
          </cell>
          <cell r="M5808">
            <v>8.22729076E-2</v>
          </cell>
        </row>
        <row r="5809">
          <cell r="J5809">
            <v>10</v>
          </cell>
          <cell r="K5809">
            <v>22</v>
          </cell>
          <cell r="L5809">
            <v>25</v>
          </cell>
          <cell r="M5809">
            <v>0.1290729954</v>
          </cell>
        </row>
        <row r="5810">
          <cell r="J5810">
            <v>11</v>
          </cell>
          <cell r="K5810">
            <v>22</v>
          </cell>
          <cell r="L5810">
            <v>25</v>
          </cell>
          <cell r="M5810">
            <v>0</v>
          </cell>
        </row>
        <row r="5811">
          <cell r="J5811">
            <v>12</v>
          </cell>
          <cell r="K5811">
            <v>22</v>
          </cell>
          <cell r="L5811">
            <v>25</v>
          </cell>
          <cell r="M5811">
            <v>1</v>
          </cell>
        </row>
        <row r="5812">
          <cell r="J5812">
            <v>13</v>
          </cell>
          <cell r="K5812">
            <v>22</v>
          </cell>
          <cell r="L5812">
            <v>25</v>
          </cell>
          <cell r="M5812">
            <v>0</v>
          </cell>
        </row>
        <row r="5813">
          <cell r="J5813">
            <v>1</v>
          </cell>
          <cell r="K5813">
            <v>22</v>
          </cell>
          <cell r="L5813">
            <v>26</v>
          </cell>
          <cell r="M5813">
            <v>3.8924516700000002E-2</v>
          </cell>
        </row>
        <row r="5814">
          <cell r="J5814">
            <v>2</v>
          </cell>
          <cell r="K5814">
            <v>22</v>
          </cell>
          <cell r="L5814">
            <v>26</v>
          </cell>
          <cell r="M5814">
            <v>4.1458619000000002E-2</v>
          </cell>
        </row>
        <row r="5815">
          <cell r="J5815">
            <v>3</v>
          </cell>
          <cell r="K5815">
            <v>22</v>
          </cell>
          <cell r="L5815">
            <v>26</v>
          </cell>
          <cell r="M5815">
            <v>4.3523025E-2</v>
          </cell>
        </row>
        <row r="5816">
          <cell r="J5816">
            <v>4</v>
          </cell>
          <cell r="K5816">
            <v>22</v>
          </cell>
          <cell r="L5816">
            <v>26</v>
          </cell>
          <cell r="M5816">
            <v>4.7038165100000001E-2</v>
          </cell>
        </row>
        <row r="5817">
          <cell r="J5817">
            <v>5</v>
          </cell>
          <cell r="K5817">
            <v>22</v>
          </cell>
          <cell r="L5817">
            <v>26</v>
          </cell>
          <cell r="M5817">
            <v>5.2052464200000002E-2</v>
          </cell>
        </row>
        <row r="5818">
          <cell r="J5818">
            <v>6</v>
          </cell>
          <cell r="K5818">
            <v>22</v>
          </cell>
          <cell r="L5818">
            <v>26</v>
          </cell>
          <cell r="M5818">
            <v>5.6541319999999999E-2</v>
          </cell>
        </row>
        <row r="5819">
          <cell r="J5819">
            <v>7</v>
          </cell>
          <cell r="K5819">
            <v>22</v>
          </cell>
          <cell r="L5819">
            <v>26</v>
          </cell>
          <cell r="M5819">
            <v>6.3089575300000006E-2</v>
          </cell>
        </row>
        <row r="5820">
          <cell r="J5820">
            <v>8</v>
          </cell>
          <cell r="K5820">
            <v>22</v>
          </cell>
          <cell r="L5820">
            <v>26</v>
          </cell>
          <cell r="M5820">
            <v>7.1436941700000006E-2</v>
          </cell>
        </row>
        <row r="5821">
          <cell r="J5821">
            <v>9</v>
          </cell>
          <cell r="K5821">
            <v>22</v>
          </cell>
          <cell r="L5821">
            <v>26</v>
          </cell>
          <cell r="M5821">
            <v>8.9180913900000006E-2</v>
          </cell>
        </row>
        <row r="5822">
          <cell r="J5822">
            <v>10</v>
          </cell>
          <cell r="K5822">
            <v>22</v>
          </cell>
          <cell r="L5822">
            <v>26</v>
          </cell>
          <cell r="M5822">
            <v>0.13517598559999999</v>
          </cell>
        </row>
        <row r="5823">
          <cell r="J5823">
            <v>11</v>
          </cell>
          <cell r="K5823">
            <v>22</v>
          </cell>
          <cell r="L5823">
            <v>26</v>
          </cell>
          <cell r="M5823">
            <v>0</v>
          </cell>
        </row>
        <row r="5824">
          <cell r="J5824">
            <v>12</v>
          </cell>
          <cell r="K5824">
            <v>22</v>
          </cell>
          <cell r="L5824">
            <v>26</v>
          </cell>
          <cell r="M5824">
            <v>1</v>
          </cell>
        </row>
        <row r="5825">
          <cell r="J5825">
            <v>13</v>
          </cell>
          <cell r="K5825">
            <v>22</v>
          </cell>
          <cell r="L5825">
            <v>26</v>
          </cell>
          <cell r="M5825">
            <v>0</v>
          </cell>
        </row>
        <row r="5826">
          <cell r="J5826">
            <v>1</v>
          </cell>
          <cell r="K5826">
            <v>22</v>
          </cell>
          <cell r="L5826">
            <v>27</v>
          </cell>
          <cell r="M5826">
            <v>4.4912716599999999E-2</v>
          </cell>
        </row>
        <row r="5827">
          <cell r="J5827">
            <v>2</v>
          </cell>
          <cell r="K5827">
            <v>22</v>
          </cell>
          <cell r="L5827">
            <v>27</v>
          </cell>
          <cell r="M5827">
            <v>4.74770339E-2</v>
          </cell>
        </row>
        <row r="5828">
          <cell r="J5828">
            <v>3</v>
          </cell>
          <cell r="K5828">
            <v>22</v>
          </cell>
          <cell r="L5828">
            <v>27</v>
          </cell>
          <cell r="M5828">
            <v>4.9488862699999997E-2</v>
          </cell>
        </row>
        <row r="5829">
          <cell r="J5829">
            <v>4</v>
          </cell>
          <cell r="K5829">
            <v>22</v>
          </cell>
          <cell r="L5829">
            <v>27</v>
          </cell>
          <cell r="M5829">
            <v>5.2998391300000003E-2</v>
          </cell>
        </row>
        <row r="5830">
          <cell r="J5830">
            <v>5</v>
          </cell>
          <cell r="K5830">
            <v>22</v>
          </cell>
          <cell r="L5830">
            <v>27</v>
          </cell>
          <cell r="M5830">
            <v>5.8016825199999997E-2</v>
          </cell>
        </row>
        <row r="5831">
          <cell r="J5831">
            <v>6</v>
          </cell>
          <cell r="K5831">
            <v>22</v>
          </cell>
          <cell r="L5831">
            <v>27</v>
          </cell>
          <cell r="M5831">
            <v>6.2417189300000002E-2</v>
          </cell>
        </row>
        <row r="5832">
          <cell r="J5832">
            <v>7</v>
          </cell>
          <cell r="K5832">
            <v>22</v>
          </cell>
          <cell r="L5832">
            <v>27</v>
          </cell>
          <cell r="M5832">
            <v>6.8808892100000005E-2</v>
          </cell>
        </row>
        <row r="5833">
          <cell r="J5833">
            <v>8</v>
          </cell>
          <cell r="K5833">
            <v>22</v>
          </cell>
          <cell r="L5833">
            <v>27</v>
          </cell>
          <cell r="M5833">
            <v>7.7158000599999998E-2</v>
          </cell>
        </row>
        <row r="5834">
          <cell r="J5834">
            <v>9</v>
          </cell>
          <cell r="K5834">
            <v>22</v>
          </cell>
          <cell r="L5834">
            <v>27</v>
          </cell>
          <cell r="M5834">
            <v>9.4645863499999996E-2</v>
          </cell>
        </row>
        <row r="5835">
          <cell r="J5835">
            <v>10</v>
          </cell>
          <cell r="K5835">
            <v>22</v>
          </cell>
          <cell r="L5835">
            <v>27</v>
          </cell>
          <cell r="M5835">
            <v>0.13999061609999999</v>
          </cell>
        </row>
        <row r="5836">
          <cell r="J5836">
            <v>11</v>
          </cell>
          <cell r="K5836">
            <v>22</v>
          </cell>
          <cell r="L5836">
            <v>27</v>
          </cell>
          <cell r="M5836">
            <v>0</v>
          </cell>
        </row>
        <row r="5837">
          <cell r="J5837">
            <v>12</v>
          </cell>
          <cell r="K5837">
            <v>22</v>
          </cell>
          <cell r="L5837">
            <v>27</v>
          </cell>
          <cell r="M5837">
            <v>1</v>
          </cell>
        </row>
        <row r="5838">
          <cell r="J5838">
            <v>13</v>
          </cell>
          <cell r="K5838">
            <v>22</v>
          </cell>
          <cell r="L5838">
            <v>27</v>
          </cell>
          <cell r="M5838">
            <v>0</v>
          </cell>
        </row>
        <row r="5839">
          <cell r="J5839">
            <v>1</v>
          </cell>
          <cell r="K5839">
            <v>22</v>
          </cell>
          <cell r="L5839">
            <v>28</v>
          </cell>
          <cell r="M5839">
            <v>4.9713636399999997E-2</v>
          </cell>
        </row>
        <row r="5840">
          <cell r="J5840">
            <v>2</v>
          </cell>
          <cell r="K5840">
            <v>22</v>
          </cell>
          <cell r="L5840">
            <v>28</v>
          </cell>
          <cell r="M5840">
            <v>5.2297610000000001E-2</v>
          </cell>
        </row>
        <row r="5841">
          <cell r="J5841">
            <v>3</v>
          </cell>
          <cell r="K5841">
            <v>22</v>
          </cell>
          <cell r="L5841">
            <v>28</v>
          </cell>
          <cell r="M5841">
            <v>5.4263909800000003E-2</v>
          </cell>
        </row>
        <row r="5842">
          <cell r="J5842">
            <v>4</v>
          </cell>
          <cell r="K5842">
            <v>22</v>
          </cell>
          <cell r="L5842">
            <v>28</v>
          </cell>
          <cell r="M5842">
            <v>5.7764971200000001E-2</v>
          </cell>
        </row>
        <row r="5843">
          <cell r="J5843">
            <v>5</v>
          </cell>
          <cell r="K5843">
            <v>22</v>
          </cell>
          <cell r="L5843">
            <v>28</v>
          </cell>
          <cell r="M5843">
            <v>6.2782723700000001E-2</v>
          </cell>
        </row>
        <row r="5844">
          <cell r="J5844">
            <v>6</v>
          </cell>
          <cell r="K5844">
            <v>22</v>
          </cell>
          <cell r="L5844">
            <v>28</v>
          </cell>
          <cell r="M5844">
            <v>6.7109268900000005E-2</v>
          </cell>
        </row>
        <row r="5845">
          <cell r="J5845">
            <v>7</v>
          </cell>
          <cell r="K5845">
            <v>22</v>
          </cell>
          <cell r="L5845">
            <v>28</v>
          </cell>
          <cell r="M5845">
            <v>7.3371279799999994E-2</v>
          </cell>
        </row>
        <row r="5846">
          <cell r="J5846">
            <v>8</v>
          </cell>
          <cell r="K5846">
            <v>22</v>
          </cell>
          <cell r="L5846">
            <v>28</v>
          </cell>
          <cell r="M5846">
            <v>8.1714754700000003E-2</v>
          </cell>
        </row>
        <row r="5847">
          <cell r="J5847">
            <v>9</v>
          </cell>
          <cell r="K5847">
            <v>22</v>
          </cell>
          <cell r="L5847">
            <v>28</v>
          </cell>
          <cell r="M5847">
            <v>9.8997376499999998E-2</v>
          </cell>
        </row>
        <row r="5848">
          <cell r="J5848">
            <v>10</v>
          </cell>
          <cell r="K5848">
            <v>22</v>
          </cell>
          <cell r="L5848">
            <v>28</v>
          </cell>
          <cell r="M5848">
            <v>0.1438207068</v>
          </cell>
        </row>
        <row r="5849">
          <cell r="J5849">
            <v>11</v>
          </cell>
          <cell r="K5849">
            <v>22</v>
          </cell>
          <cell r="L5849">
            <v>28</v>
          </cell>
          <cell r="M5849">
            <v>0</v>
          </cell>
        </row>
        <row r="5850">
          <cell r="J5850">
            <v>12</v>
          </cell>
          <cell r="K5850">
            <v>22</v>
          </cell>
          <cell r="L5850">
            <v>28</v>
          </cell>
          <cell r="M5850">
            <v>1</v>
          </cell>
        </row>
        <row r="5851">
          <cell r="J5851">
            <v>13</v>
          </cell>
          <cell r="K5851">
            <v>22</v>
          </cell>
          <cell r="L5851">
            <v>28</v>
          </cell>
          <cell r="M5851">
            <v>0</v>
          </cell>
        </row>
        <row r="5852">
          <cell r="J5852">
            <v>1</v>
          </cell>
          <cell r="K5852">
            <v>22</v>
          </cell>
          <cell r="L5852">
            <v>29</v>
          </cell>
          <cell r="M5852">
            <v>5.3553463799999999E-2</v>
          </cell>
        </row>
        <row r="5853">
          <cell r="J5853">
            <v>2</v>
          </cell>
          <cell r="K5853">
            <v>22</v>
          </cell>
          <cell r="L5853">
            <v>29</v>
          </cell>
          <cell r="M5853">
            <v>5.6151949399999998E-2</v>
          </cell>
        </row>
        <row r="5854">
          <cell r="J5854">
            <v>3</v>
          </cell>
          <cell r="K5854">
            <v>22</v>
          </cell>
          <cell r="L5854">
            <v>29</v>
          </cell>
          <cell r="M5854">
            <v>5.8080940900000003E-2</v>
          </cell>
        </row>
        <row r="5855">
          <cell r="J5855">
            <v>4</v>
          </cell>
          <cell r="K5855">
            <v>22</v>
          </cell>
          <cell r="L5855">
            <v>29</v>
          </cell>
          <cell r="M5855">
            <v>6.1574179700000002E-2</v>
          </cell>
        </row>
        <row r="5856">
          <cell r="J5856">
            <v>5</v>
          </cell>
          <cell r="K5856">
            <v>22</v>
          </cell>
          <cell r="L5856">
            <v>29</v>
          </cell>
          <cell r="M5856">
            <v>6.65903298E-2</v>
          </cell>
        </row>
        <row r="5857">
          <cell r="J5857">
            <v>6</v>
          </cell>
          <cell r="K5857">
            <v>22</v>
          </cell>
          <cell r="L5857">
            <v>29</v>
          </cell>
          <cell r="M5857">
            <v>7.0857074000000006E-2</v>
          </cell>
        </row>
        <row r="5858">
          <cell r="J5858">
            <v>7</v>
          </cell>
          <cell r="K5858">
            <v>22</v>
          </cell>
          <cell r="L5858">
            <v>29</v>
          </cell>
          <cell r="M5858">
            <v>7.7014250699999995E-2</v>
          </cell>
        </row>
        <row r="5859">
          <cell r="J5859">
            <v>8</v>
          </cell>
          <cell r="K5859">
            <v>22</v>
          </cell>
          <cell r="L5859">
            <v>29</v>
          </cell>
          <cell r="M5859">
            <v>8.5351360299999998E-2</v>
          </cell>
        </row>
        <row r="5860">
          <cell r="J5860">
            <v>9</v>
          </cell>
          <cell r="K5860">
            <v>22</v>
          </cell>
          <cell r="L5860">
            <v>29</v>
          </cell>
          <cell r="M5860">
            <v>0.10246985209999999</v>
          </cell>
        </row>
        <row r="5861">
          <cell r="J5861">
            <v>10</v>
          </cell>
          <cell r="K5861">
            <v>22</v>
          </cell>
          <cell r="L5861">
            <v>29</v>
          </cell>
          <cell r="M5861">
            <v>0.1468761328</v>
          </cell>
        </row>
        <row r="5862">
          <cell r="J5862">
            <v>11</v>
          </cell>
          <cell r="K5862">
            <v>22</v>
          </cell>
          <cell r="L5862">
            <v>29</v>
          </cell>
          <cell r="M5862">
            <v>0</v>
          </cell>
        </row>
        <row r="5863">
          <cell r="J5863">
            <v>12</v>
          </cell>
          <cell r="K5863">
            <v>22</v>
          </cell>
          <cell r="L5863">
            <v>29</v>
          </cell>
          <cell r="M5863">
            <v>1</v>
          </cell>
        </row>
        <row r="5864">
          <cell r="J5864">
            <v>13</v>
          </cell>
          <cell r="K5864">
            <v>22</v>
          </cell>
          <cell r="L5864">
            <v>29</v>
          </cell>
          <cell r="M5864">
            <v>0</v>
          </cell>
        </row>
        <row r="5865">
          <cell r="J5865">
            <v>1</v>
          </cell>
          <cell r="K5865">
            <v>22</v>
          </cell>
          <cell r="L5865">
            <v>30</v>
          </cell>
          <cell r="M5865">
            <v>5.6622160499999998E-2</v>
          </cell>
        </row>
        <row r="5866">
          <cell r="J5866">
            <v>2</v>
          </cell>
          <cell r="K5866">
            <v>22</v>
          </cell>
          <cell r="L5866">
            <v>30</v>
          </cell>
          <cell r="M5866">
            <v>5.9231922899999997E-2</v>
          </cell>
        </row>
        <row r="5867">
          <cell r="J5867">
            <v>3</v>
          </cell>
          <cell r="K5867">
            <v>22</v>
          </cell>
          <cell r="L5867">
            <v>30</v>
          </cell>
          <cell r="M5867">
            <v>6.1130861500000001E-2</v>
          </cell>
        </row>
        <row r="5868">
          <cell r="J5868">
            <v>4</v>
          </cell>
          <cell r="K5868">
            <v>22</v>
          </cell>
          <cell r="L5868">
            <v>30</v>
          </cell>
          <cell r="M5868">
            <v>6.4617570200000002E-2</v>
          </cell>
        </row>
        <row r="5869">
          <cell r="J5869">
            <v>5</v>
          </cell>
          <cell r="K5869">
            <v>22</v>
          </cell>
          <cell r="L5869">
            <v>30</v>
          </cell>
          <cell r="M5869">
            <v>6.9632159200000002E-2</v>
          </cell>
        </row>
        <row r="5870">
          <cell r="J5870">
            <v>6</v>
          </cell>
          <cell r="K5870">
            <v>22</v>
          </cell>
          <cell r="L5870">
            <v>30</v>
          </cell>
          <cell r="M5870">
            <v>7.3850910500000005E-2</v>
          </cell>
        </row>
        <row r="5871">
          <cell r="J5871">
            <v>7</v>
          </cell>
          <cell r="K5871">
            <v>22</v>
          </cell>
          <cell r="L5871">
            <v>30</v>
          </cell>
          <cell r="M5871">
            <v>7.9924013099999996E-2</v>
          </cell>
        </row>
        <row r="5872">
          <cell r="J5872">
            <v>8</v>
          </cell>
          <cell r="K5872">
            <v>22</v>
          </cell>
          <cell r="L5872">
            <v>30</v>
          </cell>
          <cell r="M5872">
            <v>8.82555426E-2</v>
          </cell>
        </row>
        <row r="5873">
          <cell r="J5873">
            <v>9</v>
          </cell>
          <cell r="K5873">
            <v>22</v>
          </cell>
          <cell r="L5873">
            <v>30</v>
          </cell>
          <cell r="M5873">
            <v>0.1052428721</v>
          </cell>
        </row>
        <row r="5874">
          <cell r="J5874">
            <v>10</v>
          </cell>
          <cell r="K5874">
            <v>22</v>
          </cell>
          <cell r="L5874">
            <v>30</v>
          </cell>
          <cell r="M5874">
            <v>0.14931585410000001</v>
          </cell>
        </row>
        <row r="5875">
          <cell r="J5875">
            <v>11</v>
          </cell>
          <cell r="K5875">
            <v>22</v>
          </cell>
          <cell r="L5875">
            <v>30</v>
          </cell>
          <cell r="M5875">
            <v>0</v>
          </cell>
        </row>
        <row r="5876">
          <cell r="J5876">
            <v>12</v>
          </cell>
          <cell r="K5876">
            <v>22</v>
          </cell>
          <cell r="L5876">
            <v>30</v>
          </cell>
          <cell r="M5876">
            <v>1</v>
          </cell>
        </row>
        <row r="5877">
          <cell r="J5877">
            <v>13</v>
          </cell>
          <cell r="K5877">
            <v>22</v>
          </cell>
          <cell r="L5877">
            <v>30</v>
          </cell>
          <cell r="M5877">
            <v>0</v>
          </cell>
        </row>
        <row r="5878">
          <cell r="J5878">
            <v>1</v>
          </cell>
          <cell r="K5878">
            <v>23</v>
          </cell>
          <cell r="L5878">
            <v>23</v>
          </cell>
          <cell r="M5878">
            <v>3.4891023000000001E-3</v>
          </cell>
        </row>
        <row r="5879">
          <cell r="J5879">
            <v>2</v>
          </cell>
          <cell r="K5879">
            <v>23</v>
          </cell>
          <cell r="L5879">
            <v>23</v>
          </cell>
          <cell r="M5879">
            <v>4.0533634999999997E-3</v>
          </cell>
        </row>
        <row r="5880">
          <cell r="J5880">
            <v>3</v>
          </cell>
          <cell r="K5880">
            <v>23</v>
          </cell>
          <cell r="L5880">
            <v>23</v>
          </cell>
          <cell r="M5880">
            <v>5.0426383E-3</v>
          </cell>
        </row>
        <row r="5881">
          <cell r="J5881">
            <v>4</v>
          </cell>
          <cell r="K5881">
            <v>23</v>
          </cell>
          <cell r="L5881">
            <v>23</v>
          </cell>
          <cell r="M5881">
            <v>6.8828331000000001E-3</v>
          </cell>
        </row>
        <row r="5882">
          <cell r="J5882">
            <v>5</v>
          </cell>
          <cell r="K5882">
            <v>23</v>
          </cell>
          <cell r="L5882">
            <v>23</v>
          </cell>
          <cell r="M5882">
            <v>9.9777883999999997E-3</v>
          </cell>
        </row>
        <row r="5883">
          <cell r="J5883">
            <v>6</v>
          </cell>
          <cell r="K5883">
            <v>23</v>
          </cell>
          <cell r="L5883">
            <v>23</v>
          </cell>
          <cell r="M5883">
            <v>1.3470614000000001E-2</v>
          </cell>
        </row>
        <row r="5884">
          <cell r="J5884">
            <v>7</v>
          </cell>
          <cell r="K5884">
            <v>23</v>
          </cell>
          <cell r="L5884">
            <v>23</v>
          </cell>
          <cell r="M5884">
            <v>1.8704821E-2</v>
          </cell>
        </row>
        <row r="5885">
          <cell r="J5885">
            <v>8</v>
          </cell>
          <cell r="K5885">
            <v>23</v>
          </cell>
          <cell r="L5885">
            <v>23</v>
          </cell>
          <cell r="M5885">
            <v>2.3466104299999999E-2</v>
          </cell>
        </row>
        <row r="5886">
          <cell r="J5886">
            <v>9</v>
          </cell>
          <cell r="K5886">
            <v>23</v>
          </cell>
          <cell r="L5886">
            <v>23</v>
          </cell>
          <cell r="M5886">
            <v>4.2010795500000003E-2</v>
          </cell>
        </row>
        <row r="5887">
          <cell r="J5887">
            <v>10</v>
          </cell>
          <cell r="K5887">
            <v>23</v>
          </cell>
          <cell r="L5887">
            <v>23</v>
          </cell>
          <cell r="M5887">
            <v>9.0907474599999996E-2</v>
          </cell>
        </row>
        <row r="5888">
          <cell r="J5888">
            <v>11</v>
          </cell>
          <cell r="K5888">
            <v>23</v>
          </cell>
          <cell r="L5888">
            <v>23</v>
          </cell>
          <cell r="M5888">
            <v>0</v>
          </cell>
        </row>
        <row r="5889">
          <cell r="J5889">
            <v>12</v>
          </cell>
          <cell r="K5889">
            <v>23</v>
          </cell>
          <cell r="L5889">
            <v>23</v>
          </cell>
          <cell r="M5889">
            <v>1</v>
          </cell>
        </row>
        <row r="5890">
          <cell r="J5890">
            <v>13</v>
          </cell>
          <cell r="K5890">
            <v>23</v>
          </cell>
          <cell r="L5890">
            <v>23</v>
          </cell>
          <cell r="M5890">
            <v>0</v>
          </cell>
        </row>
        <row r="5891">
          <cell r="J5891">
            <v>1</v>
          </cell>
          <cell r="K5891">
            <v>23</v>
          </cell>
          <cell r="L5891">
            <v>24</v>
          </cell>
          <cell r="M5891">
            <v>1.24076619E-2</v>
          </cell>
        </row>
        <row r="5892">
          <cell r="J5892">
            <v>2</v>
          </cell>
          <cell r="K5892">
            <v>23</v>
          </cell>
          <cell r="L5892">
            <v>24</v>
          </cell>
          <cell r="M5892">
            <v>1.4265846299999999E-2</v>
          </cell>
        </row>
        <row r="5893">
          <cell r="J5893">
            <v>3</v>
          </cell>
          <cell r="K5893">
            <v>23</v>
          </cell>
          <cell r="L5893">
            <v>24</v>
          </cell>
          <cell r="M5893">
            <v>1.6158597300000001E-2</v>
          </cell>
        </row>
        <row r="5894">
          <cell r="J5894">
            <v>4</v>
          </cell>
          <cell r="K5894">
            <v>23</v>
          </cell>
          <cell r="L5894">
            <v>24</v>
          </cell>
          <cell r="M5894">
            <v>1.9218419800000001E-2</v>
          </cell>
        </row>
        <row r="5895">
          <cell r="J5895">
            <v>5</v>
          </cell>
          <cell r="K5895">
            <v>23</v>
          </cell>
          <cell r="L5895">
            <v>24</v>
          </cell>
          <cell r="M5895">
            <v>2.3720465900000001E-2</v>
          </cell>
        </row>
        <row r="5896">
          <cell r="J5896">
            <v>6</v>
          </cell>
          <cell r="K5896">
            <v>23</v>
          </cell>
          <cell r="L5896">
            <v>24</v>
          </cell>
          <cell r="M5896">
            <v>2.82360722E-2</v>
          </cell>
        </row>
        <row r="5897">
          <cell r="J5897">
            <v>7</v>
          </cell>
          <cell r="K5897">
            <v>23</v>
          </cell>
          <cell r="L5897">
            <v>24</v>
          </cell>
          <cell r="M5897">
            <v>3.4944621799999999E-2</v>
          </cell>
        </row>
        <row r="5898">
          <cell r="J5898">
            <v>8</v>
          </cell>
          <cell r="K5898">
            <v>23</v>
          </cell>
          <cell r="L5898">
            <v>24</v>
          </cell>
          <cell r="M5898">
            <v>4.2391600199999997E-2</v>
          </cell>
        </row>
        <row r="5899">
          <cell r="J5899">
            <v>9</v>
          </cell>
          <cell r="K5899">
            <v>23</v>
          </cell>
          <cell r="L5899">
            <v>24</v>
          </cell>
          <cell r="M5899">
            <v>6.1258375800000001E-2</v>
          </cell>
        </row>
        <row r="5900">
          <cell r="J5900">
            <v>10</v>
          </cell>
          <cell r="K5900">
            <v>23</v>
          </cell>
          <cell r="L5900">
            <v>24</v>
          </cell>
          <cell r="M5900">
            <v>0.1100951672</v>
          </cell>
        </row>
        <row r="5901">
          <cell r="J5901">
            <v>11</v>
          </cell>
          <cell r="K5901">
            <v>23</v>
          </cell>
          <cell r="L5901">
            <v>24</v>
          </cell>
          <cell r="M5901">
            <v>0</v>
          </cell>
        </row>
        <row r="5902">
          <cell r="J5902">
            <v>12</v>
          </cell>
          <cell r="K5902">
            <v>23</v>
          </cell>
          <cell r="L5902">
            <v>24</v>
          </cell>
          <cell r="M5902">
            <v>1</v>
          </cell>
        </row>
        <row r="5903">
          <cell r="J5903">
            <v>13</v>
          </cell>
          <cell r="K5903">
            <v>23</v>
          </cell>
          <cell r="L5903">
            <v>24</v>
          </cell>
          <cell r="M5903">
            <v>0</v>
          </cell>
        </row>
        <row r="5904">
          <cell r="J5904">
            <v>1</v>
          </cell>
          <cell r="K5904">
            <v>23</v>
          </cell>
          <cell r="L5904">
            <v>25</v>
          </cell>
          <cell r="M5904">
            <v>2.2530898600000002E-2</v>
          </cell>
        </row>
        <row r="5905">
          <cell r="J5905">
            <v>2</v>
          </cell>
          <cell r="K5905">
            <v>23</v>
          </cell>
          <cell r="L5905">
            <v>25</v>
          </cell>
          <cell r="M5905">
            <v>2.48541914E-2</v>
          </cell>
        </row>
        <row r="5906">
          <cell r="J5906">
            <v>3</v>
          </cell>
          <cell r="K5906">
            <v>23</v>
          </cell>
          <cell r="L5906">
            <v>25</v>
          </cell>
          <cell r="M5906">
            <v>2.6967662999999999E-2</v>
          </cell>
        </row>
        <row r="5907">
          <cell r="J5907">
            <v>4</v>
          </cell>
          <cell r="K5907">
            <v>23</v>
          </cell>
          <cell r="L5907">
            <v>25</v>
          </cell>
          <cell r="M5907">
            <v>3.0386395300000001E-2</v>
          </cell>
        </row>
        <row r="5908">
          <cell r="J5908">
            <v>5</v>
          </cell>
          <cell r="K5908">
            <v>23</v>
          </cell>
          <cell r="L5908">
            <v>25</v>
          </cell>
          <cell r="M5908">
            <v>3.5276263299999999E-2</v>
          </cell>
        </row>
        <row r="5909">
          <cell r="J5909">
            <v>6</v>
          </cell>
          <cell r="K5909">
            <v>23</v>
          </cell>
          <cell r="L5909">
            <v>25</v>
          </cell>
          <cell r="M5909">
            <v>3.9925518100000001E-2</v>
          </cell>
        </row>
        <row r="5910">
          <cell r="J5910">
            <v>7</v>
          </cell>
          <cell r="K5910">
            <v>23</v>
          </cell>
          <cell r="L5910">
            <v>25</v>
          </cell>
          <cell r="M5910">
            <v>4.6783161500000003E-2</v>
          </cell>
        </row>
        <row r="5911">
          <cell r="J5911">
            <v>8</v>
          </cell>
          <cell r="K5911">
            <v>23</v>
          </cell>
          <cell r="L5911">
            <v>25</v>
          </cell>
          <cell r="M5911">
            <v>5.4925313000000003E-2</v>
          </cell>
        </row>
        <row r="5912">
          <cell r="J5912">
            <v>9</v>
          </cell>
          <cell r="K5912">
            <v>23</v>
          </cell>
          <cell r="L5912">
            <v>25</v>
          </cell>
          <cell r="M5912">
            <v>7.3372119099999994E-2</v>
          </cell>
        </row>
        <row r="5913">
          <cell r="J5913">
            <v>10</v>
          </cell>
          <cell r="K5913">
            <v>23</v>
          </cell>
          <cell r="L5913">
            <v>25</v>
          </cell>
          <cell r="M5913">
            <v>0.12114493680000001</v>
          </cell>
        </row>
        <row r="5914">
          <cell r="J5914">
            <v>11</v>
          </cell>
          <cell r="K5914">
            <v>23</v>
          </cell>
          <cell r="L5914">
            <v>25</v>
          </cell>
          <cell r="M5914">
            <v>0</v>
          </cell>
        </row>
        <row r="5915">
          <cell r="J5915">
            <v>12</v>
          </cell>
          <cell r="K5915">
            <v>23</v>
          </cell>
          <cell r="L5915">
            <v>25</v>
          </cell>
          <cell r="M5915">
            <v>1</v>
          </cell>
        </row>
        <row r="5916">
          <cell r="J5916">
            <v>13</v>
          </cell>
          <cell r="K5916">
            <v>23</v>
          </cell>
          <cell r="L5916">
            <v>25</v>
          </cell>
          <cell r="M5916">
            <v>0</v>
          </cell>
        </row>
        <row r="5917">
          <cell r="J5917">
            <v>1</v>
          </cell>
          <cell r="K5917">
            <v>23</v>
          </cell>
          <cell r="L5917">
            <v>26</v>
          </cell>
          <cell r="M5917">
            <v>3.1509525400000002E-2</v>
          </cell>
        </row>
        <row r="5918">
          <cell r="J5918">
            <v>2</v>
          </cell>
          <cell r="K5918">
            <v>23</v>
          </cell>
          <cell r="L5918">
            <v>26</v>
          </cell>
          <cell r="M5918">
            <v>3.39847411E-2</v>
          </cell>
        </row>
        <row r="5919">
          <cell r="J5919">
            <v>3</v>
          </cell>
          <cell r="K5919">
            <v>23</v>
          </cell>
          <cell r="L5919">
            <v>26</v>
          </cell>
          <cell r="M5919">
            <v>3.6098373500000003E-2</v>
          </cell>
        </row>
        <row r="5920">
          <cell r="J5920">
            <v>4</v>
          </cell>
          <cell r="K5920">
            <v>23</v>
          </cell>
          <cell r="L5920">
            <v>26</v>
          </cell>
          <cell r="M5920">
            <v>3.96017876E-2</v>
          </cell>
        </row>
        <row r="5921">
          <cell r="J5921">
            <v>5</v>
          </cell>
          <cell r="K5921">
            <v>23</v>
          </cell>
          <cell r="L5921">
            <v>26</v>
          </cell>
          <cell r="M5921">
            <v>4.45921372E-2</v>
          </cell>
        </row>
        <row r="5922">
          <cell r="J5922">
            <v>6</v>
          </cell>
          <cell r="K5922">
            <v>23</v>
          </cell>
          <cell r="L5922">
            <v>26</v>
          </cell>
          <cell r="M5922">
            <v>4.9177011600000001E-2</v>
          </cell>
        </row>
        <row r="5923">
          <cell r="J5923">
            <v>7</v>
          </cell>
          <cell r="K5923">
            <v>23</v>
          </cell>
          <cell r="L5923">
            <v>26</v>
          </cell>
          <cell r="M5923">
            <v>5.5899391399999998E-2</v>
          </cell>
        </row>
        <row r="5924">
          <cell r="J5924">
            <v>8</v>
          </cell>
          <cell r="K5924">
            <v>23</v>
          </cell>
          <cell r="L5924">
            <v>26</v>
          </cell>
          <cell r="M5924">
            <v>6.4211412600000004E-2</v>
          </cell>
        </row>
        <row r="5925">
          <cell r="J5925">
            <v>9</v>
          </cell>
          <cell r="K5925">
            <v>23</v>
          </cell>
          <cell r="L5925">
            <v>26</v>
          </cell>
          <cell r="M5925">
            <v>8.22729076E-2</v>
          </cell>
        </row>
        <row r="5926">
          <cell r="J5926">
            <v>10</v>
          </cell>
          <cell r="K5926">
            <v>23</v>
          </cell>
          <cell r="L5926">
            <v>26</v>
          </cell>
          <cell r="M5926">
            <v>0.1290729954</v>
          </cell>
        </row>
        <row r="5927">
          <cell r="J5927">
            <v>11</v>
          </cell>
          <cell r="K5927">
            <v>23</v>
          </cell>
          <cell r="L5927">
            <v>26</v>
          </cell>
          <cell r="M5927">
            <v>0</v>
          </cell>
        </row>
        <row r="5928">
          <cell r="J5928">
            <v>12</v>
          </cell>
          <cell r="K5928">
            <v>23</v>
          </cell>
          <cell r="L5928">
            <v>26</v>
          </cell>
          <cell r="M5928">
            <v>1</v>
          </cell>
        </row>
        <row r="5929">
          <cell r="J5929">
            <v>13</v>
          </cell>
          <cell r="K5929">
            <v>23</v>
          </cell>
          <cell r="L5929">
            <v>26</v>
          </cell>
          <cell r="M5929">
            <v>0</v>
          </cell>
        </row>
        <row r="5930">
          <cell r="J5930">
            <v>1</v>
          </cell>
          <cell r="K5930">
            <v>23</v>
          </cell>
          <cell r="L5930">
            <v>27</v>
          </cell>
          <cell r="M5930">
            <v>3.8924516700000002E-2</v>
          </cell>
        </row>
        <row r="5931">
          <cell r="J5931">
            <v>2</v>
          </cell>
          <cell r="K5931">
            <v>23</v>
          </cell>
          <cell r="L5931">
            <v>27</v>
          </cell>
          <cell r="M5931">
            <v>4.1458619000000002E-2</v>
          </cell>
        </row>
        <row r="5932">
          <cell r="J5932">
            <v>3</v>
          </cell>
          <cell r="K5932">
            <v>23</v>
          </cell>
          <cell r="L5932">
            <v>27</v>
          </cell>
          <cell r="M5932">
            <v>4.3523025E-2</v>
          </cell>
        </row>
        <row r="5933">
          <cell r="J5933">
            <v>4</v>
          </cell>
          <cell r="K5933">
            <v>23</v>
          </cell>
          <cell r="L5933">
            <v>27</v>
          </cell>
          <cell r="M5933">
            <v>4.7038165100000001E-2</v>
          </cell>
        </row>
        <row r="5934">
          <cell r="J5934">
            <v>5</v>
          </cell>
          <cell r="K5934">
            <v>23</v>
          </cell>
          <cell r="L5934">
            <v>27</v>
          </cell>
          <cell r="M5934">
            <v>5.2052464200000002E-2</v>
          </cell>
        </row>
        <row r="5935">
          <cell r="J5935">
            <v>6</v>
          </cell>
          <cell r="K5935">
            <v>23</v>
          </cell>
          <cell r="L5935">
            <v>27</v>
          </cell>
          <cell r="M5935">
            <v>5.6541319999999999E-2</v>
          </cell>
        </row>
        <row r="5936">
          <cell r="J5936">
            <v>7</v>
          </cell>
          <cell r="K5936">
            <v>23</v>
          </cell>
          <cell r="L5936">
            <v>27</v>
          </cell>
          <cell r="M5936">
            <v>6.3089575300000006E-2</v>
          </cell>
        </row>
        <row r="5937">
          <cell r="J5937">
            <v>8</v>
          </cell>
          <cell r="K5937">
            <v>23</v>
          </cell>
          <cell r="L5937">
            <v>27</v>
          </cell>
          <cell r="M5937">
            <v>7.1436941700000006E-2</v>
          </cell>
        </row>
        <row r="5938">
          <cell r="J5938">
            <v>9</v>
          </cell>
          <cell r="K5938">
            <v>23</v>
          </cell>
          <cell r="L5938">
            <v>27</v>
          </cell>
          <cell r="M5938">
            <v>8.9180913900000006E-2</v>
          </cell>
        </row>
        <row r="5939">
          <cell r="J5939">
            <v>10</v>
          </cell>
          <cell r="K5939">
            <v>23</v>
          </cell>
          <cell r="L5939">
            <v>27</v>
          </cell>
          <cell r="M5939">
            <v>0.13517598559999999</v>
          </cell>
        </row>
        <row r="5940">
          <cell r="J5940">
            <v>11</v>
          </cell>
          <cell r="K5940">
            <v>23</v>
          </cell>
          <cell r="L5940">
            <v>27</v>
          </cell>
          <cell r="M5940">
            <v>0</v>
          </cell>
        </row>
        <row r="5941">
          <cell r="J5941">
            <v>12</v>
          </cell>
          <cell r="K5941">
            <v>23</v>
          </cell>
          <cell r="L5941">
            <v>27</v>
          </cell>
          <cell r="M5941">
            <v>1</v>
          </cell>
        </row>
        <row r="5942">
          <cell r="J5942">
            <v>13</v>
          </cell>
          <cell r="K5942">
            <v>23</v>
          </cell>
          <cell r="L5942">
            <v>27</v>
          </cell>
          <cell r="M5942">
            <v>0</v>
          </cell>
        </row>
        <row r="5943">
          <cell r="J5943">
            <v>1</v>
          </cell>
          <cell r="K5943">
            <v>23</v>
          </cell>
          <cell r="L5943">
            <v>28</v>
          </cell>
          <cell r="M5943">
            <v>4.4912716599999999E-2</v>
          </cell>
        </row>
        <row r="5944">
          <cell r="J5944">
            <v>2</v>
          </cell>
          <cell r="K5944">
            <v>23</v>
          </cell>
          <cell r="L5944">
            <v>28</v>
          </cell>
          <cell r="M5944">
            <v>4.74770339E-2</v>
          </cell>
        </row>
        <row r="5945">
          <cell r="J5945">
            <v>3</v>
          </cell>
          <cell r="K5945">
            <v>23</v>
          </cell>
          <cell r="L5945">
            <v>28</v>
          </cell>
          <cell r="M5945">
            <v>4.9488862699999997E-2</v>
          </cell>
        </row>
        <row r="5946">
          <cell r="J5946">
            <v>4</v>
          </cell>
          <cell r="K5946">
            <v>23</v>
          </cell>
          <cell r="L5946">
            <v>28</v>
          </cell>
          <cell r="M5946">
            <v>5.2998391300000003E-2</v>
          </cell>
        </row>
        <row r="5947">
          <cell r="J5947">
            <v>5</v>
          </cell>
          <cell r="K5947">
            <v>23</v>
          </cell>
          <cell r="L5947">
            <v>28</v>
          </cell>
          <cell r="M5947">
            <v>5.8016825199999997E-2</v>
          </cell>
        </row>
        <row r="5948">
          <cell r="J5948">
            <v>6</v>
          </cell>
          <cell r="K5948">
            <v>23</v>
          </cell>
          <cell r="L5948">
            <v>28</v>
          </cell>
          <cell r="M5948">
            <v>6.2417189300000002E-2</v>
          </cell>
        </row>
        <row r="5949">
          <cell r="J5949">
            <v>7</v>
          </cell>
          <cell r="K5949">
            <v>23</v>
          </cell>
          <cell r="L5949">
            <v>28</v>
          </cell>
          <cell r="M5949">
            <v>6.8808892100000005E-2</v>
          </cell>
        </row>
        <row r="5950">
          <cell r="J5950">
            <v>8</v>
          </cell>
          <cell r="K5950">
            <v>23</v>
          </cell>
          <cell r="L5950">
            <v>28</v>
          </cell>
          <cell r="M5950">
            <v>7.7158000599999998E-2</v>
          </cell>
        </row>
        <row r="5951">
          <cell r="J5951">
            <v>9</v>
          </cell>
          <cell r="K5951">
            <v>23</v>
          </cell>
          <cell r="L5951">
            <v>28</v>
          </cell>
          <cell r="M5951">
            <v>9.4645863499999996E-2</v>
          </cell>
        </row>
        <row r="5952">
          <cell r="J5952">
            <v>10</v>
          </cell>
          <cell r="K5952">
            <v>23</v>
          </cell>
          <cell r="L5952">
            <v>28</v>
          </cell>
          <cell r="M5952">
            <v>0.13999061609999999</v>
          </cell>
        </row>
        <row r="5953">
          <cell r="J5953">
            <v>11</v>
          </cell>
          <cell r="K5953">
            <v>23</v>
          </cell>
          <cell r="L5953">
            <v>28</v>
          </cell>
          <cell r="M5953">
            <v>0</v>
          </cell>
        </row>
        <row r="5954">
          <cell r="J5954">
            <v>12</v>
          </cell>
          <cell r="K5954">
            <v>23</v>
          </cell>
          <cell r="L5954">
            <v>28</v>
          </cell>
          <cell r="M5954">
            <v>1</v>
          </cell>
        </row>
        <row r="5955">
          <cell r="J5955">
            <v>13</v>
          </cell>
          <cell r="K5955">
            <v>23</v>
          </cell>
          <cell r="L5955">
            <v>28</v>
          </cell>
          <cell r="M5955">
            <v>0</v>
          </cell>
        </row>
        <row r="5956">
          <cell r="J5956">
            <v>1</v>
          </cell>
          <cell r="K5956">
            <v>23</v>
          </cell>
          <cell r="L5956">
            <v>29</v>
          </cell>
          <cell r="M5956">
            <v>4.9713636399999997E-2</v>
          </cell>
        </row>
        <row r="5957">
          <cell r="J5957">
            <v>2</v>
          </cell>
          <cell r="K5957">
            <v>23</v>
          </cell>
          <cell r="L5957">
            <v>29</v>
          </cell>
          <cell r="M5957">
            <v>5.2297610000000001E-2</v>
          </cell>
        </row>
        <row r="5958">
          <cell r="J5958">
            <v>3</v>
          </cell>
          <cell r="K5958">
            <v>23</v>
          </cell>
          <cell r="L5958">
            <v>29</v>
          </cell>
          <cell r="M5958">
            <v>5.4263909800000003E-2</v>
          </cell>
        </row>
        <row r="5959">
          <cell r="J5959">
            <v>4</v>
          </cell>
          <cell r="K5959">
            <v>23</v>
          </cell>
          <cell r="L5959">
            <v>29</v>
          </cell>
          <cell r="M5959">
            <v>5.7764971200000001E-2</v>
          </cell>
        </row>
        <row r="5960">
          <cell r="J5960">
            <v>5</v>
          </cell>
          <cell r="K5960">
            <v>23</v>
          </cell>
          <cell r="L5960">
            <v>29</v>
          </cell>
          <cell r="M5960">
            <v>6.2782723700000001E-2</v>
          </cell>
        </row>
        <row r="5961">
          <cell r="J5961">
            <v>6</v>
          </cell>
          <cell r="K5961">
            <v>23</v>
          </cell>
          <cell r="L5961">
            <v>29</v>
          </cell>
          <cell r="M5961">
            <v>6.7109268900000005E-2</v>
          </cell>
        </row>
        <row r="5962">
          <cell r="J5962">
            <v>7</v>
          </cell>
          <cell r="K5962">
            <v>23</v>
          </cell>
          <cell r="L5962">
            <v>29</v>
          </cell>
          <cell r="M5962">
            <v>7.3371279799999994E-2</v>
          </cell>
        </row>
        <row r="5963">
          <cell r="J5963">
            <v>8</v>
          </cell>
          <cell r="K5963">
            <v>23</v>
          </cell>
          <cell r="L5963">
            <v>29</v>
          </cell>
          <cell r="M5963">
            <v>8.1714754700000003E-2</v>
          </cell>
        </row>
        <row r="5964">
          <cell r="J5964">
            <v>9</v>
          </cell>
          <cell r="K5964">
            <v>23</v>
          </cell>
          <cell r="L5964">
            <v>29</v>
          </cell>
          <cell r="M5964">
            <v>9.8997376499999998E-2</v>
          </cell>
        </row>
        <row r="5965">
          <cell r="J5965">
            <v>10</v>
          </cell>
          <cell r="K5965">
            <v>23</v>
          </cell>
          <cell r="L5965">
            <v>29</v>
          </cell>
          <cell r="M5965">
            <v>0.1438207068</v>
          </cell>
        </row>
        <row r="5966">
          <cell r="J5966">
            <v>11</v>
          </cell>
          <cell r="K5966">
            <v>23</v>
          </cell>
          <cell r="L5966">
            <v>29</v>
          </cell>
          <cell r="M5966">
            <v>0</v>
          </cell>
        </row>
        <row r="5967">
          <cell r="J5967">
            <v>12</v>
          </cell>
          <cell r="K5967">
            <v>23</v>
          </cell>
          <cell r="L5967">
            <v>29</v>
          </cell>
          <cell r="M5967">
            <v>1</v>
          </cell>
        </row>
        <row r="5968">
          <cell r="J5968">
            <v>13</v>
          </cell>
          <cell r="K5968">
            <v>23</v>
          </cell>
          <cell r="L5968">
            <v>29</v>
          </cell>
          <cell r="M5968">
            <v>0</v>
          </cell>
        </row>
        <row r="5969">
          <cell r="J5969">
            <v>1</v>
          </cell>
          <cell r="K5969">
            <v>23</v>
          </cell>
          <cell r="L5969">
            <v>30</v>
          </cell>
          <cell r="M5969">
            <v>5.3553463799999999E-2</v>
          </cell>
        </row>
        <row r="5970">
          <cell r="J5970">
            <v>2</v>
          </cell>
          <cell r="K5970">
            <v>23</v>
          </cell>
          <cell r="L5970">
            <v>30</v>
          </cell>
          <cell r="M5970">
            <v>5.6151949399999998E-2</v>
          </cell>
        </row>
        <row r="5971">
          <cell r="J5971">
            <v>3</v>
          </cell>
          <cell r="K5971">
            <v>23</v>
          </cell>
          <cell r="L5971">
            <v>30</v>
          </cell>
          <cell r="M5971">
            <v>5.8080940900000003E-2</v>
          </cell>
        </row>
        <row r="5972">
          <cell r="J5972">
            <v>4</v>
          </cell>
          <cell r="K5972">
            <v>23</v>
          </cell>
          <cell r="L5972">
            <v>30</v>
          </cell>
          <cell r="M5972">
            <v>6.1574179700000002E-2</v>
          </cell>
        </row>
        <row r="5973">
          <cell r="J5973">
            <v>5</v>
          </cell>
          <cell r="K5973">
            <v>23</v>
          </cell>
          <cell r="L5973">
            <v>30</v>
          </cell>
          <cell r="M5973">
            <v>6.65903298E-2</v>
          </cell>
        </row>
        <row r="5974">
          <cell r="J5974">
            <v>6</v>
          </cell>
          <cell r="K5974">
            <v>23</v>
          </cell>
          <cell r="L5974">
            <v>30</v>
          </cell>
          <cell r="M5974">
            <v>7.0857074000000006E-2</v>
          </cell>
        </row>
        <row r="5975">
          <cell r="J5975">
            <v>7</v>
          </cell>
          <cell r="K5975">
            <v>23</v>
          </cell>
          <cell r="L5975">
            <v>30</v>
          </cell>
          <cell r="M5975">
            <v>7.7014250699999995E-2</v>
          </cell>
        </row>
        <row r="5976">
          <cell r="J5976">
            <v>8</v>
          </cell>
          <cell r="K5976">
            <v>23</v>
          </cell>
          <cell r="L5976">
            <v>30</v>
          </cell>
          <cell r="M5976">
            <v>8.5351360299999998E-2</v>
          </cell>
        </row>
        <row r="5977">
          <cell r="J5977">
            <v>9</v>
          </cell>
          <cell r="K5977">
            <v>23</v>
          </cell>
          <cell r="L5977">
            <v>30</v>
          </cell>
          <cell r="M5977">
            <v>0.10246985209999999</v>
          </cell>
        </row>
        <row r="5978">
          <cell r="J5978">
            <v>10</v>
          </cell>
          <cell r="K5978">
            <v>23</v>
          </cell>
          <cell r="L5978">
            <v>30</v>
          </cell>
          <cell r="M5978">
            <v>0.1468761328</v>
          </cell>
        </row>
        <row r="5979">
          <cell r="J5979">
            <v>11</v>
          </cell>
          <cell r="K5979">
            <v>23</v>
          </cell>
          <cell r="L5979">
            <v>30</v>
          </cell>
          <cell r="M5979">
            <v>0</v>
          </cell>
        </row>
        <row r="5980">
          <cell r="J5980">
            <v>12</v>
          </cell>
          <cell r="K5980">
            <v>23</v>
          </cell>
          <cell r="L5980">
            <v>30</v>
          </cell>
          <cell r="M5980">
            <v>1</v>
          </cell>
        </row>
        <row r="5981">
          <cell r="J5981">
            <v>13</v>
          </cell>
          <cell r="K5981">
            <v>23</v>
          </cell>
          <cell r="L5981">
            <v>30</v>
          </cell>
          <cell r="M5981">
            <v>0</v>
          </cell>
        </row>
        <row r="5982">
          <cell r="J5982">
            <v>1</v>
          </cell>
          <cell r="K5982">
            <v>24</v>
          </cell>
          <cell r="L5982">
            <v>24</v>
          </cell>
          <cell r="M5982">
            <v>3.4891023000000001E-3</v>
          </cell>
        </row>
        <row r="5983">
          <cell r="J5983">
            <v>2</v>
          </cell>
          <cell r="K5983">
            <v>24</v>
          </cell>
          <cell r="L5983">
            <v>24</v>
          </cell>
          <cell r="M5983">
            <v>4.0533634999999997E-3</v>
          </cell>
        </row>
        <row r="5984">
          <cell r="J5984">
            <v>3</v>
          </cell>
          <cell r="K5984">
            <v>24</v>
          </cell>
          <cell r="L5984">
            <v>24</v>
          </cell>
          <cell r="M5984">
            <v>5.0426383E-3</v>
          </cell>
        </row>
        <row r="5985">
          <cell r="J5985">
            <v>4</v>
          </cell>
          <cell r="K5985">
            <v>24</v>
          </cell>
          <cell r="L5985">
            <v>24</v>
          </cell>
          <cell r="M5985">
            <v>6.8828331000000001E-3</v>
          </cell>
        </row>
        <row r="5986">
          <cell r="J5986">
            <v>5</v>
          </cell>
          <cell r="K5986">
            <v>24</v>
          </cell>
          <cell r="L5986">
            <v>24</v>
          </cell>
          <cell r="M5986">
            <v>9.9777883999999997E-3</v>
          </cell>
        </row>
        <row r="5987">
          <cell r="J5987">
            <v>6</v>
          </cell>
          <cell r="K5987">
            <v>24</v>
          </cell>
          <cell r="L5987">
            <v>24</v>
          </cell>
          <cell r="M5987">
            <v>1.3470614000000001E-2</v>
          </cell>
        </row>
        <row r="5988">
          <cell r="J5988">
            <v>7</v>
          </cell>
          <cell r="K5988">
            <v>24</v>
          </cell>
          <cell r="L5988">
            <v>24</v>
          </cell>
          <cell r="M5988">
            <v>1.8704821E-2</v>
          </cell>
        </row>
        <row r="5989">
          <cell r="J5989">
            <v>8</v>
          </cell>
          <cell r="K5989">
            <v>24</v>
          </cell>
          <cell r="L5989">
            <v>24</v>
          </cell>
          <cell r="M5989">
            <v>2.3466104299999999E-2</v>
          </cell>
        </row>
        <row r="5990">
          <cell r="J5990">
            <v>9</v>
          </cell>
          <cell r="K5990">
            <v>24</v>
          </cell>
          <cell r="L5990">
            <v>24</v>
          </cell>
          <cell r="M5990">
            <v>4.2010795500000003E-2</v>
          </cell>
        </row>
        <row r="5991">
          <cell r="J5991">
            <v>10</v>
          </cell>
          <cell r="K5991">
            <v>24</v>
          </cell>
          <cell r="L5991">
            <v>24</v>
          </cell>
          <cell r="M5991">
            <v>9.0907474599999996E-2</v>
          </cell>
        </row>
        <row r="5992">
          <cell r="J5992">
            <v>11</v>
          </cell>
          <cell r="K5992">
            <v>24</v>
          </cell>
          <cell r="L5992">
            <v>24</v>
          </cell>
          <cell r="M5992">
            <v>0</v>
          </cell>
        </row>
        <row r="5993">
          <cell r="J5993">
            <v>12</v>
          </cell>
          <cell r="K5993">
            <v>24</v>
          </cell>
          <cell r="L5993">
            <v>24</v>
          </cell>
          <cell r="M5993">
            <v>1</v>
          </cell>
        </row>
        <row r="5994">
          <cell r="J5994">
            <v>13</v>
          </cell>
          <cell r="K5994">
            <v>24</v>
          </cell>
          <cell r="L5994">
            <v>24</v>
          </cell>
          <cell r="M5994">
            <v>0</v>
          </cell>
        </row>
        <row r="5995">
          <cell r="J5995">
            <v>1</v>
          </cell>
          <cell r="K5995">
            <v>24</v>
          </cell>
          <cell r="L5995">
            <v>25</v>
          </cell>
          <cell r="M5995">
            <v>1.24076619E-2</v>
          </cell>
        </row>
        <row r="5996">
          <cell r="J5996">
            <v>2</v>
          </cell>
          <cell r="K5996">
            <v>24</v>
          </cell>
          <cell r="L5996">
            <v>25</v>
          </cell>
          <cell r="M5996">
            <v>1.4265846299999999E-2</v>
          </cell>
        </row>
        <row r="5997">
          <cell r="J5997">
            <v>3</v>
          </cell>
          <cell r="K5997">
            <v>24</v>
          </cell>
          <cell r="L5997">
            <v>25</v>
          </cell>
          <cell r="M5997">
            <v>1.6158597300000001E-2</v>
          </cell>
        </row>
        <row r="5998">
          <cell r="J5998">
            <v>4</v>
          </cell>
          <cell r="K5998">
            <v>24</v>
          </cell>
          <cell r="L5998">
            <v>25</v>
          </cell>
          <cell r="M5998">
            <v>1.9218419800000001E-2</v>
          </cell>
        </row>
        <row r="5999">
          <cell r="J5999">
            <v>5</v>
          </cell>
          <cell r="K5999">
            <v>24</v>
          </cell>
          <cell r="L5999">
            <v>25</v>
          </cell>
          <cell r="M5999">
            <v>2.3720465900000001E-2</v>
          </cell>
        </row>
        <row r="6000">
          <cell r="J6000">
            <v>6</v>
          </cell>
          <cell r="K6000">
            <v>24</v>
          </cell>
          <cell r="L6000">
            <v>25</v>
          </cell>
          <cell r="M6000">
            <v>2.82360722E-2</v>
          </cell>
        </row>
        <row r="6001">
          <cell r="J6001">
            <v>7</v>
          </cell>
          <cell r="K6001">
            <v>24</v>
          </cell>
          <cell r="L6001">
            <v>25</v>
          </cell>
          <cell r="M6001">
            <v>3.4944621799999999E-2</v>
          </cell>
        </row>
        <row r="6002">
          <cell r="J6002">
            <v>8</v>
          </cell>
          <cell r="K6002">
            <v>24</v>
          </cell>
          <cell r="L6002">
            <v>25</v>
          </cell>
          <cell r="M6002">
            <v>4.2391600199999997E-2</v>
          </cell>
        </row>
        <row r="6003">
          <cell r="J6003">
            <v>9</v>
          </cell>
          <cell r="K6003">
            <v>24</v>
          </cell>
          <cell r="L6003">
            <v>25</v>
          </cell>
          <cell r="M6003">
            <v>6.1258375800000001E-2</v>
          </cell>
        </row>
        <row r="6004">
          <cell r="J6004">
            <v>10</v>
          </cell>
          <cell r="K6004">
            <v>24</v>
          </cell>
          <cell r="L6004">
            <v>25</v>
          </cell>
          <cell r="M6004">
            <v>0.1100951672</v>
          </cell>
        </row>
        <row r="6005">
          <cell r="J6005">
            <v>11</v>
          </cell>
          <cell r="K6005">
            <v>24</v>
          </cell>
          <cell r="L6005">
            <v>25</v>
          </cell>
          <cell r="M6005">
            <v>0</v>
          </cell>
        </row>
        <row r="6006">
          <cell r="J6006">
            <v>12</v>
          </cell>
          <cell r="K6006">
            <v>24</v>
          </cell>
          <cell r="L6006">
            <v>25</v>
          </cell>
          <cell r="M6006">
            <v>1</v>
          </cell>
        </row>
        <row r="6007">
          <cell r="J6007">
            <v>13</v>
          </cell>
          <cell r="K6007">
            <v>24</v>
          </cell>
          <cell r="L6007">
            <v>25</v>
          </cell>
          <cell r="M6007">
            <v>0</v>
          </cell>
        </row>
        <row r="6008">
          <cell r="J6008">
            <v>1</v>
          </cell>
          <cell r="K6008">
            <v>24</v>
          </cell>
          <cell r="L6008">
            <v>26</v>
          </cell>
          <cell r="M6008">
            <v>2.2530898600000002E-2</v>
          </cell>
        </row>
        <row r="6009">
          <cell r="J6009">
            <v>2</v>
          </cell>
          <cell r="K6009">
            <v>24</v>
          </cell>
          <cell r="L6009">
            <v>26</v>
          </cell>
          <cell r="M6009">
            <v>2.48541914E-2</v>
          </cell>
        </row>
        <row r="6010">
          <cell r="J6010">
            <v>3</v>
          </cell>
          <cell r="K6010">
            <v>24</v>
          </cell>
          <cell r="L6010">
            <v>26</v>
          </cell>
          <cell r="M6010">
            <v>2.6967662999999999E-2</v>
          </cell>
        </row>
        <row r="6011">
          <cell r="J6011">
            <v>4</v>
          </cell>
          <cell r="K6011">
            <v>24</v>
          </cell>
          <cell r="L6011">
            <v>26</v>
          </cell>
          <cell r="M6011">
            <v>3.0386395300000001E-2</v>
          </cell>
        </row>
        <row r="6012">
          <cell r="J6012">
            <v>5</v>
          </cell>
          <cell r="K6012">
            <v>24</v>
          </cell>
          <cell r="L6012">
            <v>26</v>
          </cell>
          <cell r="M6012">
            <v>3.5276263299999999E-2</v>
          </cell>
        </row>
        <row r="6013">
          <cell r="J6013">
            <v>6</v>
          </cell>
          <cell r="K6013">
            <v>24</v>
          </cell>
          <cell r="L6013">
            <v>26</v>
          </cell>
          <cell r="M6013">
            <v>3.9925518100000001E-2</v>
          </cell>
        </row>
        <row r="6014">
          <cell r="J6014">
            <v>7</v>
          </cell>
          <cell r="K6014">
            <v>24</v>
          </cell>
          <cell r="L6014">
            <v>26</v>
          </cell>
          <cell r="M6014">
            <v>4.6783161500000003E-2</v>
          </cell>
        </row>
        <row r="6015">
          <cell r="J6015">
            <v>8</v>
          </cell>
          <cell r="K6015">
            <v>24</v>
          </cell>
          <cell r="L6015">
            <v>26</v>
          </cell>
          <cell r="M6015">
            <v>5.4925313000000003E-2</v>
          </cell>
        </row>
        <row r="6016">
          <cell r="J6016">
            <v>9</v>
          </cell>
          <cell r="K6016">
            <v>24</v>
          </cell>
          <cell r="L6016">
            <v>26</v>
          </cell>
          <cell r="M6016">
            <v>7.3372119099999994E-2</v>
          </cell>
        </row>
        <row r="6017">
          <cell r="J6017">
            <v>10</v>
          </cell>
          <cell r="K6017">
            <v>24</v>
          </cell>
          <cell r="L6017">
            <v>26</v>
          </cell>
          <cell r="M6017">
            <v>0.12114493680000001</v>
          </cell>
        </row>
        <row r="6018">
          <cell r="J6018">
            <v>11</v>
          </cell>
          <cell r="K6018">
            <v>24</v>
          </cell>
          <cell r="L6018">
            <v>26</v>
          </cell>
          <cell r="M6018">
            <v>0</v>
          </cell>
        </row>
        <row r="6019">
          <cell r="J6019">
            <v>12</v>
          </cell>
          <cell r="K6019">
            <v>24</v>
          </cell>
          <cell r="L6019">
            <v>26</v>
          </cell>
          <cell r="M6019">
            <v>1</v>
          </cell>
        </row>
        <row r="6020">
          <cell r="J6020">
            <v>13</v>
          </cell>
          <cell r="K6020">
            <v>24</v>
          </cell>
          <cell r="L6020">
            <v>26</v>
          </cell>
          <cell r="M6020">
            <v>0</v>
          </cell>
        </row>
        <row r="6021">
          <cell r="J6021">
            <v>1</v>
          </cell>
          <cell r="K6021">
            <v>24</v>
          </cell>
          <cell r="L6021">
            <v>27</v>
          </cell>
          <cell r="M6021">
            <v>3.1509525400000002E-2</v>
          </cell>
        </row>
        <row r="6022">
          <cell r="J6022">
            <v>2</v>
          </cell>
          <cell r="K6022">
            <v>24</v>
          </cell>
          <cell r="L6022">
            <v>27</v>
          </cell>
          <cell r="M6022">
            <v>3.39847411E-2</v>
          </cell>
        </row>
        <row r="6023">
          <cell r="J6023">
            <v>3</v>
          </cell>
          <cell r="K6023">
            <v>24</v>
          </cell>
          <cell r="L6023">
            <v>27</v>
          </cell>
          <cell r="M6023">
            <v>3.6098373500000003E-2</v>
          </cell>
        </row>
        <row r="6024">
          <cell r="J6024">
            <v>4</v>
          </cell>
          <cell r="K6024">
            <v>24</v>
          </cell>
          <cell r="L6024">
            <v>27</v>
          </cell>
          <cell r="M6024">
            <v>3.96017876E-2</v>
          </cell>
        </row>
        <row r="6025">
          <cell r="J6025">
            <v>5</v>
          </cell>
          <cell r="K6025">
            <v>24</v>
          </cell>
          <cell r="L6025">
            <v>27</v>
          </cell>
          <cell r="M6025">
            <v>4.45921372E-2</v>
          </cell>
        </row>
        <row r="6026">
          <cell r="J6026">
            <v>6</v>
          </cell>
          <cell r="K6026">
            <v>24</v>
          </cell>
          <cell r="L6026">
            <v>27</v>
          </cell>
          <cell r="M6026">
            <v>4.9177011600000001E-2</v>
          </cell>
        </row>
        <row r="6027">
          <cell r="J6027">
            <v>7</v>
          </cell>
          <cell r="K6027">
            <v>24</v>
          </cell>
          <cell r="L6027">
            <v>27</v>
          </cell>
          <cell r="M6027">
            <v>5.5899391399999998E-2</v>
          </cell>
        </row>
        <row r="6028">
          <cell r="J6028">
            <v>8</v>
          </cell>
          <cell r="K6028">
            <v>24</v>
          </cell>
          <cell r="L6028">
            <v>27</v>
          </cell>
          <cell r="M6028">
            <v>6.4211412600000004E-2</v>
          </cell>
        </row>
        <row r="6029">
          <cell r="J6029">
            <v>9</v>
          </cell>
          <cell r="K6029">
            <v>24</v>
          </cell>
          <cell r="L6029">
            <v>27</v>
          </cell>
          <cell r="M6029">
            <v>8.22729076E-2</v>
          </cell>
        </row>
        <row r="6030">
          <cell r="J6030">
            <v>10</v>
          </cell>
          <cell r="K6030">
            <v>24</v>
          </cell>
          <cell r="L6030">
            <v>27</v>
          </cell>
          <cell r="M6030">
            <v>0.1290729954</v>
          </cell>
        </row>
        <row r="6031">
          <cell r="J6031">
            <v>11</v>
          </cell>
          <cell r="K6031">
            <v>24</v>
          </cell>
          <cell r="L6031">
            <v>27</v>
          </cell>
          <cell r="M6031">
            <v>0</v>
          </cell>
        </row>
        <row r="6032">
          <cell r="J6032">
            <v>12</v>
          </cell>
          <cell r="K6032">
            <v>24</v>
          </cell>
          <cell r="L6032">
            <v>27</v>
          </cell>
          <cell r="M6032">
            <v>1</v>
          </cell>
        </row>
        <row r="6033">
          <cell r="J6033">
            <v>13</v>
          </cell>
          <cell r="K6033">
            <v>24</v>
          </cell>
          <cell r="L6033">
            <v>27</v>
          </cell>
          <cell r="M6033">
            <v>0</v>
          </cell>
        </row>
        <row r="6034">
          <cell r="J6034">
            <v>1</v>
          </cell>
          <cell r="K6034">
            <v>24</v>
          </cell>
          <cell r="L6034">
            <v>28</v>
          </cell>
          <cell r="M6034">
            <v>3.8924516700000002E-2</v>
          </cell>
        </row>
        <row r="6035">
          <cell r="J6035">
            <v>2</v>
          </cell>
          <cell r="K6035">
            <v>24</v>
          </cell>
          <cell r="L6035">
            <v>28</v>
          </cell>
          <cell r="M6035">
            <v>4.1458619000000002E-2</v>
          </cell>
        </row>
        <row r="6036">
          <cell r="J6036">
            <v>3</v>
          </cell>
          <cell r="K6036">
            <v>24</v>
          </cell>
          <cell r="L6036">
            <v>28</v>
          </cell>
          <cell r="M6036">
            <v>4.3523025E-2</v>
          </cell>
        </row>
        <row r="6037">
          <cell r="J6037">
            <v>4</v>
          </cell>
          <cell r="K6037">
            <v>24</v>
          </cell>
          <cell r="L6037">
            <v>28</v>
          </cell>
          <cell r="M6037">
            <v>4.7038165100000001E-2</v>
          </cell>
        </row>
        <row r="6038">
          <cell r="J6038">
            <v>5</v>
          </cell>
          <cell r="K6038">
            <v>24</v>
          </cell>
          <cell r="L6038">
            <v>28</v>
          </cell>
          <cell r="M6038">
            <v>5.2052464200000002E-2</v>
          </cell>
        </row>
        <row r="6039">
          <cell r="J6039">
            <v>6</v>
          </cell>
          <cell r="K6039">
            <v>24</v>
          </cell>
          <cell r="L6039">
            <v>28</v>
          </cell>
          <cell r="M6039">
            <v>5.6541319999999999E-2</v>
          </cell>
        </row>
        <row r="6040">
          <cell r="J6040">
            <v>7</v>
          </cell>
          <cell r="K6040">
            <v>24</v>
          </cell>
          <cell r="L6040">
            <v>28</v>
          </cell>
          <cell r="M6040">
            <v>6.3089575300000006E-2</v>
          </cell>
        </row>
        <row r="6041">
          <cell r="J6041">
            <v>8</v>
          </cell>
          <cell r="K6041">
            <v>24</v>
          </cell>
          <cell r="L6041">
            <v>28</v>
          </cell>
          <cell r="M6041">
            <v>7.1436941700000006E-2</v>
          </cell>
        </row>
        <row r="6042">
          <cell r="J6042">
            <v>9</v>
          </cell>
          <cell r="K6042">
            <v>24</v>
          </cell>
          <cell r="L6042">
            <v>28</v>
          </cell>
          <cell r="M6042">
            <v>8.9180913900000006E-2</v>
          </cell>
        </row>
        <row r="6043">
          <cell r="J6043">
            <v>10</v>
          </cell>
          <cell r="K6043">
            <v>24</v>
          </cell>
          <cell r="L6043">
            <v>28</v>
          </cell>
          <cell r="M6043">
            <v>0.13517598559999999</v>
          </cell>
        </row>
        <row r="6044">
          <cell r="J6044">
            <v>11</v>
          </cell>
          <cell r="K6044">
            <v>24</v>
          </cell>
          <cell r="L6044">
            <v>28</v>
          </cell>
          <cell r="M6044">
            <v>0</v>
          </cell>
        </row>
        <row r="6045">
          <cell r="J6045">
            <v>12</v>
          </cell>
          <cell r="K6045">
            <v>24</v>
          </cell>
          <cell r="L6045">
            <v>28</v>
          </cell>
          <cell r="M6045">
            <v>1</v>
          </cell>
        </row>
        <row r="6046">
          <cell r="J6046">
            <v>13</v>
          </cell>
          <cell r="K6046">
            <v>24</v>
          </cell>
          <cell r="L6046">
            <v>28</v>
          </cell>
          <cell r="M6046">
            <v>0</v>
          </cell>
        </row>
        <row r="6047">
          <cell r="J6047">
            <v>1</v>
          </cell>
          <cell r="K6047">
            <v>24</v>
          </cell>
          <cell r="L6047">
            <v>29</v>
          </cell>
          <cell r="M6047">
            <v>4.4912716599999999E-2</v>
          </cell>
        </row>
        <row r="6048">
          <cell r="J6048">
            <v>2</v>
          </cell>
          <cell r="K6048">
            <v>24</v>
          </cell>
          <cell r="L6048">
            <v>29</v>
          </cell>
          <cell r="M6048">
            <v>4.74770339E-2</v>
          </cell>
        </row>
        <row r="6049">
          <cell r="J6049">
            <v>3</v>
          </cell>
          <cell r="K6049">
            <v>24</v>
          </cell>
          <cell r="L6049">
            <v>29</v>
          </cell>
          <cell r="M6049">
            <v>4.9488862699999997E-2</v>
          </cell>
        </row>
        <row r="6050">
          <cell r="J6050">
            <v>4</v>
          </cell>
          <cell r="K6050">
            <v>24</v>
          </cell>
          <cell r="L6050">
            <v>29</v>
          </cell>
          <cell r="M6050">
            <v>5.2998391300000003E-2</v>
          </cell>
        </row>
        <row r="6051">
          <cell r="J6051">
            <v>5</v>
          </cell>
          <cell r="K6051">
            <v>24</v>
          </cell>
          <cell r="L6051">
            <v>29</v>
          </cell>
          <cell r="M6051">
            <v>5.8016825199999997E-2</v>
          </cell>
        </row>
        <row r="6052">
          <cell r="J6052">
            <v>6</v>
          </cell>
          <cell r="K6052">
            <v>24</v>
          </cell>
          <cell r="L6052">
            <v>29</v>
          </cell>
          <cell r="M6052">
            <v>6.2417189300000002E-2</v>
          </cell>
        </row>
        <row r="6053">
          <cell r="J6053">
            <v>7</v>
          </cell>
          <cell r="K6053">
            <v>24</v>
          </cell>
          <cell r="L6053">
            <v>29</v>
          </cell>
          <cell r="M6053">
            <v>6.8808892100000005E-2</v>
          </cell>
        </row>
        <row r="6054">
          <cell r="J6054">
            <v>8</v>
          </cell>
          <cell r="K6054">
            <v>24</v>
          </cell>
          <cell r="L6054">
            <v>29</v>
          </cell>
          <cell r="M6054">
            <v>7.7158000599999998E-2</v>
          </cell>
        </row>
        <row r="6055">
          <cell r="J6055">
            <v>9</v>
          </cell>
          <cell r="K6055">
            <v>24</v>
          </cell>
          <cell r="L6055">
            <v>29</v>
          </cell>
          <cell r="M6055">
            <v>9.4645863499999996E-2</v>
          </cell>
        </row>
        <row r="6056">
          <cell r="J6056">
            <v>10</v>
          </cell>
          <cell r="K6056">
            <v>24</v>
          </cell>
          <cell r="L6056">
            <v>29</v>
          </cell>
          <cell r="M6056">
            <v>0.13999061609999999</v>
          </cell>
        </row>
        <row r="6057">
          <cell r="J6057">
            <v>11</v>
          </cell>
          <cell r="K6057">
            <v>24</v>
          </cell>
          <cell r="L6057">
            <v>29</v>
          </cell>
          <cell r="M6057">
            <v>0</v>
          </cell>
        </row>
        <row r="6058">
          <cell r="J6058">
            <v>12</v>
          </cell>
          <cell r="K6058">
            <v>24</v>
          </cell>
          <cell r="L6058">
            <v>29</v>
          </cell>
          <cell r="M6058">
            <v>1</v>
          </cell>
        </row>
        <row r="6059">
          <cell r="J6059">
            <v>13</v>
          </cell>
          <cell r="K6059">
            <v>24</v>
          </cell>
          <cell r="L6059">
            <v>29</v>
          </cell>
          <cell r="M6059">
            <v>0</v>
          </cell>
        </row>
        <row r="6060">
          <cell r="J6060">
            <v>1</v>
          </cell>
          <cell r="K6060">
            <v>24</v>
          </cell>
          <cell r="L6060">
            <v>30</v>
          </cell>
          <cell r="M6060">
            <v>4.9713636399999997E-2</v>
          </cell>
        </row>
        <row r="6061">
          <cell r="J6061">
            <v>2</v>
          </cell>
          <cell r="K6061">
            <v>24</v>
          </cell>
          <cell r="L6061">
            <v>30</v>
          </cell>
          <cell r="M6061">
            <v>5.2297610000000001E-2</v>
          </cell>
        </row>
        <row r="6062">
          <cell r="J6062">
            <v>3</v>
          </cell>
          <cell r="K6062">
            <v>24</v>
          </cell>
          <cell r="L6062">
            <v>30</v>
          </cell>
          <cell r="M6062">
            <v>5.4263909800000003E-2</v>
          </cell>
        </row>
        <row r="6063">
          <cell r="J6063">
            <v>4</v>
          </cell>
          <cell r="K6063">
            <v>24</v>
          </cell>
          <cell r="L6063">
            <v>30</v>
          </cell>
          <cell r="M6063">
            <v>5.7764971200000001E-2</v>
          </cell>
        </row>
        <row r="6064">
          <cell r="J6064">
            <v>5</v>
          </cell>
          <cell r="K6064">
            <v>24</v>
          </cell>
          <cell r="L6064">
            <v>30</v>
          </cell>
          <cell r="M6064">
            <v>6.2782723700000001E-2</v>
          </cell>
        </row>
        <row r="6065">
          <cell r="J6065">
            <v>6</v>
          </cell>
          <cell r="K6065">
            <v>24</v>
          </cell>
          <cell r="L6065">
            <v>30</v>
          </cell>
          <cell r="M6065">
            <v>6.7109268900000005E-2</v>
          </cell>
        </row>
        <row r="6066">
          <cell r="J6066">
            <v>7</v>
          </cell>
          <cell r="K6066">
            <v>24</v>
          </cell>
          <cell r="L6066">
            <v>30</v>
          </cell>
          <cell r="M6066">
            <v>7.3371279799999994E-2</v>
          </cell>
        </row>
        <row r="6067">
          <cell r="J6067">
            <v>8</v>
          </cell>
          <cell r="K6067">
            <v>24</v>
          </cell>
          <cell r="L6067">
            <v>30</v>
          </cell>
          <cell r="M6067">
            <v>8.1714754700000003E-2</v>
          </cell>
        </row>
        <row r="6068">
          <cell r="J6068">
            <v>9</v>
          </cell>
          <cell r="K6068">
            <v>24</v>
          </cell>
          <cell r="L6068">
            <v>30</v>
          </cell>
          <cell r="M6068">
            <v>9.8997376499999998E-2</v>
          </cell>
        </row>
        <row r="6069">
          <cell r="J6069">
            <v>10</v>
          </cell>
          <cell r="K6069">
            <v>24</v>
          </cell>
          <cell r="L6069">
            <v>30</v>
          </cell>
          <cell r="M6069">
            <v>0.1438207068</v>
          </cell>
        </row>
        <row r="6070">
          <cell r="J6070">
            <v>11</v>
          </cell>
          <cell r="K6070">
            <v>24</v>
          </cell>
          <cell r="L6070">
            <v>30</v>
          </cell>
          <cell r="M6070">
            <v>0</v>
          </cell>
        </row>
        <row r="6071">
          <cell r="J6071">
            <v>12</v>
          </cell>
          <cell r="K6071">
            <v>24</v>
          </cell>
          <cell r="L6071">
            <v>30</v>
          </cell>
          <cell r="M6071">
            <v>1</v>
          </cell>
        </row>
        <row r="6072">
          <cell r="J6072">
            <v>13</v>
          </cell>
          <cell r="K6072">
            <v>24</v>
          </cell>
          <cell r="L6072">
            <v>30</v>
          </cell>
          <cell r="M6072">
            <v>0</v>
          </cell>
        </row>
        <row r="6073">
          <cell r="J6073">
            <v>1</v>
          </cell>
          <cell r="K6073">
            <v>25</v>
          </cell>
          <cell r="L6073">
            <v>25</v>
          </cell>
          <cell r="M6073">
            <v>3.4891023000000001E-3</v>
          </cell>
        </row>
        <row r="6074">
          <cell r="J6074">
            <v>2</v>
          </cell>
          <cell r="K6074">
            <v>25</v>
          </cell>
          <cell r="L6074">
            <v>25</v>
          </cell>
          <cell r="M6074">
            <v>4.0533634999999997E-3</v>
          </cell>
        </row>
        <row r="6075">
          <cell r="J6075">
            <v>3</v>
          </cell>
          <cell r="K6075">
            <v>25</v>
          </cell>
          <cell r="L6075">
            <v>25</v>
          </cell>
          <cell r="M6075">
            <v>5.0426383E-3</v>
          </cell>
        </row>
        <row r="6076">
          <cell r="J6076">
            <v>4</v>
          </cell>
          <cell r="K6076">
            <v>25</v>
          </cell>
          <cell r="L6076">
            <v>25</v>
          </cell>
          <cell r="M6076">
            <v>6.8828331000000001E-3</v>
          </cell>
        </row>
        <row r="6077">
          <cell r="J6077">
            <v>5</v>
          </cell>
          <cell r="K6077">
            <v>25</v>
          </cell>
          <cell r="L6077">
            <v>25</v>
          </cell>
          <cell r="M6077">
            <v>9.9777883999999997E-3</v>
          </cell>
        </row>
        <row r="6078">
          <cell r="J6078">
            <v>6</v>
          </cell>
          <cell r="K6078">
            <v>25</v>
          </cell>
          <cell r="L6078">
            <v>25</v>
          </cell>
          <cell r="M6078">
            <v>1.3470614000000001E-2</v>
          </cell>
        </row>
        <row r="6079">
          <cell r="J6079">
            <v>7</v>
          </cell>
          <cell r="K6079">
            <v>25</v>
          </cell>
          <cell r="L6079">
            <v>25</v>
          </cell>
          <cell r="M6079">
            <v>1.8704821E-2</v>
          </cell>
        </row>
        <row r="6080">
          <cell r="J6080">
            <v>8</v>
          </cell>
          <cell r="K6080">
            <v>25</v>
          </cell>
          <cell r="L6080">
            <v>25</v>
          </cell>
          <cell r="M6080">
            <v>2.3466104299999999E-2</v>
          </cell>
        </row>
        <row r="6081">
          <cell r="J6081">
            <v>9</v>
          </cell>
          <cell r="K6081">
            <v>25</v>
          </cell>
          <cell r="L6081">
            <v>25</v>
          </cell>
          <cell r="M6081">
            <v>4.2010795500000003E-2</v>
          </cell>
        </row>
        <row r="6082">
          <cell r="J6082">
            <v>10</v>
          </cell>
          <cell r="K6082">
            <v>25</v>
          </cell>
          <cell r="L6082">
            <v>25</v>
          </cell>
          <cell r="M6082">
            <v>9.0907474599999996E-2</v>
          </cell>
        </row>
        <row r="6083">
          <cell r="J6083">
            <v>11</v>
          </cell>
          <cell r="K6083">
            <v>25</v>
          </cell>
          <cell r="L6083">
            <v>25</v>
          </cell>
          <cell r="M6083">
            <v>0</v>
          </cell>
        </row>
        <row r="6084">
          <cell r="J6084">
            <v>12</v>
          </cell>
          <cell r="K6084">
            <v>25</v>
          </cell>
          <cell r="L6084">
            <v>25</v>
          </cell>
          <cell r="M6084">
            <v>1</v>
          </cell>
        </row>
        <row r="6085">
          <cell r="J6085">
            <v>13</v>
          </cell>
          <cell r="K6085">
            <v>25</v>
          </cell>
          <cell r="L6085">
            <v>25</v>
          </cell>
          <cell r="M6085">
            <v>0</v>
          </cell>
        </row>
        <row r="6086">
          <cell r="J6086">
            <v>1</v>
          </cell>
          <cell r="K6086">
            <v>25</v>
          </cell>
          <cell r="L6086">
            <v>26</v>
          </cell>
          <cell r="M6086">
            <v>1.24076619E-2</v>
          </cell>
        </row>
        <row r="6087">
          <cell r="J6087">
            <v>2</v>
          </cell>
          <cell r="K6087">
            <v>25</v>
          </cell>
          <cell r="L6087">
            <v>26</v>
          </cell>
          <cell r="M6087">
            <v>1.4265846299999999E-2</v>
          </cell>
        </row>
        <row r="6088">
          <cell r="J6088">
            <v>3</v>
          </cell>
          <cell r="K6088">
            <v>25</v>
          </cell>
          <cell r="L6088">
            <v>26</v>
          </cell>
          <cell r="M6088">
            <v>1.6158597300000001E-2</v>
          </cell>
        </row>
        <row r="6089">
          <cell r="J6089">
            <v>4</v>
          </cell>
          <cell r="K6089">
            <v>25</v>
          </cell>
          <cell r="L6089">
            <v>26</v>
          </cell>
          <cell r="M6089">
            <v>1.9218419800000001E-2</v>
          </cell>
        </row>
        <row r="6090">
          <cell r="J6090">
            <v>5</v>
          </cell>
          <cell r="K6090">
            <v>25</v>
          </cell>
          <cell r="L6090">
            <v>26</v>
          </cell>
          <cell r="M6090">
            <v>2.3720465900000001E-2</v>
          </cell>
        </row>
        <row r="6091">
          <cell r="J6091">
            <v>6</v>
          </cell>
          <cell r="K6091">
            <v>25</v>
          </cell>
          <cell r="L6091">
            <v>26</v>
          </cell>
          <cell r="M6091">
            <v>2.82360722E-2</v>
          </cell>
        </row>
        <row r="6092">
          <cell r="J6092">
            <v>7</v>
          </cell>
          <cell r="K6092">
            <v>25</v>
          </cell>
          <cell r="L6092">
            <v>26</v>
          </cell>
          <cell r="M6092">
            <v>3.4944621799999999E-2</v>
          </cell>
        </row>
        <row r="6093">
          <cell r="J6093">
            <v>8</v>
          </cell>
          <cell r="K6093">
            <v>25</v>
          </cell>
          <cell r="L6093">
            <v>26</v>
          </cell>
          <cell r="M6093">
            <v>4.2391600199999997E-2</v>
          </cell>
        </row>
        <row r="6094">
          <cell r="J6094">
            <v>9</v>
          </cell>
          <cell r="K6094">
            <v>25</v>
          </cell>
          <cell r="L6094">
            <v>26</v>
          </cell>
          <cell r="M6094">
            <v>6.1258375800000001E-2</v>
          </cell>
        </row>
        <row r="6095">
          <cell r="J6095">
            <v>10</v>
          </cell>
          <cell r="K6095">
            <v>25</v>
          </cell>
          <cell r="L6095">
            <v>26</v>
          </cell>
          <cell r="M6095">
            <v>0.1100951672</v>
          </cell>
        </row>
        <row r="6096">
          <cell r="J6096">
            <v>11</v>
          </cell>
          <cell r="K6096">
            <v>25</v>
          </cell>
          <cell r="L6096">
            <v>26</v>
          </cell>
          <cell r="M6096">
            <v>0</v>
          </cell>
        </row>
        <row r="6097">
          <cell r="J6097">
            <v>12</v>
          </cell>
          <cell r="K6097">
            <v>25</v>
          </cell>
          <cell r="L6097">
            <v>26</v>
          </cell>
          <cell r="M6097">
            <v>1</v>
          </cell>
        </row>
        <row r="6098">
          <cell r="J6098">
            <v>13</v>
          </cell>
          <cell r="K6098">
            <v>25</v>
          </cell>
          <cell r="L6098">
            <v>26</v>
          </cell>
          <cell r="M6098">
            <v>0</v>
          </cell>
        </row>
        <row r="6099">
          <cell r="J6099">
            <v>1</v>
          </cell>
          <cell r="K6099">
            <v>25</v>
          </cell>
          <cell r="L6099">
            <v>27</v>
          </cell>
          <cell r="M6099">
            <v>2.2530898600000002E-2</v>
          </cell>
        </row>
        <row r="6100">
          <cell r="J6100">
            <v>2</v>
          </cell>
          <cell r="K6100">
            <v>25</v>
          </cell>
          <cell r="L6100">
            <v>27</v>
          </cell>
          <cell r="M6100">
            <v>2.48541914E-2</v>
          </cell>
        </row>
        <row r="6101">
          <cell r="J6101">
            <v>3</v>
          </cell>
          <cell r="K6101">
            <v>25</v>
          </cell>
          <cell r="L6101">
            <v>27</v>
          </cell>
          <cell r="M6101">
            <v>2.6967662999999999E-2</v>
          </cell>
        </row>
        <row r="6102">
          <cell r="J6102">
            <v>4</v>
          </cell>
          <cell r="K6102">
            <v>25</v>
          </cell>
          <cell r="L6102">
            <v>27</v>
          </cell>
          <cell r="M6102">
            <v>3.0386395300000001E-2</v>
          </cell>
        </row>
        <row r="6103">
          <cell r="J6103">
            <v>5</v>
          </cell>
          <cell r="K6103">
            <v>25</v>
          </cell>
          <cell r="L6103">
            <v>27</v>
          </cell>
          <cell r="M6103">
            <v>3.5276263299999999E-2</v>
          </cell>
        </row>
        <row r="6104">
          <cell r="J6104">
            <v>6</v>
          </cell>
          <cell r="K6104">
            <v>25</v>
          </cell>
          <cell r="L6104">
            <v>27</v>
          </cell>
          <cell r="M6104">
            <v>3.9925518100000001E-2</v>
          </cell>
        </row>
        <row r="6105">
          <cell r="J6105">
            <v>7</v>
          </cell>
          <cell r="K6105">
            <v>25</v>
          </cell>
          <cell r="L6105">
            <v>27</v>
          </cell>
          <cell r="M6105">
            <v>4.6783161500000003E-2</v>
          </cell>
        </row>
        <row r="6106">
          <cell r="J6106">
            <v>8</v>
          </cell>
          <cell r="K6106">
            <v>25</v>
          </cell>
          <cell r="L6106">
            <v>27</v>
          </cell>
          <cell r="M6106">
            <v>5.4925313000000003E-2</v>
          </cell>
        </row>
        <row r="6107">
          <cell r="J6107">
            <v>9</v>
          </cell>
          <cell r="K6107">
            <v>25</v>
          </cell>
          <cell r="L6107">
            <v>27</v>
          </cell>
          <cell r="M6107">
            <v>7.3372119099999994E-2</v>
          </cell>
        </row>
        <row r="6108">
          <cell r="J6108">
            <v>10</v>
          </cell>
          <cell r="K6108">
            <v>25</v>
          </cell>
          <cell r="L6108">
            <v>27</v>
          </cell>
          <cell r="M6108">
            <v>0.12114493680000001</v>
          </cell>
        </row>
        <row r="6109">
          <cell r="J6109">
            <v>11</v>
          </cell>
          <cell r="K6109">
            <v>25</v>
          </cell>
          <cell r="L6109">
            <v>27</v>
          </cell>
          <cell r="M6109">
            <v>0</v>
          </cell>
        </row>
        <row r="6110">
          <cell r="J6110">
            <v>12</v>
          </cell>
          <cell r="K6110">
            <v>25</v>
          </cell>
          <cell r="L6110">
            <v>27</v>
          </cell>
          <cell r="M6110">
            <v>1</v>
          </cell>
        </row>
        <row r="6111">
          <cell r="J6111">
            <v>13</v>
          </cell>
          <cell r="K6111">
            <v>25</v>
          </cell>
          <cell r="L6111">
            <v>27</v>
          </cell>
          <cell r="M6111">
            <v>0</v>
          </cell>
        </row>
        <row r="6112">
          <cell r="J6112">
            <v>1</v>
          </cell>
          <cell r="K6112">
            <v>25</v>
          </cell>
          <cell r="L6112">
            <v>28</v>
          </cell>
          <cell r="M6112">
            <v>3.1509525400000002E-2</v>
          </cell>
        </row>
        <row r="6113">
          <cell r="J6113">
            <v>2</v>
          </cell>
          <cell r="K6113">
            <v>25</v>
          </cell>
          <cell r="L6113">
            <v>28</v>
          </cell>
          <cell r="M6113">
            <v>3.39847411E-2</v>
          </cell>
        </row>
        <row r="6114">
          <cell r="J6114">
            <v>3</v>
          </cell>
          <cell r="K6114">
            <v>25</v>
          </cell>
          <cell r="L6114">
            <v>28</v>
          </cell>
          <cell r="M6114">
            <v>3.6098373500000003E-2</v>
          </cell>
        </row>
        <row r="6115">
          <cell r="J6115">
            <v>4</v>
          </cell>
          <cell r="K6115">
            <v>25</v>
          </cell>
          <cell r="L6115">
            <v>28</v>
          </cell>
          <cell r="M6115">
            <v>3.96017876E-2</v>
          </cell>
        </row>
        <row r="6116">
          <cell r="J6116">
            <v>5</v>
          </cell>
          <cell r="K6116">
            <v>25</v>
          </cell>
          <cell r="L6116">
            <v>28</v>
          </cell>
          <cell r="M6116">
            <v>4.45921372E-2</v>
          </cell>
        </row>
        <row r="6117">
          <cell r="J6117">
            <v>6</v>
          </cell>
          <cell r="K6117">
            <v>25</v>
          </cell>
          <cell r="L6117">
            <v>28</v>
          </cell>
          <cell r="M6117">
            <v>4.9177011600000001E-2</v>
          </cell>
        </row>
        <row r="6118">
          <cell r="J6118">
            <v>7</v>
          </cell>
          <cell r="K6118">
            <v>25</v>
          </cell>
          <cell r="L6118">
            <v>28</v>
          </cell>
          <cell r="M6118">
            <v>5.5899391399999998E-2</v>
          </cell>
        </row>
        <row r="6119">
          <cell r="J6119">
            <v>8</v>
          </cell>
          <cell r="K6119">
            <v>25</v>
          </cell>
          <cell r="L6119">
            <v>28</v>
          </cell>
          <cell r="M6119">
            <v>6.4211412600000004E-2</v>
          </cell>
        </row>
        <row r="6120">
          <cell r="J6120">
            <v>9</v>
          </cell>
          <cell r="K6120">
            <v>25</v>
          </cell>
          <cell r="L6120">
            <v>28</v>
          </cell>
          <cell r="M6120">
            <v>8.22729076E-2</v>
          </cell>
        </row>
        <row r="6121">
          <cell r="J6121">
            <v>10</v>
          </cell>
          <cell r="K6121">
            <v>25</v>
          </cell>
          <cell r="L6121">
            <v>28</v>
          </cell>
          <cell r="M6121">
            <v>0.1290729954</v>
          </cell>
        </row>
        <row r="6122">
          <cell r="J6122">
            <v>11</v>
          </cell>
          <cell r="K6122">
            <v>25</v>
          </cell>
          <cell r="L6122">
            <v>28</v>
          </cell>
          <cell r="M6122">
            <v>0</v>
          </cell>
        </row>
        <row r="6123">
          <cell r="J6123">
            <v>12</v>
          </cell>
          <cell r="K6123">
            <v>25</v>
          </cell>
          <cell r="L6123">
            <v>28</v>
          </cell>
          <cell r="M6123">
            <v>1</v>
          </cell>
        </row>
        <row r="6124">
          <cell r="J6124">
            <v>13</v>
          </cell>
          <cell r="K6124">
            <v>25</v>
          </cell>
          <cell r="L6124">
            <v>28</v>
          </cell>
          <cell r="M6124">
            <v>0</v>
          </cell>
        </row>
        <row r="6125">
          <cell r="J6125">
            <v>1</v>
          </cell>
          <cell r="K6125">
            <v>25</v>
          </cell>
          <cell r="L6125">
            <v>29</v>
          </cell>
          <cell r="M6125">
            <v>3.8924516700000002E-2</v>
          </cell>
        </row>
        <row r="6126">
          <cell r="J6126">
            <v>2</v>
          </cell>
          <cell r="K6126">
            <v>25</v>
          </cell>
          <cell r="L6126">
            <v>29</v>
          </cell>
          <cell r="M6126">
            <v>4.1458619000000002E-2</v>
          </cell>
        </row>
        <row r="6127">
          <cell r="J6127">
            <v>3</v>
          </cell>
          <cell r="K6127">
            <v>25</v>
          </cell>
          <cell r="L6127">
            <v>29</v>
          </cell>
          <cell r="M6127">
            <v>4.3523025E-2</v>
          </cell>
        </row>
        <row r="6128">
          <cell r="J6128">
            <v>4</v>
          </cell>
          <cell r="K6128">
            <v>25</v>
          </cell>
          <cell r="L6128">
            <v>29</v>
          </cell>
          <cell r="M6128">
            <v>4.7038165100000001E-2</v>
          </cell>
        </row>
        <row r="6129">
          <cell r="J6129">
            <v>5</v>
          </cell>
          <cell r="K6129">
            <v>25</v>
          </cell>
          <cell r="L6129">
            <v>29</v>
          </cell>
          <cell r="M6129">
            <v>5.2052464200000002E-2</v>
          </cell>
        </row>
        <row r="6130">
          <cell r="J6130">
            <v>6</v>
          </cell>
          <cell r="K6130">
            <v>25</v>
          </cell>
          <cell r="L6130">
            <v>29</v>
          </cell>
          <cell r="M6130">
            <v>5.6541319999999999E-2</v>
          </cell>
        </row>
        <row r="6131">
          <cell r="J6131">
            <v>7</v>
          </cell>
          <cell r="K6131">
            <v>25</v>
          </cell>
          <cell r="L6131">
            <v>29</v>
          </cell>
          <cell r="M6131">
            <v>6.3089575300000006E-2</v>
          </cell>
        </row>
        <row r="6132">
          <cell r="J6132">
            <v>8</v>
          </cell>
          <cell r="K6132">
            <v>25</v>
          </cell>
          <cell r="L6132">
            <v>29</v>
          </cell>
          <cell r="M6132">
            <v>7.1436941700000006E-2</v>
          </cell>
        </row>
        <row r="6133">
          <cell r="J6133">
            <v>9</v>
          </cell>
          <cell r="K6133">
            <v>25</v>
          </cell>
          <cell r="L6133">
            <v>29</v>
          </cell>
          <cell r="M6133">
            <v>8.9180913900000006E-2</v>
          </cell>
        </row>
        <row r="6134">
          <cell r="J6134">
            <v>10</v>
          </cell>
          <cell r="K6134">
            <v>25</v>
          </cell>
          <cell r="L6134">
            <v>29</v>
          </cell>
          <cell r="M6134">
            <v>0.13517598559999999</v>
          </cell>
        </row>
        <row r="6135">
          <cell r="J6135">
            <v>11</v>
          </cell>
          <cell r="K6135">
            <v>25</v>
          </cell>
          <cell r="L6135">
            <v>29</v>
          </cell>
          <cell r="M6135">
            <v>0</v>
          </cell>
        </row>
        <row r="6136">
          <cell r="J6136">
            <v>12</v>
          </cell>
          <cell r="K6136">
            <v>25</v>
          </cell>
          <cell r="L6136">
            <v>29</v>
          </cell>
          <cell r="M6136">
            <v>1</v>
          </cell>
        </row>
        <row r="6137">
          <cell r="J6137">
            <v>13</v>
          </cell>
          <cell r="K6137">
            <v>25</v>
          </cell>
          <cell r="L6137">
            <v>29</v>
          </cell>
          <cell r="M6137">
            <v>0</v>
          </cell>
        </row>
        <row r="6138">
          <cell r="J6138">
            <v>1</v>
          </cell>
          <cell r="K6138">
            <v>25</v>
          </cell>
          <cell r="L6138">
            <v>30</v>
          </cell>
          <cell r="M6138">
            <v>4.4912716599999999E-2</v>
          </cell>
        </row>
        <row r="6139">
          <cell r="J6139">
            <v>2</v>
          </cell>
          <cell r="K6139">
            <v>25</v>
          </cell>
          <cell r="L6139">
            <v>30</v>
          </cell>
          <cell r="M6139">
            <v>4.74770339E-2</v>
          </cell>
        </row>
        <row r="6140">
          <cell r="J6140">
            <v>3</v>
          </cell>
          <cell r="K6140">
            <v>25</v>
          </cell>
          <cell r="L6140">
            <v>30</v>
          </cell>
          <cell r="M6140">
            <v>4.9488862699999997E-2</v>
          </cell>
        </row>
        <row r="6141">
          <cell r="J6141">
            <v>4</v>
          </cell>
          <cell r="K6141">
            <v>25</v>
          </cell>
          <cell r="L6141">
            <v>30</v>
          </cell>
          <cell r="M6141">
            <v>5.2998391300000003E-2</v>
          </cell>
        </row>
        <row r="6142">
          <cell r="J6142">
            <v>5</v>
          </cell>
          <cell r="K6142">
            <v>25</v>
          </cell>
          <cell r="L6142">
            <v>30</v>
          </cell>
          <cell r="M6142">
            <v>5.8016825199999997E-2</v>
          </cell>
        </row>
        <row r="6143">
          <cell r="J6143">
            <v>6</v>
          </cell>
          <cell r="K6143">
            <v>25</v>
          </cell>
          <cell r="L6143">
            <v>30</v>
          </cell>
          <cell r="M6143">
            <v>6.2417189300000002E-2</v>
          </cell>
        </row>
        <row r="6144">
          <cell r="J6144">
            <v>7</v>
          </cell>
          <cell r="K6144">
            <v>25</v>
          </cell>
          <cell r="L6144">
            <v>30</v>
          </cell>
          <cell r="M6144">
            <v>6.8808892100000005E-2</v>
          </cell>
        </row>
        <row r="6145">
          <cell r="J6145">
            <v>8</v>
          </cell>
          <cell r="K6145">
            <v>25</v>
          </cell>
          <cell r="L6145">
            <v>30</v>
          </cell>
          <cell r="M6145">
            <v>7.7158000599999998E-2</v>
          </cell>
        </row>
        <row r="6146">
          <cell r="J6146">
            <v>9</v>
          </cell>
          <cell r="K6146">
            <v>25</v>
          </cell>
          <cell r="L6146">
            <v>30</v>
          </cell>
          <cell r="M6146">
            <v>9.4645863499999996E-2</v>
          </cell>
        </row>
        <row r="6147">
          <cell r="J6147">
            <v>10</v>
          </cell>
          <cell r="K6147">
            <v>25</v>
          </cell>
          <cell r="L6147">
            <v>30</v>
          </cell>
          <cell r="M6147">
            <v>0.13999061609999999</v>
          </cell>
        </row>
        <row r="6148">
          <cell r="J6148">
            <v>11</v>
          </cell>
          <cell r="K6148">
            <v>25</v>
          </cell>
          <cell r="L6148">
            <v>30</v>
          </cell>
          <cell r="M6148">
            <v>0</v>
          </cell>
        </row>
        <row r="6149">
          <cell r="J6149">
            <v>12</v>
          </cell>
          <cell r="K6149">
            <v>25</v>
          </cell>
          <cell r="L6149">
            <v>30</v>
          </cell>
          <cell r="M6149">
            <v>1</v>
          </cell>
        </row>
        <row r="6150">
          <cell r="J6150">
            <v>13</v>
          </cell>
          <cell r="K6150">
            <v>25</v>
          </cell>
          <cell r="L6150">
            <v>30</v>
          </cell>
          <cell r="M6150">
            <v>0</v>
          </cell>
        </row>
        <row r="6151">
          <cell r="J6151">
            <v>1</v>
          </cell>
          <cell r="K6151">
            <v>26</v>
          </cell>
          <cell r="L6151">
            <v>26</v>
          </cell>
          <cell r="M6151">
            <v>3.4891023000000001E-3</v>
          </cell>
        </row>
        <row r="6152">
          <cell r="J6152">
            <v>2</v>
          </cell>
          <cell r="K6152">
            <v>26</v>
          </cell>
          <cell r="L6152">
            <v>26</v>
          </cell>
          <cell r="M6152">
            <v>4.0533634999999997E-3</v>
          </cell>
        </row>
        <row r="6153">
          <cell r="J6153">
            <v>3</v>
          </cell>
          <cell r="K6153">
            <v>26</v>
          </cell>
          <cell r="L6153">
            <v>26</v>
          </cell>
          <cell r="M6153">
            <v>5.0426383E-3</v>
          </cell>
        </row>
        <row r="6154">
          <cell r="J6154">
            <v>4</v>
          </cell>
          <cell r="K6154">
            <v>26</v>
          </cell>
          <cell r="L6154">
            <v>26</v>
          </cell>
          <cell r="M6154">
            <v>6.8828331000000001E-3</v>
          </cell>
        </row>
        <row r="6155">
          <cell r="J6155">
            <v>5</v>
          </cell>
          <cell r="K6155">
            <v>26</v>
          </cell>
          <cell r="L6155">
            <v>26</v>
          </cell>
          <cell r="M6155">
            <v>9.9777883999999997E-3</v>
          </cell>
        </row>
        <row r="6156">
          <cell r="J6156">
            <v>6</v>
          </cell>
          <cell r="K6156">
            <v>26</v>
          </cell>
          <cell r="L6156">
            <v>26</v>
          </cell>
          <cell r="M6156">
            <v>1.3470614000000001E-2</v>
          </cell>
        </row>
        <row r="6157">
          <cell r="J6157">
            <v>7</v>
          </cell>
          <cell r="K6157">
            <v>26</v>
          </cell>
          <cell r="L6157">
            <v>26</v>
          </cell>
          <cell r="M6157">
            <v>1.8704821E-2</v>
          </cell>
        </row>
        <row r="6158">
          <cell r="J6158">
            <v>8</v>
          </cell>
          <cell r="K6158">
            <v>26</v>
          </cell>
          <cell r="L6158">
            <v>26</v>
          </cell>
          <cell r="M6158">
            <v>2.3466104299999999E-2</v>
          </cell>
        </row>
        <row r="6159">
          <cell r="J6159">
            <v>9</v>
          </cell>
          <cell r="K6159">
            <v>26</v>
          </cell>
          <cell r="L6159">
            <v>26</v>
          </cell>
          <cell r="M6159">
            <v>4.2010795500000003E-2</v>
          </cell>
        </row>
        <row r="6160">
          <cell r="J6160">
            <v>10</v>
          </cell>
          <cell r="K6160">
            <v>26</v>
          </cell>
          <cell r="L6160">
            <v>26</v>
          </cell>
          <cell r="M6160">
            <v>9.0907474599999996E-2</v>
          </cell>
        </row>
        <row r="6161">
          <cell r="J6161">
            <v>11</v>
          </cell>
          <cell r="K6161">
            <v>26</v>
          </cell>
          <cell r="L6161">
            <v>26</v>
          </cell>
          <cell r="M6161">
            <v>0</v>
          </cell>
        </row>
        <row r="6162">
          <cell r="J6162">
            <v>12</v>
          </cell>
          <cell r="K6162">
            <v>26</v>
          </cell>
          <cell r="L6162">
            <v>26</v>
          </cell>
          <cell r="M6162">
            <v>1</v>
          </cell>
        </row>
        <row r="6163">
          <cell r="J6163">
            <v>13</v>
          </cell>
          <cell r="K6163">
            <v>26</v>
          </cell>
          <cell r="L6163">
            <v>26</v>
          </cell>
          <cell r="M6163">
            <v>0</v>
          </cell>
        </row>
        <row r="6164">
          <cell r="J6164">
            <v>1</v>
          </cell>
          <cell r="K6164">
            <v>26</v>
          </cell>
          <cell r="L6164">
            <v>27</v>
          </cell>
          <cell r="M6164">
            <v>1.24076619E-2</v>
          </cell>
        </row>
        <row r="6165">
          <cell r="J6165">
            <v>2</v>
          </cell>
          <cell r="K6165">
            <v>26</v>
          </cell>
          <cell r="L6165">
            <v>27</v>
          </cell>
          <cell r="M6165">
            <v>1.4265846299999999E-2</v>
          </cell>
        </row>
        <row r="6166">
          <cell r="J6166">
            <v>3</v>
          </cell>
          <cell r="K6166">
            <v>26</v>
          </cell>
          <cell r="L6166">
            <v>27</v>
          </cell>
          <cell r="M6166">
            <v>1.6158597300000001E-2</v>
          </cell>
        </row>
        <row r="6167">
          <cell r="J6167">
            <v>4</v>
          </cell>
          <cell r="K6167">
            <v>26</v>
          </cell>
          <cell r="L6167">
            <v>27</v>
          </cell>
          <cell r="M6167">
            <v>1.9218419800000001E-2</v>
          </cell>
        </row>
        <row r="6168">
          <cell r="J6168">
            <v>5</v>
          </cell>
          <cell r="K6168">
            <v>26</v>
          </cell>
          <cell r="L6168">
            <v>27</v>
          </cell>
          <cell r="M6168">
            <v>2.3720465900000001E-2</v>
          </cell>
        </row>
        <row r="6169">
          <cell r="J6169">
            <v>6</v>
          </cell>
          <cell r="K6169">
            <v>26</v>
          </cell>
          <cell r="L6169">
            <v>27</v>
          </cell>
          <cell r="M6169">
            <v>2.82360722E-2</v>
          </cell>
        </row>
        <row r="6170">
          <cell r="J6170">
            <v>7</v>
          </cell>
          <cell r="K6170">
            <v>26</v>
          </cell>
          <cell r="L6170">
            <v>27</v>
          </cell>
          <cell r="M6170">
            <v>3.4944621799999999E-2</v>
          </cell>
        </row>
        <row r="6171">
          <cell r="J6171">
            <v>8</v>
          </cell>
          <cell r="K6171">
            <v>26</v>
          </cell>
          <cell r="L6171">
            <v>27</v>
          </cell>
          <cell r="M6171">
            <v>4.2391600199999997E-2</v>
          </cell>
        </row>
        <row r="6172">
          <cell r="J6172">
            <v>9</v>
          </cell>
          <cell r="K6172">
            <v>26</v>
          </cell>
          <cell r="L6172">
            <v>27</v>
          </cell>
          <cell r="M6172">
            <v>6.1258375800000001E-2</v>
          </cell>
        </row>
        <row r="6173">
          <cell r="J6173">
            <v>10</v>
          </cell>
          <cell r="K6173">
            <v>26</v>
          </cell>
          <cell r="L6173">
            <v>27</v>
          </cell>
          <cell r="M6173">
            <v>0.1100951672</v>
          </cell>
        </row>
        <row r="6174">
          <cell r="J6174">
            <v>11</v>
          </cell>
          <cell r="K6174">
            <v>26</v>
          </cell>
          <cell r="L6174">
            <v>27</v>
          </cell>
          <cell r="M6174">
            <v>0</v>
          </cell>
        </row>
        <row r="6175">
          <cell r="J6175">
            <v>12</v>
          </cell>
          <cell r="K6175">
            <v>26</v>
          </cell>
          <cell r="L6175">
            <v>27</v>
          </cell>
          <cell r="M6175">
            <v>1</v>
          </cell>
        </row>
        <row r="6176">
          <cell r="J6176">
            <v>13</v>
          </cell>
          <cell r="K6176">
            <v>26</v>
          </cell>
          <cell r="L6176">
            <v>27</v>
          </cell>
          <cell r="M6176">
            <v>0</v>
          </cell>
        </row>
        <row r="6177">
          <cell r="J6177">
            <v>1</v>
          </cell>
          <cell r="K6177">
            <v>26</v>
          </cell>
          <cell r="L6177">
            <v>28</v>
          </cell>
          <cell r="M6177">
            <v>2.2530898600000002E-2</v>
          </cell>
        </row>
        <row r="6178">
          <cell r="J6178">
            <v>2</v>
          </cell>
          <cell r="K6178">
            <v>26</v>
          </cell>
          <cell r="L6178">
            <v>28</v>
          </cell>
          <cell r="M6178">
            <v>2.48541914E-2</v>
          </cell>
        </row>
        <row r="6179">
          <cell r="J6179">
            <v>3</v>
          </cell>
          <cell r="K6179">
            <v>26</v>
          </cell>
          <cell r="L6179">
            <v>28</v>
          </cell>
          <cell r="M6179">
            <v>2.6967662999999999E-2</v>
          </cell>
        </row>
        <row r="6180">
          <cell r="J6180">
            <v>4</v>
          </cell>
          <cell r="K6180">
            <v>26</v>
          </cell>
          <cell r="L6180">
            <v>28</v>
          </cell>
          <cell r="M6180">
            <v>3.0386395300000001E-2</v>
          </cell>
        </row>
        <row r="6181">
          <cell r="J6181">
            <v>5</v>
          </cell>
          <cell r="K6181">
            <v>26</v>
          </cell>
          <cell r="L6181">
            <v>28</v>
          </cell>
          <cell r="M6181">
            <v>3.5276263299999999E-2</v>
          </cell>
        </row>
        <row r="6182">
          <cell r="J6182">
            <v>6</v>
          </cell>
          <cell r="K6182">
            <v>26</v>
          </cell>
          <cell r="L6182">
            <v>28</v>
          </cell>
          <cell r="M6182">
            <v>3.9925518100000001E-2</v>
          </cell>
        </row>
        <row r="6183">
          <cell r="J6183">
            <v>7</v>
          </cell>
          <cell r="K6183">
            <v>26</v>
          </cell>
          <cell r="L6183">
            <v>28</v>
          </cell>
          <cell r="M6183">
            <v>4.6783161500000003E-2</v>
          </cell>
        </row>
        <row r="6184">
          <cell r="J6184">
            <v>8</v>
          </cell>
          <cell r="K6184">
            <v>26</v>
          </cell>
          <cell r="L6184">
            <v>28</v>
          </cell>
          <cell r="M6184">
            <v>5.4925313000000003E-2</v>
          </cell>
        </row>
        <row r="6185">
          <cell r="J6185">
            <v>9</v>
          </cell>
          <cell r="K6185">
            <v>26</v>
          </cell>
          <cell r="L6185">
            <v>28</v>
          </cell>
          <cell r="M6185">
            <v>7.3372119099999994E-2</v>
          </cell>
        </row>
        <row r="6186">
          <cell r="J6186">
            <v>10</v>
          </cell>
          <cell r="K6186">
            <v>26</v>
          </cell>
          <cell r="L6186">
            <v>28</v>
          </cell>
          <cell r="M6186">
            <v>0.12114493680000001</v>
          </cell>
        </row>
        <row r="6187">
          <cell r="J6187">
            <v>11</v>
          </cell>
          <cell r="K6187">
            <v>26</v>
          </cell>
          <cell r="L6187">
            <v>28</v>
          </cell>
          <cell r="M6187">
            <v>0</v>
          </cell>
        </row>
        <row r="6188">
          <cell r="J6188">
            <v>12</v>
          </cell>
          <cell r="K6188">
            <v>26</v>
          </cell>
          <cell r="L6188">
            <v>28</v>
          </cell>
          <cell r="M6188">
            <v>1</v>
          </cell>
        </row>
        <row r="6189">
          <cell r="J6189">
            <v>13</v>
          </cell>
          <cell r="K6189">
            <v>26</v>
          </cell>
          <cell r="L6189">
            <v>28</v>
          </cell>
          <cell r="M6189">
            <v>0</v>
          </cell>
        </row>
        <row r="6190">
          <cell r="J6190">
            <v>1</v>
          </cell>
          <cell r="K6190">
            <v>26</v>
          </cell>
          <cell r="L6190">
            <v>29</v>
          </cell>
          <cell r="M6190">
            <v>3.1509525400000002E-2</v>
          </cell>
        </row>
        <row r="6191">
          <cell r="J6191">
            <v>2</v>
          </cell>
          <cell r="K6191">
            <v>26</v>
          </cell>
          <cell r="L6191">
            <v>29</v>
          </cell>
          <cell r="M6191">
            <v>3.39847411E-2</v>
          </cell>
        </row>
        <row r="6192">
          <cell r="J6192">
            <v>3</v>
          </cell>
          <cell r="K6192">
            <v>26</v>
          </cell>
          <cell r="L6192">
            <v>29</v>
          </cell>
          <cell r="M6192">
            <v>3.6098373500000003E-2</v>
          </cell>
        </row>
        <row r="6193">
          <cell r="J6193">
            <v>4</v>
          </cell>
          <cell r="K6193">
            <v>26</v>
          </cell>
          <cell r="L6193">
            <v>29</v>
          </cell>
          <cell r="M6193">
            <v>3.96017876E-2</v>
          </cell>
        </row>
        <row r="6194">
          <cell r="J6194">
            <v>5</v>
          </cell>
          <cell r="K6194">
            <v>26</v>
          </cell>
          <cell r="L6194">
            <v>29</v>
          </cell>
          <cell r="M6194">
            <v>4.45921372E-2</v>
          </cell>
        </row>
        <row r="6195">
          <cell r="J6195">
            <v>6</v>
          </cell>
          <cell r="K6195">
            <v>26</v>
          </cell>
          <cell r="L6195">
            <v>29</v>
          </cell>
          <cell r="M6195">
            <v>4.9177011600000001E-2</v>
          </cell>
        </row>
        <row r="6196">
          <cell r="J6196">
            <v>7</v>
          </cell>
          <cell r="K6196">
            <v>26</v>
          </cell>
          <cell r="L6196">
            <v>29</v>
          </cell>
          <cell r="M6196">
            <v>5.5899391399999998E-2</v>
          </cell>
        </row>
        <row r="6197">
          <cell r="J6197">
            <v>8</v>
          </cell>
          <cell r="K6197">
            <v>26</v>
          </cell>
          <cell r="L6197">
            <v>29</v>
          </cell>
          <cell r="M6197">
            <v>6.4211412600000004E-2</v>
          </cell>
        </row>
        <row r="6198">
          <cell r="J6198">
            <v>9</v>
          </cell>
          <cell r="K6198">
            <v>26</v>
          </cell>
          <cell r="L6198">
            <v>29</v>
          </cell>
          <cell r="M6198">
            <v>8.22729076E-2</v>
          </cell>
        </row>
        <row r="6199">
          <cell r="J6199">
            <v>10</v>
          </cell>
          <cell r="K6199">
            <v>26</v>
          </cell>
          <cell r="L6199">
            <v>29</v>
          </cell>
          <cell r="M6199">
            <v>0.1290729954</v>
          </cell>
        </row>
        <row r="6200">
          <cell r="J6200">
            <v>11</v>
          </cell>
          <cell r="K6200">
            <v>26</v>
          </cell>
          <cell r="L6200">
            <v>29</v>
          </cell>
          <cell r="M6200">
            <v>0</v>
          </cell>
        </row>
        <row r="6201">
          <cell r="J6201">
            <v>12</v>
          </cell>
          <cell r="K6201">
            <v>26</v>
          </cell>
          <cell r="L6201">
            <v>29</v>
          </cell>
          <cell r="M6201">
            <v>1</v>
          </cell>
        </row>
        <row r="6202">
          <cell r="J6202">
            <v>13</v>
          </cell>
          <cell r="K6202">
            <v>26</v>
          </cell>
          <cell r="L6202">
            <v>29</v>
          </cell>
          <cell r="M6202">
            <v>0</v>
          </cell>
        </row>
        <row r="6203">
          <cell r="J6203">
            <v>1</v>
          </cell>
          <cell r="K6203">
            <v>26</v>
          </cell>
          <cell r="L6203">
            <v>30</v>
          </cell>
          <cell r="M6203">
            <v>3.8924516700000002E-2</v>
          </cell>
        </row>
        <row r="6204">
          <cell r="J6204">
            <v>2</v>
          </cell>
          <cell r="K6204">
            <v>26</v>
          </cell>
          <cell r="L6204">
            <v>30</v>
          </cell>
          <cell r="M6204">
            <v>4.1458619000000002E-2</v>
          </cell>
        </row>
        <row r="6205">
          <cell r="J6205">
            <v>3</v>
          </cell>
          <cell r="K6205">
            <v>26</v>
          </cell>
          <cell r="L6205">
            <v>30</v>
          </cell>
          <cell r="M6205">
            <v>4.3523025E-2</v>
          </cell>
        </row>
        <row r="6206">
          <cell r="J6206">
            <v>4</v>
          </cell>
          <cell r="K6206">
            <v>26</v>
          </cell>
          <cell r="L6206">
            <v>30</v>
          </cell>
          <cell r="M6206">
            <v>4.7038165100000001E-2</v>
          </cell>
        </row>
        <row r="6207">
          <cell r="J6207">
            <v>5</v>
          </cell>
          <cell r="K6207">
            <v>26</v>
          </cell>
          <cell r="L6207">
            <v>30</v>
          </cell>
          <cell r="M6207">
            <v>5.2052464200000002E-2</v>
          </cell>
        </row>
        <row r="6208">
          <cell r="J6208">
            <v>6</v>
          </cell>
          <cell r="K6208">
            <v>26</v>
          </cell>
          <cell r="L6208">
            <v>30</v>
          </cell>
          <cell r="M6208">
            <v>5.6541319999999999E-2</v>
          </cell>
        </row>
        <row r="6209">
          <cell r="J6209">
            <v>7</v>
          </cell>
          <cell r="K6209">
            <v>26</v>
          </cell>
          <cell r="L6209">
            <v>30</v>
          </cell>
          <cell r="M6209">
            <v>6.3089575300000006E-2</v>
          </cell>
        </row>
        <row r="6210">
          <cell r="J6210">
            <v>8</v>
          </cell>
          <cell r="K6210">
            <v>26</v>
          </cell>
          <cell r="L6210">
            <v>30</v>
          </cell>
          <cell r="M6210">
            <v>7.1436941700000006E-2</v>
          </cell>
        </row>
        <row r="6211">
          <cell r="J6211">
            <v>9</v>
          </cell>
          <cell r="K6211">
            <v>26</v>
          </cell>
          <cell r="L6211">
            <v>30</v>
          </cell>
          <cell r="M6211">
            <v>8.9180913900000006E-2</v>
          </cell>
        </row>
        <row r="6212">
          <cell r="J6212">
            <v>10</v>
          </cell>
          <cell r="K6212">
            <v>26</v>
          </cell>
          <cell r="L6212">
            <v>30</v>
          </cell>
          <cell r="M6212">
            <v>0.13517598559999999</v>
          </cell>
        </row>
        <row r="6213">
          <cell r="J6213">
            <v>11</v>
          </cell>
          <cell r="K6213">
            <v>26</v>
          </cell>
          <cell r="L6213">
            <v>30</v>
          </cell>
          <cell r="M6213">
            <v>0</v>
          </cell>
        </row>
        <row r="6214">
          <cell r="J6214">
            <v>12</v>
          </cell>
          <cell r="K6214">
            <v>26</v>
          </cell>
          <cell r="L6214">
            <v>30</v>
          </cell>
          <cell r="M6214">
            <v>1</v>
          </cell>
        </row>
        <row r="6215">
          <cell r="J6215">
            <v>13</v>
          </cell>
          <cell r="K6215">
            <v>26</v>
          </cell>
          <cell r="L6215">
            <v>30</v>
          </cell>
          <cell r="M6215">
            <v>0</v>
          </cell>
        </row>
        <row r="6216">
          <cell r="J6216">
            <v>1</v>
          </cell>
          <cell r="K6216">
            <v>27</v>
          </cell>
          <cell r="L6216">
            <v>27</v>
          </cell>
          <cell r="M6216">
            <v>3.4891023000000001E-3</v>
          </cell>
        </row>
        <row r="6217">
          <cell r="J6217">
            <v>2</v>
          </cell>
          <cell r="K6217">
            <v>27</v>
          </cell>
          <cell r="L6217">
            <v>27</v>
          </cell>
          <cell r="M6217">
            <v>4.0533634999999997E-3</v>
          </cell>
        </row>
        <row r="6218">
          <cell r="J6218">
            <v>3</v>
          </cell>
          <cell r="K6218">
            <v>27</v>
          </cell>
          <cell r="L6218">
            <v>27</v>
          </cell>
          <cell r="M6218">
            <v>5.0426383E-3</v>
          </cell>
        </row>
        <row r="6219">
          <cell r="J6219">
            <v>4</v>
          </cell>
          <cell r="K6219">
            <v>27</v>
          </cell>
          <cell r="L6219">
            <v>27</v>
          </cell>
          <cell r="M6219">
            <v>6.8828331000000001E-3</v>
          </cell>
        </row>
        <row r="6220">
          <cell r="J6220">
            <v>5</v>
          </cell>
          <cell r="K6220">
            <v>27</v>
          </cell>
          <cell r="L6220">
            <v>27</v>
          </cell>
          <cell r="M6220">
            <v>9.9777883999999997E-3</v>
          </cell>
        </row>
        <row r="6221">
          <cell r="J6221">
            <v>6</v>
          </cell>
          <cell r="K6221">
            <v>27</v>
          </cell>
          <cell r="L6221">
            <v>27</v>
          </cell>
          <cell r="M6221">
            <v>1.3470614000000001E-2</v>
          </cell>
        </row>
        <row r="6222">
          <cell r="J6222">
            <v>7</v>
          </cell>
          <cell r="K6222">
            <v>27</v>
          </cell>
          <cell r="L6222">
            <v>27</v>
          </cell>
          <cell r="M6222">
            <v>1.8704821E-2</v>
          </cell>
        </row>
        <row r="6223">
          <cell r="J6223">
            <v>8</v>
          </cell>
          <cell r="K6223">
            <v>27</v>
          </cell>
          <cell r="L6223">
            <v>27</v>
          </cell>
          <cell r="M6223">
            <v>2.3466104299999999E-2</v>
          </cell>
        </row>
        <row r="6224">
          <cell r="J6224">
            <v>9</v>
          </cell>
          <cell r="K6224">
            <v>27</v>
          </cell>
          <cell r="L6224">
            <v>27</v>
          </cell>
          <cell r="M6224">
            <v>4.2010795500000003E-2</v>
          </cell>
        </row>
        <row r="6225">
          <cell r="J6225">
            <v>10</v>
          </cell>
          <cell r="K6225">
            <v>27</v>
          </cell>
          <cell r="L6225">
            <v>27</v>
          </cell>
          <cell r="M6225">
            <v>9.0907474599999996E-2</v>
          </cell>
        </row>
        <row r="6226">
          <cell r="J6226">
            <v>11</v>
          </cell>
          <cell r="K6226">
            <v>27</v>
          </cell>
          <cell r="L6226">
            <v>27</v>
          </cell>
          <cell r="M6226">
            <v>0</v>
          </cell>
        </row>
        <row r="6227">
          <cell r="J6227">
            <v>12</v>
          </cell>
          <cell r="K6227">
            <v>27</v>
          </cell>
          <cell r="L6227">
            <v>27</v>
          </cell>
          <cell r="M6227">
            <v>1</v>
          </cell>
        </row>
        <row r="6228">
          <cell r="J6228">
            <v>13</v>
          </cell>
          <cell r="K6228">
            <v>27</v>
          </cell>
          <cell r="L6228">
            <v>27</v>
          </cell>
          <cell r="M6228">
            <v>0</v>
          </cell>
        </row>
        <row r="6229">
          <cell r="J6229">
            <v>1</v>
          </cell>
          <cell r="K6229">
            <v>27</v>
          </cell>
          <cell r="L6229">
            <v>28</v>
          </cell>
          <cell r="M6229">
            <v>1.24076619E-2</v>
          </cell>
        </row>
        <row r="6230">
          <cell r="J6230">
            <v>2</v>
          </cell>
          <cell r="K6230">
            <v>27</v>
          </cell>
          <cell r="L6230">
            <v>28</v>
          </cell>
          <cell r="M6230">
            <v>1.4265846299999999E-2</v>
          </cell>
        </row>
        <row r="6231">
          <cell r="J6231">
            <v>3</v>
          </cell>
          <cell r="K6231">
            <v>27</v>
          </cell>
          <cell r="L6231">
            <v>28</v>
          </cell>
          <cell r="M6231">
            <v>1.6158597300000001E-2</v>
          </cell>
        </row>
        <row r="6232">
          <cell r="J6232">
            <v>4</v>
          </cell>
          <cell r="K6232">
            <v>27</v>
          </cell>
          <cell r="L6232">
            <v>28</v>
          </cell>
          <cell r="M6232">
            <v>1.9218419800000001E-2</v>
          </cell>
        </row>
        <row r="6233">
          <cell r="J6233">
            <v>5</v>
          </cell>
          <cell r="K6233">
            <v>27</v>
          </cell>
          <cell r="L6233">
            <v>28</v>
          </cell>
          <cell r="M6233">
            <v>2.3720465900000001E-2</v>
          </cell>
        </row>
        <row r="6234">
          <cell r="J6234">
            <v>6</v>
          </cell>
          <cell r="K6234">
            <v>27</v>
          </cell>
          <cell r="L6234">
            <v>28</v>
          </cell>
          <cell r="M6234">
            <v>2.82360722E-2</v>
          </cell>
        </row>
        <row r="6235">
          <cell r="J6235">
            <v>7</v>
          </cell>
          <cell r="K6235">
            <v>27</v>
          </cell>
          <cell r="L6235">
            <v>28</v>
          </cell>
          <cell r="M6235">
            <v>3.4944621799999999E-2</v>
          </cell>
        </row>
        <row r="6236">
          <cell r="J6236">
            <v>8</v>
          </cell>
          <cell r="K6236">
            <v>27</v>
          </cell>
          <cell r="L6236">
            <v>28</v>
          </cell>
          <cell r="M6236">
            <v>4.2391600199999997E-2</v>
          </cell>
        </row>
        <row r="6237">
          <cell r="J6237">
            <v>9</v>
          </cell>
          <cell r="K6237">
            <v>27</v>
          </cell>
          <cell r="L6237">
            <v>28</v>
          </cell>
          <cell r="M6237">
            <v>6.1258375800000001E-2</v>
          </cell>
        </row>
        <row r="6238">
          <cell r="J6238">
            <v>10</v>
          </cell>
          <cell r="K6238">
            <v>27</v>
          </cell>
          <cell r="L6238">
            <v>28</v>
          </cell>
          <cell r="M6238">
            <v>0.1100951672</v>
          </cell>
        </row>
        <row r="6239">
          <cell r="J6239">
            <v>11</v>
          </cell>
          <cell r="K6239">
            <v>27</v>
          </cell>
          <cell r="L6239">
            <v>28</v>
          </cell>
          <cell r="M6239">
            <v>0</v>
          </cell>
        </row>
        <row r="6240">
          <cell r="J6240">
            <v>12</v>
          </cell>
          <cell r="K6240">
            <v>27</v>
          </cell>
          <cell r="L6240">
            <v>28</v>
          </cell>
          <cell r="M6240">
            <v>1</v>
          </cell>
        </row>
        <row r="6241">
          <cell r="J6241">
            <v>13</v>
          </cell>
          <cell r="K6241">
            <v>27</v>
          </cell>
          <cell r="L6241">
            <v>28</v>
          </cell>
          <cell r="M6241">
            <v>0</v>
          </cell>
        </row>
        <row r="6242">
          <cell r="J6242">
            <v>1</v>
          </cell>
          <cell r="K6242">
            <v>27</v>
          </cell>
          <cell r="L6242">
            <v>29</v>
          </cell>
          <cell r="M6242">
            <v>2.2530898600000002E-2</v>
          </cell>
        </row>
        <row r="6243">
          <cell r="J6243">
            <v>2</v>
          </cell>
          <cell r="K6243">
            <v>27</v>
          </cell>
          <cell r="L6243">
            <v>29</v>
          </cell>
          <cell r="M6243">
            <v>2.48541914E-2</v>
          </cell>
        </row>
        <row r="6244">
          <cell r="J6244">
            <v>3</v>
          </cell>
          <cell r="K6244">
            <v>27</v>
          </cell>
          <cell r="L6244">
            <v>29</v>
          </cell>
          <cell r="M6244">
            <v>2.6967662999999999E-2</v>
          </cell>
        </row>
        <row r="6245">
          <cell r="J6245">
            <v>4</v>
          </cell>
          <cell r="K6245">
            <v>27</v>
          </cell>
          <cell r="L6245">
            <v>29</v>
          </cell>
          <cell r="M6245">
            <v>3.0386395300000001E-2</v>
          </cell>
        </row>
        <row r="6246">
          <cell r="J6246">
            <v>5</v>
          </cell>
          <cell r="K6246">
            <v>27</v>
          </cell>
          <cell r="L6246">
            <v>29</v>
          </cell>
          <cell r="M6246">
            <v>3.5276263299999999E-2</v>
          </cell>
        </row>
        <row r="6247">
          <cell r="J6247">
            <v>6</v>
          </cell>
          <cell r="K6247">
            <v>27</v>
          </cell>
          <cell r="L6247">
            <v>29</v>
          </cell>
          <cell r="M6247">
            <v>3.9925518100000001E-2</v>
          </cell>
        </row>
        <row r="6248">
          <cell r="J6248">
            <v>7</v>
          </cell>
          <cell r="K6248">
            <v>27</v>
          </cell>
          <cell r="L6248">
            <v>29</v>
          </cell>
          <cell r="M6248">
            <v>4.6783161500000003E-2</v>
          </cell>
        </row>
        <row r="6249">
          <cell r="J6249">
            <v>8</v>
          </cell>
          <cell r="K6249">
            <v>27</v>
          </cell>
          <cell r="L6249">
            <v>29</v>
          </cell>
          <cell r="M6249">
            <v>5.4925313000000003E-2</v>
          </cell>
        </row>
        <row r="6250">
          <cell r="J6250">
            <v>9</v>
          </cell>
          <cell r="K6250">
            <v>27</v>
          </cell>
          <cell r="L6250">
            <v>29</v>
          </cell>
          <cell r="M6250">
            <v>7.3372119099999994E-2</v>
          </cell>
        </row>
        <row r="6251">
          <cell r="J6251">
            <v>10</v>
          </cell>
          <cell r="K6251">
            <v>27</v>
          </cell>
          <cell r="L6251">
            <v>29</v>
          </cell>
          <cell r="M6251">
            <v>0.12114493680000001</v>
          </cell>
        </row>
        <row r="6252">
          <cell r="J6252">
            <v>11</v>
          </cell>
          <cell r="K6252">
            <v>27</v>
          </cell>
          <cell r="L6252">
            <v>29</v>
          </cell>
          <cell r="M6252">
            <v>0</v>
          </cell>
        </row>
        <row r="6253">
          <cell r="J6253">
            <v>12</v>
          </cell>
          <cell r="K6253">
            <v>27</v>
          </cell>
          <cell r="L6253">
            <v>29</v>
          </cell>
          <cell r="M6253">
            <v>1</v>
          </cell>
        </row>
        <row r="6254">
          <cell r="J6254">
            <v>13</v>
          </cell>
          <cell r="K6254">
            <v>27</v>
          </cell>
          <cell r="L6254">
            <v>29</v>
          </cell>
          <cell r="M6254">
            <v>0</v>
          </cell>
        </row>
        <row r="6255">
          <cell r="J6255">
            <v>1</v>
          </cell>
          <cell r="K6255">
            <v>27</v>
          </cell>
          <cell r="L6255">
            <v>30</v>
          </cell>
          <cell r="M6255">
            <v>3.1509525400000002E-2</v>
          </cell>
        </row>
        <row r="6256">
          <cell r="J6256">
            <v>2</v>
          </cell>
          <cell r="K6256">
            <v>27</v>
          </cell>
          <cell r="L6256">
            <v>30</v>
          </cell>
          <cell r="M6256">
            <v>3.39847411E-2</v>
          </cell>
        </row>
        <row r="6257">
          <cell r="J6257">
            <v>3</v>
          </cell>
          <cell r="K6257">
            <v>27</v>
          </cell>
          <cell r="L6257">
            <v>30</v>
          </cell>
          <cell r="M6257">
            <v>3.6098373500000003E-2</v>
          </cell>
        </row>
        <row r="6258">
          <cell r="J6258">
            <v>4</v>
          </cell>
          <cell r="K6258">
            <v>27</v>
          </cell>
          <cell r="L6258">
            <v>30</v>
          </cell>
          <cell r="M6258">
            <v>3.96017876E-2</v>
          </cell>
        </row>
        <row r="6259">
          <cell r="J6259">
            <v>5</v>
          </cell>
          <cell r="K6259">
            <v>27</v>
          </cell>
          <cell r="L6259">
            <v>30</v>
          </cell>
          <cell r="M6259">
            <v>4.45921372E-2</v>
          </cell>
        </row>
        <row r="6260">
          <cell r="J6260">
            <v>6</v>
          </cell>
          <cell r="K6260">
            <v>27</v>
          </cell>
          <cell r="L6260">
            <v>30</v>
          </cell>
          <cell r="M6260">
            <v>4.9177011600000001E-2</v>
          </cell>
        </row>
        <row r="6261">
          <cell r="J6261">
            <v>7</v>
          </cell>
          <cell r="K6261">
            <v>27</v>
          </cell>
          <cell r="L6261">
            <v>30</v>
          </cell>
          <cell r="M6261">
            <v>5.5899391399999998E-2</v>
          </cell>
        </row>
        <row r="6262">
          <cell r="J6262">
            <v>8</v>
          </cell>
          <cell r="K6262">
            <v>27</v>
          </cell>
          <cell r="L6262">
            <v>30</v>
          </cell>
          <cell r="M6262">
            <v>6.4211412600000004E-2</v>
          </cell>
        </row>
        <row r="6263">
          <cell r="J6263">
            <v>9</v>
          </cell>
          <cell r="K6263">
            <v>27</v>
          </cell>
          <cell r="L6263">
            <v>30</v>
          </cell>
          <cell r="M6263">
            <v>8.22729076E-2</v>
          </cell>
        </row>
        <row r="6264">
          <cell r="J6264">
            <v>10</v>
          </cell>
          <cell r="K6264">
            <v>27</v>
          </cell>
          <cell r="L6264">
            <v>30</v>
          </cell>
          <cell r="M6264">
            <v>0.1290729954</v>
          </cell>
        </row>
        <row r="6265">
          <cell r="J6265">
            <v>11</v>
          </cell>
          <cell r="K6265">
            <v>27</v>
          </cell>
          <cell r="L6265">
            <v>30</v>
          </cell>
          <cell r="M6265">
            <v>0</v>
          </cell>
        </row>
        <row r="6266">
          <cell r="J6266">
            <v>12</v>
          </cell>
          <cell r="K6266">
            <v>27</v>
          </cell>
          <cell r="L6266">
            <v>30</v>
          </cell>
          <cell r="M6266">
            <v>1</v>
          </cell>
        </row>
        <row r="6267">
          <cell r="J6267">
            <v>13</v>
          </cell>
          <cell r="K6267">
            <v>27</v>
          </cell>
          <cell r="L6267">
            <v>30</v>
          </cell>
          <cell r="M6267">
            <v>0</v>
          </cell>
        </row>
        <row r="6268">
          <cell r="J6268">
            <v>1</v>
          </cell>
          <cell r="K6268">
            <v>28</v>
          </cell>
          <cell r="L6268">
            <v>28</v>
          </cell>
          <cell r="M6268">
            <v>3.4891023000000001E-3</v>
          </cell>
        </row>
        <row r="6269">
          <cell r="J6269">
            <v>2</v>
          </cell>
          <cell r="K6269">
            <v>28</v>
          </cell>
          <cell r="L6269">
            <v>28</v>
          </cell>
          <cell r="M6269">
            <v>4.0533634999999997E-3</v>
          </cell>
        </row>
        <row r="6270">
          <cell r="J6270">
            <v>3</v>
          </cell>
          <cell r="K6270">
            <v>28</v>
          </cell>
          <cell r="L6270">
            <v>28</v>
          </cell>
          <cell r="M6270">
            <v>5.0426383E-3</v>
          </cell>
        </row>
        <row r="6271">
          <cell r="J6271">
            <v>4</v>
          </cell>
          <cell r="K6271">
            <v>28</v>
          </cell>
          <cell r="L6271">
            <v>28</v>
          </cell>
          <cell r="M6271">
            <v>6.8828331000000001E-3</v>
          </cell>
        </row>
        <row r="6272">
          <cell r="J6272">
            <v>5</v>
          </cell>
          <cell r="K6272">
            <v>28</v>
          </cell>
          <cell r="L6272">
            <v>28</v>
          </cell>
          <cell r="M6272">
            <v>9.9777883999999997E-3</v>
          </cell>
        </row>
        <row r="6273">
          <cell r="J6273">
            <v>6</v>
          </cell>
          <cell r="K6273">
            <v>28</v>
          </cell>
          <cell r="L6273">
            <v>28</v>
          </cell>
          <cell r="M6273">
            <v>1.3470614000000001E-2</v>
          </cell>
        </row>
        <row r="6274">
          <cell r="J6274">
            <v>7</v>
          </cell>
          <cell r="K6274">
            <v>28</v>
          </cell>
          <cell r="L6274">
            <v>28</v>
          </cell>
          <cell r="M6274">
            <v>1.8704821E-2</v>
          </cell>
        </row>
        <row r="6275">
          <cell r="J6275">
            <v>8</v>
          </cell>
          <cell r="K6275">
            <v>28</v>
          </cell>
          <cell r="L6275">
            <v>28</v>
          </cell>
          <cell r="M6275">
            <v>2.3466104299999999E-2</v>
          </cell>
        </row>
        <row r="6276">
          <cell r="J6276">
            <v>9</v>
          </cell>
          <cell r="K6276">
            <v>28</v>
          </cell>
          <cell r="L6276">
            <v>28</v>
          </cell>
          <cell r="M6276">
            <v>4.2010795500000003E-2</v>
          </cell>
        </row>
        <row r="6277">
          <cell r="J6277">
            <v>10</v>
          </cell>
          <cell r="K6277">
            <v>28</v>
          </cell>
          <cell r="L6277">
            <v>28</v>
          </cell>
          <cell r="M6277">
            <v>9.0907474599999996E-2</v>
          </cell>
        </row>
        <row r="6278">
          <cell r="J6278">
            <v>11</v>
          </cell>
          <cell r="K6278">
            <v>28</v>
          </cell>
          <cell r="L6278">
            <v>28</v>
          </cell>
          <cell r="M6278">
            <v>0</v>
          </cell>
        </row>
        <row r="6279">
          <cell r="J6279">
            <v>12</v>
          </cell>
          <cell r="K6279">
            <v>28</v>
          </cell>
          <cell r="L6279">
            <v>28</v>
          </cell>
          <cell r="M6279">
            <v>1</v>
          </cell>
        </row>
        <row r="6280">
          <cell r="J6280">
            <v>13</v>
          </cell>
          <cell r="K6280">
            <v>28</v>
          </cell>
          <cell r="L6280">
            <v>28</v>
          </cell>
          <cell r="M6280">
            <v>0</v>
          </cell>
        </row>
        <row r="6281">
          <cell r="J6281">
            <v>1</v>
          </cell>
          <cell r="K6281">
            <v>28</v>
          </cell>
          <cell r="L6281">
            <v>29</v>
          </cell>
          <cell r="M6281">
            <v>1.24076619E-2</v>
          </cell>
        </row>
        <row r="6282">
          <cell r="J6282">
            <v>2</v>
          </cell>
          <cell r="K6282">
            <v>28</v>
          </cell>
          <cell r="L6282">
            <v>29</v>
          </cell>
          <cell r="M6282">
            <v>1.4265846299999999E-2</v>
          </cell>
        </row>
        <row r="6283">
          <cell r="J6283">
            <v>3</v>
          </cell>
          <cell r="K6283">
            <v>28</v>
          </cell>
          <cell r="L6283">
            <v>29</v>
          </cell>
          <cell r="M6283">
            <v>1.6158597300000001E-2</v>
          </cell>
        </row>
        <row r="6284">
          <cell r="J6284">
            <v>4</v>
          </cell>
          <cell r="K6284">
            <v>28</v>
          </cell>
          <cell r="L6284">
            <v>29</v>
          </cell>
          <cell r="M6284">
            <v>1.9218419800000001E-2</v>
          </cell>
        </row>
        <row r="6285">
          <cell r="J6285">
            <v>5</v>
          </cell>
          <cell r="K6285">
            <v>28</v>
          </cell>
          <cell r="L6285">
            <v>29</v>
          </cell>
          <cell r="M6285">
            <v>2.3720465900000001E-2</v>
          </cell>
        </row>
        <row r="6286">
          <cell r="J6286">
            <v>6</v>
          </cell>
          <cell r="K6286">
            <v>28</v>
          </cell>
          <cell r="L6286">
            <v>29</v>
          </cell>
          <cell r="M6286">
            <v>2.82360722E-2</v>
          </cell>
        </row>
        <row r="6287">
          <cell r="J6287">
            <v>7</v>
          </cell>
          <cell r="K6287">
            <v>28</v>
          </cell>
          <cell r="L6287">
            <v>29</v>
          </cell>
          <cell r="M6287">
            <v>3.4944621799999999E-2</v>
          </cell>
        </row>
        <row r="6288">
          <cell r="J6288">
            <v>8</v>
          </cell>
          <cell r="K6288">
            <v>28</v>
          </cell>
          <cell r="L6288">
            <v>29</v>
          </cell>
          <cell r="M6288">
            <v>4.2391600199999997E-2</v>
          </cell>
        </row>
        <row r="6289">
          <cell r="J6289">
            <v>9</v>
          </cell>
          <cell r="K6289">
            <v>28</v>
          </cell>
          <cell r="L6289">
            <v>29</v>
          </cell>
          <cell r="M6289">
            <v>6.1258375800000001E-2</v>
          </cell>
        </row>
        <row r="6290">
          <cell r="J6290">
            <v>10</v>
          </cell>
          <cell r="K6290">
            <v>28</v>
          </cell>
          <cell r="L6290">
            <v>29</v>
          </cell>
          <cell r="M6290">
            <v>0.1100951672</v>
          </cell>
        </row>
        <row r="6291">
          <cell r="J6291">
            <v>11</v>
          </cell>
          <cell r="K6291">
            <v>28</v>
          </cell>
          <cell r="L6291">
            <v>29</v>
          </cell>
          <cell r="M6291">
            <v>0</v>
          </cell>
        </row>
        <row r="6292">
          <cell r="J6292">
            <v>12</v>
          </cell>
          <cell r="K6292">
            <v>28</v>
          </cell>
          <cell r="L6292">
            <v>29</v>
          </cell>
          <cell r="M6292">
            <v>1</v>
          </cell>
        </row>
        <row r="6293">
          <cell r="J6293">
            <v>13</v>
          </cell>
          <cell r="K6293">
            <v>28</v>
          </cell>
          <cell r="L6293">
            <v>29</v>
          </cell>
          <cell r="M6293">
            <v>0</v>
          </cell>
        </row>
        <row r="6294">
          <cell r="J6294">
            <v>1</v>
          </cell>
          <cell r="K6294">
            <v>28</v>
          </cell>
          <cell r="L6294">
            <v>30</v>
          </cell>
          <cell r="M6294">
            <v>2.2530898600000002E-2</v>
          </cell>
        </row>
        <row r="6295">
          <cell r="J6295">
            <v>2</v>
          </cell>
          <cell r="K6295">
            <v>28</v>
          </cell>
          <cell r="L6295">
            <v>30</v>
          </cell>
          <cell r="M6295">
            <v>2.48541914E-2</v>
          </cell>
        </row>
        <row r="6296">
          <cell r="J6296">
            <v>3</v>
          </cell>
          <cell r="K6296">
            <v>28</v>
          </cell>
          <cell r="L6296">
            <v>30</v>
          </cell>
          <cell r="M6296">
            <v>2.6967662999999999E-2</v>
          </cell>
        </row>
        <row r="6297">
          <cell r="J6297">
            <v>4</v>
          </cell>
          <cell r="K6297">
            <v>28</v>
          </cell>
          <cell r="L6297">
            <v>30</v>
          </cell>
          <cell r="M6297">
            <v>3.0386395300000001E-2</v>
          </cell>
        </row>
        <row r="6298">
          <cell r="J6298">
            <v>5</v>
          </cell>
          <cell r="K6298">
            <v>28</v>
          </cell>
          <cell r="L6298">
            <v>30</v>
          </cell>
          <cell r="M6298">
            <v>3.5276263299999999E-2</v>
          </cell>
        </row>
        <row r="6299">
          <cell r="J6299">
            <v>6</v>
          </cell>
          <cell r="K6299">
            <v>28</v>
          </cell>
          <cell r="L6299">
            <v>30</v>
          </cell>
          <cell r="M6299">
            <v>3.9925518100000001E-2</v>
          </cell>
        </row>
        <row r="6300">
          <cell r="J6300">
            <v>7</v>
          </cell>
          <cell r="K6300">
            <v>28</v>
          </cell>
          <cell r="L6300">
            <v>30</v>
          </cell>
          <cell r="M6300">
            <v>4.6783161500000003E-2</v>
          </cell>
        </row>
        <row r="6301">
          <cell r="J6301">
            <v>8</v>
          </cell>
          <cell r="K6301">
            <v>28</v>
          </cell>
          <cell r="L6301">
            <v>30</v>
          </cell>
          <cell r="M6301">
            <v>5.4925313000000003E-2</v>
          </cell>
        </row>
        <row r="6302">
          <cell r="J6302">
            <v>9</v>
          </cell>
          <cell r="K6302">
            <v>28</v>
          </cell>
          <cell r="L6302">
            <v>30</v>
          </cell>
          <cell r="M6302">
            <v>7.3372119099999994E-2</v>
          </cell>
        </row>
        <row r="6303">
          <cell r="J6303">
            <v>10</v>
          </cell>
          <cell r="K6303">
            <v>28</v>
          </cell>
          <cell r="L6303">
            <v>30</v>
          </cell>
          <cell r="M6303">
            <v>0.12114493680000001</v>
          </cell>
        </row>
        <row r="6304">
          <cell r="J6304">
            <v>11</v>
          </cell>
          <cell r="K6304">
            <v>28</v>
          </cell>
          <cell r="L6304">
            <v>30</v>
          </cell>
          <cell r="M6304">
            <v>0</v>
          </cell>
        </row>
        <row r="6305">
          <cell r="J6305">
            <v>12</v>
          </cell>
          <cell r="K6305">
            <v>28</v>
          </cell>
          <cell r="L6305">
            <v>30</v>
          </cell>
          <cell r="M6305">
            <v>1</v>
          </cell>
        </row>
        <row r="6306">
          <cell r="J6306">
            <v>13</v>
          </cell>
          <cell r="K6306">
            <v>28</v>
          </cell>
          <cell r="L6306">
            <v>30</v>
          </cell>
          <cell r="M6306">
            <v>0</v>
          </cell>
        </row>
        <row r="6307">
          <cell r="J6307">
            <v>1</v>
          </cell>
          <cell r="K6307">
            <v>29</v>
          </cell>
          <cell r="L6307">
            <v>29</v>
          </cell>
          <cell r="M6307">
            <v>3.4891023000000001E-3</v>
          </cell>
        </row>
        <row r="6308">
          <cell r="J6308">
            <v>2</v>
          </cell>
          <cell r="K6308">
            <v>29</v>
          </cell>
          <cell r="L6308">
            <v>29</v>
          </cell>
          <cell r="M6308">
            <v>4.0533634999999997E-3</v>
          </cell>
        </row>
        <row r="6309">
          <cell r="J6309">
            <v>3</v>
          </cell>
          <cell r="K6309">
            <v>29</v>
          </cell>
          <cell r="L6309">
            <v>29</v>
          </cell>
          <cell r="M6309">
            <v>5.0426383E-3</v>
          </cell>
        </row>
        <row r="6310">
          <cell r="J6310">
            <v>4</v>
          </cell>
          <cell r="K6310">
            <v>29</v>
          </cell>
          <cell r="L6310">
            <v>29</v>
          </cell>
          <cell r="M6310">
            <v>6.8828331000000001E-3</v>
          </cell>
        </row>
        <row r="6311">
          <cell r="J6311">
            <v>5</v>
          </cell>
          <cell r="K6311">
            <v>29</v>
          </cell>
          <cell r="L6311">
            <v>29</v>
          </cell>
          <cell r="M6311">
            <v>9.9777883999999997E-3</v>
          </cell>
        </row>
        <row r="6312">
          <cell r="J6312">
            <v>6</v>
          </cell>
          <cell r="K6312">
            <v>29</v>
          </cell>
          <cell r="L6312">
            <v>29</v>
          </cell>
          <cell r="M6312">
            <v>1.3470614000000001E-2</v>
          </cell>
        </row>
        <row r="6313">
          <cell r="J6313">
            <v>7</v>
          </cell>
          <cell r="K6313">
            <v>29</v>
          </cell>
          <cell r="L6313">
            <v>29</v>
          </cell>
          <cell r="M6313">
            <v>1.8704821E-2</v>
          </cell>
        </row>
        <row r="6314">
          <cell r="J6314">
            <v>8</v>
          </cell>
          <cell r="K6314">
            <v>29</v>
          </cell>
          <cell r="L6314">
            <v>29</v>
          </cell>
          <cell r="M6314">
            <v>2.3466104299999999E-2</v>
          </cell>
        </row>
        <row r="6315">
          <cell r="J6315">
            <v>9</v>
          </cell>
          <cell r="K6315">
            <v>29</v>
          </cell>
          <cell r="L6315">
            <v>29</v>
          </cell>
          <cell r="M6315">
            <v>4.2010795500000003E-2</v>
          </cell>
        </row>
        <row r="6316">
          <cell r="J6316">
            <v>10</v>
          </cell>
          <cell r="K6316">
            <v>29</v>
          </cell>
          <cell r="L6316">
            <v>29</v>
          </cell>
          <cell r="M6316">
            <v>9.0907474599999996E-2</v>
          </cell>
        </row>
        <row r="6317">
          <cell r="J6317">
            <v>11</v>
          </cell>
          <cell r="K6317">
            <v>29</v>
          </cell>
          <cell r="L6317">
            <v>29</v>
          </cell>
          <cell r="M6317">
            <v>0</v>
          </cell>
        </row>
        <row r="6318">
          <cell r="J6318">
            <v>12</v>
          </cell>
          <cell r="K6318">
            <v>29</v>
          </cell>
          <cell r="L6318">
            <v>29</v>
          </cell>
          <cell r="M6318">
            <v>1</v>
          </cell>
        </row>
        <row r="6319">
          <cell r="J6319">
            <v>13</v>
          </cell>
          <cell r="K6319">
            <v>29</v>
          </cell>
          <cell r="L6319">
            <v>29</v>
          </cell>
          <cell r="M6319">
            <v>0</v>
          </cell>
        </row>
        <row r="6320">
          <cell r="J6320">
            <v>1</v>
          </cell>
          <cell r="K6320">
            <v>29</v>
          </cell>
          <cell r="L6320">
            <v>30</v>
          </cell>
          <cell r="M6320">
            <v>1.24076619E-2</v>
          </cell>
        </row>
        <row r="6321">
          <cell r="J6321">
            <v>2</v>
          </cell>
          <cell r="K6321">
            <v>29</v>
          </cell>
          <cell r="L6321">
            <v>30</v>
          </cell>
          <cell r="M6321">
            <v>1.4265846299999999E-2</v>
          </cell>
        </row>
        <row r="6322">
          <cell r="J6322">
            <v>3</v>
          </cell>
          <cell r="K6322">
            <v>29</v>
          </cell>
          <cell r="L6322">
            <v>30</v>
          </cell>
          <cell r="M6322">
            <v>1.6158597300000001E-2</v>
          </cell>
        </row>
        <row r="6323">
          <cell r="J6323">
            <v>4</v>
          </cell>
          <cell r="K6323">
            <v>29</v>
          </cell>
          <cell r="L6323">
            <v>30</v>
          </cell>
          <cell r="M6323">
            <v>1.9218419800000001E-2</v>
          </cell>
        </row>
        <row r="6324">
          <cell r="J6324">
            <v>5</v>
          </cell>
          <cell r="K6324">
            <v>29</v>
          </cell>
          <cell r="L6324">
            <v>30</v>
          </cell>
          <cell r="M6324">
            <v>2.3720465900000001E-2</v>
          </cell>
        </row>
        <row r="6325">
          <cell r="J6325">
            <v>6</v>
          </cell>
          <cell r="K6325">
            <v>29</v>
          </cell>
          <cell r="L6325">
            <v>30</v>
          </cell>
          <cell r="M6325">
            <v>2.82360722E-2</v>
          </cell>
        </row>
        <row r="6326">
          <cell r="J6326">
            <v>7</v>
          </cell>
          <cell r="K6326">
            <v>29</v>
          </cell>
          <cell r="L6326">
            <v>30</v>
          </cell>
          <cell r="M6326">
            <v>3.4944621799999999E-2</v>
          </cell>
        </row>
        <row r="6327">
          <cell r="J6327">
            <v>8</v>
          </cell>
          <cell r="K6327">
            <v>29</v>
          </cell>
          <cell r="L6327">
            <v>30</v>
          </cell>
          <cell r="M6327">
            <v>4.2391600199999997E-2</v>
          </cell>
        </row>
        <row r="6328">
          <cell r="J6328">
            <v>9</v>
          </cell>
          <cell r="K6328">
            <v>29</v>
          </cell>
          <cell r="L6328">
            <v>30</v>
          </cell>
          <cell r="M6328">
            <v>6.1258375800000001E-2</v>
          </cell>
        </row>
        <row r="6329">
          <cell r="J6329">
            <v>10</v>
          </cell>
          <cell r="K6329">
            <v>29</v>
          </cell>
          <cell r="L6329">
            <v>30</v>
          </cell>
          <cell r="M6329">
            <v>0.1100951672</v>
          </cell>
        </row>
        <row r="6330">
          <cell r="J6330">
            <v>11</v>
          </cell>
          <cell r="K6330">
            <v>29</v>
          </cell>
          <cell r="L6330">
            <v>30</v>
          </cell>
          <cell r="M6330">
            <v>0</v>
          </cell>
        </row>
        <row r="6331">
          <cell r="J6331">
            <v>12</v>
          </cell>
          <cell r="K6331">
            <v>29</v>
          </cell>
          <cell r="L6331">
            <v>30</v>
          </cell>
          <cell r="M6331">
            <v>1</v>
          </cell>
        </row>
        <row r="6332">
          <cell r="J6332">
            <v>13</v>
          </cell>
          <cell r="K6332">
            <v>29</v>
          </cell>
          <cell r="L6332">
            <v>30</v>
          </cell>
          <cell r="M6332">
            <v>0</v>
          </cell>
        </row>
        <row r="6333">
          <cell r="J6333">
            <v>1</v>
          </cell>
          <cell r="K6333">
            <v>30</v>
          </cell>
          <cell r="L6333">
            <v>30</v>
          </cell>
          <cell r="M6333">
            <v>3.4891023000000001E-3</v>
          </cell>
        </row>
        <row r="6334">
          <cell r="J6334">
            <v>2</v>
          </cell>
          <cell r="K6334">
            <v>30</v>
          </cell>
          <cell r="L6334">
            <v>30</v>
          </cell>
          <cell r="M6334">
            <v>4.0533634999999997E-3</v>
          </cell>
        </row>
        <row r="6335">
          <cell r="J6335">
            <v>3</v>
          </cell>
          <cell r="K6335">
            <v>30</v>
          </cell>
          <cell r="L6335">
            <v>30</v>
          </cell>
          <cell r="M6335">
            <v>5.0426383E-3</v>
          </cell>
        </row>
        <row r="6336">
          <cell r="J6336">
            <v>4</v>
          </cell>
          <cell r="K6336">
            <v>30</v>
          </cell>
          <cell r="L6336">
            <v>30</v>
          </cell>
          <cell r="M6336">
            <v>6.8828331000000001E-3</v>
          </cell>
        </row>
        <row r="6337">
          <cell r="J6337">
            <v>5</v>
          </cell>
          <cell r="K6337">
            <v>30</v>
          </cell>
          <cell r="L6337">
            <v>30</v>
          </cell>
          <cell r="M6337">
            <v>9.9777883999999997E-3</v>
          </cell>
        </row>
        <row r="6338">
          <cell r="J6338">
            <v>6</v>
          </cell>
          <cell r="K6338">
            <v>30</v>
          </cell>
          <cell r="L6338">
            <v>30</v>
          </cell>
          <cell r="M6338">
            <v>1.3470614000000001E-2</v>
          </cell>
        </row>
        <row r="6339">
          <cell r="J6339">
            <v>7</v>
          </cell>
          <cell r="K6339">
            <v>30</v>
          </cell>
          <cell r="L6339">
            <v>30</v>
          </cell>
          <cell r="M6339">
            <v>1.8704821E-2</v>
          </cell>
        </row>
        <row r="6340">
          <cell r="J6340">
            <v>8</v>
          </cell>
          <cell r="K6340">
            <v>30</v>
          </cell>
          <cell r="L6340">
            <v>30</v>
          </cell>
          <cell r="M6340">
            <v>2.3466104299999999E-2</v>
          </cell>
        </row>
        <row r="6341">
          <cell r="J6341">
            <v>9</v>
          </cell>
          <cell r="K6341">
            <v>30</v>
          </cell>
          <cell r="L6341">
            <v>30</v>
          </cell>
          <cell r="M6341">
            <v>4.2010795500000003E-2</v>
          </cell>
        </row>
        <row r="6342">
          <cell r="J6342">
            <v>10</v>
          </cell>
          <cell r="K6342">
            <v>30</v>
          </cell>
          <cell r="L6342">
            <v>30</v>
          </cell>
          <cell r="M6342">
            <v>9.0907474599999996E-2</v>
          </cell>
        </row>
        <row r="6343">
          <cell r="J6343">
            <v>11</v>
          </cell>
          <cell r="K6343">
            <v>30</v>
          </cell>
          <cell r="L6343">
            <v>30</v>
          </cell>
          <cell r="M6343">
            <v>0</v>
          </cell>
        </row>
        <row r="6344">
          <cell r="J6344">
            <v>12</v>
          </cell>
          <cell r="K6344">
            <v>30</v>
          </cell>
          <cell r="L6344">
            <v>30</v>
          </cell>
          <cell r="M6344">
            <v>1</v>
          </cell>
        </row>
        <row r="6345">
          <cell r="J6345">
            <v>13</v>
          </cell>
          <cell r="K6345">
            <v>30</v>
          </cell>
          <cell r="L6345">
            <v>30</v>
          </cell>
          <cell r="M6345">
            <v>0</v>
          </cell>
        </row>
        <row r="6346">
          <cell r="J6346">
            <v>14</v>
          </cell>
          <cell r="K6346">
            <v>0</v>
          </cell>
          <cell r="L6346">
            <v>0</v>
          </cell>
          <cell r="M6346">
            <v>2.1000000000000001E-2</v>
          </cell>
        </row>
        <row r="6347">
          <cell r="J6347">
            <v>14</v>
          </cell>
          <cell r="K6347">
            <v>1</v>
          </cell>
          <cell r="L6347">
            <v>1</v>
          </cell>
          <cell r="M6347">
            <v>2.0559000000000001E-2</v>
          </cell>
        </row>
        <row r="6348">
          <cell r="J6348">
            <v>14</v>
          </cell>
          <cell r="K6348">
            <v>2</v>
          </cell>
          <cell r="L6348">
            <v>2</v>
          </cell>
          <cell r="M6348">
            <v>2.0127261E-2</v>
          </cell>
        </row>
        <row r="6349">
          <cell r="J6349">
            <v>14</v>
          </cell>
          <cell r="K6349">
            <v>3</v>
          </cell>
          <cell r="L6349">
            <v>3</v>
          </cell>
          <cell r="M6349">
            <v>1.9704588519000001E-2</v>
          </cell>
        </row>
        <row r="6350">
          <cell r="J6350">
            <v>14</v>
          </cell>
          <cell r="K6350">
            <v>4</v>
          </cell>
          <cell r="L6350">
            <v>4</v>
          </cell>
          <cell r="M6350">
            <v>1.9290792160101003E-2</v>
          </cell>
        </row>
        <row r="6351">
          <cell r="J6351">
            <v>14</v>
          </cell>
          <cell r="K6351">
            <v>5</v>
          </cell>
          <cell r="L6351">
            <v>5</v>
          </cell>
          <cell r="M6351">
            <v>1.888568552473888E-2</v>
          </cell>
        </row>
        <row r="6352">
          <cell r="J6352">
            <v>14</v>
          </cell>
          <cell r="K6352">
            <v>6</v>
          </cell>
          <cell r="L6352">
            <v>6</v>
          </cell>
          <cell r="M6352">
            <v>1.8489086128719363E-2</v>
          </cell>
        </row>
        <row r="6353">
          <cell r="J6353">
            <v>14</v>
          </cell>
          <cell r="K6353">
            <v>7</v>
          </cell>
          <cell r="L6353">
            <v>7</v>
          </cell>
          <cell r="M6353">
            <v>1.8100815320016256E-2</v>
          </cell>
        </row>
        <row r="6354">
          <cell r="J6354">
            <v>14</v>
          </cell>
          <cell r="K6354">
            <v>8</v>
          </cell>
          <cell r="L6354">
            <v>8</v>
          </cell>
          <cell r="M6354">
            <v>1.7720698198295914E-2</v>
          </cell>
        </row>
        <row r="6355">
          <cell r="J6355">
            <v>14</v>
          </cell>
          <cell r="K6355">
            <v>9</v>
          </cell>
          <cell r="L6355">
            <v>9</v>
          </cell>
          <cell r="M6355">
            <v>1.7348563536131702E-2</v>
          </cell>
        </row>
        <row r="6356">
          <cell r="J6356">
            <v>14</v>
          </cell>
          <cell r="K6356">
            <v>10</v>
          </cell>
          <cell r="L6356">
            <v>10</v>
          </cell>
          <cell r="M6356">
            <v>1.6984243701872934E-2</v>
          </cell>
        </row>
        <row r="6357">
          <cell r="J6357">
            <v>14</v>
          </cell>
          <cell r="K6357">
            <v>11</v>
          </cell>
          <cell r="L6357">
            <v>11</v>
          </cell>
          <cell r="M6357">
            <v>1.6627574584133602E-2</v>
          </cell>
        </row>
        <row r="6358">
          <cell r="J6358">
            <v>14</v>
          </cell>
          <cell r="K6358">
            <v>12</v>
          </cell>
          <cell r="L6358">
            <v>12</v>
          </cell>
          <cell r="M6358">
            <v>1.6278395517866799E-2</v>
          </cell>
        </row>
        <row r="6359">
          <cell r="J6359">
            <v>14</v>
          </cell>
          <cell r="K6359">
            <v>13</v>
          </cell>
          <cell r="L6359">
            <v>13</v>
          </cell>
          <cell r="M6359">
            <v>1.5936549211991596E-2</v>
          </cell>
        </row>
        <row r="6360">
          <cell r="J6360">
            <v>14</v>
          </cell>
          <cell r="K6360">
            <v>14</v>
          </cell>
          <cell r="L6360">
            <v>14</v>
          </cell>
          <cell r="M6360">
            <v>1.5601881678539771E-2</v>
          </cell>
        </row>
        <row r="6361">
          <cell r="J6361">
            <v>14</v>
          </cell>
          <cell r="K6361">
            <v>15</v>
          </cell>
          <cell r="L6361">
            <v>15</v>
          </cell>
          <cell r="M6361">
            <v>1.5274242163290434E-2</v>
          </cell>
        </row>
        <row r="6362">
          <cell r="J6362">
            <v>14</v>
          </cell>
          <cell r="K6362">
            <v>16</v>
          </cell>
          <cell r="L6362">
            <v>16</v>
          </cell>
          <cell r="M6362">
            <v>1.4953483077861335E-2</v>
          </cell>
        </row>
        <row r="6363">
          <cell r="J6363">
            <v>14</v>
          </cell>
          <cell r="K6363">
            <v>17</v>
          </cell>
          <cell r="L6363">
            <v>17</v>
          </cell>
          <cell r="M6363">
            <v>1.4639459933226247E-2</v>
          </cell>
        </row>
        <row r="6364">
          <cell r="J6364">
            <v>14</v>
          </cell>
          <cell r="K6364">
            <v>18</v>
          </cell>
          <cell r="L6364">
            <v>18</v>
          </cell>
          <cell r="M6364">
            <v>1.4332031274628496E-2</v>
          </cell>
        </row>
        <row r="6365">
          <cell r="J6365">
            <v>14</v>
          </cell>
          <cell r="K6365">
            <v>19</v>
          </cell>
          <cell r="L6365">
            <v>19</v>
          </cell>
          <cell r="M6365">
            <v>1.4031058617861296E-2</v>
          </cell>
        </row>
        <row r="6366">
          <cell r="J6366">
            <v>14</v>
          </cell>
          <cell r="K6366">
            <v>20</v>
          </cell>
          <cell r="L6366">
            <v>20</v>
          </cell>
          <cell r="M6366">
            <v>1.373640638688621E-2</v>
          </cell>
        </row>
        <row r="6367">
          <cell r="J6367">
            <v>14</v>
          </cell>
          <cell r="K6367">
            <v>21</v>
          </cell>
          <cell r="L6367">
            <v>21</v>
          </cell>
          <cell r="M6367">
            <v>1.3447941852761601E-2</v>
          </cell>
        </row>
        <row r="6368">
          <cell r="J6368">
            <v>14</v>
          </cell>
          <cell r="K6368">
            <v>22</v>
          </cell>
          <cell r="L6368">
            <v>22</v>
          </cell>
          <cell r="M6368">
            <v>1.3165535073853606E-2</v>
          </cell>
        </row>
        <row r="6369">
          <cell r="J6369">
            <v>14</v>
          </cell>
          <cell r="K6369">
            <v>23</v>
          </cell>
          <cell r="L6369">
            <v>23</v>
          </cell>
          <cell r="M6369">
            <v>1.2889058837302679E-2</v>
          </cell>
        </row>
        <row r="6370">
          <cell r="J6370">
            <v>14</v>
          </cell>
          <cell r="K6370">
            <v>24</v>
          </cell>
          <cell r="L6370">
            <v>24</v>
          </cell>
          <cell r="M6370">
            <v>1.2618388601719325E-2</v>
          </cell>
        </row>
        <row r="6371">
          <cell r="J6371">
            <v>14</v>
          </cell>
          <cell r="K6371">
            <v>25</v>
          </cell>
          <cell r="L6371">
            <v>25</v>
          </cell>
          <cell r="M6371">
            <v>1.2353402441083218E-2</v>
          </cell>
        </row>
        <row r="6372">
          <cell r="J6372">
            <v>14</v>
          </cell>
          <cell r="K6372">
            <v>26</v>
          </cell>
          <cell r="L6372">
            <v>26</v>
          </cell>
          <cell r="M6372">
            <v>1.2093980989820471E-2</v>
          </cell>
        </row>
        <row r="6373">
          <cell r="J6373">
            <v>14</v>
          </cell>
          <cell r="K6373">
            <v>27</v>
          </cell>
          <cell r="L6373">
            <v>27</v>
          </cell>
          <cell r="M6373">
            <v>1.184000738903424E-2</v>
          </cell>
        </row>
        <row r="6374">
          <cell r="J6374">
            <v>14</v>
          </cell>
          <cell r="K6374">
            <v>28</v>
          </cell>
          <cell r="L6374">
            <v>28</v>
          </cell>
          <cell r="M6374">
            <v>1.1591367233864521E-2</v>
          </cell>
        </row>
        <row r="6375">
          <cell r="J6375">
            <v>14</v>
          </cell>
          <cell r="K6375">
            <v>29</v>
          </cell>
          <cell r="L6375">
            <v>29</v>
          </cell>
          <cell r="M6375">
            <v>1.1347948521953368E-2</v>
          </cell>
        </row>
        <row r="6376">
          <cell r="J6376">
            <v>14</v>
          </cell>
          <cell r="K6376">
            <v>30</v>
          </cell>
          <cell r="L6376">
            <v>30</v>
          </cell>
          <cell r="M6376">
            <v>1.1109641602992345E-2</v>
          </cell>
        </row>
      </sheetData>
      <sheetData sheetId="12">
        <row r="2">
          <cell r="D2">
            <v>1</v>
          </cell>
          <cell r="E2">
            <v>0</v>
          </cell>
          <cell r="F2">
            <v>0</v>
          </cell>
          <cell r="G2">
            <v>7.1561490000000003E-4</v>
          </cell>
        </row>
        <row r="3">
          <cell r="D3">
            <v>2</v>
          </cell>
          <cell r="E3">
            <v>0</v>
          </cell>
          <cell r="F3">
            <v>0</v>
          </cell>
          <cell r="G3">
            <v>1.0613094E-3</v>
          </cell>
        </row>
        <row r="4">
          <cell r="D4">
            <v>3</v>
          </cell>
          <cell r="E4">
            <v>0</v>
          </cell>
          <cell r="F4">
            <v>0</v>
          </cell>
          <cell r="G4">
            <v>1.3142284999999999E-3</v>
          </cell>
        </row>
        <row r="5">
          <cell r="D5">
            <v>4</v>
          </cell>
          <cell r="E5">
            <v>0</v>
          </cell>
          <cell r="F5">
            <v>0</v>
          </cell>
          <cell r="G5">
            <v>1.9396284E-3</v>
          </cell>
        </row>
        <row r="6">
          <cell r="D6">
            <v>5</v>
          </cell>
          <cell r="E6">
            <v>0</v>
          </cell>
          <cell r="F6">
            <v>0</v>
          </cell>
          <cell r="G6">
            <v>2.6211475000000001E-3</v>
          </cell>
        </row>
        <row r="7">
          <cell r="D7">
            <v>6</v>
          </cell>
          <cell r="E7">
            <v>0</v>
          </cell>
          <cell r="F7">
            <v>0</v>
          </cell>
          <cell r="G7">
            <v>3.2252141000000002E-3</v>
          </cell>
        </row>
        <row r="8">
          <cell r="D8">
            <v>7</v>
          </cell>
          <cell r="E8">
            <v>0</v>
          </cell>
          <cell r="F8">
            <v>0</v>
          </cell>
          <cell r="G8">
            <v>4.4161553999999999E-3</v>
          </cell>
        </row>
        <row r="9">
          <cell r="D9">
            <v>8</v>
          </cell>
          <cell r="E9">
            <v>0</v>
          </cell>
          <cell r="F9">
            <v>0</v>
          </cell>
          <cell r="G9">
            <v>6.1649102000000001E-3</v>
          </cell>
        </row>
        <row r="10">
          <cell r="D10">
            <v>9</v>
          </cell>
          <cell r="E10">
            <v>0</v>
          </cell>
          <cell r="F10">
            <v>0</v>
          </cell>
          <cell r="G10">
            <v>9.2750817999999995E-3</v>
          </cell>
        </row>
        <row r="11">
          <cell r="D11">
            <v>10</v>
          </cell>
          <cell r="E11">
            <v>0</v>
          </cell>
          <cell r="F11">
            <v>0</v>
          </cell>
          <cell r="G11">
            <v>1.9788006300000001E-2</v>
          </cell>
        </row>
        <row r="12">
          <cell r="D12">
            <v>11</v>
          </cell>
          <cell r="E12">
            <v>0</v>
          </cell>
          <cell r="F12">
            <v>0</v>
          </cell>
          <cell r="G12">
            <v>0</v>
          </cell>
        </row>
        <row r="13">
          <cell r="D13">
            <v>12</v>
          </cell>
          <cell r="E13">
            <v>0</v>
          </cell>
          <cell r="F13">
            <v>0</v>
          </cell>
          <cell r="G13">
            <v>1</v>
          </cell>
        </row>
        <row r="14">
          <cell r="D14">
            <v>13</v>
          </cell>
          <cell r="E14">
            <v>0</v>
          </cell>
          <cell r="F14">
            <v>0</v>
          </cell>
          <cell r="G14">
            <v>0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3.8235317E-3</v>
          </cell>
        </row>
        <row r="16">
          <cell r="D16">
            <v>2</v>
          </cell>
          <cell r="E16">
            <v>1</v>
          </cell>
          <cell r="F16">
            <v>1</v>
          </cell>
          <cell r="G16">
            <v>5.8717737000000001E-3</v>
          </cell>
        </row>
        <row r="17">
          <cell r="D17">
            <v>3</v>
          </cell>
          <cell r="E17">
            <v>1</v>
          </cell>
          <cell r="F17">
            <v>1</v>
          </cell>
          <cell r="G17">
            <v>7.2825857000000001E-3</v>
          </cell>
        </row>
        <row r="18">
          <cell r="D18">
            <v>4</v>
          </cell>
          <cell r="E18">
            <v>1</v>
          </cell>
          <cell r="F18">
            <v>1</v>
          </cell>
          <cell r="G18">
            <v>9.8278489E-3</v>
          </cell>
        </row>
        <row r="19">
          <cell r="D19">
            <v>5</v>
          </cell>
          <cell r="E19">
            <v>1</v>
          </cell>
          <cell r="F19">
            <v>1</v>
          </cell>
          <cell r="G19">
            <v>1.2635842600000001E-2</v>
          </cell>
        </row>
        <row r="20">
          <cell r="D20">
            <v>6</v>
          </cell>
          <cell r="E20">
            <v>1</v>
          </cell>
          <cell r="F20">
            <v>1</v>
          </cell>
          <cell r="G20">
            <v>1.57980806E-2</v>
          </cell>
        </row>
        <row r="21">
          <cell r="D21">
            <v>7</v>
          </cell>
          <cell r="E21">
            <v>1</v>
          </cell>
          <cell r="F21">
            <v>1</v>
          </cell>
          <cell r="G21">
            <v>2.1727079600000001E-2</v>
          </cell>
        </row>
        <row r="22">
          <cell r="D22">
            <v>8</v>
          </cell>
          <cell r="E22">
            <v>1</v>
          </cell>
          <cell r="F22">
            <v>1</v>
          </cell>
          <cell r="G22">
            <v>3.0637795700000001E-2</v>
          </cell>
        </row>
        <row r="23">
          <cell r="D23">
            <v>9</v>
          </cell>
          <cell r="E23">
            <v>1</v>
          </cell>
          <cell r="F23">
            <v>1</v>
          </cell>
          <cell r="G23">
            <v>4.6646331399999998E-2</v>
          </cell>
        </row>
        <row r="24">
          <cell r="D24">
            <v>10</v>
          </cell>
          <cell r="E24">
            <v>1</v>
          </cell>
          <cell r="F24">
            <v>1</v>
          </cell>
          <cell r="G24">
            <v>0.12333788919999999</v>
          </cell>
        </row>
        <row r="25">
          <cell r="D25">
            <v>11</v>
          </cell>
          <cell r="E25">
            <v>1</v>
          </cell>
          <cell r="F25">
            <v>1</v>
          </cell>
          <cell r="G25">
            <v>1</v>
          </cell>
        </row>
        <row r="26">
          <cell r="D26">
            <v>12</v>
          </cell>
          <cell r="E26">
            <v>1</v>
          </cell>
          <cell r="F26">
            <v>1</v>
          </cell>
          <cell r="G26">
            <v>1</v>
          </cell>
        </row>
        <row r="27">
          <cell r="D27">
            <v>13</v>
          </cell>
          <cell r="E27">
            <v>1</v>
          </cell>
          <cell r="F27">
            <v>1</v>
          </cell>
          <cell r="G27">
            <v>0</v>
          </cell>
        </row>
      </sheetData>
      <sheetData sheetId="13"/>
      <sheetData sheetId="14"/>
      <sheetData sheetId="15"/>
      <sheetData sheetId="16"/>
      <sheetData sheetId="17">
        <row r="181">
          <cell r="B181" t="str">
            <v>N</v>
          </cell>
          <cell r="C181">
            <v>2.7999999999999998E-4</v>
          </cell>
        </row>
        <row r="182">
          <cell r="C182">
            <v>5.1999999999999995E-4</v>
          </cell>
        </row>
        <row r="220">
          <cell r="E220">
            <v>0</v>
          </cell>
          <cell r="F220">
            <v>14290</v>
          </cell>
          <cell r="G220">
            <v>5.4652943725151897E-5</v>
          </cell>
          <cell r="H220">
            <v>10.854648971965128</v>
          </cell>
        </row>
        <row r="221">
          <cell r="E221">
            <v>50</v>
          </cell>
          <cell r="F221">
            <v>2706</v>
          </cell>
          <cell r="G221">
            <v>5.1963421164592402E-5</v>
          </cell>
          <cell r="H221">
            <v>47.756377036347828</v>
          </cell>
        </row>
        <row r="222">
          <cell r="E222">
            <v>100</v>
          </cell>
          <cell r="F222">
            <v>589</v>
          </cell>
          <cell r="G222">
            <v>4.8885062220075599E-5</v>
          </cell>
          <cell r="H222">
            <v>44.927247100081601</v>
          </cell>
        </row>
        <row r="223">
          <cell r="E223">
            <v>150</v>
          </cell>
          <cell r="F223">
            <v>284</v>
          </cell>
          <cell r="G223">
            <v>4.60167860037453E-5</v>
          </cell>
          <cell r="H223">
            <v>42.29119124845505</v>
          </cell>
        </row>
        <row r="224">
          <cell r="E224">
            <v>200</v>
          </cell>
          <cell r="F224">
            <v>183</v>
          </cell>
          <cell r="G224">
            <v>4.3145282813635E-5</v>
          </cell>
          <cell r="H224">
            <v>39.652169684158494</v>
          </cell>
        </row>
        <row r="225">
          <cell r="E225">
            <v>250</v>
          </cell>
          <cell r="F225">
            <v>121</v>
          </cell>
          <cell r="G225">
            <v>4.02488625619196E-5</v>
          </cell>
          <cell r="H225">
            <v>36.990248384586977</v>
          </cell>
        </row>
        <row r="226">
          <cell r="E226">
            <v>300</v>
          </cell>
          <cell r="F226">
            <v>100</v>
          </cell>
          <cell r="G226">
            <v>3.7600093090854001E-5</v>
          </cell>
          <cell r="H226">
            <v>34.555927650740266</v>
          </cell>
        </row>
        <row r="227">
          <cell r="E227">
            <v>350</v>
          </cell>
          <cell r="F227">
            <v>77</v>
          </cell>
          <cell r="G227">
            <v>3.4731335700387901E-5</v>
          </cell>
          <cell r="H227">
            <v>31.91942958162813</v>
          </cell>
        </row>
        <row r="228">
          <cell r="E228">
            <v>400</v>
          </cell>
          <cell r="F228">
            <v>88</v>
          </cell>
          <cell r="G228">
            <v>3.18182967552452E-5</v>
          </cell>
          <cell r="H228">
            <v>29.24223506540962</v>
          </cell>
        </row>
        <row r="229">
          <cell r="E229">
            <v>450</v>
          </cell>
          <cell r="F229">
            <v>81</v>
          </cell>
          <cell r="G229">
            <v>2.8998237420015101E-5</v>
          </cell>
          <cell r="H229">
            <v>26.650492376806806</v>
          </cell>
        </row>
        <row r="230">
          <cell r="E230">
            <v>500</v>
          </cell>
          <cell r="F230">
            <v>73</v>
          </cell>
          <cell r="G230">
            <v>2.6147560462444201E-5</v>
          </cell>
          <cell r="H230">
            <v>24.030610918975686</v>
          </cell>
        </row>
        <row r="231">
          <cell r="E231">
            <v>550</v>
          </cell>
          <cell r="F231">
            <v>72</v>
          </cell>
          <cell r="G231">
            <v>2.35154622584421E-5</v>
          </cell>
          <cell r="H231">
            <v>21.611611718964017</v>
          </cell>
        </row>
        <row r="232">
          <cell r="E232">
            <v>600</v>
          </cell>
          <cell r="F232">
            <v>74</v>
          </cell>
          <cell r="G232">
            <v>2.07460022275644E-5</v>
          </cell>
          <cell r="H232">
            <v>19.06637173172831</v>
          </cell>
        </row>
        <row r="233">
          <cell r="E233">
            <v>650</v>
          </cell>
          <cell r="F233">
            <v>68</v>
          </cell>
          <cell r="G233">
            <v>1.7937232216862999E-5</v>
          </cell>
          <cell r="H233">
            <v>16.485004365354005</v>
          </cell>
        </row>
        <row r="234">
          <cell r="E234">
            <v>700</v>
          </cell>
          <cell r="F234">
            <v>93</v>
          </cell>
          <cell r="G234">
            <v>1.54836569540064E-5</v>
          </cell>
          <cell r="H234">
            <v>14.230074595258774</v>
          </cell>
        </row>
        <row r="235">
          <cell r="E235">
            <v>750</v>
          </cell>
          <cell r="F235">
            <v>58</v>
          </cell>
          <cell r="G235">
            <v>1.25156393675758E-5</v>
          </cell>
          <cell r="H235">
            <v>11.502352599065944</v>
          </cell>
        </row>
        <row r="236">
          <cell r="E236">
            <v>800</v>
          </cell>
          <cell r="F236">
            <v>48</v>
          </cell>
          <cell r="G236">
            <v>9.2755521015767502E-6</v>
          </cell>
          <cell r="H236">
            <v>8.52458813248853</v>
          </cell>
        </row>
        <row r="237">
          <cell r="E237">
            <v>850</v>
          </cell>
          <cell r="F237">
            <v>31</v>
          </cell>
          <cell r="G237">
            <v>6.9419547880232702E-6</v>
          </cell>
          <cell r="H237">
            <v>6.3799226993933384</v>
          </cell>
        </row>
        <row r="238">
          <cell r="E238">
            <v>900</v>
          </cell>
          <cell r="F238">
            <v>22</v>
          </cell>
          <cell r="G238">
            <v>3.9332179094594802E-6</v>
          </cell>
          <cell r="H238">
            <v>3.6147781119972398</v>
          </cell>
        </row>
        <row r="239">
          <cell r="E239">
            <v>950</v>
          </cell>
          <cell r="F239">
            <v>10</v>
          </cell>
          <cell r="G239">
            <v>1.3236210901532001E-6</v>
          </cell>
          <cell r="H239">
            <v>1.2164585475309277</v>
          </cell>
        </row>
        <row r="245">
          <cell r="C245">
            <v>2.8000000000000001E-2</v>
          </cell>
        </row>
        <row r="286">
          <cell r="B286" t="str">
            <v>Select</v>
          </cell>
          <cell r="C286" t="str">
            <v>Tdas Lima</v>
          </cell>
          <cell r="D286" t="str">
            <v>Tdas Provincia</v>
          </cell>
          <cell r="E286" t="str">
            <v>Premium</v>
          </cell>
          <cell r="F286" t="str">
            <v>Masivo</v>
          </cell>
          <cell r="G286" t="str">
            <v>Digital</v>
          </cell>
          <cell r="H286" t="str">
            <v>Colaboradores</v>
          </cell>
          <cell r="I286" t="str">
            <v>Promotores</v>
          </cell>
        </row>
        <row r="287">
          <cell r="C287">
            <v>146.72231104877935</v>
          </cell>
          <cell r="D287">
            <v>165.57546545077491</v>
          </cell>
          <cell r="E287">
            <v>424.65796496727285</v>
          </cell>
          <cell r="F287">
            <v>409.2794144175989</v>
          </cell>
          <cell r="G287">
            <v>549.19030708585558</v>
          </cell>
          <cell r="H287">
            <v>145.51831440822346</v>
          </cell>
          <cell r="I287">
            <v>487.72178791886006</v>
          </cell>
        </row>
        <row r="288">
          <cell r="C288">
            <v>3.6071243316079479E-3</v>
          </cell>
          <cell r="D288">
            <v>4.7959758939488837E-3</v>
          </cell>
          <cell r="E288">
            <v>6.5949515073905375E-3</v>
          </cell>
          <cell r="F288">
            <v>6.5509423921265393E-3</v>
          </cell>
          <cell r="G288">
            <v>6.5355215543909254E-3</v>
          </cell>
          <cell r="H288">
            <v>2.8485768657025238E-3</v>
          </cell>
          <cell r="I288">
            <v>1.241955922463195E-2</v>
          </cell>
        </row>
        <row r="290">
          <cell r="C290" t="str">
            <v>Tdas Lima</v>
          </cell>
          <cell r="D290" t="str">
            <v>Tdas Provincia</v>
          </cell>
          <cell r="E290" t="str">
            <v>Premium</v>
          </cell>
          <cell r="F290" t="str">
            <v>Masivo</v>
          </cell>
          <cell r="G290" t="str">
            <v>Digital</v>
          </cell>
          <cell r="H290" t="str">
            <v>Colaboradores</v>
          </cell>
          <cell r="I290" t="str">
            <v>Promotores</v>
          </cell>
        </row>
        <row r="291">
          <cell r="C291">
            <v>146.72231104877935</v>
          </cell>
          <cell r="D291">
            <v>165.57546545077491</v>
          </cell>
          <cell r="E291">
            <v>424.65796496727285</v>
          </cell>
          <cell r="F291">
            <v>409.2794144175989</v>
          </cell>
          <cell r="G291">
            <v>549.19030708585558</v>
          </cell>
          <cell r="H291">
            <v>145.51831440822346</v>
          </cell>
          <cell r="I291">
            <v>487.72178791886006</v>
          </cell>
        </row>
        <row r="292">
          <cell r="C292">
            <v>1.1723795591801357E-3</v>
          </cell>
          <cell r="D292">
            <v>1.4218171153913119E-3</v>
          </cell>
          <cell r="E292">
            <v>3.4866311217130346E-3</v>
          </cell>
          <cell r="F292">
            <v>3.1270121206608292E-3</v>
          </cell>
          <cell r="G292">
            <v>4.5450486555185356E-3</v>
          </cell>
          <cell r="H292">
            <v>8.4545455174003499E-4</v>
          </cell>
          <cell r="I292">
            <v>5.7145315730622506E-3</v>
          </cell>
        </row>
        <row r="319">
          <cell r="A319" t="str">
            <v>Tradicional</v>
          </cell>
          <cell r="C319" t="str">
            <v>Joven</v>
          </cell>
          <cell r="D319">
            <v>4.6631291204373695E-3</v>
          </cell>
          <cell r="E319">
            <v>8.1965214021546861E-4</v>
          </cell>
        </row>
        <row r="320">
          <cell r="A320" t="str">
            <v>Tradicional</v>
          </cell>
          <cell r="C320" t="str">
            <v>Premium</v>
          </cell>
          <cell r="D320">
            <v>9.0614689180083217E-3</v>
          </cell>
          <cell r="E320">
            <v>3.1671103149206545E-3</v>
          </cell>
        </row>
        <row r="321">
          <cell r="A321" t="str">
            <v>Tradicional</v>
          </cell>
          <cell r="C321" t="str">
            <v>Preferente</v>
          </cell>
          <cell r="D321">
            <v>7.5276715345200165E-3</v>
          </cell>
          <cell r="E321">
            <v>3.4112528536299736E-3</v>
          </cell>
        </row>
        <row r="322">
          <cell r="A322" t="str">
            <v>Tradicional</v>
          </cell>
          <cell r="C322" t="str">
            <v>Emprendedor</v>
          </cell>
          <cell r="D322">
            <v>1.2621536317082819E-2</v>
          </cell>
          <cell r="E322">
            <v>5.0228413634911227E-3</v>
          </cell>
        </row>
        <row r="323">
          <cell r="A323" t="str">
            <v>Tradicional</v>
          </cell>
          <cell r="C323" t="str">
            <v>Select</v>
          </cell>
          <cell r="D323">
            <v>1.0163210639173031E-2</v>
          </cell>
          <cell r="E323">
            <v>3.5531877836405281E-3</v>
          </cell>
        </row>
        <row r="324">
          <cell r="A324" t="str">
            <v>Tradicional</v>
          </cell>
          <cell r="C324" t="str">
            <v>No Foco</v>
          </cell>
          <cell r="D324">
            <v>9.5079339507316198E-3</v>
          </cell>
          <cell r="E324">
            <v>4.5206096190652583E-3</v>
          </cell>
        </row>
        <row r="325">
          <cell r="A325" t="str">
            <v>Mi Vivienda</v>
          </cell>
          <cell r="C325" t="str">
            <v>Joven</v>
          </cell>
          <cell r="D325" t="str">
            <v>-</v>
          </cell>
          <cell r="E325" t="str">
            <v>-</v>
          </cell>
        </row>
        <row r="326">
          <cell r="A326" t="str">
            <v>Mi Vivienda</v>
          </cell>
          <cell r="C326" t="str">
            <v>Premium</v>
          </cell>
          <cell r="D326">
            <v>8.6320827779613404E-3</v>
          </cell>
          <cell r="E326">
            <v>3.5521858644473807E-3</v>
          </cell>
        </row>
        <row r="327">
          <cell r="A327" t="str">
            <v>Mi Vivienda</v>
          </cell>
          <cell r="C327" t="str">
            <v>Preferente</v>
          </cell>
          <cell r="D327">
            <v>1.0133099770498985E-2</v>
          </cell>
          <cell r="E327">
            <v>3.5892022133976022E-3</v>
          </cell>
        </row>
        <row r="328">
          <cell r="A328" t="str">
            <v>Mi Vivienda</v>
          </cell>
          <cell r="C328" t="str">
            <v>Emprendedor</v>
          </cell>
          <cell r="D328">
            <v>7.5586882908157084E-3</v>
          </cell>
          <cell r="E328">
            <v>3.9993640241538864E-3</v>
          </cell>
        </row>
        <row r="329">
          <cell r="A329" t="str">
            <v>Mi Vivienda</v>
          </cell>
          <cell r="C329" t="str">
            <v>Select</v>
          </cell>
          <cell r="D329">
            <v>9.5817588956497429E-3</v>
          </cell>
          <cell r="E329">
            <v>3.9511368401174982E-3</v>
          </cell>
        </row>
        <row r="330">
          <cell r="A330" t="str">
            <v>Mi Vivienda</v>
          </cell>
          <cell r="C330" t="str">
            <v>No Foco</v>
          </cell>
          <cell r="D330">
            <v>5.8237836408040573E-3</v>
          </cell>
          <cell r="E330">
            <v>2.663664001502912E-3</v>
          </cell>
        </row>
        <row r="331">
          <cell r="A331" t="str">
            <v>Mi Vivienda Cofide</v>
          </cell>
          <cell r="C331" t="str">
            <v>Joven</v>
          </cell>
          <cell r="D331">
            <v>3.4285719428571418E-3</v>
          </cell>
          <cell r="E331">
            <v>1.346701871020408E-3</v>
          </cell>
        </row>
        <row r="332">
          <cell r="A332" t="str">
            <v>Mi Vivienda Cofide</v>
          </cell>
          <cell r="C332" t="str">
            <v>Premium</v>
          </cell>
          <cell r="D332">
            <v>5.1127296681713888E-3</v>
          </cell>
          <cell r="E332">
            <v>3.2870120541949321E-3</v>
          </cell>
        </row>
        <row r="333">
          <cell r="A333" t="str">
            <v>Mi Vivienda Cofide</v>
          </cell>
          <cell r="C333" t="str">
            <v>Preferente</v>
          </cell>
          <cell r="D333">
            <v>5.127579928803379E-3</v>
          </cell>
          <cell r="E333">
            <v>2.9746063523038531E-3</v>
          </cell>
        </row>
        <row r="334">
          <cell r="A334" t="str">
            <v>Mi Vivienda Cofide</v>
          </cell>
          <cell r="C334" t="str">
            <v>Emprendedor</v>
          </cell>
          <cell r="D334">
            <v>2.8998614958597353E-3</v>
          </cell>
          <cell r="E334">
            <v>3.0478836850045257E-3</v>
          </cell>
        </row>
        <row r="335">
          <cell r="A335" t="str">
            <v>Mi Vivienda Cofide</v>
          </cell>
          <cell r="C335" t="str">
            <v>Select</v>
          </cell>
          <cell r="D335">
            <v>5.4215797843218576E-3</v>
          </cell>
          <cell r="E335">
            <v>3.181277811518635E-3</v>
          </cell>
        </row>
        <row r="336">
          <cell r="A336" t="str">
            <v>Mi Vivienda Cofide</v>
          </cell>
          <cell r="C336" t="str">
            <v>No Foco</v>
          </cell>
          <cell r="D336">
            <v>4.9242055662836728E-3</v>
          </cell>
          <cell r="E336">
            <v>2.9933108438737087E-3</v>
          </cell>
        </row>
        <row r="337">
          <cell r="A337" t="str">
            <v>Mi Vivienda Recursos Propios</v>
          </cell>
          <cell r="C337" t="str">
            <v>Joven</v>
          </cell>
        </row>
        <row r="338">
          <cell r="A338" t="str">
            <v>Mi Vivienda Recursos Propios</v>
          </cell>
          <cell r="C338" t="str">
            <v>Premium</v>
          </cell>
          <cell r="D338">
            <v>7.1462604009845951E-3</v>
          </cell>
          <cell r="E338">
            <v>3.5675693933619182E-3</v>
          </cell>
        </row>
        <row r="339">
          <cell r="A339" t="str">
            <v>Mi Vivienda Recursos Propios</v>
          </cell>
          <cell r="C339" t="str">
            <v>Preferente</v>
          </cell>
          <cell r="D339">
            <v>6.8543451089351269E-3</v>
          </cell>
          <cell r="E339">
            <v>2.8592260477356178E-3</v>
          </cell>
        </row>
        <row r="340">
          <cell r="A340" t="str">
            <v>Mi Vivienda Recursos Propios</v>
          </cell>
          <cell r="C340" t="str">
            <v>Emprendedor</v>
          </cell>
          <cell r="D340">
            <v>8.5978005287646962E-3</v>
          </cell>
          <cell r="E340">
            <v>4.7587521097483881E-3</v>
          </cell>
        </row>
        <row r="341">
          <cell r="A341" t="str">
            <v>Mi Vivienda Recursos Propios</v>
          </cell>
          <cell r="C341" t="str">
            <v>Select</v>
          </cell>
          <cell r="D341">
            <v>8.3503431675635547E-3</v>
          </cell>
          <cell r="E341">
            <v>4.3027697699016517E-3</v>
          </cell>
        </row>
        <row r="342">
          <cell r="A342" t="str">
            <v>Mi Vivienda Recursos Propios</v>
          </cell>
          <cell r="C342" t="str">
            <v>No Foco</v>
          </cell>
          <cell r="D342">
            <v>3.2827244152646698E-3</v>
          </cell>
          <cell r="E342">
            <v>6.4614532622076317E-4</v>
          </cell>
        </row>
        <row r="343">
          <cell r="A343" t="str">
            <v>Techo Propio</v>
          </cell>
          <cell r="C343" t="str">
            <v>Joven</v>
          </cell>
          <cell r="D343">
            <v>2.0920503661087868E-3</v>
          </cell>
          <cell r="E343">
            <v>2.1182754184100416E-4</v>
          </cell>
        </row>
        <row r="344">
          <cell r="A344" t="str">
            <v>Techo Propio</v>
          </cell>
          <cell r="C344" t="str">
            <v>Premium</v>
          </cell>
          <cell r="D344">
            <v>5.7680993749264263E-3</v>
          </cell>
          <cell r="E344">
            <v>1.5131210888758094E-3</v>
          </cell>
        </row>
        <row r="345">
          <cell r="A345" t="str">
            <v>Techo Propio</v>
          </cell>
          <cell r="C345" t="str">
            <v>Preferente</v>
          </cell>
          <cell r="D345">
            <v>7.1745221272748504E-3</v>
          </cell>
          <cell r="E345">
            <v>4.1827791705553001E-3</v>
          </cell>
        </row>
        <row r="346">
          <cell r="A346" t="str">
            <v>Techo Propio</v>
          </cell>
          <cell r="C346" t="str">
            <v>Emprendedor</v>
          </cell>
          <cell r="D346">
            <v>4.8212051643504068E-3</v>
          </cell>
          <cell r="E346">
            <v>3.5905780178404124E-3</v>
          </cell>
        </row>
        <row r="347">
          <cell r="A347" t="str">
            <v>Techo Propio</v>
          </cell>
          <cell r="C347" t="str">
            <v>Select</v>
          </cell>
          <cell r="D347">
            <v>2.1598272138228943E-3</v>
          </cell>
          <cell r="E347">
            <v>2.9207602591792655E-4</v>
          </cell>
        </row>
        <row r="348">
          <cell r="A348" t="str">
            <v>Techo Propio</v>
          </cell>
          <cell r="C348" t="str">
            <v>No Foco</v>
          </cell>
          <cell r="D348">
            <v>9.0171325132036573E-3</v>
          </cell>
          <cell r="E348">
            <v>3.0371843501223752E-3</v>
          </cell>
        </row>
        <row r="349">
          <cell r="A349" t="str">
            <v>Mi Hogar</v>
          </cell>
          <cell r="C349" t="str">
            <v>Joven</v>
          </cell>
        </row>
        <row r="350">
          <cell r="A350" t="str">
            <v>Mi Hogar</v>
          </cell>
          <cell r="C350" t="str">
            <v>Premium</v>
          </cell>
          <cell r="D350">
            <v>9.5238095347985347E-3</v>
          </cell>
          <cell r="E350">
            <v>2.0426594725274721E-3</v>
          </cell>
        </row>
        <row r="351">
          <cell r="A351" t="str">
            <v>Mi Hogar</v>
          </cell>
          <cell r="C351" t="str">
            <v>Preferente</v>
          </cell>
          <cell r="D351">
            <v>6.701570825130892E-3</v>
          </cell>
          <cell r="E351">
            <v>2.3230613445026182E-3</v>
          </cell>
        </row>
        <row r="352">
          <cell r="A352" t="str">
            <v>Mi Hogar</v>
          </cell>
          <cell r="C352" t="str">
            <v>Emprendedor</v>
          </cell>
          <cell r="D352">
            <v>7.8381604247536561E-3</v>
          </cell>
          <cell r="E352">
            <v>4.5678017997909832E-3</v>
          </cell>
        </row>
        <row r="353">
          <cell r="A353" t="str">
            <v>Mi Hogar</v>
          </cell>
          <cell r="C353" t="str">
            <v>Select</v>
          </cell>
          <cell r="D353">
            <v>7.5107298283261801E-3</v>
          </cell>
          <cell r="E353">
            <v>4.6190996781115884E-4</v>
          </cell>
        </row>
        <row r="354">
          <cell r="A354" t="str">
            <v>Mi Hogar</v>
          </cell>
          <cell r="C354" t="str">
            <v>No Foco</v>
          </cell>
          <cell r="D354">
            <v>4.1797283699059563E-3</v>
          </cell>
          <cell r="E354">
            <v>2.736066353187043E-4</v>
          </cell>
        </row>
      </sheetData>
      <sheetData sheetId="18">
        <row r="6">
          <cell r="K6" t="str">
            <v>PEN</v>
          </cell>
        </row>
        <row r="7">
          <cell r="K7" t="str">
            <v>Sol_Cuadratica_Mensual</v>
          </cell>
        </row>
        <row r="8">
          <cell r="K8">
            <v>9.9831901409603852E-3</v>
          </cell>
          <cell r="L8">
            <v>9.9831901409603852E-3</v>
          </cell>
        </row>
        <row r="9">
          <cell r="K9">
            <v>9.9831901409603852E-3</v>
          </cell>
          <cell r="L9">
            <v>9.9831901409603852E-3</v>
          </cell>
        </row>
        <row r="10">
          <cell r="K10">
            <v>9.9831901409603852E-3</v>
          </cell>
          <cell r="L10">
            <v>9.9831901409603852E-3</v>
          </cell>
        </row>
        <row r="11">
          <cell r="K11">
            <v>9.9831901409603852E-3</v>
          </cell>
          <cell r="L11">
            <v>9.9831901409603852E-3</v>
          </cell>
        </row>
        <row r="12">
          <cell r="K12">
            <v>9.9831901409603852E-3</v>
          </cell>
          <cell r="L12">
            <v>9.9831901409603852E-3</v>
          </cell>
        </row>
        <row r="13">
          <cell r="K13">
            <v>9.9831901409603852E-3</v>
          </cell>
          <cell r="L13">
            <v>9.9831901409603852E-3</v>
          </cell>
        </row>
        <row r="14">
          <cell r="K14">
            <v>9.9831901409603852E-3</v>
          </cell>
          <cell r="L14">
            <v>9.9831901409603852E-3</v>
          </cell>
        </row>
        <row r="15">
          <cell r="K15">
            <v>9.9831901409603852E-3</v>
          </cell>
          <cell r="L15">
            <v>9.9831901409603852E-3</v>
          </cell>
        </row>
        <row r="16">
          <cell r="K16">
            <v>9.9831901409603852E-3</v>
          </cell>
          <cell r="L16">
            <v>9.9831901409603852E-3</v>
          </cell>
        </row>
        <row r="17">
          <cell r="K17">
            <v>9.9831901409603852E-3</v>
          </cell>
          <cell r="L17">
            <v>9.9831901409603852E-3</v>
          </cell>
        </row>
        <row r="18">
          <cell r="K18">
            <v>9.9831901409603852E-3</v>
          </cell>
          <cell r="L18">
            <v>9.9831901409603852E-3</v>
          </cell>
        </row>
        <row r="19">
          <cell r="K19">
            <v>9.9831901409603852E-3</v>
          </cell>
          <cell r="L19">
            <v>9.9831901409603852E-3</v>
          </cell>
        </row>
        <row r="20">
          <cell r="K20">
            <v>9.9831901409603852E-3</v>
          </cell>
          <cell r="L20">
            <v>9.9831901409603852E-3</v>
          </cell>
        </row>
        <row r="21">
          <cell r="K21">
            <v>9.9831901409603852E-3</v>
          </cell>
          <cell r="L21">
            <v>9.9831901409603852E-3</v>
          </cell>
        </row>
        <row r="22">
          <cell r="K22">
            <v>9.9831901409603852E-3</v>
          </cell>
          <cell r="L22">
            <v>9.9831901409603852E-3</v>
          </cell>
        </row>
        <row r="23">
          <cell r="K23">
            <v>9.9831901409603852E-3</v>
          </cell>
          <cell r="L23">
            <v>9.9831901409603852E-3</v>
          </cell>
        </row>
        <row r="24">
          <cell r="K24">
            <v>9.9831901409603852E-3</v>
          </cell>
          <cell r="L24">
            <v>9.9831901409603852E-3</v>
          </cell>
        </row>
        <row r="25">
          <cell r="K25">
            <v>9.9831901409603852E-3</v>
          </cell>
          <cell r="L25">
            <v>9.9831901409603852E-3</v>
          </cell>
        </row>
        <row r="26">
          <cell r="K26">
            <v>9.9831901409603852E-3</v>
          </cell>
          <cell r="L26">
            <v>9.9831901409603852E-3</v>
          </cell>
        </row>
        <row r="27">
          <cell r="K27">
            <v>9.9831901409603852E-3</v>
          </cell>
          <cell r="L27">
            <v>9.9831901409603852E-3</v>
          </cell>
        </row>
        <row r="28">
          <cell r="K28">
            <v>9.9831901409603852E-3</v>
          </cell>
          <cell r="L28">
            <v>9.9831901409603852E-3</v>
          </cell>
        </row>
        <row r="29">
          <cell r="K29">
            <v>9.9831901409603852E-3</v>
          </cell>
          <cell r="L29">
            <v>9.9831901409603852E-3</v>
          </cell>
        </row>
        <row r="30">
          <cell r="K30">
            <v>9.9831901409603852E-3</v>
          </cell>
          <cell r="L30">
            <v>9.9831901409603852E-3</v>
          </cell>
        </row>
        <row r="31">
          <cell r="K31">
            <v>9.9831901409603852E-3</v>
          </cell>
          <cell r="L31">
            <v>9.9831901409603852E-3</v>
          </cell>
        </row>
        <row r="32">
          <cell r="K32">
            <v>9.9831901409603852E-3</v>
          </cell>
          <cell r="L32">
            <v>9.9831901409603852E-3</v>
          </cell>
        </row>
        <row r="33">
          <cell r="K33">
            <v>9.9831901409603852E-3</v>
          </cell>
          <cell r="L33">
            <v>9.9831901409603852E-3</v>
          </cell>
        </row>
        <row r="34">
          <cell r="K34">
            <v>9.9831901409603852E-3</v>
          </cell>
          <cell r="L34">
            <v>9.9831901409603852E-3</v>
          </cell>
        </row>
        <row r="35">
          <cell r="K35">
            <v>9.9831901409603852E-3</v>
          </cell>
          <cell r="L35">
            <v>9.9831901409603852E-3</v>
          </cell>
        </row>
        <row r="36">
          <cell r="K36">
            <v>9.9831901409603852E-3</v>
          </cell>
          <cell r="L36">
            <v>9.9831901409603852E-3</v>
          </cell>
        </row>
        <row r="37">
          <cell r="K37">
            <v>9.9831901409603852E-3</v>
          </cell>
          <cell r="L37">
            <v>9.9831901409603852E-3</v>
          </cell>
        </row>
        <row r="38">
          <cell r="K38">
            <v>9.9831901409603852E-3</v>
          </cell>
          <cell r="L38">
            <v>9.9831901409603852E-3</v>
          </cell>
        </row>
        <row r="39">
          <cell r="K39">
            <v>9.9831901409603852E-3</v>
          </cell>
          <cell r="L39">
            <v>9.9831901409603852E-3</v>
          </cell>
        </row>
        <row r="40">
          <cell r="K40">
            <v>9.9831901409603852E-3</v>
          </cell>
          <cell r="L40">
            <v>9.9831901409603852E-3</v>
          </cell>
        </row>
        <row r="41">
          <cell r="K41">
            <v>9.9831901409603852E-3</v>
          </cell>
          <cell r="L41">
            <v>9.9831901409603852E-3</v>
          </cell>
        </row>
        <row r="42">
          <cell r="K42">
            <v>9.9831901409603852E-3</v>
          </cell>
          <cell r="L42">
            <v>9.9831901409603852E-3</v>
          </cell>
        </row>
        <row r="43">
          <cell r="K43">
            <v>9.9831901409603852E-3</v>
          </cell>
          <cell r="L43">
            <v>9.9831901409603852E-3</v>
          </cell>
        </row>
        <row r="44">
          <cell r="K44">
            <v>9.9831901409603852E-3</v>
          </cell>
          <cell r="L44">
            <v>9.9831901409603852E-3</v>
          </cell>
        </row>
        <row r="45">
          <cell r="K45">
            <v>9.9831901409603852E-3</v>
          </cell>
          <cell r="L45">
            <v>9.9831901409603852E-3</v>
          </cell>
        </row>
        <row r="46">
          <cell r="K46">
            <v>9.9831901409603852E-3</v>
          </cell>
          <cell r="L46">
            <v>9.9831901409603852E-3</v>
          </cell>
        </row>
        <row r="47">
          <cell r="K47">
            <v>9.9831901409603852E-3</v>
          </cell>
          <cell r="L47">
            <v>9.9831901409603852E-3</v>
          </cell>
        </row>
        <row r="48">
          <cell r="K48">
            <v>9.9831901409603852E-3</v>
          </cell>
          <cell r="L48">
            <v>9.9831901409603852E-3</v>
          </cell>
        </row>
        <row r="49">
          <cell r="K49">
            <v>9.9831901409603852E-3</v>
          </cell>
          <cell r="L49">
            <v>9.9831901409603852E-3</v>
          </cell>
        </row>
        <row r="50">
          <cell r="K50">
            <v>9.9831901409603852E-3</v>
          </cell>
          <cell r="L50">
            <v>9.9831901409603852E-3</v>
          </cell>
        </row>
        <row r="51">
          <cell r="K51">
            <v>9.9831901409603852E-3</v>
          </cell>
          <cell r="L51">
            <v>9.9831901409603852E-3</v>
          </cell>
        </row>
        <row r="52">
          <cell r="K52">
            <v>9.9831901409603852E-3</v>
          </cell>
          <cell r="L52">
            <v>9.9831901409603852E-3</v>
          </cell>
        </row>
        <row r="53">
          <cell r="K53">
            <v>9.9831901409603852E-3</v>
          </cell>
          <cell r="L53">
            <v>9.9831901409603852E-3</v>
          </cell>
        </row>
        <row r="54">
          <cell r="K54">
            <v>9.9831901409603852E-3</v>
          </cell>
          <cell r="L54">
            <v>9.9831901409603852E-3</v>
          </cell>
        </row>
        <row r="55">
          <cell r="K55">
            <v>9.9831901409603852E-3</v>
          </cell>
          <cell r="L55">
            <v>9.9831901409603852E-3</v>
          </cell>
        </row>
        <row r="56">
          <cell r="K56">
            <v>9.9831901409603852E-3</v>
          </cell>
          <cell r="L56">
            <v>9.9831901409603852E-3</v>
          </cell>
        </row>
        <row r="57">
          <cell r="K57">
            <v>9.9831901409603852E-3</v>
          </cell>
          <cell r="L57">
            <v>9.9831901409603852E-3</v>
          </cell>
        </row>
        <row r="58">
          <cell r="K58">
            <v>9.9831901409603852E-3</v>
          </cell>
          <cell r="L58">
            <v>9.9831901409603852E-3</v>
          </cell>
        </row>
        <row r="59">
          <cell r="K59">
            <v>9.9831901409603852E-3</v>
          </cell>
          <cell r="L59">
            <v>9.9831901409603852E-3</v>
          </cell>
        </row>
        <row r="60">
          <cell r="K60">
            <v>9.9831901409603852E-3</v>
          </cell>
          <cell r="L60">
            <v>9.9831901409603852E-3</v>
          </cell>
        </row>
        <row r="61">
          <cell r="K61">
            <v>9.9831901409603852E-3</v>
          </cell>
          <cell r="L61">
            <v>9.9831901409603852E-3</v>
          </cell>
        </row>
        <row r="62">
          <cell r="K62">
            <v>9.9831901409603852E-3</v>
          </cell>
          <cell r="L62">
            <v>9.9831901409603852E-3</v>
          </cell>
        </row>
        <row r="63">
          <cell r="K63">
            <v>9.9831901409603852E-3</v>
          </cell>
          <cell r="L63">
            <v>9.9831901409603852E-3</v>
          </cell>
        </row>
        <row r="64">
          <cell r="K64">
            <v>9.9831901409603852E-3</v>
          </cell>
          <cell r="L64">
            <v>9.9831901409603852E-3</v>
          </cell>
        </row>
        <row r="65">
          <cell r="K65">
            <v>9.9831901409603852E-3</v>
          </cell>
          <cell r="L65">
            <v>9.9831901409603852E-3</v>
          </cell>
        </row>
        <row r="66">
          <cell r="K66">
            <v>9.9831901409603852E-3</v>
          </cell>
          <cell r="L66">
            <v>9.9831901409603852E-3</v>
          </cell>
        </row>
        <row r="67">
          <cell r="K67">
            <v>9.9831901409603852E-3</v>
          </cell>
          <cell r="L67">
            <v>9.9831901409603852E-3</v>
          </cell>
        </row>
        <row r="68">
          <cell r="K68">
            <v>9.9831901409603852E-3</v>
          </cell>
          <cell r="L68">
            <v>9.9831901409603852E-3</v>
          </cell>
        </row>
        <row r="69">
          <cell r="K69">
            <v>9.9831901409603852E-3</v>
          </cell>
          <cell r="L69">
            <v>9.9831901409603852E-3</v>
          </cell>
        </row>
        <row r="70">
          <cell r="K70">
            <v>9.9831901409603852E-3</v>
          </cell>
          <cell r="L70">
            <v>9.9831901409603852E-3</v>
          </cell>
        </row>
        <row r="71">
          <cell r="K71">
            <v>9.9831901409603852E-3</v>
          </cell>
          <cell r="L71">
            <v>9.9831901409603852E-3</v>
          </cell>
        </row>
        <row r="72">
          <cell r="K72">
            <v>9.9831901409603852E-3</v>
          </cell>
          <cell r="L72">
            <v>9.9831901409603852E-3</v>
          </cell>
        </row>
        <row r="73">
          <cell r="K73">
            <v>9.9831901409603852E-3</v>
          </cell>
          <cell r="L73">
            <v>9.9831901409603852E-3</v>
          </cell>
        </row>
        <row r="74">
          <cell r="K74">
            <v>9.9831901409603852E-3</v>
          </cell>
          <cell r="L74">
            <v>9.9831901409603852E-3</v>
          </cell>
        </row>
        <row r="75">
          <cell r="K75">
            <v>9.9831901409603852E-3</v>
          </cell>
          <cell r="L75">
            <v>9.9831901409603852E-3</v>
          </cell>
        </row>
        <row r="76">
          <cell r="K76">
            <v>9.9831901409603852E-3</v>
          </cell>
          <cell r="L76">
            <v>9.9831901409603852E-3</v>
          </cell>
        </row>
        <row r="77">
          <cell r="K77">
            <v>9.9831901409603852E-3</v>
          </cell>
          <cell r="L77">
            <v>9.9831901409603852E-3</v>
          </cell>
        </row>
        <row r="78">
          <cell r="K78">
            <v>9.9831901409603852E-3</v>
          </cell>
          <cell r="L78">
            <v>9.9831901409603852E-3</v>
          </cell>
        </row>
        <row r="79">
          <cell r="K79">
            <v>9.9831901409603852E-3</v>
          </cell>
          <cell r="L79">
            <v>9.9831901409603852E-3</v>
          </cell>
        </row>
        <row r="80">
          <cell r="K80">
            <v>9.9831901409603852E-3</v>
          </cell>
          <cell r="L80">
            <v>9.9831901409603852E-3</v>
          </cell>
        </row>
        <row r="81">
          <cell r="K81">
            <v>9.9831901409603852E-3</v>
          </cell>
          <cell r="L81">
            <v>9.9831901409603852E-3</v>
          </cell>
        </row>
        <row r="82">
          <cell r="K82">
            <v>9.9831901409603852E-3</v>
          </cell>
          <cell r="L82">
            <v>9.9831901409603852E-3</v>
          </cell>
        </row>
        <row r="83">
          <cell r="K83">
            <v>9.9831901409603852E-3</v>
          </cell>
          <cell r="L83">
            <v>9.9831901409603852E-3</v>
          </cell>
        </row>
        <row r="84">
          <cell r="K84">
            <v>9.9831901409603852E-3</v>
          </cell>
          <cell r="L84">
            <v>9.9831901409603852E-3</v>
          </cell>
        </row>
        <row r="85">
          <cell r="K85">
            <v>9.9831901409603852E-3</v>
          </cell>
          <cell r="L85">
            <v>9.9831901409603852E-3</v>
          </cell>
        </row>
        <row r="86">
          <cell r="K86">
            <v>9.9831901409603852E-3</v>
          </cell>
          <cell r="L86">
            <v>9.9831901409603852E-3</v>
          </cell>
        </row>
        <row r="87">
          <cell r="K87">
            <v>9.9831901409603852E-3</v>
          </cell>
          <cell r="L87">
            <v>9.9831901409603852E-3</v>
          </cell>
        </row>
        <row r="88">
          <cell r="K88">
            <v>9.9831901409603852E-3</v>
          </cell>
          <cell r="L88">
            <v>9.9831901409603852E-3</v>
          </cell>
        </row>
        <row r="89">
          <cell r="K89">
            <v>9.9831901409603852E-3</v>
          </cell>
          <cell r="L89">
            <v>9.9831901409603852E-3</v>
          </cell>
        </row>
        <row r="90">
          <cell r="K90">
            <v>9.9831901409603852E-3</v>
          </cell>
          <cell r="L90">
            <v>9.9831901409603852E-3</v>
          </cell>
        </row>
        <row r="91">
          <cell r="K91">
            <v>9.9831901409603852E-3</v>
          </cell>
          <cell r="L91">
            <v>9.9831901409603852E-3</v>
          </cell>
        </row>
        <row r="92">
          <cell r="K92">
            <v>9.9831901409603852E-3</v>
          </cell>
          <cell r="L92">
            <v>9.9831901409603852E-3</v>
          </cell>
        </row>
        <row r="93">
          <cell r="K93">
            <v>9.9831901409603852E-3</v>
          </cell>
          <cell r="L93">
            <v>9.9831901409603852E-3</v>
          </cell>
        </row>
        <row r="94">
          <cell r="K94">
            <v>9.9831901409603852E-3</v>
          </cell>
          <cell r="L94">
            <v>9.9831901409603852E-3</v>
          </cell>
        </row>
        <row r="95">
          <cell r="K95">
            <v>9.9831901409603852E-3</v>
          </cell>
          <cell r="L95">
            <v>9.9831901409603852E-3</v>
          </cell>
        </row>
        <row r="96">
          <cell r="K96">
            <v>9.9831901409603852E-3</v>
          </cell>
          <cell r="L96">
            <v>9.9831901409603852E-3</v>
          </cell>
        </row>
        <row r="97">
          <cell r="K97">
            <v>9.9831901409603852E-3</v>
          </cell>
          <cell r="L97">
            <v>9.9831901409603852E-3</v>
          </cell>
        </row>
        <row r="98">
          <cell r="K98">
            <v>9.9831901409603852E-3</v>
          </cell>
          <cell r="L98">
            <v>9.9831901409603852E-3</v>
          </cell>
        </row>
        <row r="99">
          <cell r="K99">
            <v>9.9831901409603852E-3</v>
          </cell>
          <cell r="L99">
            <v>9.9831901409603852E-3</v>
          </cell>
        </row>
        <row r="100">
          <cell r="K100">
            <v>9.9831901409603852E-3</v>
          </cell>
          <cell r="L100">
            <v>9.9831901409603852E-3</v>
          </cell>
        </row>
        <row r="101">
          <cell r="K101">
            <v>9.9831901409603852E-3</v>
          </cell>
          <cell r="L101">
            <v>9.9831901409603852E-3</v>
          </cell>
        </row>
        <row r="102">
          <cell r="K102">
            <v>9.9831901409603852E-3</v>
          </cell>
          <cell r="L102">
            <v>9.9831901409603852E-3</v>
          </cell>
        </row>
        <row r="103">
          <cell r="K103">
            <v>9.9831901409603852E-3</v>
          </cell>
          <cell r="L103">
            <v>9.9831901409603852E-3</v>
          </cell>
        </row>
        <row r="104">
          <cell r="K104">
            <v>9.9831901409603852E-3</v>
          </cell>
          <cell r="L104">
            <v>9.9831901409603852E-3</v>
          </cell>
        </row>
        <row r="105">
          <cell r="K105">
            <v>9.9831901409603852E-3</v>
          </cell>
          <cell r="L105">
            <v>9.9831901409603852E-3</v>
          </cell>
        </row>
        <row r="106">
          <cell r="K106">
            <v>9.9831901409603852E-3</v>
          </cell>
          <cell r="L106">
            <v>9.9831901409603852E-3</v>
          </cell>
        </row>
        <row r="107">
          <cell r="K107">
            <v>9.9831901409603852E-3</v>
          </cell>
          <cell r="L107">
            <v>9.9831901409603852E-3</v>
          </cell>
        </row>
        <row r="108">
          <cell r="K108">
            <v>9.9831901409603852E-3</v>
          </cell>
          <cell r="L108">
            <v>9.9831901409603852E-3</v>
          </cell>
        </row>
        <row r="109">
          <cell r="K109">
            <v>9.9831901409603852E-3</v>
          </cell>
          <cell r="L109">
            <v>9.9831901409603852E-3</v>
          </cell>
        </row>
        <row r="110">
          <cell r="K110">
            <v>9.9831901409603852E-3</v>
          </cell>
          <cell r="L110">
            <v>9.9831901409603852E-3</v>
          </cell>
        </row>
        <row r="111">
          <cell r="K111">
            <v>9.9831901409603852E-3</v>
          </cell>
          <cell r="L111">
            <v>9.9831901409603852E-3</v>
          </cell>
        </row>
        <row r="112">
          <cell r="K112">
            <v>9.9831901409603852E-3</v>
          </cell>
          <cell r="L112">
            <v>9.9831901409603852E-3</v>
          </cell>
        </row>
        <row r="113">
          <cell r="K113">
            <v>9.9831901409603852E-3</v>
          </cell>
          <cell r="L113">
            <v>9.9831901409603852E-3</v>
          </cell>
        </row>
        <row r="114">
          <cell r="K114">
            <v>9.9831901409603852E-3</v>
          </cell>
          <cell r="L114">
            <v>9.9831901409603852E-3</v>
          </cell>
        </row>
        <row r="115">
          <cell r="K115">
            <v>9.9831901409603852E-3</v>
          </cell>
          <cell r="L115">
            <v>9.9831901409603852E-3</v>
          </cell>
        </row>
        <row r="116">
          <cell r="K116">
            <v>9.9831901409603852E-3</v>
          </cell>
          <cell r="L116">
            <v>9.9831901409603852E-3</v>
          </cell>
        </row>
        <row r="117">
          <cell r="K117">
            <v>9.9831901409603852E-3</v>
          </cell>
          <cell r="L117">
            <v>9.9831901409603852E-3</v>
          </cell>
        </row>
        <row r="118">
          <cell r="K118">
            <v>9.9831901409603852E-3</v>
          </cell>
          <cell r="L118">
            <v>9.9831901409603852E-3</v>
          </cell>
        </row>
        <row r="119">
          <cell r="K119">
            <v>9.9831901409603852E-3</v>
          </cell>
          <cell r="L119">
            <v>9.9831901409603852E-3</v>
          </cell>
        </row>
        <row r="120">
          <cell r="K120">
            <v>9.9831901409603852E-3</v>
          </cell>
          <cell r="L120">
            <v>9.9831901409603852E-3</v>
          </cell>
        </row>
        <row r="121">
          <cell r="K121">
            <v>9.9831901409603852E-3</v>
          </cell>
          <cell r="L121">
            <v>9.9831901409603852E-3</v>
          </cell>
        </row>
        <row r="122">
          <cell r="K122">
            <v>9.9831901409603852E-3</v>
          </cell>
          <cell r="L122">
            <v>9.9831901409603852E-3</v>
          </cell>
        </row>
        <row r="123">
          <cell r="K123">
            <v>9.9831901409603852E-3</v>
          </cell>
          <cell r="L123">
            <v>9.9831901409603852E-3</v>
          </cell>
        </row>
        <row r="124">
          <cell r="K124">
            <v>9.9831901409603852E-3</v>
          </cell>
          <cell r="L124">
            <v>9.9831901409603852E-3</v>
          </cell>
        </row>
        <row r="125">
          <cell r="K125">
            <v>9.9831901409603852E-3</v>
          </cell>
          <cell r="L125">
            <v>9.9831901409603852E-3</v>
          </cell>
        </row>
        <row r="126">
          <cell r="K126">
            <v>9.9831901409603852E-3</v>
          </cell>
          <cell r="L126">
            <v>9.9831901409603852E-3</v>
          </cell>
        </row>
        <row r="127">
          <cell r="K127">
            <v>9.9831901409603852E-3</v>
          </cell>
          <cell r="L127">
            <v>9.9831901409603852E-3</v>
          </cell>
        </row>
        <row r="128">
          <cell r="K128">
            <v>9.9831901409603852E-3</v>
          </cell>
          <cell r="L128">
            <v>9.9831901409603852E-3</v>
          </cell>
        </row>
        <row r="129">
          <cell r="K129">
            <v>9.9831901409603852E-3</v>
          </cell>
          <cell r="L129">
            <v>9.9831901409603852E-3</v>
          </cell>
        </row>
        <row r="130">
          <cell r="K130">
            <v>9.9831901409603852E-3</v>
          </cell>
          <cell r="L130">
            <v>9.9831901409603852E-3</v>
          </cell>
        </row>
        <row r="131">
          <cell r="K131">
            <v>9.9831901409603852E-3</v>
          </cell>
          <cell r="L131">
            <v>9.9831901409603852E-3</v>
          </cell>
        </row>
        <row r="132">
          <cell r="K132">
            <v>9.9831901409603852E-3</v>
          </cell>
          <cell r="L132">
            <v>9.9831901409603852E-3</v>
          </cell>
        </row>
        <row r="133">
          <cell r="K133">
            <v>9.9831901409603852E-3</v>
          </cell>
          <cell r="L133">
            <v>9.9831901409603852E-3</v>
          </cell>
        </row>
        <row r="134">
          <cell r="K134">
            <v>9.9831901409603852E-3</v>
          </cell>
          <cell r="L134">
            <v>9.9831901409603852E-3</v>
          </cell>
        </row>
        <row r="135">
          <cell r="K135">
            <v>9.9831901409603852E-3</v>
          </cell>
          <cell r="L135">
            <v>9.9831901409603852E-3</v>
          </cell>
        </row>
        <row r="136">
          <cell r="K136">
            <v>9.9831901409603852E-3</v>
          </cell>
          <cell r="L136">
            <v>9.9831901409603852E-3</v>
          </cell>
        </row>
        <row r="137">
          <cell r="K137">
            <v>9.9831901409603852E-3</v>
          </cell>
          <cell r="L137">
            <v>9.9831901409603852E-3</v>
          </cell>
        </row>
        <row r="138">
          <cell r="K138">
            <v>9.9831901409603852E-3</v>
          </cell>
          <cell r="L138">
            <v>9.9831901409603852E-3</v>
          </cell>
        </row>
        <row r="139">
          <cell r="K139">
            <v>9.9831901409603852E-3</v>
          </cell>
          <cell r="L139">
            <v>9.9831901409603852E-3</v>
          </cell>
        </row>
        <row r="140">
          <cell r="K140">
            <v>9.9831901409603852E-3</v>
          </cell>
          <cell r="L140">
            <v>9.9831901409603852E-3</v>
          </cell>
        </row>
        <row r="141">
          <cell r="K141">
            <v>9.9831901409603852E-3</v>
          </cell>
          <cell r="L141">
            <v>9.9831901409603852E-3</v>
          </cell>
        </row>
        <row r="142">
          <cell r="K142">
            <v>9.9831901409603852E-3</v>
          </cell>
          <cell r="L142">
            <v>9.9831901409603852E-3</v>
          </cell>
        </row>
        <row r="143">
          <cell r="K143">
            <v>9.9831901409603852E-3</v>
          </cell>
          <cell r="L143">
            <v>9.9831901409603852E-3</v>
          </cell>
        </row>
        <row r="144">
          <cell r="K144">
            <v>9.9831901409603852E-3</v>
          </cell>
          <cell r="L144">
            <v>9.9831901409603852E-3</v>
          </cell>
        </row>
        <row r="145">
          <cell r="K145">
            <v>9.9831901409603852E-3</v>
          </cell>
          <cell r="L145">
            <v>9.9831901409603852E-3</v>
          </cell>
        </row>
        <row r="146">
          <cell r="K146">
            <v>9.9831901409603852E-3</v>
          </cell>
          <cell r="L146">
            <v>9.9831901409603852E-3</v>
          </cell>
        </row>
        <row r="147">
          <cell r="K147">
            <v>9.9831901409603852E-3</v>
          </cell>
          <cell r="L147">
            <v>9.9831901409603852E-3</v>
          </cell>
        </row>
        <row r="148">
          <cell r="K148">
            <v>9.9831901409603852E-3</v>
          </cell>
          <cell r="L148">
            <v>9.9831901409603852E-3</v>
          </cell>
        </row>
        <row r="149">
          <cell r="K149">
            <v>9.9831901409603852E-3</v>
          </cell>
          <cell r="L149">
            <v>9.9831901409603852E-3</v>
          </cell>
        </row>
        <row r="150">
          <cell r="K150">
            <v>9.9831901409603852E-3</v>
          </cell>
          <cell r="L150">
            <v>9.9831901409603852E-3</v>
          </cell>
        </row>
        <row r="151">
          <cell r="K151">
            <v>9.9831901409603852E-3</v>
          </cell>
          <cell r="L151">
            <v>9.9831901409603852E-3</v>
          </cell>
        </row>
        <row r="152">
          <cell r="K152">
            <v>9.9831901409603852E-3</v>
          </cell>
          <cell r="L152">
            <v>9.9831901409603852E-3</v>
          </cell>
        </row>
        <row r="153">
          <cell r="K153">
            <v>9.9831901409603852E-3</v>
          </cell>
          <cell r="L153">
            <v>9.9831901409603852E-3</v>
          </cell>
        </row>
        <row r="154">
          <cell r="K154">
            <v>9.9831901409603852E-3</v>
          </cell>
          <cell r="L154">
            <v>9.9831901409603852E-3</v>
          </cell>
        </row>
        <row r="155">
          <cell r="K155">
            <v>9.9831901409603852E-3</v>
          </cell>
          <cell r="L155">
            <v>9.9831901409603852E-3</v>
          </cell>
        </row>
        <row r="156">
          <cell r="K156">
            <v>9.9831901409603852E-3</v>
          </cell>
          <cell r="L156">
            <v>9.9831901409603852E-3</v>
          </cell>
        </row>
        <row r="157">
          <cell r="K157">
            <v>9.9831901409603852E-3</v>
          </cell>
          <cell r="L157">
            <v>9.9831901409603852E-3</v>
          </cell>
        </row>
        <row r="158">
          <cell r="K158">
            <v>9.9831901409603852E-3</v>
          </cell>
          <cell r="L158">
            <v>9.9831901409603852E-3</v>
          </cell>
        </row>
        <row r="159">
          <cell r="K159">
            <v>9.9831901409603852E-3</v>
          </cell>
          <cell r="L159">
            <v>9.9831901409603852E-3</v>
          </cell>
        </row>
        <row r="160">
          <cell r="K160">
            <v>9.9831901409603852E-3</v>
          </cell>
          <cell r="L160">
            <v>9.9831901409603852E-3</v>
          </cell>
        </row>
        <row r="161">
          <cell r="K161">
            <v>9.9831901409603852E-3</v>
          </cell>
          <cell r="L161">
            <v>9.9831901409603852E-3</v>
          </cell>
        </row>
        <row r="162">
          <cell r="K162">
            <v>9.9831901409603852E-3</v>
          </cell>
          <cell r="L162">
            <v>9.9831901409603852E-3</v>
          </cell>
        </row>
        <row r="163">
          <cell r="K163">
            <v>9.9831901409603852E-3</v>
          </cell>
          <cell r="L163">
            <v>9.9831901409603852E-3</v>
          </cell>
        </row>
        <row r="164">
          <cell r="K164">
            <v>9.9831901409603852E-3</v>
          </cell>
          <cell r="L164">
            <v>9.9831901409603852E-3</v>
          </cell>
        </row>
        <row r="165">
          <cell r="K165">
            <v>9.9831901409603852E-3</v>
          </cell>
          <cell r="L165">
            <v>9.9831901409603852E-3</v>
          </cell>
        </row>
        <row r="166">
          <cell r="K166">
            <v>9.9831901409603852E-3</v>
          </cell>
          <cell r="L166">
            <v>9.9831901409603852E-3</v>
          </cell>
        </row>
        <row r="167">
          <cell r="K167">
            <v>9.9831901409603852E-3</v>
          </cell>
          <cell r="L167">
            <v>9.9831901409603852E-3</v>
          </cell>
        </row>
        <row r="168">
          <cell r="K168">
            <v>9.9831901409603852E-3</v>
          </cell>
          <cell r="L168">
            <v>9.9831901409603852E-3</v>
          </cell>
        </row>
        <row r="169">
          <cell r="K169">
            <v>9.9831901409603852E-3</v>
          </cell>
          <cell r="L169">
            <v>9.9831901409603852E-3</v>
          </cell>
        </row>
        <row r="170">
          <cell r="K170">
            <v>9.9831901409603852E-3</v>
          </cell>
          <cell r="L170">
            <v>9.9831901409603852E-3</v>
          </cell>
        </row>
        <row r="171">
          <cell r="K171">
            <v>9.9831901409603852E-3</v>
          </cell>
          <cell r="L171">
            <v>9.9831901409603852E-3</v>
          </cell>
        </row>
        <row r="172">
          <cell r="K172">
            <v>9.9831901409603852E-3</v>
          </cell>
          <cell r="L172">
            <v>9.9831901409603852E-3</v>
          </cell>
        </row>
        <row r="173">
          <cell r="K173">
            <v>9.9831901409603852E-3</v>
          </cell>
          <cell r="L173">
            <v>9.9831901409603852E-3</v>
          </cell>
        </row>
        <row r="174">
          <cell r="K174">
            <v>9.9831901409603852E-3</v>
          </cell>
          <cell r="L174">
            <v>9.9831901409603852E-3</v>
          </cell>
        </row>
        <row r="175">
          <cell r="K175">
            <v>9.9831901409603852E-3</v>
          </cell>
          <cell r="L175">
            <v>9.9831901409603852E-3</v>
          </cell>
        </row>
        <row r="176">
          <cell r="K176">
            <v>9.9831901409603852E-3</v>
          </cell>
          <cell r="L176">
            <v>9.9831901409603852E-3</v>
          </cell>
        </row>
        <row r="177">
          <cell r="K177">
            <v>9.9831901409603852E-3</v>
          </cell>
          <cell r="L177">
            <v>9.9831901409603852E-3</v>
          </cell>
        </row>
        <row r="178">
          <cell r="K178">
            <v>9.9831901409603852E-3</v>
          </cell>
          <cell r="L178">
            <v>9.9831901409603852E-3</v>
          </cell>
        </row>
        <row r="179">
          <cell r="K179">
            <v>9.9831901409603852E-3</v>
          </cell>
          <cell r="L179">
            <v>9.9831901409603852E-3</v>
          </cell>
        </row>
        <row r="180">
          <cell r="K180">
            <v>9.9831901409603852E-3</v>
          </cell>
          <cell r="L180">
            <v>9.9831901409603852E-3</v>
          </cell>
        </row>
        <row r="181">
          <cell r="K181">
            <v>9.9831901409603852E-3</v>
          </cell>
          <cell r="L181">
            <v>9.9831901409603852E-3</v>
          </cell>
        </row>
        <row r="182">
          <cell r="K182">
            <v>9.9831901409603852E-3</v>
          </cell>
          <cell r="L182">
            <v>9.9831901409603852E-3</v>
          </cell>
        </row>
        <row r="183">
          <cell r="K183">
            <v>9.9831901409603852E-3</v>
          </cell>
          <cell r="L183">
            <v>9.9831901409603852E-3</v>
          </cell>
        </row>
        <row r="184">
          <cell r="K184">
            <v>9.9831901409603852E-3</v>
          </cell>
          <cell r="L184">
            <v>9.9831901409603852E-3</v>
          </cell>
        </row>
        <row r="185">
          <cell r="K185">
            <v>9.9831901409603852E-3</v>
          </cell>
          <cell r="L185">
            <v>9.9831901409603852E-3</v>
          </cell>
        </row>
        <row r="186">
          <cell r="K186">
            <v>9.9831901409603852E-3</v>
          </cell>
          <cell r="L186">
            <v>9.9831901409603852E-3</v>
          </cell>
        </row>
        <row r="187">
          <cell r="K187">
            <v>9.9831901409603852E-3</v>
          </cell>
          <cell r="L187">
            <v>9.9831901409603852E-3</v>
          </cell>
        </row>
        <row r="188">
          <cell r="K188">
            <v>9.9831901409603852E-3</v>
          </cell>
          <cell r="L188">
            <v>9.9831901409603852E-3</v>
          </cell>
        </row>
        <row r="189">
          <cell r="K189">
            <v>9.9831901409603852E-3</v>
          </cell>
          <cell r="L189">
            <v>9.9831901409603852E-3</v>
          </cell>
        </row>
        <row r="190">
          <cell r="K190">
            <v>9.9831901409603852E-3</v>
          </cell>
          <cell r="L190">
            <v>9.9831901409603852E-3</v>
          </cell>
        </row>
        <row r="191">
          <cell r="K191">
            <v>9.9831901409603852E-3</v>
          </cell>
          <cell r="L191">
            <v>9.9831901409603852E-3</v>
          </cell>
        </row>
        <row r="192">
          <cell r="K192">
            <v>9.9831901409603852E-3</v>
          </cell>
          <cell r="L192">
            <v>9.9831901409603852E-3</v>
          </cell>
        </row>
        <row r="193">
          <cell r="K193">
            <v>9.9831901409603852E-3</v>
          </cell>
          <cell r="L193">
            <v>9.9831901409603852E-3</v>
          </cell>
        </row>
        <row r="194">
          <cell r="K194">
            <v>9.9831901409603852E-3</v>
          </cell>
          <cell r="L194">
            <v>9.9831901409603852E-3</v>
          </cell>
        </row>
        <row r="195">
          <cell r="K195">
            <v>9.9831901409603852E-3</v>
          </cell>
          <cell r="L195">
            <v>9.9831901409603852E-3</v>
          </cell>
        </row>
        <row r="196">
          <cell r="K196">
            <v>9.9831901409603852E-3</v>
          </cell>
          <cell r="L196">
            <v>9.9831901409603852E-3</v>
          </cell>
        </row>
        <row r="197">
          <cell r="K197">
            <v>9.9831901409603852E-3</v>
          </cell>
          <cell r="L197">
            <v>9.9831901409603852E-3</v>
          </cell>
        </row>
        <row r="198">
          <cell r="K198">
            <v>9.9831901409603852E-3</v>
          </cell>
          <cell r="L198">
            <v>9.9831901409603852E-3</v>
          </cell>
        </row>
        <row r="199">
          <cell r="K199">
            <v>9.9831901409603852E-3</v>
          </cell>
          <cell r="L199">
            <v>9.9831901409603852E-3</v>
          </cell>
        </row>
        <row r="200">
          <cell r="K200">
            <v>9.9831901409603852E-3</v>
          </cell>
          <cell r="L200">
            <v>9.9831901409603852E-3</v>
          </cell>
        </row>
        <row r="201">
          <cell r="K201">
            <v>9.9831901409603852E-3</v>
          </cell>
          <cell r="L201">
            <v>9.9831901409603852E-3</v>
          </cell>
        </row>
        <row r="202">
          <cell r="K202">
            <v>9.9831901409603852E-3</v>
          </cell>
          <cell r="L202">
            <v>9.9831901409603852E-3</v>
          </cell>
        </row>
        <row r="203">
          <cell r="K203">
            <v>9.9831901409603852E-3</v>
          </cell>
          <cell r="L203">
            <v>9.9831901409603852E-3</v>
          </cell>
        </row>
        <row r="204">
          <cell r="K204">
            <v>9.9831901409603852E-3</v>
          </cell>
          <cell r="L204">
            <v>9.9831901409603852E-3</v>
          </cell>
        </row>
        <row r="205">
          <cell r="K205">
            <v>9.9831901409603852E-3</v>
          </cell>
          <cell r="L205">
            <v>9.9831901409603852E-3</v>
          </cell>
        </row>
        <row r="206">
          <cell r="K206">
            <v>9.9831901409603852E-3</v>
          </cell>
          <cell r="L206">
            <v>9.9831901409603852E-3</v>
          </cell>
        </row>
        <row r="207">
          <cell r="K207">
            <v>9.9831901409603852E-3</v>
          </cell>
          <cell r="L207">
            <v>9.9831901409603852E-3</v>
          </cell>
        </row>
        <row r="208">
          <cell r="K208">
            <v>9.9831901409603852E-3</v>
          </cell>
          <cell r="L208">
            <v>9.9831901409603852E-3</v>
          </cell>
        </row>
        <row r="209">
          <cell r="K209">
            <v>9.9831901409603852E-3</v>
          </cell>
          <cell r="L209">
            <v>9.9831901409603852E-3</v>
          </cell>
        </row>
        <row r="210">
          <cell r="K210">
            <v>9.9831901409603852E-3</v>
          </cell>
          <cell r="L210">
            <v>9.9831901409603852E-3</v>
          </cell>
        </row>
        <row r="211">
          <cell r="K211">
            <v>9.9831901409603852E-3</v>
          </cell>
          <cell r="L211">
            <v>9.9831901409603852E-3</v>
          </cell>
        </row>
        <row r="212">
          <cell r="K212">
            <v>9.9831901409603852E-3</v>
          </cell>
          <cell r="L212">
            <v>9.9831901409603852E-3</v>
          </cell>
        </row>
        <row r="213">
          <cell r="K213">
            <v>9.9831901409603852E-3</v>
          </cell>
          <cell r="L213">
            <v>9.9831901409603852E-3</v>
          </cell>
        </row>
        <row r="214">
          <cell r="K214">
            <v>9.9831901409603852E-3</v>
          </cell>
          <cell r="L214">
            <v>9.9831901409603852E-3</v>
          </cell>
        </row>
        <row r="215">
          <cell r="K215">
            <v>9.9831901409603852E-3</v>
          </cell>
          <cell r="L215">
            <v>9.9831901409603852E-3</v>
          </cell>
        </row>
        <row r="216">
          <cell r="K216">
            <v>9.9831901409603852E-3</v>
          </cell>
          <cell r="L216">
            <v>9.9831901409603852E-3</v>
          </cell>
        </row>
        <row r="217">
          <cell r="K217">
            <v>9.9831901409603852E-3</v>
          </cell>
          <cell r="L217">
            <v>9.9831901409603852E-3</v>
          </cell>
        </row>
        <row r="218">
          <cell r="K218">
            <v>9.9831901409603852E-3</v>
          </cell>
          <cell r="L218">
            <v>9.9831901409603852E-3</v>
          </cell>
        </row>
        <row r="219">
          <cell r="K219">
            <v>9.9831901409603852E-3</v>
          </cell>
          <cell r="L219">
            <v>9.9831901409603852E-3</v>
          </cell>
        </row>
        <row r="220">
          <cell r="K220">
            <v>9.9831901409603852E-3</v>
          </cell>
          <cell r="L220">
            <v>9.9831901409603852E-3</v>
          </cell>
        </row>
        <row r="221">
          <cell r="K221">
            <v>9.9831901409603852E-3</v>
          </cell>
          <cell r="L221">
            <v>9.9831901409603852E-3</v>
          </cell>
        </row>
        <row r="222">
          <cell r="K222">
            <v>9.9831901409603852E-3</v>
          </cell>
          <cell r="L222">
            <v>9.9831901409603852E-3</v>
          </cell>
        </row>
        <row r="223">
          <cell r="K223">
            <v>9.9831901409603852E-3</v>
          </cell>
          <cell r="L223">
            <v>9.9831901409603852E-3</v>
          </cell>
        </row>
        <row r="224">
          <cell r="K224">
            <v>9.9831901409603852E-3</v>
          </cell>
          <cell r="L224">
            <v>9.9831901409603852E-3</v>
          </cell>
        </row>
        <row r="225">
          <cell r="K225">
            <v>9.9831901409603852E-3</v>
          </cell>
          <cell r="L225">
            <v>9.9831901409603852E-3</v>
          </cell>
        </row>
        <row r="226">
          <cell r="K226">
            <v>9.9831901409603852E-3</v>
          </cell>
          <cell r="L226">
            <v>9.9831901409603852E-3</v>
          </cell>
        </row>
        <row r="227">
          <cell r="K227">
            <v>9.9831901409603852E-3</v>
          </cell>
          <cell r="L227">
            <v>9.9831901409603852E-3</v>
          </cell>
        </row>
        <row r="228">
          <cell r="K228">
            <v>9.9831901409603852E-3</v>
          </cell>
          <cell r="L228">
            <v>9.9831901409603852E-3</v>
          </cell>
        </row>
        <row r="229">
          <cell r="K229">
            <v>9.9831901409603852E-3</v>
          </cell>
          <cell r="L229">
            <v>9.9831901409603852E-3</v>
          </cell>
        </row>
        <row r="230">
          <cell r="K230">
            <v>9.9831901409603852E-3</v>
          </cell>
          <cell r="L230">
            <v>9.9831901409603852E-3</v>
          </cell>
        </row>
        <row r="231">
          <cell r="K231">
            <v>9.9831901409603852E-3</v>
          </cell>
          <cell r="L231">
            <v>9.9831901409603852E-3</v>
          </cell>
        </row>
        <row r="232">
          <cell r="K232">
            <v>9.9831901409603852E-3</v>
          </cell>
          <cell r="L232">
            <v>9.9831901409603852E-3</v>
          </cell>
        </row>
        <row r="233">
          <cell r="K233">
            <v>9.9831901409603852E-3</v>
          </cell>
          <cell r="L233">
            <v>9.9831901409603852E-3</v>
          </cell>
        </row>
        <row r="234">
          <cell r="K234">
            <v>9.9831901409603852E-3</v>
          </cell>
          <cell r="L234">
            <v>9.9831901409603852E-3</v>
          </cell>
        </row>
        <row r="235">
          <cell r="K235">
            <v>9.9831901409603852E-3</v>
          </cell>
          <cell r="L235">
            <v>9.9831901409603852E-3</v>
          </cell>
        </row>
        <row r="236">
          <cell r="K236">
            <v>9.9831901409603852E-3</v>
          </cell>
          <cell r="L236">
            <v>9.9831901409603852E-3</v>
          </cell>
        </row>
        <row r="237">
          <cell r="K237">
            <v>9.9831901409603852E-3</v>
          </cell>
          <cell r="L237">
            <v>9.9831901409603852E-3</v>
          </cell>
        </row>
        <row r="238">
          <cell r="K238">
            <v>9.9831901409603852E-3</v>
          </cell>
          <cell r="L238">
            <v>9.9831901409603852E-3</v>
          </cell>
        </row>
        <row r="239">
          <cell r="K239">
            <v>9.9831901409603852E-3</v>
          </cell>
          <cell r="L239">
            <v>9.9831901409603852E-3</v>
          </cell>
        </row>
        <row r="240">
          <cell r="K240">
            <v>9.9831901409603852E-3</v>
          </cell>
          <cell r="L240">
            <v>9.9831901409603852E-3</v>
          </cell>
        </row>
        <row r="241">
          <cell r="K241">
            <v>9.9831901409603852E-3</v>
          </cell>
          <cell r="L241">
            <v>9.9831901409603852E-3</v>
          </cell>
        </row>
        <row r="242">
          <cell r="K242">
            <v>9.9831901409603852E-3</v>
          </cell>
          <cell r="L242">
            <v>9.9831901409603852E-3</v>
          </cell>
        </row>
        <row r="243">
          <cell r="K243">
            <v>9.9831901409603852E-3</v>
          </cell>
          <cell r="L243">
            <v>9.9831901409603852E-3</v>
          </cell>
        </row>
        <row r="244">
          <cell r="K244">
            <v>9.9831901409603852E-3</v>
          </cell>
          <cell r="L244">
            <v>9.9831901409603852E-3</v>
          </cell>
        </row>
        <row r="245">
          <cell r="K245">
            <v>9.9831901409603852E-3</v>
          </cell>
          <cell r="L245">
            <v>9.9831901409603852E-3</v>
          </cell>
        </row>
        <row r="246">
          <cell r="K246">
            <v>9.9831901409603852E-3</v>
          </cell>
          <cell r="L246">
            <v>9.9831901409603852E-3</v>
          </cell>
        </row>
        <row r="247">
          <cell r="K247">
            <v>9.9831901409603852E-3</v>
          </cell>
          <cell r="L247">
            <v>9.9831901409603852E-3</v>
          </cell>
        </row>
        <row r="248">
          <cell r="K248">
            <v>9.9831901409603852E-3</v>
          </cell>
          <cell r="L248">
            <v>9.9831901409603852E-3</v>
          </cell>
        </row>
        <row r="249">
          <cell r="K249">
            <v>9.9831901409603852E-3</v>
          </cell>
          <cell r="L249">
            <v>9.9831901409603852E-3</v>
          </cell>
        </row>
        <row r="250">
          <cell r="K250">
            <v>9.9831901409603852E-3</v>
          </cell>
          <cell r="L250">
            <v>9.9831901409603852E-3</v>
          </cell>
        </row>
        <row r="251">
          <cell r="K251">
            <v>9.9831901409603852E-3</v>
          </cell>
          <cell r="L251">
            <v>9.9831901409603852E-3</v>
          </cell>
        </row>
        <row r="252">
          <cell r="K252">
            <v>9.9831901409603852E-3</v>
          </cell>
          <cell r="L252">
            <v>9.9831901409603852E-3</v>
          </cell>
        </row>
        <row r="253">
          <cell r="K253">
            <v>9.9831901409603852E-3</v>
          </cell>
          <cell r="L253">
            <v>9.9831901409603852E-3</v>
          </cell>
        </row>
        <row r="254">
          <cell r="K254">
            <v>9.9831901409603852E-3</v>
          </cell>
          <cell r="L254">
            <v>9.9831901409603852E-3</v>
          </cell>
        </row>
        <row r="255">
          <cell r="K255">
            <v>9.9831901409603852E-3</v>
          </cell>
          <cell r="L255">
            <v>9.9831901409603852E-3</v>
          </cell>
        </row>
        <row r="256">
          <cell r="K256">
            <v>9.9831901409603852E-3</v>
          </cell>
          <cell r="L256">
            <v>9.9831901409603852E-3</v>
          </cell>
        </row>
        <row r="257">
          <cell r="K257">
            <v>9.9831901409603852E-3</v>
          </cell>
          <cell r="L257">
            <v>9.9831901409603852E-3</v>
          </cell>
        </row>
        <row r="258">
          <cell r="K258">
            <v>9.9831901409603852E-3</v>
          </cell>
          <cell r="L258">
            <v>9.9831901409603852E-3</v>
          </cell>
        </row>
        <row r="259">
          <cell r="K259">
            <v>9.9831901409603852E-3</v>
          </cell>
          <cell r="L259">
            <v>9.9831901409603852E-3</v>
          </cell>
        </row>
        <row r="260">
          <cell r="K260">
            <v>9.9831901409603852E-3</v>
          </cell>
          <cell r="L260">
            <v>9.9831901409603852E-3</v>
          </cell>
        </row>
        <row r="261">
          <cell r="K261">
            <v>9.9831901409603852E-3</v>
          </cell>
          <cell r="L261">
            <v>9.9831901409603852E-3</v>
          </cell>
        </row>
        <row r="262">
          <cell r="K262">
            <v>9.9831901409603852E-3</v>
          </cell>
          <cell r="L262">
            <v>9.9831901409603852E-3</v>
          </cell>
        </row>
        <row r="263">
          <cell r="K263">
            <v>9.9831901409603852E-3</v>
          </cell>
          <cell r="L263">
            <v>9.9831901409603852E-3</v>
          </cell>
        </row>
        <row r="264">
          <cell r="K264">
            <v>9.9831901409603852E-3</v>
          </cell>
          <cell r="L264">
            <v>9.9831901409603852E-3</v>
          </cell>
        </row>
        <row r="265">
          <cell r="K265">
            <v>9.9831901409603852E-3</v>
          </cell>
          <cell r="L265">
            <v>9.9831901409603852E-3</v>
          </cell>
        </row>
        <row r="266">
          <cell r="K266">
            <v>9.9831901409603852E-3</v>
          </cell>
          <cell r="L266">
            <v>9.9831901409603852E-3</v>
          </cell>
        </row>
        <row r="267">
          <cell r="K267">
            <v>9.9831901409603852E-3</v>
          </cell>
          <cell r="L267">
            <v>9.9831901409603852E-3</v>
          </cell>
        </row>
        <row r="268">
          <cell r="K268">
            <v>9.9831901409603852E-3</v>
          </cell>
          <cell r="L268">
            <v>9.9831901409603852E-3</v>
          </cell>
        </row>
        <row r="269">
          <cell r="K269">
            <v>9.9831901409603852E-3</v>
          </cell>
          <cell r="L269">
            <v>9.9831901409603852E-3</v>
          </cell>
        </row>
        <row r="270">
          <cell r="K270">
            <v>9.9831901409603852E-3</v>
          </cell>
          <cell r="L270">
            <v>9.9831901409603852E-3</v>
          </cell>
        </row>
        <row r="271">
          <cell r="K271">
            <v>9.9831901409603852E-3</v>
          </cell>
          <cell r="L271">
            <v>9.9831901409603852E-3</v>
          </cell>
        </row>
        <row r="272">
          <cell r="K272">
            <v>9.9831901409603852E-3</v>
          </cell>
          <cell r="L272">
            <v>9.9831901409603852E-3</v>
          </cell>
        </row>
        <row r="273">
          <cell r="K273">
            <v>9.9831901409603852E-3</v>
          </cell>
          <cell r="L273">
            <v>9.9831901409603852E-3</v>
          </cell>
        </row>
        <row r="274">
          <cell r="K274">
            <v>9.9831901409603852E-3</v>
          </cell>
          <cell r="L274">
            <v>9.9831901409603852E-3</v>
          </cell>
        </row>
        <row r="275">
          <cell r="K275">
            <v>9.9831901409603852E-3</v>
          </cell>
          <cell r="L275">
            <v>9.9831901409603852E-3</v>
          </cell>
        </row>
        <row r="276">
          <cell r="K276">
            <v>9.9831901409603852E-3</v>
          </cell>
          <cell r="L276">
            <v>9.9831901409603852E-3</v>
          </cell>
        </row>
        <row r="277">
          <cell r="K277">
            <v>9.9831901409603852E-3</v>
          </cell>
          <cell r="L277">
            <v>9.9831901409603852E-3</v>
          </cell>
        </row>
        <row r="278">
          <cell r="K278">
            <v>9.9831901409603852E-3</v>
          </cell>
          <cell r="L278">
            <v>9.9831901409603852E-3</v>
          </cell>
        </row>
        <row r="279">
          <cell r="K279">
            <v>9.9831901409603852E-3</v>
          </cell>
          <cell r="L279">
            <v>9.9831901409603852E-3</v>
          </cell>
        </row>
        <row r="280">
          <cell r="K280">
            <v>9.9831901409603852E-3</v>
          </cell>
          <cell r="L280">
            <v>9.9831901409603852E-3</v>
          </cell>
        </row>
        <row r="281">
          <cell r="K281">
            <v>9.9831901409603852E-3</v>
          </cell>
          <cell r="L281">
            <v>9.9831901409603852E-3</v>
          </cell>
        </row>
        <row r="282">
          <cell r="K282">
            <v>9.9831901409603852E-3</v>
          </cell>
          <cell r="L282">
            <v>9.9831901409603852E-3</v>
          </cell>
        </row>
        <row r="283">
          <cell r="K283">
            <v>9.9831901409603852E-3</v>
          </cell>
          <cell r="L283">
            <v>9.9831901409603852E-3</v>
          </cell>
        </row>
        <row r="284">
          <cell r="K284">
            <v>9.9831901409603852E-3</v>
          </cell>
          <cell r="L284">
            <v>9.9831901409603852E-3</v>
          </cell>
        </row>
        <row r="285">
          <cell r="K285">
            <v>9.9831901409603852E-3</v>
          </cell>
          <cell r="L285">
            <v>9.9831901409603852E-3</v>
          </cell>
        </row>
        <row r="286">
          <cell r="K286">
            <v>9.9831901409603852E-3</v>
          </cell>
          <cell r="L286">
            <v>9.9831901409603852E-3</v>
          </cell>
        </row>
        <row r="287">
          <cell r="K287">
            <v>9.9831901409603852E-3</v>
          </cell>
          <cell r="L287">
            <v>9.9831901409603852E-3</v>
          </cell>
        </row>
        <row r="288">
          <cell r="K288">
            <v>9.9831901409603852E-3</v>
          </cell>
          <cell r="L288">
            <v>9.9831901409603852E-3</v>
          </cell>
        </row>
        <row r="289">
          <cell r="K289">
            <v>9.9831901409603852E-3</v>
          </cell>
          <cell r="L289">
            <v>9.9831901409603852E-3</v>
          </cell>
        </row>
        <row r="290">
          <cell r="K290">
            <v>9.9831901409603852E-3</v>
          </cell>
          <cell r="L290">
            <v>9.9831901409603852E-3</v>
          </cell>
        </row>
        <row r="291">
          <cell r="K291">
            <v>9.9831901409603852E-3</v>
          </cell>
          <cell r="L291">
            <v>9.9831901409603852E-3</v>
          </cell>
        </row>
        <row r="292">
          <cell r="K292">
            <v>9.9831901409603852E-3</v>
          </cell>
          <cell r="L292">
            <v>9.9831901409603852E-3</v>
          </cell>
        </row>
        <row r="293">
          <cell r="K293">
            <v>9.9831901409603852E-3</v>
          </cell>
          <cell r="L293">
            <v>9.9831901409603852E-3</v>
          </cell>
        </row>
        <row r="294">
          <cell r="K294">
            <v>9.9831901409603852E-3</v>
          </cell>
          <cell r="L294">
            <v>9.9831901409603852E-3</v>
          </cell>
        </row>
        <row r="295">
          <cell r="K295">
            <v>9.9831901409603852E-3</v>
          </cell>
          <cell r="L295">
            <v>9.9831901409603852E-3</v>
          </cell>
        </row>
        <row r="296">
          <cell r="K296">
            <v>9.9831901409603852E-3</v>
          </cell>
          <cell r="L296">
            <v>9.9831901409603852E-3</v>
          </cell>
        </row>
        <row r="297">
          <cell r="K297">
            <v>9.9831901409603852E-3</v>
          </cell>
          <cell r="L297">
            <v>9.9831901409603852E-3</v>
          </cell>
        </row>
        <row r="298">
          <cell r="K298">
            <v>9.9831901409603852E-3</v>
          </cell>
          <cell r="L298">
            <v>9.9831901409603852E-3</v>
          </cell>
        </row>
        <row r="299">
          <cell r="K299">
            <v>9.9831901409603852E-3</v>
          </cell>
          <cell r="L299">
            <v>9.9831901409603852E-3</v>
          </cell>
        </row>
        <row r="300">
          <cell r="K300">
            <v>9.9831901409603852E-3</v>
          </cell>
          <cell r="L300">
            <v>9.9831901409603852E-3</v>
          </cell>
        </row>
        <row r="301">
          <cell r="K301">
            <v>9.9831901409603852E-3</v>
          </cell>
          <cell r="L301">
            <v>9.9831901409603852E-3</v>
          </cell>
        </row>
        <row r="302">
          <cell r="K302">
            <v>9.9831901409603852E-3</v>
          </cell>
          <cell r="L302">
            <v>9.9831901409603852E-3</v>
          </cell>
        </row>
        <row r="303">
          <cell r="K303">
            <v>9.9831901409603852E-3</v>
          </cell>
          <cell r="L303">
            <v>9.9831901409603852E-3</v>
          </cell>
        </row>
        <row r="304">
          <cell r="K304">
            <v>9.9831901409603852E-3</v>
          </cell>
          <cell r="L304">
            <v>9.9831901409603852E-3</v>
          </cell>
        </row>
        <row r="305">
          <cell r="K305">
            <v>9.9831901409603852E-3</v>
          </cell>
          <cell r="L305">
            <v>9.9831901409603852E-3</v>
          </cell>
        </row>
        <row r="306">
          <cell r="K306">
            <v>9.9831901409603852E-3</v>
          </cell>
          <cell r="L306">
            <v>9.9831901409603852E-3</v>
          </cell>
        </row>
        <row r="307">
          <cell r="K307">
            <v>9.9831901409603852E-3</v>
          </cell>
          <cell r="L307">
            <v>9.9831901409603852E-3</v>
          </cell>
        </row>
        <row r="308">
          <cell r="K308">
            <v>9.9831901409603852E-3</v>
          </cell>
          <cell r="L308">
            <v>9.9831901409603852E-3</v>
          </cell>
        </row>
        <row r="309">
          <cell r="K309">
            <v>9.9831901409603852E-3</v>
          </cell>
          <cell r="L309">
            <v>9.9831901409603852E-3</v>
          </cell>
        </row>
        <row r="310">
          <cell r="K310">
            <v>9.9831901409603852E-3</v>
          </cell>
          <cell r="L310">
            <v>9.9831901409603852E-3</v>
          </cell>
        </row>
        <row r="311">
          <cell r="K311">
            <v>9.9831901409603852E-3</v>
          </cell>
          <cell r="L311">
            <v>9.9831901409603852E-3</v>
          </cell>
        </row>
        <row r="312">
          <cell r="K312">
            <v>9.9831901409603852E-3</v>
          </cell>
          <cell r="L312">
            <v>9.9831901409603852E-3</v>
          </cell>
        </row>
        <row r="313">
          <cell r="K313">
            <v>9.9831901409603852E-3</v>
          </cell>
          <cell r="L313">
            <v>9.9831901409603852E-3</v>
          </cell>
        </row>
        <row r="314">
          <cell r="K314">
            <v>9.9831901409603852E-3</v>
          </cell>
          <cell r="L314">
            <v>9.9831901409603852E-3</v>
          </cell>
        </row>
        <row r="315">
          <cell r="K315">
            <v>9.9831901409603852E-3</v>
          </cell>
          <cell r="L315">
            <v>9.9831901409603852E-3</v>
          </cell>
        </row>
        <row r="316">
          <cell r="K316">
            <v>9.9831901409603852E-3</v>
          </cell>
          <cell r="L316">
            <v>9.9831901409603852E-3</v>
          </cell>
        </row>
        <row r="317">
          <cell r="K317">
            <v>9.9831901409603852E-3</v>
          </cell>
          <cell r="L317">
            <v>9.9831901409603852E-3</v>
          </cell>
        </row>
        <row r="318">
          <cell r="K318">
            <v>9.9831901409603852E-3</v>
          </cell>
          <cell r="L318">
            <v>9.9831901409603852E-3</v>
          </cell>
        </row>
        <row r="319">
          <cell r="K319">
            <v>9.9831901409603852E-3</v>
          </cell>
          <cell r="L319">
            <v>9.9831901409603852E-3</v>
          </cell>
        </row>
        <row r="320">
          <cell r="K320">
            <v>9.9831901409603852E-3</v>
          </cell>
          <cell r="L320">
            <v>9.9831901409603852E-3</v>
          </cell>
        </row>
        <row r="321">
          <cell r="K321">
            <v>9.9831901409603852E-3</v>
          </cell>
          <cell r="L321">
            <v>9.9831901409603852E-3</v>
          </cell>
        </row>
        <row r="322">
          <cell r="K322">
            <v>9.9831901409603852E-3</v>
          </cell>
          <cell r="L322">
            <v>9.9831901409603852E-3</v>
          </cell>
        </row>
        <row r="323">
          <cell r="K323">
            <v>9.9831901409603852E-3</v>
          </cell>
          <cell r="L323">
            <v>9.9831901409603852E-3</v>
          </cell>
        </row>
        <row r="324">
          <cell r="K324">
            <v>9.9831901409603852E-3</v>
          </cell>
          <cell r="L324">
            <v>9.9831901409603852E-3</v>
          </cell>
        </row>
        <row r="325">
          <cell r="K325">
            <v>9.9831901409603852E-3</v>
          </cell>
          <cell r="L325">
            <v>9.9831901409603852E-3</v>
          </cell>
        </row>
        <row r="326">
          <cell r="K326">
            <v>9.9831901409603852E-3</v>
          </cell>
          <cell r="L326">
            <v>9.9831901409603852E-3</v>
          </cell>
        </row>
        <row r="327">
          <cell r="K327">
            <v>9.9831901409603852E-3</v>
          </cell>
          <cell r="L327">
            <v>9.9831901409603852E-3</v>
          </cell>
        </row>
        <row r="328">
          <cell r="K328">
            <v>9.9831901409603852E-3</v>
          </cell>
          <cell r="L328">
            <v>9.9831901409603852E-3</v>
          </cell>
        </row>
        <row r="329">
          <cell r="K329">
            <v>9.9831901409603852E-3</v>
          </cell>
          <cell r="L329">
            <v>9.9831901409603852E-3</v>
          </cell>
        </row>
        <row r="330">
          <cell r="K330">
            <v>9.9831901409603852E-3</v>
          </cell>
          <cell r="L330">
            <v>9.9831901409603852E-3</v>
          </cell>
        </row>
        <row r="331">
          <cell r="K331">
            <v>9.9831901409603852E-3</v>
          </cell>
          <cell r="L331">
            <v>9.9831901409603852E-3</v>
          </cell>
        </row>
        <row r="332">
          <cell r="K332">
            <v>9.9831901409603852E-3</v>
          </cell>
          <cell r="L332">
            <v>9.9831901409603852E-3</v>
          </cell>
        </row>
        <row r="333">
          <cell r="K333">
            <v>9.9831901409603852E-3</v>
          </cell>
          <cell r="L333">
            <v>9.9831901409603852E-3</v>
          </cell>
        </row>
        <row r="334">
          <cell r="K334">
            <v>9.9831901409603852E-3</v>
          </cell>
          <cell r="L334">
            <v>9.9831901409603852E-3</v>
          </cell>
        </row>
        <row r="335">
          <cell r="K335">
            <v>9.9831901409603852E-3</v>
          </cell>
          <cell r="L335">
            <v>9.9831901409603852E-3</v>
          </cell>
        </row>
        <row r="336">
          <cell r="K336">
            <v>9.9831901409603852E-3</v>
          </cell>
          <cell r="L336">
            <v>9.9831901409603852E-3</v>
          </cell>
        </row>
        <row r="337">
          <cell r="K337">
            <v>9.9831901409603852E-3</v>
          </cell>
          <cell r="L337">
            <v>9.9831901409603852E-3</v>
          </cell>
        </row>
        <row r="338">
          <cell r="K338">
            <v>9.9831901409603852E-3</v>
          </cell>
          <cell r="L338">
            <v>9.9831901409603852E-3</v>
          </cell>
        </row>
        <row r="339">
          <cell r="K339">
            <v>9.9831901409603852E-3</v>
          </cell>
          <cell r="L339">
            <v>9.9831901409603852E-3</v>
          </cell>
        </row>
        <row r="340">
          <cell r="K340">
            <v>9.9831901409603852E-3</v>
          </cell>
          <cell r="L340">
            <v>9.9831901409603852E-3</v>
          </cell>
        </row>
        <row r="341">
          <cell r="K341">
            <v>9.9831901409603852E-3</v>
          </cell>
          <cell r="L341">
            <v>9.9831901409603852E-3</v>
          </cell>
        </row>
        <row r="342">
          <cell r="K342">
            <v>9.9831901409603852E-3</v>
          </cell>
          <cell r="L342">
            <v>9.9831901409603852E-3</v>
          </cell>
        </row>
        <row r="343">
          <cell r="K343">
            <v>9.9831901409603852E-3</v>
          </cell>
          <cell r="L343">
            <v>9.9831901409603852E-3</v>
          </cell>
        </row>
        <row r="344">
          <cell r="K344">
            <v>9.9831901409603852E-3</v>
          </cell>
          <cell r="L344">
            <v>9.9831901409603852E-3</v>
          </cell>
        </row>
        <row r="345">
          <cell r="K345">
            <v>9.9831901409603852E-3</v>
          </cell>
          <cell r="L345">
            <v>9.9831901409603852E-3</v>
          </cell>
        </row>
        <row r="346">
          <cell r="K346">
            <v>9.9831901409603852E-3</v>
          </cell>
          <cell r="L346">
            <v>9.9831901409603852E-3</v>
          </cell>
        </row>
        <row r="347">
          <cell r="K347">
            <v>9.9831901409603852E-3</v>
          </cell>
          <cell r="L347">
            <v>9.9831901409603852E-3</v>
          </cell>
        </row>
        <row r="348">
          <cell r="K348">
            <v>9.9831901409603852E-3</v>
          </cell>
          <cell r="L348">
            <v>9.9831901409603852E-3</v>
          </cell>
        </row>
        <row r="349">
          <cell r="K349">
            <v>9.9831901409603852E-3</v>
          </cell>
          <cell r="L349">
            <v>9.9831901409603852E-3</v>
          </cell>
        </row>
        <row r="350">
          <cell r="K350">
            <v>9.9831901409603852E-3</v>
          </cell>
          <cell r="L350">
            <v>9.9831901409603852E-3</v>
          </cell>
        </row>
        <row r="351">
          <cell r="K351">
            <v>9.9831901409603852E-3</v>
          </cell>
          <cell r="L351">
            <v>9.9831901409603852E-3</v>
          </cell>
        </row>
        <row r="352">
          <cell r="K352">
            <v>9.9831901409603852E-3</v>
          </cell>
          <cell r="L352">
            <v>9.9831901409603852E-3</v>
          </cell>
        </row>
        <row r="353">
          <cell r="K353">
            <v>9.9831901409603852E-3</v>
          </cell>
          <cell r="L353">
            <v>9.9831901409603852E-3</v>
          </cell>
        </row>
        <row r="354">
          <cell r="K354">
            <v>9.9831901409603852E-3</v>
          </cell>
          <cell r="L354">
            <v>9.9831901409603852E-3</v>
          </cell>
        </row>
        <row r="355">
          <cell r="K355">
            <v>9.9831901409603852E-3</v>
          </cell>
          <cell r="L355">
            <v>9.9831901409603852E-3</v>
          </cell>
        </row>
        <row r="356">
          <cell r="K356">
            <v>9.9831901409603852E-3</v>
          </cell>
          <cell r="L356">
            <v>9.9831901409603852E-3</v>
          </cell>
        </row>
        <row r="357">
          <cell r="K357">
            <v>9.9831901409603852E-3</v>
          </cell>
          <cell r="L357">
            <v>9.9831901409603852E-3</v>
          </cell>
        </row>
        <row r="358">
          <cell r="K358">
            <v>9.9831901409603852E-3</v>
          </cell>
          <cell r="L358">
            <v>9.9831901409603852E-3</v>
          </cell>
        </row>
        <row r="359">
          <cell r="K359">
            <v>9.9831901409603852E-3</v>
          </cell>
          <cell r="L359">
            <v>9.9831901409603852E-3</v>
          </cell>
        </row>
        <row r="360">
          <cell r="K360">
            <v>9.9831901409603852E-3</v>
          </cell>
          <cell r="L360">
            <v>9.9831901409603852E-3</v>
          </cell>
        </row>
        <row r="361">
          <cell r="K361">
            <v>9.9831901409603852E-3</v>
          </cell>
          <cell r="L361">
            <v>9.9831901409603852E-3</v>
          </cell>
        </row>
        <row r="362">
          <cell r="K362">
            <v>9.9831901409603852E-3</v>
          </cell>
          <cell r="L362">
            <v>9.9831901409603852E-3</v>
          </cell>
        </row>
        <row r="363">
          <cell r="K363">
            <v>9.9831901409603852E-3</v>
          </cell>
          <cell r="L363">
            <v>9.9831901409603852E-3</v>
          </cell>
        </row>
        <row r="364">
          <cell r="K364">
            <v>9.9831901409603852E-3</v>
          </cell>
          <cell r="L364">
            <v>9.9831901409603852E-3</v>
          </cell>
        </row>
        <row r="365">
          <cell r="K365">
            <v>9.9831901409603852E-3</v>
          </cell>
          <cell r="L365">
            <v>9.9831901409603852E-3</v>
          </cell>
        </row>
        <row r="366">
          <cell r="K366">
            <v>9.9831901409603852E-3</v>
          </cell>
          <cell r="L366">
            <v>9.9831901409603852E-3</v>
          </cell>
        </row>
        <row r="367">
          <cell r="K367">
            <v>9.9831901409603852E-3</v>
          </cell>
          <cell r="L367">
            <v>9.9831901409603852E-3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8">
          <cell r="H88">
            <v>73.835635870704039</v>
          </cell>
        </row>
      </sheetData>
      <sheetData sheetId="28"/>
      <sheetData sheetId="29"/>
      <sheetData sheetId="30">
        <row r="7">
          <cell r="D7" t="str">
            <v>46704054</v>
          </cell>
        </row>
        <row r="9">
          <cell r="D9" t="str">
            <v>Tradicional</v>
          </cell>
        </row>
        <row r="10">
          <cell r="D10" t="str">
            <v>PEN</v>
          </cell>
        </row>
        <row r="11">
          <cell r="D11">
            <v>350000</v>
          </cell>
        </row>
        <row r="12">
          <cell r="D12">
            <v>10</v>
          </cell>
        </row>
        <row r="13">
          <cell r="D13" t="str">
            <v>Mancomunada</v>
          </cell>
        </row>
        <row r="14">
          <cell r="D14" t="str">
            <v>Masivo</v>
          </cell>
        </row>
        <row r="15">
          <cell r="D15" t="str">
            <v>S</v>
          </cell>
        </row>
        <row r="16">
          <cell r="D16">
            <v>8.2349302546962252E-2</v>
          </cell>
        </row>
      </sheetData>
      <sheetData sheetId="31">
        <row r="3">
          <cell r="D3">
            <v>985</v>
          </cell>
        </row>
        <row r="8">
          <cell r="I8" t="str">
            <v>Joven</v>
          </cell>
        </row>
      </sheetData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7">
    <tabColor rgb="FF92D050"/>
  </sheetPr>
  <dimension ref="A1:AH400"/>
  <sheetViews>
    <sheetView showGridLines="0" tabSelected="1" topLeftCell="X1" zoomScale="85" zoomScaleNormal="85" workbookViewId="0">
      <selection activeCell="AG35" sqref="A35:AG37"/>
    </sheetView>
  </sheetViews>
  <sheetFormatPr baseColWidth="10" defaultRowHeight="15" outlineLevelCol="1" x14ac:dyDescent="0.25"/>
  <cols>
    <col min="1" max="1" width="11.42578125" style="2" hidden="1" customWidth="1" outlineLevel="1"/>
    <col min="2" max="2" width="9" hidden="1" customWidth="1" outlineLevel="1"/>
    <col min="3" max="4" width="6.140625" style="2" hidden="1" customWidth="1" outlineLevel="1"/>
    <col min="5" max="5" width="2.140625" style="2" hidden="1" customWidth="1" outlineLevel="1"/>
    <col min="6" max="6" width="2.140625" style="2" customWidth="1" collapsed="1"/>
    <col min="7" max="7" width="2.140625" style="2" customWidth="1"/>
    <col min="8" max="8" width="23.28515625" bestFit="1" customWidth="1"/>
    <col min="9" max="9" width="15" style="1" bestFit="1" customWidth="1"/>
    <col min="10" max="10" width="21.7109375" customWidth="1"/>
    <col min="11" max="11" width="19.85546875" bestFit="1" customWidth="1"/>
    <col min="12" max="12" width="12.28515625" bestFit="1" customWidth="1"/>
    <col min="13" max="13" width="12.28515625" hidden="1" customWidth="1" outlineLevel="1"/>
    <col min="14" max="14" width="17.7109375" customWidth="1" collapsed="1"/>
    <col min="15" max="15" width="19" bestFit="1" customWidth="1"/>
    <col min="16" max="16" width="16.5703125" bestFit="1" customWidth="1"/>
    <col min="17" max="17" width="17.140625" bestFit="1" customWidth="1"/>
    <col min="18" max="18" width="14.42578125" bestFit="1" customWidth="1"/>
    <col min="19" max="19" width="13.7109375" bestFit="1" customWidth="1"/>
    <col min="20" max="20" width="14.42578125" style="3" bestFit="1" customWidth="1"/>
    <col min="21" max="21" width="15.7109375" bestFit="1" customWidth="1"/>
    <col min="22" max="22" width="13.28515625" customWidth="1"/>
    <col min="23" max="25" width="14" customWidth="1"/>
    <col min="26" max="26" width="15.5703125" bestFit="1" customWidth="1"/>
    <col min="27" max="27" width="19.85546875" bestFit="1" customWidth="1"/>
    <col min="28" max="28" width="14.42578125" bestFit="1" customWidth="1"/>
    <col min="29" max="29" width="16.7109375" bestFit="1" customWidth="1"/>
    <col min="30" max="30" width="20" bestFit="1" customWidth="1"/>
    <col min="31" max="32" width="20" customWidth="1"/>
    <col min="34" max="34" width="20.42578125" bestFit="1" customWidth="1"/>
    <col min="35" max="35" width="13.140625" bestFit="1" customWidth="1"/>
  </cols>
  <sheetData>
    <row r="1" spans="1:34" x14ac:dyDescent="0.25">
      <c r="A1" s="1">
        <v>1</v>
      </c>
      <c r="B1">
        <v>2</v>
      </c>
      <c r="C1" s="2">
        <v>3</v>
      </c>
      <c r="D1" s="2">
        <v>4</v>
      </c>
      <c r="E1" s="2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1">
        <v>2</v>
      </c>
    </row>
    <row r="3" spans="1:34" x14ac:dyDescent="0.25">
      <c r="A3" s="1">
        <v>3</v>
      </c>
      <c r="T3"/>
    </row>
    <row r="4" spans="1:34" x14ac:dyDescent="0.25">
      <c r="A4" s="1">
        <v>4</v>
      </c>
      <c r="T4"/>
    </row>
    <row r="5" spans="1:34" x14ac:dyDescent="0.25">
      <c r="A5" s="1">
        <v>5</v>
      </c>
      <c r="T5"/>
    </row>
    <row r="6" spans="1:34" x14ac:dyDescent="0.25">
      <c r="A6" s="1">
        <v>6</v>
      </c>
      <c r="H6" s="4" t="s">
        <v>0</v>
      </c>
      <c r="I6" s="5" t="str">
        <f>'[1]Input RF'!D7</f>
        <v>46704054</v>
      </c>
      <c r="N6" s="6" t="s">
        <v>1</v>
      </c>
      <c r="O6" s="6"/>
      <c r="R6" s="3"/>
      <c r="T6"/>
    </row>
    <row r="7" spans="1:34" x14ac:dyDescent="0.25">
      <c r="A7" s="1">
        <v>7</v>
      </c>
      <c r="H7" s="4" t="s">
        <v>2</v>
      </c>
      <c r="I7" s="7">
        <f>'[1]Base CLV'!D3</f>
        <v>985</v>
      </c>
      <c r="N7" s="8"/>
      <c r="O7" s="8"/>
      <c r="R7" s="3"/>
      <c r="T7"/>
    </row>
    <row r="8" spans="1:34" x14ac:dyDescent="0.25">
      <c r="A8" s="1">
        <v>8</v>
      </c>
      <c r="H8" s="4" t="s">
        <v>3</v>
      </c>
      <c r="I8" s="9">
        <v>1</v>
      </c>
      <c r="J8" s="10"/>
      <c r="N8" s="11" t="s">
        <v>4</v>
      </c>
      <c r="O8" s="11" t="s">
        <v>5</v>
      </c>
      <c r="P8" s="12" t="s">
        <v>6</v>
      </c>
      <c r="T8"/>
    </row>
    <row r="9" spans="1:34" x14ac:dyDescent="0.25">
      <c r="A9" s="1">
        <v>9</v>
      </c>
      <c r="H9" s="13" t="s">
        <v>7</v>
      </c>
      <c r="I9" s="14" t="str">
        <f>'[1]Input RF'!D9</f>
        <v>Tradicional</v>
      </c>
      <c r="N9" s="11">
        <v>10</v>
      </c>
      <c r="O9" s="15">
        <v>4.7300000000000002E-2</v>
      </c>
      <c r="P9" s="15">
        <v>3.56E-2</v>
      </c>
      <c r="T9"/>
    </row>
    <row r="10" spans="1:34" x14ac:dyDescent="0.25">
      <c r="A10" s="1">
        <v>10</v>
      </c>
      <c r="I10"/>
      <c r="N10" s="11">
        <v>15</v>
      </c>
      <c r="O10" s="15">
        <v>4.8399999999999999E-2</v>
      </c>
      <c r="P10" s="15">
        <v>3.9600000000000003E-2</v>
      </c>
      <c r="T10"/>
    </row>
    <row r="11" spans="1:34" x14ac:dyDescent="0.25">
      <c r="A11" s="1">
        <v>11</v>
      </c>
      <c r="H11" s="16" t="s">
        <v>8</v>
      </c>
      <c r="I11" s="7" t="str">
        <f>'[1]Input RF'!D10</f>
        <v>PEN</v>
      </c>
      <c r="N11" s="17">
        <v>20</v>
      </c>
      <c r="O11" s="18">
        <v>5.2999999999999999E-2</v>
      </c>
      <c r="P11" s="18">
        <v>4.0399999999999998E-2</v>
      </c>
      <c r="T11"/>
    </row>
    <row r="12" spans="1:34" x14ac:dyDescent="0.25">
      <c r="A12" s="1">
        <v>12</v>
      </c>
      <c r="H12" s="16" t="s">
        <v>9</v>
      </c>
      <c r="I12" s="19">
        <f>'[1]Input RF'!D11</f>
        <v>350000</v>
      </c>
      <c r="N12" s="11">
        <v>25</v>
      </c>
      <c r="O12" s="15">
        <v>5.6399999999999999E-2</v>
      </c>
      <c r="P12" s="15">
        <v>4.4999999999999998E-2</v>
      </c>
      <c r="T12"/>
    </row>
    <row r="13" spans="1:34" x14ac:dyDescent="0.25">
      <c r="A13" s="1">
        <v>13</v>
      </c>
      <c r="H13" s="16" t="s">
        <v>10</v>
      </c>
      <c r="I13" s="19" t="str">
        <f>'[1]Input RF'!D13</f>
        <v>Mancomunada</v>
      </c>
      <c r="N13" s="11">
        <v>30</v>
      </c>
      <c r="O13" s="15">
        <v>5.7599999999999998E-2</v>
      </c>
      <c r="P13" s="15">
        <v>4.8399999999999999E-2</v>
      </c>
      <c r="T13"/>
    </row>
    <row r="14" spans="1:34" x14ac:dyDescent="0.25">
      <c r="A14" s="1">
        <v>14</v>
      </c>
      <c r="H14" s="20" t="s">
        <v>11</v>
      </c>
      <c r="I14" s="19" t="str">
        <f>'[1]Input RF'!D14</f>
        <v>Masivo</v>
      </c>
      <c r="T14"/>
    </row>
    <row r="15" spans="1:34" x14ac:dyDescent="0.25">
      <c r="A15" s="1">
        <v>15</v>
      </c>
      <c r="H15" s="20" t="s">
        <v>12</v>
      </c>
      <c r="I15" s="19" t="str">
        <f>'[1]Base CLV'!I8</f>
        <v>Joven</v>
      </c>
      <c r="T15"/>
    </row>
    <row r="16" spans="1:34" x14ac:dyDescent="0.25">
      <c r="A16" s="1">
        <v>16</v>
      </c>
      <c r="H16" s="20" t="s">
        <v>13</v>
      </c>
      <c r="I16" s="19" t="str">
        <f>'[1]Input RF'!D15</f>
        <v>S</v>
      </c>
      <c r="T16"/>
    </row>
    <row r="17" spans="1:28" x14ac:dyDescent="0.25">
      <c r="A17" s="1">
        <v>17</v>
      </c>
      <c r="H17" s="21" t="s">
        <v>14</v>
      </c>
      <c r="I17" s="22">
        <f>'[1]Input RF'!D16</f>
        <v>8.2349302546962252E-2</v>
      </c>
      <c r="T17"/>
    </row>
    <row r="18" spans="1:28" x14ac:dyDescent="0.25">
      <c r="A18" s="1">
        <v>18</v>
      </c>
      <c r="H18" s="21" t="s">
        <v>15</v>
      </c>
      <c r="I18" s="23">
        <f>(1+I17)^(1/12)-1</f>
        <v>6.6162881322586742E-3</v>
      </c>
      <c r="T18"/>
    </row>
    <row r="19" spans="1:28" x14ac:dyDescent="0.25">
      <c r="A19" s="1">
        <v>19</v>
      </c>
      <c r="H19" s="24"/>
      <c r="I19" s="25"/>
      <c r="T19"/>
      <c r="AB19" s="26"/>
    </row>
    <row r="20" spans="1:28" x14ac:dyDescent="0.25">
      <c r="A20" s="1">
        <v>20</v>
      </c>
      <c r="H20" s="21" t="s">
        <v>16</v>
      </c>
      <c r="I20" s="27">
        <f>'[1]Input RF'!D12</f>
        <v>10</v>
      </c>
      <c r="J20" s="28">
        <f>I20*12</f>
        <v>120</v>
      </c>
      <c r="T20"/>
    </row>
    <row r="21" spans="1:28" ht="15.75" x14ac:dyDescent="0.25">
      <c r="A21" s="1">
        <v>21</v>
      </c>
      <c r="H21" s="21" t="s">
        <v>17</v>
      </c>
      <c r="I21" s="29">
        <f>PMT(I18,I20*12,I12,,0)</f>
        <v>-4235.2936311788753</v>
      </c>
      <c r="N21" s="30"/>
      <c r="T21"/>
    </row>
    <row r="22" spans="1:28" x14ac:dyDescent="0.25">
      <c r="A22" s="1">
        <v>22</v>
      </c>
      <c r="H22" s="21" t="s">
        <v>18</v>
      </c>
      <c r="I22" s="31">
        <f>I20*0.6</f>
        <v>6</v>
      </c>
      <c r="J22" s="32">
        <f>I22*12</f>
        <v>72</v>
      </c>
      <c r="T22"/>
    </row>
    <row r="23" spans="1:28" x14ac:dyDescent="0.25">
      <c r="A23" s="1">
        <v>23</v>
      </c>
      <c r="Q23" s="33"/>
      <c r="T23"/>
    </row>
    <row r="24" spans="1:28" x14ac:dyDescent="0.25">
      <c r="A24" s="1">
        <v>24</v>
      </c>
      <c r="H24" s="34" t="s">
        <v>19</v>
      </c>
      <c r="I24" s="35">
        <f>IF(I7=-1,'[1]HIPOTECARIO BURO'!B18,IF(I7&lt;='[1]HIPOTECARIO BURO'!D5,'[1]HIPOTECARIO BURO'!B5,IF(AND(I7&gt;='[1]HIPOTECARIO BURO'!C6,I7&lt;='[1]HIPOTECARIO BURO'!D6),'[1]HIPOTECARIO BURO'!B6,IF(AND(I7&gt;='[1]HIPOTECARIO BURO'!C7,I7&lt;='[1]HIPOTECARIO BURO'!D7),'[1]HIPOTECARIO BURO'!B7,IF(AND(I7&gt;='[1]HIPOTECARIO BURO'!C8,I7&lt;='[1]HIPOTECARIO BURO'!D8),'[1]HIPOTECARIO BURO'!B8,IF(AND(I7&gt;='[1]HIPOTECARIO BURO'!C9,I7&lt;='[1]HIPOTECARIO BURO'!D9),'[1]HIPOTECARIO BURO'!B9,IF(AND(I7&gt;='[1]HIPOTECARIO BURO'!C10,I7&lt;='[1]HIPOTECARIO BURO'!D10),'[1]HIPOTECARIO BURO'!B10,IF(AND(I7&gt;='[1]HIPOTECARIO BURO'!C11,I7&lt;='[1]HIPOTECARIO BURO'!D11),'[1]HIPOTECARIO BURO'!B11,IF(AND(I7&gt;='[1]HIPOTECARIO BURO'!C12,I7&lt;='[1]HIPOTECARIO BURO'!D12),'[1]HIPOTECARIO BURO'!B12,IF(AND(I7&gt;='[1]HIPOTECARIO BURO'!C13,I7&lt;='[1]HIPOTECARIO BURO'!D13),'[1]HIPOTECARIO BURO'!B13,IF(AND(I7&gt;='[1]HIPOTECARIO BURO'!C14),'[1]HIPOTECARIO BURO'!B14)))))))))))</f>
        <v>1</v>
      </c>
      <c r="K24" s="36" t="s">
        <v>20</v>
      </c>
      <c r="L24" s="36">
        <f>0</f>
        <v>0</v>
      </c>
      <c r="M24" s="37"/>
      <c r="T24"/>
    </row>
    <row r="25" spans="1:28" x14ac:dyDescent="0.25">
      <c r="A25" s="1">
        <v>25</v>
      </c>
      <c r="H25" s="34" t="s">
        <v>21</v>
      </c>
      <c r="I25" s="38">
        <f>'[1]HIPOTECARIO BURO'!O4</f>
        <v>0.16400000000000001</v>
      </c>
      <c r="J25" s="39"/>
      <c r="T25"/>
    </row>
    <row r="26" spans="1:28" x14ac:dyDescent="0.25">
      <c r="A26" s="1">
        <v>26</v>
      </c>
      <c r="T26"/>
    </row>
    <row r="27" spans="1:28" ht="15.75" thickBot="1" x14ac:dyDescent="0.3">
      <c r="A27" s="1">
        <v>27</v>
      </c>
      <c r="T27"/>
    </row>
    <row r="28" spans="1:28" x14ac:dyDescent="0.25">
      <c r="A28" s="1">
        <v>28</v>
      </c>
      <c r="H28" s="40" t="s">
        <v>22</v>
      </c>
      <c r="I28" s="41">
        <f t="array" ref="I28">INDEX(PROBABILIPARCI,MATCH(I9&amp;I15,PRODSUBPROD&amp;SEGMENTO,0))</f>
        <v>4.6631291204373695E-3</v>
      </c>
      <c r="K28" s="42" t="s">
        <v>23</v>
      </c>
      <c r="L28" s="43">
        <f>(IF(AND(I11=O8,I20=N9),O9,IF(AND(I11=O8,I20=N10),O10,IF(AND(I11=O8,I20=N11),O11,IF(AND(I11=O8,I20=N12),O12,IF(AND(I11=O8,I20=N13),O13,IF(AND(I11=P8,I20=N9),P9,IF(AND(I11=P8,I20=N10),P10,IF(AND(I11=P8,I20=N11),P11,IF(AND(I11=P8,I20=N12),P12,IF(AND(I11=P8,I20=N13),P13)))))))))))</f>
        <v>4.7300000000000002E-2</v>
      </c>
      <c r="M28" s="44"/>
      <c r="T28"/>
    </row>
    <row r="29" spans="1:28" ht="15.75" thickBot="1" x14ac:dyDescent="0.3">
      <c r="A29" s="1">
        <v>29</v>
      </c>
      <c r="H29" s="40" t="s">
        <v>24</v>
      </c>
      <c r="I29" s="41">
        <f t="array" ref="I29">INDEX(RATIOPARCI,MATCH(I9&amp;I15,PRODSUBPROD&amp;SEGMENTO,0))</f>
        <v>8.1965214021546861E-4</v>
      </c>
      <c r="K29" s="45" t="s">
        <v>25</v>
      </c>
      <c r="L29" s="46">
        <f>(1+L28)^(1/12)-1</f>
        <v>3.8587110455146068E-3</v>
      </c>
      <c r="M29" s="47"/>
      <c r="T29"/>
      <c r="W29" s="48"/>
    </row>
    <row r="30" spans="1:28" x14ac:dyDescent="0.25">
      <c r="A30" s="1">
        <v>30</v>
      </c>
      <c r="L30" s="49"/>
      <c r="T30"/>
      <c r="U30" s="3"/>
    </row>
    <row r="31" spans="1:28" x14ac:dyDescent="0.25">
      <c r="A31" s="1">
        <v>31</v>
      </c>
      <c r="H31" s="40" t="s">
        <v>27</v>
      </c>
      <c r="I31" s="50">
        <f>[1]DATOS!C245</f>
        <v>2.8000000000000001E-2</v>
      </c>
      <c r="M31" s="51"/>
      <c r="T31"/>
      <c r="U31" s="3"/>
    </row>
    <row r="32" spans="1:28" x14ac:dyDescent="0.25">
      <c r="A32" s="1">
        <v>32</v>
      </c>
      <c r="H32" s="40" t="s">
        <v>28</v>
      </c>
      <c r="I32" s="23">
        <f>(1+I31)^(1/12)-1</f>
        <v>2.3039138595752906E-3</v>
      </c>
      <c r="K32" s="36" t="s">
        <v>29</v>
      </c>
      <c r="L32" s="52">
        <f>VLOOKUP(IF($I$7=-1,800,$I$7),[1]DATOS!$E$220:$H$239,4,1)</f>
        <v>1.2164585475309277</v>
      </c>
      <c r="T32"/>
      <c r="U32" s="3"/>
    </row>
    <row r="33" spans="1:32" x14ac:dyDescent="0.25">
      <c r="A33" s="1">
        <v>33</v>
      </c>
      <c r="K33" s="53" t="s">
        <v>30</v>
      </c>
      <c r="L33" s="54">
        <f>IF(I13=[1]DATOS!B181,[1]DATOS!C181,[1]DATOS!C182)</f>
        <v>5.1999999999999995E-4</v>
      </c>
      <c r="T33"/>
      <c r="U33" s="3"/>
    </row>
    <row r="34" spans="1:32" x14ac:dyDescent="0.25">
      <c r="A34" s="1">
        <v>34</v>
      </c>
      <c r="K34" s="55" t="s">
        <v>31</v>
      </c>
      <c r="L34" s="56">
        <f>IF(I15=[1]DATOS!B286,HLOOKUP(HIPOTECARIO_PLANTILLA_MENSUAL!I14,[1]DATOS!$C$286:$I$288,2,0),HLOOKUP(HIPOTECARIO_PLANTILLA_MENSUAL!I14,[1]DATOS!$C$290:$I$292,2,0))</f>
        <v>409.2794144175989</v>
      </c>
      <c r="M34" s="57"/>
      <c r="T34"/>
      <c r="U34" s="3"/>
    </row>
    <row r="35" spans="1:32" x14ac:dyDescent="0.25">
      <c r="A35" s="1">
        <v>35</v>
      </c>
      <c r="K35" s="55" t="s">
        <v>33</v>
      </c>
      <c r="L35" s="58">
        <f>IF(I15=[1]DATOS!B286,HLOOKUP(HIPOTECARIO_PLANTILLA_MENSUAL!I14,[1]DATOS!$C$286:$I$288,3,0),HLOOKUP(HIPOTECARIO_PLANTILLA_MENSUAL!I14,[1]DATOS!$C$290:$I$292,3,0))</f>
        <v>3.1270121206608292E-3</v>
      </c>
      <c r="AA35" s="59"/>
    </row>
    <row r="36" spans="1:32" ht="20.25" customHeight="1" x14ac:dyDescent="0.5">
      <c r="A36" s="2">
        <v>36</v>
      </c>
      <c r="C36"/>
      <c r="D36"/>
      <c r="E36"/>
      <c r="F36"/>
      <c r="K36" s="55" t="s">
        <v>34</v>
      </c>
      <c r="L36" s="60">
        <f>[1]GASTOS!H88</f>
        <v>73.835635870704039</v>
      </c>
      <c r="U36" s="61"/>
      <c r="W36" s="1"/>
    </row>
    <row r="37" spans="1:32" ht="20.25" customHeight="1" x14ac:dyDescent="0.5">
      <c r="A37" s="2">
        <v>37</v>
      </c>
      <c r="C37"/>
      <c r="D37"/>
      <c r="E37"/>
      <c r="F37"/>
      <c r="K37" s="62" t="s">
        <v>35</v>
      </c>
      <c r="L37" s="63">
        <f>IF(I16="S",0.2%,IF(I16="N",0.3%,))</f>
        <v>2E-3</v>
      </c>
      <c r="N37" s="64" t="s">
        <v>36</v>
      </c>
      <c r="O37" s="65">
        <v>0.98</v>
      </c>
      <c r="U37" s="61"/>
      <c r="W37" s="1"/>
      <c r="AC37" s="66"/>
      <c r="AD37" s="66"/>
      <c r="AF37" s="67"/>
    </row>
    <row r="38" spans="1:32" ht="20.25" customHeight="1" x14ac:dyDescent="0.25">
      <c r="A38" s="2">
        <v>38</v>
      </c>
      <c r="C38"/>
      <c r="D38"/>
      <c r="E38"/>
      <c r="K38" s="68" t="s">
        <v>37</v>
      </c>
      <c r="L38" s="63">
        <v>1.75E-3</v>
      </c>
      <c r="N38" s="64" t="s">
        <v>38</v>
      </c>
      <c r="O38" s="65">
        <v>0.96</v>
      </c>
      <c r="T38"/>
      <c r="U38" s="69" t="s">
        <v>39</v>
      </c>
      <c r="W38" s="1"/>
      <c r="AC38" s="66"/>
      <c r="AD38" s="66"/>
      <c r="AE38" s="70" t="s">
        <v>26</v>
      </c>
      <c r="AF38" s="66"/>
    </row>
    <row r="39" spans="1:32" x14ac:dyDescent="0.25">
      <c r="A39" s="2">
        <v>39</v>
      </c>
      <c r="B39" s="2"/>
      <c r="C39" s="2" t="s">
        <v>40</v>
      </c>
      <c r="D39" s="2" t="s">
        <v>40</v>
      </c>
      <c r="Q39" s="72">
        <f ca="1">NPV($I$18,INDIRECT("Q41:Q"&amp;INDEX(FILAS,MATCH(J22,CUOTAS))))</f>
        <v>104646.34264522004</v>
      </c>
      <c r="R39" s="72">
        <f ca="1">NPV($I$18,INDIRECT("R41:R"&amp;INDEX(FILAS,MATCH(J22,CUOTAS))))</f>
        <v>61031.199090171278</v>
      </c>
      <c r="S39" s="72">
        <f ca="1">NPV($I$18,INDIRECT("S41:S"&amp;INDEX(FILAS,MATCH(J22,CUOTAS))))</f>
        <v>43615.143555048729</v>
      </c>
      <c r="T39" s="73"/>
      <c r="U39" s="72">
        <f ca="1">NPV($I$18,INDIRECT("U41:U"&amp;INDEX(FILAS,MATCH(J22,CUOTAS))))</f>
        <v>832.21017427301263</v>
      </c>
      <c r="V39" s="72">
        <f ca="1">NPV($I$18,INDIRECT("V41:V"&amp;INDEX(FILAS,MATCH(J22,CUOTAS))))</f>
        <v>69.497076101792089</v>
      </c>
      <c r="W39" s="72">
        <f ca="1">NPV($I$18,INDIRECT("W41:W"&amp;INDEX(FILAS,MATCH(J22,CUOTAS))))</f>
        <v>1003.6758463605864</v>
      </c>
      <c r="X39" s="72">
        <f ca="1">NPV($I$18,INDIRECT("X41:X"&amp;INDEX(FILAS,MATCH(J22,CUOTAS))))</f>
        <v>3188.2803081479742</v>
      </c>
      <c r="Y39" s="72">
        <f ca="1">NPV($I$18,INDIRECT("Y41:Y"&amp;INDEX(FILAS,MATCH(J22,CUOTAS))))</f>
        <v>4261.4532306103501</v>
      </c>
      <c r="Z39" s="72">
        <f ca="1">NPV($I$18,INDIRECT("Z41:Z"&amp;INDEX(FILAS,MATCH(J22,CUOTAS))))</f>
        <v>406.58930244115413</v>
      </c>
      <c r="AA39" s="72">
        <f ca="1">NPV($I$18,INDIRECT("AA41:AA"&amp;INDEX(FILAS,MATCH(J22,CUOTAS))))</f>
        <v>1087.2606127425295</v>
      </c>
      <c r="AB39" s="72">
        <f ca="1">NPV($I$18,INDIRECT("AB41:AB"&amp;INDEX(FILAS,MATCH(J22,CUOTAS))))</f>
        <v>4519.3974039340019</v>
      </c>
      <c r="AC39" s="72">
        <f ca="1">NPV($I$18,INDIRECT("AC41:AC"&amp;INDEX(FILAS,MATCH(J22,CUOTAS))))</f>
        <v>41060.844390190134</v>
      </c>
      <c r="AD39" s="74">
        <f ca="1">SUM(INDIRECT("AD41:AD"&amp;INDEX(FILAS,MATCH(J22,CUOTAS))))</f>
        <v>37193.828764055645</v>
      </c>
      <c r="AE39" s="75">
        <f ca="1">SUM(INDIRECT("AD41:AD"&amp;INDEX(FILAS,MATCH(J22,CUOTAS))))/SUM(INDIRECT("AF41:AF"&amp;INDEX(FILAS,MATCH(J22,CUOTAS))))</f>
        <v>3.0775995035010873E-2</v>
      </c>
      <c r="AF39" s="74">
        <f ca="1">SUM(INDIRECT("AF41:AF"&amp;INDEX(FILAS,MATCH(J22,CUOTAS))))</f>
        <v>1208533.7524178771</v>
      </c>
    </row>
    <row r="40" spans="1:32" x14ac:dyDescent="0.25">
      <c r="A40" s="2">
        <v>40</v>
      </c>
      <c r="B40" s="2" t="s">
        <v>20</v>
      </c>
      <c r="C40" s="2">
        <v>1</v>
      </c>
      <c r="D40" s="2">
        <v>2</v>
      </c>
      <c r="H40" s="35" t="s">
        <v>41</v>
      </c>
      <c r="I40" s="35" t="s">
        <v>42</v>
      </c>
      <c r="J40" s="35" t="s">
        <v>43</v>
      </c>
      <c r="K40" s="35" t="s">
        <v>44</v>
      </c>
      <c r="L40" s="35" t="s">
        <v>45</v>
      </c>
      <c r="M40" s="35" t="s">
        <v>46</v>
      </c>
      <c r="N40" s="35" t="s">
        <v>47</v>
      </c>
      <c r="O40" s="70" t="s">
        <v>48</v>
      </c>
      <c r="P40" s="70" t="s">
        <v>49</v>
      </c>
      <c r="Q40" s="35" t="s">
        <v>50</v>
      </c>
      <c r="R40" s="35" t="s">
        <v>51</v>
      </c>
      <c r="S40" s="35" t="s">
        <v>32</v>
      </c>
      <c r="T40" s="76" t="s">
        <v>52</v>
      </c>
      <c r="U40" s="70" t="s">
        <v>52</v>
      </c>
      <c r="V40" s="77" t="s">
        <v>29</v>
      </c>
      <c r="W40" s="78" t="s">
        <v>53</v>
      </c>
      <c r="X40" s="77" t="s">
        <v>54</v>
      </c>
      <c r="Y40" s="77" t="s">
        <v>55</v>
      </c>
      <c r="Z40" s="35" t="s">
        <v>31</v>
      </c>
      <c r="AA40" s="35" t="s">
        <v>33</v>
      </c>
      <c r="AB40" s="79" t="s">
        <v>56</v>
      </c>
      <c r="AC40" s="80" t="s">
        <v>57</v>
      </c>
      <c r="AD40" s="80" t="s">
        <v>58</v>
      </c>
      <c r="AE40" s="70" t="s">
        <v>59</v>
      </c>
      <c r="AF40" s="81" t="s">
        <v>60</v>
      </c>
    </row>
    <row r="41" spans="1:32" x14ac:dyDescent="0.25">
      <c r="A41" s="2">
        <v>41</v>
      </c>
      <c r="B41" s="2">
        <f>$L$24</f>
        <v>0</v>
      </c>
      <c r="C41" s="2">
        <v>1</v>
      </c>
      <c r="D41" s="2">
        <v>1</v>
      </c>
      <c r="E41" s="2">
        <v>1</v>
      </c>
      <c r="H41" s="82">
        <v>1</v>
      </c>
      <c r="I41" s="83">
        <f>I12</f>
        <v>350000</v>
      </c>
      <c r="J41" s="84">
        <f t="shared" ref="J41:J104" si="0">I41*$I$18</f>
        <v>2315.700846290536</v>
      </c>
      <c r="K41" s="84">
        <f t="shared" ref="K41:K104" si="1">-$I$21</f>
        <v>4235.2936311788753</v>
      </c>
      <c r="L41" s="84">
        <f t="shared" ref="L41:L104" si="2">K41-J41</f>
        <v>1919.5927848883393</v>
      </c>
      <c r="M41" s="84">
        <f t="shared" ref="M41:M104" si="3">(I41-L41)*0</f>
        <v>0</v>
      </c>
      <c r="N41" s="84">
        <f t="shared" ref="N41:N65" si="4">I41-L41-M41</f>
        <v>348080.40721511166</v>
      </c>
      <c r="O41" s="85">
        <f>I41</f>
        <v>350000</v>
      </c>
      <c r="P41" s="85">
        <f t="shared" ref="P41:P104" si="5">N41-$I$41*H41*$I$28*$I$29</f>
        <v>348079.06946479436</v>
      </c>
      <c r="Q41" s="84">
        <f>O41*$I$18</f>
        <v>2315.700846290536</v>
      </c>
      <c r="R41" s="86">
        <f t="shared" ref="R41:R104" si="6">O41*$L$29</f>
        <v>1350.5488659301125</v>
      </c>
      <c r="S41" s="86">
        <f>Q41-R41</f>
        <v>965.15198036042352</v>
      </c>
      <c r="T41" s="87">
        <f t="array" ref="T41">(AVERAGE(I41:I52)*INDEX(tasapd,MATCH($I$24&amp;B41&amp;B41,Buck&amp;Madur1&amp;Madur2,0))*$I$25)*(IF($D$40=2,IF(MOD(H41,12)=1,1,0),0))</f>
        <v>39.809489696784638</v>
      </c>
      <c r="U41" s="88">
        <f>(P41/SUM($P$41:$P$52)*$T$41*(1+IF($I$11='[1]Curva Cupon'!$K$6,'[1]Curva Cupon'!K8,'[1]Curva Cupon'!L8)^H41)*E41)</f>
        <v>3.4586123223544694</v>
      </c>
      <c r="V41" s="89">
        <f t="shared" ref="V41:V104" si="7">$L$32</f>
        <v>1.2164585475309277</v>
      </c>
      <c r="W41" s="90">
        <f>0.15*$L$33*O41/1.18*$O$38</f>
        <v>22.21016949152542</v>
      </c>
      <c r="X41" s="91">
        <f>(($L$37-$L$38)/1.2154)*O41*$O$37</f>
        <v>70.552904393615265</v>
      </c>
      <c r="Y41" s="92">
        <f>X41+W41+V41</f>
        <v>93.979532432671618</v>
      </c>
      <c r="Z41" s="93">
        <f>L34</f>
        <v>409.2794144175989</v>
      </c>
      <c r="AA41" s="94">
        <f>(L35*HIPOTECARIO_PLANTILLA_MENSUAL!$I$12)</f>
        <v>1094.4542422312902</v>
      </c>
      <c r="AB41" s="94"/>
      <c r="AC41" s="95">
        <f>S41-U41+Y41-Z41-AA41</f>
        <v>-448.06075617814849</v>
      </c>
      <c r="AD41" s="95">
        <f>AC41/(1+IF($I$11='[1]Curva Cupon'!K6,'[1]Curva Cupon'!K8,'[1]Curva Cupon'!L8))^H41</f>
        <v>-443.63189462154708</v>
      </c>
      <c r="AE41" s="75">
        <f t="shared" ref="AE41:AE46" si="8">SUM(AC41:AC52)/AVERAGE(O41:O52)</f>
        <v>2.9322642392126244E-2</v>
      </c>
      <c r="AF41" s="96">
        <f>IF(MOD(H41,12)=6,1,0)*AVERAGE(O35:O46)/(1+IF($I$11='[1]Curva Cupon'!K6,'[1]Curva Cupon'!K8,'[1]Curva Cupon'!L8))^H41</f>
        <v>0</v>
      </c>
    </row>
    <row r="42" spans="1:32" x14ac:dyDescent="0.25">
      <c r="A42" s="2">
        <v>42</v>
      </c>
      <c r="B42" s="2">
        <f t="shared" ref="B42:B52" si="9">$L$24</f>
        <v>0</v>
      </c>
      <c r="C42" s="2">
        <v>1</v>
      </c>
      <c r="D42" s="2">
        <f t="shared" ref="D42:D105" si="10">IF($I$8=2,IF(MOD(H42,12)=1,1,0),0)</f>
        <v>0</v>
      </c>
      <c r="E42" s="2">
        <v>1</v>
      </c>
      <c r="H42" s="82">
        <f>H41+1</f>
        <v>2</v>
      </c>
      <c r="I42" s="83">
        <f>N41</f>
        <v>348080.40721511166</v>
      </c>
      <c r="J42" s="84">
        <f t="shared" si="0"/>
        <v>2303.0002673291096</v>
      </c>
      <c r="K42" s="84">
        <f t="shared" si="1"/>
        <v>4235.2936311788753</v>
      </c>
      <c r="L42" s="84">
        <f t="shared" si="2"/>
        <v>1932.2933638497657</v>
      </c>
      <c r="M42" s="84">
        <f t="shared" si="3"/>
        <v>0</v>
      </c>
      <c r="N42" s="84">
        <f t="shared" si="4"/>
        <v>346148.11385126191</v>
      </c>
      <c r="O42" s="85">
        <f t="shared" ref="O42:O105" si="11">P41</f>
        <v>348079.06946479436</v>
      </c>
      <c r="P42" s="85">
        <f t="shared" si="5"/>
        <v>346145.43835062732</v>
      </c>
      <c r="Q42" s="84">
        <f>O42*$I$18</f>
        <v>2302.9914163875615</v>
      </c>
      <c r="R42" s="86">
        <f>O42*$L$29</f>
        <v>1343.1365500562481</v>
      </c>
      <c r="S42" s="86">
        <f>Q42-R42</f>
        <v>959.85486633131336</v>
      </c>
      <c r="T42" s="97">
        <f t="array" ref="T42">(AVERAGE(I42:I53)*INDEX(tasapd,MATCH($I$24&amp;B42&amp;B42,Buck&amp;Madur1&amp;Madur2,0))*$I$25)*(IF($D$40=2,IF(MOD(H42,12)=1,1,0),0))</f>
        <v>0</v>
      </c>
      <c r="U42" s="88">
        <f>(P42/SUM($P$41:$P$52)*$T$41*(1+IF($I$11='[1]Curva Cupon'!$K$6,'[1]Curva Cupon'!K9,'[1]Curva Cupon'!L9))^H42)*E42</f>
        <v>3.4737353917144858</v>
      </c>
      <c r="V42" s="89">
        <f t="shared" si="7"/>
        <v>1.2164585475309277</v>
      </c>
      <c r="W42" s="90">
        <f>0.15*$L$33*O42/1.18*$O$38</f>
        <v>22.08827179790152</v>
      </c>
      <c r="X42" s="91">
        <f t="shared" ref="X42:X105" si="12">(($L$37-$L$38)/1.2154)*O42*$O$37</f>
        <v>70.165683741052007</v>
      </c>
      <c r="Y42" s="92">
        <f>X42+W42+V42</f>
        <v>93.470414086484467</v>
      </c>
      <c r="Z42" s="94"/>
      <c r="AB42" s="86">
        <f>$L$36*(1+$I$32)^H42</f>
        <v>74.176249681293598</v>
      </c>
      <c r="AC42" s="95">
        <f>S42-U42+Y42-AB42</f>
        <v>975.67529534478979</v>
      </c>
      <c r="AD42" s="95">
        <f>AC42/(1+IF($I$11='[1]Curva Cupon'!K7,'[1]Curva Cupon'!K9,'[1]Curva Cupon'!L9))^H42</f>
        <v>956.48247555377202</v>
      </c>
      <c r="AE42" s="75">
        <f t="shared" si="8"/>
        <v>3.3468089441747381E-2</v>
      </c>
      <c r="AF42" s="96">
        <f>IF(MOD(H42,12)=6,1,0)*AVERAGE(O36:O47)/(1+IF($I$11='[1]Curva Cupon'!K7,'[1]Curva Cupon'!K9,'[1]Curva Cupon'!L9))^H42</f>
        <v>0</v>
      </c>
    </row>
    <row r="43" spans="1:32" x14ac:dyDescent="0.25">
      <c r="A43" s="1">
        <v>43</v>
      </c>
      <c r="B43" s="1">
        <f t="shared" si="9"/>
        <v>0</v>
      </c>
      <c r="C43" s="2">
        <v>1</v>
      </c>
      <c r="D43" s="2">
        <f t="shared" si="10"/>
        <v>0</v>
      </c>
      <c r="E43" s="2">
        <v>1</v>
      </c>
      <c r="H43" s="82">
        <f t="shared" ref="H43:H106" si="13">H42+1</f>
        <v>3</v>
      </c>
      <c r="I43" s="83">
        <f t="shared" ref="I43:I105" si="14">N42</f>
        <v>346148.11385126191</v>
      </c>
      <c r="J43" s="84">
        <f t="shared" si="0"/>
        <v>2290.2156576778284</v>
      </c>
      <c r="K43" s="84">
        <f t="shared" si="1"/>
        <v>4235.2936311788753</v>
      </c>
      <c r="L43" s="84">
        <f t="shared" si="2"/>
        <v>1945.0779735010469</v>
      </c>
      <c r="M43" s="84">
        <f t="shared" si="3"/>
        <v>0</v>
      </c>
      <c r="N43" s="84">
        <f t="shared" si="4"/>
        <v>344203.03587776085</v>
      </c>
      <c r="O43" s="85">
        <f t="shared" si="11"/>
        <v>346145.43835062732</v>
      </c>
      <c r="P43" s="85">
        <f t="shared" si="5"/>
        <v>344199.02262680902</v>
      </c>
      <c r="Q43" s="84">
        <f t="shared" ref="Q43:Q106" si="15">O43*$I$18</f>
        <v>2290.197955794732</v>
      </c>
      <c r="R43" s="86">
        <f t="shared" ref="R43:R106" si="16">O43*$L$29</f>
        <v>1335.675226318061</v>
      </c>
      <c r="S43" s="86">
        <f>Q43-R43</f>
        <v>954.52272947667097</v>
      </c>
      <c r="T43" s="97">
        <f t="array" ref="T43">(AVERAGE(I43:I54)*INDEX(tasapd,MATCH($I$24&amp;B43&amp;B43,Buck&amp;Madur1&amp;Madur2,0))*$I$25)*(IF($D$40=2,IF(MOD(H43,12)=1,1,0),0))</f>
        <v>0</v>
      </c>
      <c r="U43" s="88">
        <f>(P43/SUM($P$41:$P$52)*$T$41*(1+IF($I$11='[1]Curva Cupon'!$K$6,'[1]Curva Cupon'!K10,'[1]Curva Cupon'!L10))^H43)*E43</f>
        <v>3.48868613406849</v>
      </c>
      <c r="V43" s="89">
        <f t="shared" si="7"/>
        <v>1.2164585475309277</v>
      </c>
      <c r="W43" s="90">
        <f>0.15*$L$33*O43/1.18*$O$38</f>
        <v>21.965568155673701</v>
      </c>
      <c r="X43" s="91">
        <f t="shared" si="12"/>
        <v>69.775902909251016</v>
      </c>
      <c r="Y43" s="92">
        <f t="shared" ref="Y43:Y106" si="17">X43+W43+V43</f>
        <v>92.957929612455658</v>
      </c>
      <c r="Z43" s="94"/>
      <c r="AA43" s="94"/>
      <c r="AB43" s="86">
        <f t="shared" ref="AB43:AB106" si="18">$L$36*(1+$I$32)^H43</f>
        <v>74.347145370985643</v>
      </c>
      <c r="AC43" s="95">
        <f>S43-U43+Y43-AB43</f>
        <v>969.64482758407246</v>
      </c>
      <c r="AD43" s="95">
        <f>AC43/(1+IF($I$11='[1]Curva Cupon'!K8,'[1]Curva Cupon'!K10,'[1]Curva Cupon'!L10))^H43</f>
        <v>941.17470897143198</v>
      </c>
      <c r="AE43" s="98">
        <f t="shared" si="8"/>
        <v>3.3397409262776089E-2</v>
      </c>
      <c r="AF43" s="96">
        <f>IF(MOD(H43,12)=6,1,0)*AVERAGE(O37:O48)/(1+IF($I$11='[1]Curva Cupon'!K8,'[1]Curva Cupon'!K10,'[1]Curva Cupon'!L10))^H43</f>
        <v>0</v>
      </c>
    </row>
    <row r="44" spans="1:32" x14ac:dyDescent="0.25">
      <c r="A44" s="1">
        <v>44</v>
      </c>
      <c r="B44" s="1">
        <f t="shared" si="9"/>
        <v>0</v>
      </c>
      <c r="C44" s="2">
        <v>1</v>
      </c>
      <c r="D44" s="2">
        <f t="shared" si="10"/>
        <v>0</v>
      </c>
      <c r="E44" s="2">
        <v>1</v>
      </c>
      <c r="H44" s="82">
        <f t="shared" si="13"/>
        <v>4</v>
      </c>
      <c r="I44" s="83">
        <f t="shared" si="14"/>
        <v>344203.03587776085</v>
      </c>
      <c r="J44" s="84">
        <f t="shared" si="0"/>
        <v>2277.346461365436</v>
      </c>
      <c r="K44" s="84">
        <f t="shared" si="1"/>
        <v>4235.2936311788753</v>
      </c>
      <c r="L44" s="84">
        <f t="shared" si="2"/>
        <v>1957.9471698134394</v>
      </c>
      <c r="M44" s="84">
        <f t="shared" si="3"/>
        <v>0</v>
      </c>
      <c r="N44" s="84">
        <f t="shared" si="4"/>
        <v>342245.08870794741</v>
      </c>
      <c r="O44" s="85">
        <f t="shared" si="11"/>
        <v>344199.02262680902</v>
      </c>
      <c r="P44" s="85">
        <f t="shared" si="5"/>
        <v>342239.73770667828</v>
      </c>
      <c r="Q44" s="84">
        <f t="shared" si="15"/>
        <v>2277.3199085407914</v>
      </c>
      <c r="R44" s="86">
        <f t="shared" si="16"/>
        <v>1328.1645704653999</v>
      </c>
      <c r="S44" s="86">
        <f t="shared" ref="S44:S107" si="19">Q44-R44</f>
        <v>949.15533807539146</v>
      </c>
      <c r="T44" s="97">
        <f t="array" ref="T44">(AVERAGE(I44:I55)*INDEX(tasapd,MATCH($I$24&amp;B44&amp;B44,Buck&amp;Madur1&amp;Madur2,0))*$I$25)*(IF($D$40=2,IF(MOD(H44,12)=1,1,0),0))</f>
        <v>0</v>
      </c>
      <c r="U44" s="88">
        <f>(P44/SUM($P$41:$P$52)*$T$41*(1+IF($I$11='[1]Curva Cupon'!$K$6,'[1]Curva Cupon'!K11,'[1]Curva Cupon'!L11))^H44)*E44</f>
        <v>3.5034574419149349</v>
      </c>
      <c r="V44" s="89">
        <f t="shared" si="7"/>
        <v>1.2164585475309277</v>
      </c>
      <c r="W44" s="90">
        <f>0.15*$L$33*O44/1.18*$O$38</f>
        <v>21.842053232453772</v>
      </c>
      <c r="X44" s="91">
        <f t="shared" si="12"/>
        <v>69.383544959328788</v>
      </c>
      <c r="Y44" s="92">
        <f t="shared" si="17"/>
        <v>92.442056739313486</v>
      </c>
      <c r="Z44" s="94"/>
      <c r="AA44" s="94"/>
      <c r="AB44" s="86">
        <f t="shared" si="18"/>
        <v>74.518434789625715</v>
      </c>
      <c r="AC44" s="95">
        <f t="shared" ref="AC44:AC107" si="20">S44-U44+Y44-AB44</f>
        <v>963.57550258316417</v>
      </c>
      <c r="AD44" s="95">
        <f>AC44/(1+IF($I$11='[1]Curva Cupon'!K9,'[1]Curva Cupon'!K11,'[1]Curva Cupon'!L11))^H44</f>
        <v>926.03876669476335</v>
      </c>
      <c r="AE44" s="98">
        <f t="shared" si="8"/>
        <v>3.3325594377209895E-2</v>
      </c>
      <c r="AF44" s="96">
        <f>IF(MOD(H44,12)=6,1,0)*AVERAGE(O38:O49)/(1+IF($I$11='[1]Curva Cupon'!K9,'[1]Curva Cupon'!K11,'[1]Curva Cupon'!L11))^H44</f>
        <v>0</v>
      </c>
    </row>
    <row r="45" spans="1:32" x14ac:dyDescent="0.25">
      <c r="A45" s="1">
        <v>45</v>
      </c>
      <c r="B45" s="1">
        <f t="shared" si="9"/>
        <v>0</v>
      </c>
      <c r="C45" s="2">
        <v>1</v>
      </c>
      <c r="D45" s="2">
        <f t="shared" si="10"/>
        <v>0</v>
      </c>
      <c r="E45" s="2">
        <v>1</v>
      </c>
      <c r="H45" s="82">
        <f t="shared" si="13"/>
        <v>5</v>
      </c>
      <c r="I45" s="83">
        <f t="shared" si="14"/>
        <v>342245.08870794741</v>
      </c>
      <c r="J45" s="84">
        <f t="shared" si="0"/>
        <v>2264.3921187422097</v>
      </c>
      <c r="K45" s="84">
        <f t="shared" si="1"/>
        <v>4235.2936311788753</v>
      </c>
      <c r="L45" s="84">
        <f t="shared" si="2"/>
        <v>1970.9015124366656</v>
      </c>
      <c r="M45" s="84">
        <f t="shared" si="3"/>
        <v>0</v>
      </c>
      <c r="N45" s="84">
        <f t="shared" si="4"/>
        <v>340274.18719551072</v>
      </c>
      <c r="O45" s="85">
        <f t="shared" si="11"/>
        <v>342239.73770667828</v>
      </c>
      <c r="P45" s="85">
        <f t="shared" si="5"/>
        <v>340267.4984439243</v>
      </c>
      <c r="Q45" s="84">
        <f t="shared" si="15"/>
        <v>2264.356714976017</v>
      </c>
      <c r="R45" s="86">
        <f t="shared" si="16"/>
        <v>1320.6042561027814</v>
      </c>
      <c r="S45" s="86">
        <f t="shared" si="19"/>
        <v>943.75245887323558</v>
      </c>
      <c r="T45" s="97">
        <f t="array" ref="T45">(AVERAGE(I45:I56)*INDEX(tasapd,MATCH($I$24&amp;B45&amp;B45,Buck&amp;Madur1&amp;Madur2,0))*$I$25)*(IF($D$40=2,IF(MOD(H45,12)=1,1,0),0))</f>
        <v>0</v>
      </c>
      <c r="U45" s="88">
        <f>(P45/SUM($P$41:$P$52)*$T$41*(1+IF($I$11='[1]Curva Cupon'!$K$6,'[1]Curva Cupon'!K12,'[1]Curva Cupon'!L12))^H45)*E45</f>
        <v>3.5180420470263276</v>
      </c>
      <c r="V45" s="89">
        <f t="shared" si="7"/>
        <v>1.2164585475309277</v>
      </c>
      <c r="W45" s="90">
        <f t="shared" ref="W45:W108" si="21">0.15*$L$33*O45/1.18*$O$38</f>
        <v>21.717721660572934</v>
      </c>
      <c r="X45" s="91">
        <f t="shared" si="12"/>
        <v>68.988592840329247</v>
      </c>
      <c r="Y45" s="92">
        <f t="shared" si="17"/>
        <v>91.922773048433115</v>
      </c>
      <c r="Z45" s="94"/>
      <c r="AA45" s="94"/>
      <c r="AB45" s="86">
        <f t="shared" si="18"/>
        <v>74.690118844331394</v>
      </c>
      <c r="AC45" s="95">
        <f t="shared" si="20"/>
        <v>957.46707103031099</v>
      </c>
      <c r="AD45" s="95">
        <f>AC45/(1+IF($I$11='[1]Curva Cupon'!K10,'[1]Curva Cupon'!K12,'[1]Curva Cupon'!L12))^H45</f>
        <v>911.07287943975564</v>
      </c>
      <c r="AE45" s="98">
        <f t="shared" si="8"/>
        <v>3.3252618523796212E-2</v>
      </c>
      <c r="AF45" s="96">
        <f>IF(MOD(H45,12)=6,1,0)*AVERAGE(O39:O50)/(1+IF($I$11='[1]Curva Cupon'!K10,'[1]Curva Cupon'!K12,'[1]Curva Cupon'!L12))^H45</f>
        <v>0</v>
      </c>
    </row>
    <row r="46" spans="1:32" x14ac:dyDescent="0.25">
      <c r="A46" s="1">
        <v>46</v>
      </c>
      <c r="B46" s="1">
        <f t="shared" si="9"/>
        <v>0</v>
      </c>
      <c r="C46" s="2">
        <v>1</v>
      </c>
      <c r="D46" s="2">
        <f t="shared" si="10"/>
        <v>0</v>
      </c>
      <c r="E46" s="2">
        <v>1</v>
      </c>
      <c r="H46" s="82">
        <f t="shared" si="13"/>
        <v>6</v>
      </c>
      <c r="I46" s="83">
        <f t="shared" si="14"/>
        <v>340274.18719551072</v>
      </c>
      <c r="J46" s="84">
        <f t="shared" si="0"/>
        <v>2251.352066455624</v>
      </c>
      <c r="K46" s="84">
        <f t="shared" si="1"/>
        <v>4235.2936311788753</v>
      </c>
      <c r="L46" s="84">
        <f t="shared" si="2"/>
        <v>1983.9415647232513</v>
      </c>
      <c r="M46" s="84">
        <f t="shared" si="3"/>
        <v>0</v>
      </c>
      <c r="N46" s="84">
        <f t="shared" si="4"/>
        <v>338290.24563078745</v>
      </c>
      <c r="O46" s="85">
        <f t="shared" si="11"/>
        <v>340267.4984439243</v>
      </c>
      <c r="P46" s="85">
        <f t="shared" si="5"/>
        <v>338282.21912888373</v>
      </c>
      <c r="Q46" s="84">
        <f t="shared" si="15"/>
        <v>2251.3078117478831</v>
      </c>
      <c r="R46" s="86">
        <f t="shared" si="16"/>
        <v>1312.993954675195</v>
      </c>
      <c r="S46" s="86">
        <f t="shared" si="19"/>
        <v>938.31385707268805</v>
      </c>
      <c r="T46" s="97">
        <f t="array" ref="T46">(AVERAGE(I46:I57)*INDEX(tasapd,MATCH($I$24&amp;B46&amp;B46,Buck&amp;Madur1&amp;Madur2,0))*$I$25)*(IF($D$40=2,IF(MOD(H46,12)=1,1,0),0))</f>
        <v>0</v>
      </c>
      <c r="U46" s="88">
        <f>(P46/SUM($P$41:$P$52)*$T$41*(1+IF($I$11='[1]Curva Cupon'!$K$6,'[1]Curva Cupon'!K13,'[1]Curva Cupon'!L13))^H46)*E46</f>
        <v>3.5324325173486884</v>
      </c>
      <c r="V46" s="89">
        <f t="shared" si="7"/>
        <v>1.2164585475309277</v>
      </c>
      <c r="W46" s="90">
        <f t="shared" si="21"/>
        <v>21.592568036848345</v>
      </c>
      <c r="X46" s="91">
        <f t="shared" si="12"/>
        <v>68.591029388482355</v>
      </c>
      <c r="Y46" s="92">
        <f t="shared" si="17"/>
        <v>91.400055972861637</v>
      </c>
      <c r="Z46" s="94"/>
      <c r="AA46" s="94"/>
      <c r="AB46" s="86">
        <f t="shared" si="18"/>
        <v>74.862198444310167</v>
      </c>
      <c r="AC46" s="95">
        <f t="shared" si="20"/>
        <v>951.31928208389093</v>
      </c>
      <c r="AD46" s="95">
        <f>AC46/(1+IF($I$11='[1]Curva Cupon'!K11,'[1]Curva Cupon'!K13,'[1]Curva Cupon'!L13))^H46</f>
        <v>896.27529571145374</v>
      </c>
      <c r="AE46" s="98">
        <f t="shared" si="8"/>
        <v>3.3178454561106407E-2</v>
      </c>
      <c r="AF46" s="96">
        <f>IF(MOD(H46,12)=6,1,0)*AVERAGE(O40:O51)/(1+IF($I$11='[1]Curva Cupon'!K11,'[1]Curva Cupon'!K13,'[1]Curva Cupon'!L13))^H46</f>
        <v>320517.95605298603</v>
      </c>
    </row>
    <row r="47" spans="1:32" x14ac:dyDescent="0.25">
      <c r="A47" s="1">
        <v>47</v>
      </c>
      <c r="B47" s="1">
        <f t="shared" si="9"/>
        <v>0</v>
      </c>
      <c r="C47" s="2">
        <v>1</v>
      </c>
      <c r="D47" s="2">
        <f t="shared" si="10"/>
        <v>0</v>
      </c>
      <c r="E47" s="2">
        <v>1</v>
      </c>
      <c r="H47" s="82">
        <f t="shared" si="13"/>
        <v>7</v>
      </c>
      <c r="I47" s="83">
        <f t="shared" si="14"/>
        <v>338290.24563078745</v>
      </c>
      <c r="J47" s="84">
        <f t="shared" si="0"/>
        <v>2238.2257374258506</v>
      </c>
      <c r="K47" s="84">
        <f t="shared" si="1"/>
        <v>4235.2936311788753</v>
      </c>
      <c r="L47" s="84">
        <f t="shared" si="2"/>
        <v>1997.0678937530247</v>
      </c>
      <c r="M47" s="84">
        <f t="shared" si="3"/>
        <v>0</v>
      </c>
      <c r="N47" s="84">
        <f t="shared" si="4"/>
        <v>336293.17773703445</v>
      </c>
      <c r="O47" s="85">
        <f t="shared" si="11"/>
        <v>338282.21912888373</v>
      </c>
      <c r="P47" s="85">
        <f t="shared" si="5"/>
        <v>336283.81348481344</v>
      </c>
      <c r="Q47" s="84">
        <f t="shared" si="15"/>
        <v>2238.1726317765615</v>
      </c>
      <c r="R47" s="86">
        <f t="shared" si="16"/>
        <v>1305.3333354538163</v>
      </c>
      <c r="S47" s="86">
        <f t="shared" si="19"/>
        <v>932.83929632274521</v>
      </c>
      <c r="T47" s="97">
        <f t="array" ref="T47">(AVERAGE(I47:I58)*INDEX(tasapd,MATCH($I$24&amp;B47&amp;B47,Buck&amp;Madur1&amp;Madur2,0))*$I$25)*(IF($D$40=2,IF(MOD(H47,12)=1,1,0),0))</f>
        <v>0</v>
      </c>
      <c r="U47" s="88">
        <f>(P47/SUM($P$41:$P$52)*$T$41*(1+IF($I$11='[1]Curva Cupon'!$K$6,'[1]Curva Cupon'!K14,'[1]Curva Cupon'!L14))^H47)*E47</f>
        <v>3.5466212538451316</v>
      </c>
      <c r="V47" s="89">
        <f t="shared" si="7"/>
        <v>1.2164585475309277</v>
      </c>
      <c r="W47" s="90">
        <f t="shared" si="21"/>
        <v>21.466586922348142</v>
      </c>
      <c r="X47" s="91">
        <f t="shared" si="12"/>
        <v>68.190837326457554</v>
      </c>
      <c r="Y47" s="92">
        <f t="shared" si="17"/>
        <v>90.87388279633663</v>
      </c>
      <c r="Z47" s="94"/>
      <c r="AA47" s="94"/>
      <c r="AB47" s="86">
        <f t="shared" si="18"/>
        <v>75.034674500864284</v>
      </c>
      <c r="AC47" s="95">
        <f t="shared" si="20"/>
        <v>945.13188336437236</v>
      </c>
      <c r="AD47" s="95">
        <f>AC47/(1+IF($I$11='[1]Curva Cupon'!K12,'[1]Curva Cupon'!K14,'[1]Curva Cupon'!L14))^H47</f>
        <v>881.64428162691956</v>
      </c>
      <c r="AE47" s="98">
        <f>SUM(AC47:AC58)/AVERAGE(O47:O58)</f>
        <v>3.3103074428081185E-2</v>
      </c>
      <c r="AF47" s="96">
        <f>IF(MOD(H47,12)=6,1,0)*AVERAGE(O41:O52)/(1+IF($I$11='[1]Curva Cupon'!K12,'[1]Curva Cupon'!K14,'[1]Curva Cupon'!L14))^H47</f>
        <v>0</v>
      </c>
    </row>
    <row r="48" spans="1:32" x14ac:dyDescent="0.25">
      <c r="A48" s="1">
        <v>48</v>
      </c>
      <c r="B48" s="1">
        <f t="shared" si="9"/>
        <v>0</v>
      </c>
      <c r="C48" s="2">
        <v>1</v>
      </c>
      <c r="D48" s="2">
        <f t="shared" si="10"/>
        <v>0</v>
      </c>
      <c r="E48" s="2">
        <v>1</v>
      </c>
      <c r="H48" s="82">
        <f t="shared" si="13"/>
        <v>8</v>
      </c>
      <c r="I48" s="83">
        <f t="shared" si="14"/>
        <v>336293.17773703445</v>
      </c>
      <c r="J48" s="84">
        <f t="shared" si="0"/>
        <v>2225.0125608210978</v>
      </c>
      <c r="K48" s="84">
        <f t="shared" si="1"/>
        <v>4235.2936311788753</v>
      </c>
      <c r="L48" s="84">
        <f t="shared" si="2"/>
        <v>2010.2810703577775</v>
      </c>
      <c r="M48" s="84">
        <f t="shared" si="3"/>
        <v>0</v>
      </c>
      <c r="N48" s="84">
        <f t="shared" si="4"/>
        <v>334282.89666667668</v>
      </c>
      <c r="O48" s="85">
        <f t="shared" si="11"/>
        <v>336283.81348481344</v>
      </c>
      <c r="P48" s="85">
        <f t="shared" si="5"/>
        <v>334272.19466413843</v>
      </c>
      <c r="Q48" s="84">
        <f t="shared" si="15"/>
        <v>2224.9506042302605</v>
      </c>
      <c r="R48" s="86">
        <f t="shared" si="16"/>
        <v>1297.6220655216234</v>
      </c>
      <c r="S48" s="86">
        <f t="shared" si="19"/>
        <v>927.3285387086371</v>
      </c>
      <c r="T48" s="97">
        <f t="array" ref="T48">(AVERAGE(I48:I59)*INDEX(tasapd,MATCH($I$24&amp;B48&amp;B48,Buck&amp;Madur1&amp;Madur2,0))*$I$25)*(IF($D$40=2,IF(MOD(H48,12)=1,1,0),0))</f>
        <v>0</v>
      </c>
      <c r="U48" s="88">
        <f>(P48/SUM($P$41:$P$52)*$T$41*(1+IF($I$11='[1]Curva Cupon'!$K$6,'[1]Curva Cupon'!K15,'[1]Curva Cupon'!L15))^H48)*E48</f>
        <v>3.5606004872825761</v>
      </c>
      <c r="V48" s="89">
        <f t="shared" si="7"/>
        <v>1.2164585475309277</v>
      </c>
      <c r="W48" s="90">
        <f t="shared" si="21"/>
        <v>21.339772842154936</v>
      </c>
      <c r="X48" s="91">
        <f t="shared" si="12"/>
        <v>67.787999262612544</v>
      </c>
      <c r="Y48" s="92">
        <f t="shared" si="17"/>
        <v>90.344230652298407</v>
      </c>
      <c r="Z48" s="94"/>
      <c r="AA48" s="94"/>
      <c r="AB48" s="86">
        <f t="shared" si="18"/>
        <v>75.207547927395552</v>
      </c>
      <c r="AC48" s="95">
        <f t="shared" si="20"/>
        <v>938.9046209462573</v>
      </c>
      <c r="AD48" s="95">
        <f>AC48/(1+IF($I$11='[1]Curva Cupon'!K13,'[1]Curva Cupon'!K15,'[1]Curva Cupon'!L15))^H48</f>
        <v>867.17812073995526</v>
      </c>
      <c r="AE48" s="98">
        <f t="shared" ref="AE48:AE57" si="22">SUM(AC48:AC59)/AVERAGE(O48:O59)</f>
        <v>3.3026449102386744E-2</v>
      </c>
      <c r="AF48" s="96">
        <f>IF(MOD(H48,12)=6,1,0)*AVERAGE(O42:O53)/(1+IF($I$11='[1]Curva Cupon'!K13,'[1]Curva Cupon'!K15,'[1]Curva Cupon'!L15))^H48</f>
        <v>0</v>
      </c>
    </row>
    <row r="49" spans="1:32" x14ac:dyDescent="0.25">
      <c r="A49" s="1">
        <v>49</v>
      </c>
      <c r="B49" s="1">
        <f t="shared" si="9"/>
        <v>0</v>
      </c>
      <c r="C49" s="2">
        <v>1</v>
      </c>
      <c r="D49" s="2">
        <f t="shared" si="10"/>
        <v>0</v>
      </c>
      <c r="E49" s="2">
        <v>1</v>
      </c>
      <c r="H49" s="82">
        <f t="shared" si="13"/>
        <v>9</v>
      </c>
      <c r="I49" s="83">
        <f t="shared" si="14"/>
        <v>334282.89666667668</v>
      </c>
      <c r="J49" s="84">
        <f t="shared" si="0"/>
        <v>2211.7119620327858</v>
      </c>
      <c r="K49" s="84">
        <f t="shared" si="1"/>
        <v>4235.2936311788753</v>
      </c>
      <c r="L49" s="84">
        <f t="shared" si="2"/>
        <v>2023.5816691460896</v>
      </c>
      <c r="M49" s="84">
        <f t="shared" si="3"/>
        <v>0</v>
      </c>
      <c r="N49" s="84">
        <f t="shared" si="4"/>
        <v>332259.3149975306</v>
      </c>
      <c r="O49" s="85">
        <f t="shared" si="11"/>
        <v>334272.19466413843</v>
      </c>
      <c r="P49" s="85">
        <f t="shared" si="5"/>
        <v>332247.27524467505</v>
      </c>
      <c r="Q49" s="84">
        <f t="shared" si="15"/>
        <v>2211.6411545004003</v>
      </c>
      <c r="R49" s="86">
        <f t="shared" si="16"/>
        <v>1289.8598097589197</v>
      </c>
      <c r="S49" s="86">
        <f t="shared" si="19"/>
        <v>921.78134474148055</v>
      </c>
      <c r="T49" s="97">
        <f t="array" ref="T49">(AVERAGE(I49:I60)*INDEX(tasapd,MATCH($I$24&amp;B49&amp;B49,Buck&amp;Madur1&amp;Madur2,0))*$I$25)*(IF($D$40=2,IF(MOD(H49,12)=1,1,0),0))</f>
        <v>0</v>
      </c>
      <c r="U49" s="88">
        <f>(P49/SUM($P$41:$P$52)*$T$41*(1+IF($I$11='[1]Curva Cupon'!$K$6,'[1]Curva Cupon'!K16,'[1]Curva Cupon'!L16))^H49)*E49</f>
        <v>3.5743622749606252</v>
      </c>
      <c r="V49" s="89">
        <f t="shared" si="7"/>
        <v>1.2164585475309277</v>
      </c>
      <c r="W49" s="90">
        <f t="shared" si="21"/>
        <v>21.212120285127696</v>
      </c>
      <c r="X49" s="91">
        <f t="shared" si="12"/>
        <v>67.382497690236889</v>
      </c>
      <c r="Y49" s="92">
        <f t="shared" si="17"/>
        <v>89.811076522895519</v>
      </c>
      <c r="Z49" s="94"/>
      <c r="AA49" s="94"/>
      <c r="AB49" s="86">
        <f t="shared" si="18"/>
        <v>75.380819639410149</v>
      </c>
      <c r="AC49" s="95">
        <f t="shared" si="20"/>
        <v>932.6372393500053</v>
      </c>
      <c r="AD49" s="95">
        <f>AC49/(1+IF($I$11='[1]Curva Cupon'!K14,'[1]Curva Cupon'!K16,'[1]Curva Cupon'!L16))^H49</f>
        <v>852.87511386756046</v>
      </c>
      <c r="AE49" s="98">
        <f t="shared" si="22"/>
        <v>3.2948548556438056E-2</v>
      </c>
      <c r="AF49" s="96">
        <f>IF(MOD(H49,12)=6,1,0)*AVERAGE(O43:O54)/(1+IF($I$11='[1]Curva Cupon'!K14,'[1]Curva Cupon'!K16,'[1]Curva Cupon'!L16))^H49</f>
        <v>0</v>
      </c>
    </row>
    <row r="50" spans="1:32" x14ac:dyDescent="0.25">
      <c r="A50" s="1">
        <v>50</v>
      </c>
      <c r="B50" s="1">
        <f t="shared" si="9"/>
        <v>0</v>
      </c>
      <c r="C50" s="2">
        <v>1</v>
      </c>
      <c r="D50" s="2">
        <f t="shared" si="10"/>
        <v>0</v>
      </c>
      <c r="E50" s="2">
        <v>1</v>
      </c>
      <c r="H50" s="82">
        <f t="shared" si="13"/>
        <v>10</v>
      </c>
      <c r="I50" s="83">
        <f t="shared" si="14"/>
        <v>332259.3149975306</v>
      </c>
      <c r="J50" s="84">
        <f t="shared" si="0"/>
        <v>2198.323362650558</v>
      </c>
      <c r="K50" s="84">
        <f t="shared" si="1"/>
        <v>4235.2936311788753</v>
      </c>
      <c r="L50" s="84">
        <f t="shared" si="2"/>
        <v>2036.9702685283173</v>
      </c>
      <c r="M50" s="84">
        <f t="shared" si="3"/>
        <v>0</v>
      </c>
      <c r="N50" s="84">
        <f t="shared" si="4"/>
        <v>330222.34472900227</v>
      </c>
      <c r="O50" s="85">
        <f t="shared" si="11"/>
        <v>332247.27524467505</v>
      </c>
      <c r="P50" s="85">
        <f t="shared" si="5"/>
        <v>330208.96722582943</v>
      </c>
      <c r="Q50" s="84">
        <f t="shared" si="15"/>
        <v>2198.2437041766248</v>
      </c>
      <c r="R50" s="86">
        <f t="shared" si="16"/>
        <v>1282.0462308287595</v>
      </c>
      <c r="S50" s="86">
        <f t="shared" si="19"/>
        <v>916.1974733478653</v>
      </c>
      <c r="T50" s="97">
        <f t="array" ref="T50">(AVERAGE(I50:I61)*INDEX(tasapd,MATCH($I$24&amp;B50&amp;B50,Buck&amp;Madur1&amp;Madur2,0))*$I$25)*(IF($D$40=2,IF(MOD(H50,12)=1,1,0),0))</f>
        <v>0</v>
      </c>
      <c r="U50" s="88">
        <f>(P50/SUM($P$41:$P$52)*$T$41*(1+IF($I$11='[1]Curva Cupon'!$K$6,'[1]Curva Cupon'!K17,'[1]Curva Cupon'!L17))^H50)*E50</f>
        <v>3.5878984973815831</v>
      </c>
      <c r="V50" s="89">
        <f t="shared" si="7"/>
        <v>1.2164585475309277</v>
      </c>
      <c r="W50" s="90">
        <f t="shared" si="21"/>
        <v>21.083623703662088</v>
      </c>
      <c r="X50" s="91">
        <f t="shared" si="12"/>
        <v>66.974314986790674</v>
      </c>
      <c r="Y50" s="92">
        <f t="shared" si="17"/>
        <v>89.274397237983692</v>
      </c>
      <c r="Z50" s="94"/>
      <c r="AA50" s="94"/>
      <c r="AB50" s="86">
        <f t="shared" si="18"/>
        <v>75.554490554523525</v>
      </c>
      <c r="AC50" s="95">
        <f t="shared" si="20"/>
        <v>926.32948153394375</v>
      </c>
      <c r="AD50" s="95">
        <f>AC50/(1+IF($I$11='[1]Curva Cupon'!K15,'[1]Curva Cupon'!K17,'[1]Curva Cupon'!L17))^H50</f>
        <v>838.73357891811861</v>
      </c>
      <c r="AE50" s="98">
        <f t="shared" si="22"/>
        <v>3.2869341710934571E-2</v>
      </c>
      <c r="AF50" s="96">
        <f>IF(MOD(H50,12)=6,1,0)*AVERAGE(O44:O55)/(1+IF($I$11='[1]Curva Cupon'!K15,'[1]Curva Cupon'!K17,'[1]Curva Cupon'!L17))^H50</f>
        <v>0</v>
      </c>
    </row>
    <row r="51" spans="1:32" x14ac:dyDescent="0.25">
      <c r="A51" s="1">
        <v>51</v>
      </c>
      <c r="B51" s="1">
        <f t="shared" si="9"/>
        <v>0</v>
      </c>
      <c r="C51" s="2">
        <v>1</v>
      </c>
      <c r="D51" s="2">
        <f t="shared" si="10"/>
        <v>0</v>
      </c>
      <c r="E51" s="2">
        <v>1</v>
      </c>
      <c r="H51" s="82">
        <f t="shared" si="13"/>
        <v>11</v>
      </c>
      <c r="I51" s="83">
        <f t="shared" si="14"/>
        <v>330222.34472900227</v>
      </c>
      <c r="J51" s="84">
        <f t="shared" si="0"/>
        <v>2184.8461804371304</v>
      </c>
      <c r="K51" s="84">
        <f t="shared" si="1"/>
        <v>4235.2936311788753</v>
      </c>
      <c r="L51" s="84">
        <f t="shared" si="2"/>
        <v>2050.4474507417449</v>
      </c>
      <c r="M51" s="84">
        <f t="shared" si="3"/>
        <v>0</v>
      </c>
      <c r="N51" s="84">
        <f t="shared" si="4"/>
        <v>328171.89727826056</v>
      </c>
      <c r="O51" s="85">
        <f t="shared" si="11"/>
        <v>330208.96722582943</v>
      </c>
      <c r="P51" s="85">
        <f t="shared" si="5"/>
        <v>328157.18202477042</v>
      </c>
      <c r="Q51" s="84">
        <f t="shared" si="15"/>
        <v>2184.7576710216485</v>
      </c>
      <c r="R51" s="86">
        <f t="shared" si="16"/>
        <v>1274.1809891622788</v>
      </c>
      <c r="S51" s="86">
        <f t="shared" si="19"/>
        <v>910.57668185936973</v>
      </c>
      <c r="T51" s="97">
        <f t="array" ref="T51">(AVERAGE(I51:I62)*INDEX(tasapd,MATCH($I$24&amp;B51&amp;B51,Buck&amp;Madur1&amp;Madur2,0))*$I$25)*(IF($D$40=2,IF(MOD(H51,12)=1,1,0),0))</f>
        <v>0</v>
      </c>
      <c r="U51" s="88">
        <f>(P51/SUM($P$41:$P$52)*$T$41*(1+IF($I$11='[1]Curva Cupon'!$K$6,'[1]Curva Cupon'!K18,'[1]Curva Cupon'!L18))^H51)*E51</f>
        <v>3.6012008548605969</v>
      </c>
      <c r="V51" s="89">
        <f t="shared" si="7"/>
        <v>1.2164585475309277</v>
      </c>
      <c r="W51" s="90">
        <f t="shared" si="21"/>
        <v>20.954277513449238</v>
      </c>
      <c r="X51" s="91">
        <f t="shared" si="12"/>
        <v>66.563433413138242</v>
      </c>
      <c r="Y51" s="92">
        <f t="shared" si="17"/>
        <v>88.734169474118417</v>
      </c>
      <c r="Z51" s="94"/>
      <c r="AA51" s="94"/>
      <c r="AB51" s="86">
        <f t="shared" si="18"/>
        <v>75.728561592465226</v>
      </c>
      <c r="AC51" s="95">
        <f t="shared" si="20"/>
        <v>919.9810888861623</v>
      </c>
      <c r="AD51" s="95">
        <f>AC51/(1+IF($I$11='[1]Curva Cupon'!K16,'[1]Curva Cupon'!K18,'[1]Curva Cupon'!L18))^H51</f>
        <v>824.75185072128579</v>
      </c>
      <c r="AE51" s="98">
        <f t="shared" si="22"/>
        <v>3.2788796385741663E-2</v>
      </c>
      <c r="AF51" s="96">
        <f>IF(MOD(H51,12)=6,1,0)*AVERAGE(O45:O56)/(1+IF($I$11='[1]Curva Cupon'!K16,'[1]Curva Cupon'!K18,'[1]Curva Cupon'!L18))^H51</f>
        <v>0</v>
      </c>
    </row>
    <row r="52" spans="1:32" x14ac:dyDescent="0.25">
      <c r="A52" s="1">
        <v>52</v>
      </c>
      <c r="B52" s="1">
        <f t="shared" si="9"/>
        <v>0</v>
      </c>
      <c r="C52" s="2">
        <v>1</v>
      </c>
      <c r="D52" s="2">
        <f t="shared" si="10"/>
        <v>0</v>
      </c>
      <c r="E52" s="2">
        <v>1</v>
      </c>
      <c r="H52" s="82">
        <f t="shared" si="13"/>
        <v>12</v>
      </c>
      <c r="I52" s="83">
        <f t="shared" si="14"/>
        <v>328171.89727826056</v>
      </c>
      <c r="J52" s="84">
        <f t="shared" si="0"/>
        <v>2171.2798293029682</v>
      </c>
      <c r="K52" s="84">
        <f t="shared" si="1"/>
        <v>4235.2936311788753</v>
      </c>
      <c r="L52" s="84">
        <f t="shared" si="2"/>
        <v>2064.0138018759071</v>
      </c>
      <c r="M52" s="84">
        <f t="shared" si="3"/>
        <v>0</v>
      </c>
      <c r="N52" s="84">
        <f t="shared" si="4"/>
        <v>326107.88347638462</v>
      </c>
      <c r="O52" s="85">
        <f t="shared" si="11"/>
        <v>328157.18202477042</v>
      </c>
      <c r="P52" s="85">
        <f t="shared" si="5"/>
        <v>326091.83047257725</v>
      </c>
      <c r="Q52" s="84">
        <f t="shared" si="15"/>
        <v>2171.1824689459381</v>
      </c>
      <c r="R52" s="86">
        <f t="shared" si="16"/>
        <v>1266.2637429439289</v>
      </c>
      <c r="S52" s="86">
        <f t="shared" si="19"/>
        <v>904.91872600200918</v>
      </c>
      <c r="T52" s="97">
        <f t="array" ref="T52">(AVERAGE(I52:I63)*INDEX(tasapd,MATCH($I$24&amp;B52&amp;B52,Buck&amp;Madur1&amp;Madur2,0))*$I$25)*(IF($D$40=2,IF(MOD(H52,12)=1,1,0),0))</f>
        <v>0</v>
      </c>
      <c r="U52" s="88">
        <f>(P52/SUM($P$41:$P$52)*$T$41*(1+IF($I$11='[1]Curva Cupon'!$K$6,'[1]Curva Cupon'!K19,'[1]Curva Cupon'!L19))^H52)*E52</f>
        <v>3.6142608640748684</v>
      </c>
      <c r="V52" s="89">
        <f t="shared" si="7"/>
        <v>1.2164585475309277</v>
      </c>
      <c r="W52" s="90">
        <f t="shared" si="21"/>
        <v>20.824076093232883</v>
      </c>
      <c r="X52" s="91">
        <f t="shared" si="12"/>
        <v>66.149835112776671</v>
      </c>
      <c r="Y52" s="92">
        <f t="shared" si="17"/>
        <v>88.19036975354048</v>
      </c>
      <c r="Z52" s="94"/>
      <c r="AA52" s="94"/>
      <c r="AB52" s="86">
        <f t="shared" si="18"/>
        <v>75.903033675083819</v>
      </c>
      <c r="AC52" s="95">
        <f t="shared" si="20"/>
        <v>913.59180121639099</v>
      </c>
      <c r="AD52" s="95">
        <f>AC52/(1+IF($I$11='[1]Curva Cupon'!K17,'[1]Curva Cupon'!K19,'[1]Curva Cupon'!L19))^H52</f>
        <v>810.92828085956944</v>
      </c>
      <c r="AE52" s="98">
        <f t="shared" si="22"/>
        <v>3.2706879247938463E-2</v>
      </c>
      <c r="AF52" s="96">
        <f>IF(MOD(H52,12)=6,1,0)*AVERAGE(O46:O57)/(1+IF($I$11='[1]Curva Cupon'!K17,'[1]Curva Cupon'!K19,'[1]Curva Cupon'!L19))^H52</f>
        <v>0</v>
      </c>
    </row>
    <row r="53" spans="1:32" x14ac:dyDescent="0.25">
      <c r="A53" s="1">
        <v>53</v>
      </c>
      <c r="B53" s="2">
        <f>B52+1</f>
        <v>1</v>
      </c>
      <c r="C53" s="2">
        <v>0</v>
      </c>
      <c r="D53" s="2">
        <f t="shared" si="10"/>
        <v>0</v>
      </c>
      <c r="E53" s="2">
        <v>1</v>
      </c>
      <c r="H53" s="82">
        <f t="shared" si="13"/>
        <v>13</v>
      </c>
      <c r="I53" s="83">
        <f t="shared" si="14"/>
        <v>326107.88347638462</v>
      </c>
      <c r="J53" s="84">
        <f t="shared" si="0"/>
        <v>2157.623719280798</v>
      </c>
      <c r="K53" s="84">
        <f t="shared" si="1"/>
        <v>4235.2936311788753</v>
      </c>
      <c r="L53" s="84">
        <f t="shared" si="2"/>
        <v>2077.6699118980773</v>
      </c>
      <c r="M53" s="84">
        <f t="shared" si="3"/>
        <v>0</v>
      </c>
      <c r="N53" s="84">
        <f t="shared" si="4"/>
        <v>324030.21356448653</v>
      </c>
      <c r="O53" s="85">
        <f t="shared" si="11"/>
        <v>326091.83047257725</v>
      </c>
      <c r="P53" s="85">
        <f t="shared" si="5"/>
        <v>324012.82281036186</v>
      </c>
      <c r="Q53" s="84">
        <f t="shared" si="15"/>
        <v>2157.5175079822202</v>
      </c>
      <c r="R53" s="86">
        <f t="shared" si="16"/>
        <v>1258.2941480966103</v>
      </c>
      <c r="S53" s="86">
        <f t="shared" si="19"/>
        <v>899.22335988560985</v>
      </c>
      <c r="T53" s="99">
        <f t="array" ref="T53">(AVERAGE(I53:I64)*INDEX(tasapd,MATCH($I$24&amp;B53&amp;B53,Buck&amp;Madur1&amp;Madur2,0))*$I$25)*(IF($D$40=2,IF(MOD(H53,12)=1,1,0),0))</f>
        <v>197.16301881730018</v>
      </c>
      <c r="U53" s="88">
        <f>(P53/SUM($P$53:$P$64)*$T$53*(1+IF($I$11='[1]Curva Cupon'!$K$6,'[1]Curva Cupon'!K20,'[1]Curva Cupon'!L20))^H53)*E53</f>
        <v>19.399680204510027</v>
      </c>
      <c r="V53" s="89">
        <f t="shared" si="7"/>
        <v>1.2164585475309277</v>
      </c>
      <c r="W53" s="90">
        <f t="shared" si="21"/>
        <v>20.693013784564897</v>
      </c>
      <c r="X53" s="91">
        <f t="shared" si="12"/>
        <v>65.733502111059252</v>
      </c>
      <c r="Y53" s="92">
        <f t="shared" si="17"/>
        <v>87.642974443155083</v>
      </c>
      <c r="Z53" s="94"/>
      <c r="AA53" s="94"/>
      <c r="AB53" s="86">
        <f t="shared" si="18"/>
        <v>76.077907726351668</v>
      </c>
      <c r="AC53" s="95">
        <f t="shared" si="20"/>
        <v>891.38874639790333</v>
      </c>
      <c r="AD53" s="95">
        <f>AC53/(1+IF($I$11='[1]Curva Cupon'!K18,'[1]Curva Cupon'!K20,'[1]Curva Cupon'!L20))^H53</f>
        <v>783.39943579154851</v>
      </c>
      <c r="AE53" s="98">
        <f t="shared" si="22"/>
        <v>3.2623555756838542E-2</v>
      </c>
      <c r="AF53" s="96">
        <f>IF(MOD(H53,12)=6,1,0)*AVERAGE(O47:O58)/(1+IF($I$11='[1]Curva Cupon'!K18,'[1]Curva Cupon'!K20,'[1]Curva Cupon'!L20))^H53</f>
        <v>0</v>
      </c>
    </row>
    <row r="54" spans="1:32" x14ac:dyDescent="0.25">
      <c r="A54" s="1">
        <v>54</v>
      </c>
      <c r="B54" s="1">
        <f>B53</f>
        <v>1</v>
      </c>
      <c r="C54" s="2">
        <f t="shared" ref="C54:C117" si="23">IF($I$8=2,IF(MOD(D54,12)=1,1,0),0)</f>
        <v>0</v>
      </c>
      <c r="D54" s="2">
        <f t="shared" si="10"/>
        <v>0</v>
      </c>
      <c r="E54" s="2">
        <v>1</v>
      </c>
      <c r="H54" s="82">
        <f t="shared" si="13"/>
        <v>14</v>
      </c>
      <c r="I54" s="83">
        <f t="shared" si="14"/>
        <v>324030.21356448653</v>
      </c>
      <c r="J54" s="84">
        <f t="shared" si="0"/>
        <v>2143.8772564999558</v>
      </c>
      <c r="K54" s="84">
        <f t="shared" si="1"/>
        <v>4235.2936311788753</v>
      </c>
      <c r="L54" s="84">
        <f t="shared" si="2"/>
        <v>2091.4163746789195</v>
      </c>
      <c r="M54" s="84">
        <f t="shared" si="3"/>
        <v>0</v>
      </c>
      <c r="N54" s="84">
        <f t="shared" si="4"/>
        <v>321938.79718980764</v>
      </c>
      <c r="O54" s="85">
        <f t="shared" si="11"/>
        <v>324012.82281036186</v>
      </c>
      <c r="P54" s="85">
        <f t="shared" si="5"/>
        <v>321920.06868536567</v>
      </c>
      <c r="Q54" s="84">
        <f t="shared" si="15"/>
        <v>2143.7621942598298</v>
      </c>
      <c r="R54" s="86">
        <f t="shared" si="16"/>
        <v>1250.2718582667105</v>
      </c>
      <c r="S54" s="86">
        <f t="shared" si="19"/>
        <v>893.49033599311929</v>
      </c>
      <c r="T54" s="97">
        <f t="array" ref="T54">(AVERAGE(I54:I65)*INDEX(tasapd,MATCH($I$24&amp;B54&amp;B54,Buck&amp;Madur1&amp;Madur2,0))*$I$25)*(IF($D$40=2,IF(MOD(H54,12)=1,1,0),0))</f>
        <v>0</v>
      </c>
      <c r="U54" s="88">
        <f>(P54/SUM($P$53:$P$64)*$T$53*(1+IF($I$11='[1]Curva Cupon'!$K$6,'[1]Curva Cupon'!K21,'[1]Curva Cupon'!L21))^H54)*E54</f>
        <v>19.466800150098837</v>
      </c>
      <c r="V54" s="89">
        <f t="shared" si="7"/>
        <v>1.2164585475309277</v>
      </c>
      <c r="W54" s="90">
        <f t="shared" si="21"/>
        <v>20.561084891559229</v>
      </c>
      <c r="X54" s="91">
        <f t="shared" si="12"/>
        <v>65.314416314413904</v>
      </c>
      <c r="Y54" s="92">
        <f t="shared" si="17"/>
        <v>87.091959753504071</v>
      </c>
      <c r="Z54" s="94"/>
      <c r="AA54" s="94"/>
      <c r="AB54" s="86">
        <f t="shared" si="18"/>
        <v>76.253184672369883</v>
      </c>
      <c r="AC54" s="95">
        <f t="shared" si="20"/>
        <v>884.8623109241546</v>
      </c>
      <c r="AD54" s="95">
        <f>AC54/(1+IF($I$11='[1]Curva Cupon'!K19,'[1]Curva Cupon'!K21,'[1]Curva Cupon'!L21))^H54</f>
        <v>769.97683499190407</v>
      </c>
      <c r="AE54" s="98">
        <f t="shared" si="22"/>
        <v>3.2608379764685898E-2</v>
      </c>
      <c r="AF54" s="96">
        <f>IF(MOD(H54,12)=6,1,0)*AVERAGE(O48:O59)/(1+IF($I$11='[1]Curva Cupon'!K19,'[1]Curva Cupon'!K21,'[1]Curva Cupon'!L21))^H54</f>
        <v>0</v>
      </c>
    </row>
    <row r="55" spans="1:32" x14ac:dyDescent="0.25">
      <c r="A55" s="1">
        <v>55</v>
      </c>
      <c r="B55" s="2">
        <f>B54</f>
        <v>1</v>
      </c>
      <c r="C55" s="2">
        <f t="shared" si="23"/>
        <v>0</v>
      </c>
      <c r="D55" s="2">
        <f t="shared" si="10"/>
        <v>0</v>
      </c>
      <c r="E55" s="2">
        <v>1</v>
      </c>
      <c r="H55" s="82">
        <f t="shared" si="13"/>
        <v>15</v>
      </c>
      <c r="I55" s="83">
        <f t="shared" si="14"/>
        <v>321938.79718980764</v>
      </c>
      <c r="J55" s="84">
        <f t="shared" si="0"/>
        <v>2130.0398431605563</v>
      </c>
      <c r="K55" s="84">
        <f t="shared" si="1"/>
        <v>4235.2936311788753</v>
      </c>
      <c r="L55" s="84">
        <f t="shared" si="2"/>
        <v>2105.253788018319</v>
      </c>
      <c r="M55" s="84">
        <f t="shared" si="3"/>
        <v>0</v>
      </c>
      <c r="N55" s="84">
        <f t="shared" si="4"/>
        <v>319833.54340178933</v>
      </c>
      <c r="O55" s="85">
        <f t="shared" si="11"/>
        <v>321920.06868536567</v>
      </c>
      <c r="P55" s="85">
        <f t="shared" si="5"/>
        <v>319813.47714703006</v>
      </c>
      <c r="Q55" s="84">
        <f t="shared" si="15"/>
        <v>2129.9159299788821</v>
      </c>
      <c r="R55" s="86">
        <f t="shared" si="16"/>
        <v>1242.1965248090414</v>
      </c>
      <c r="S55" s="86">
        <f t="shared" si="19"/>
        <v>887.71940516984068</v>
      </c>
      <c r="T55" s="97">
        <f t="array" ref="T55">(AVERAGE(I55:I66)*INDEX(tasapd,MATCH($I$24&amp;B55&amp;B55,Buck&amp;Madur1&amp;Madur2,0))*$I$25)*(IF($D$40=2,IF(MOD(H55,12)=1,1,0),0))</f>
        <v>0</v>
      </c>
      <c r="U55" s="88">
        <f>(P55/SUM($P$53:$P$64)*$T$53*(1+IF($I$11='[1]Curva Cupon'!$K$6,'[1]Curva Cupon'!K22,'[1]Curva Cupon'!L22))^H55)*E55</f>
        <v>19.532481672112521</v>
      </c>
      <c r="V55" s="89">
        <f t="shared" si="7"/>
        <v>1.2164585475309277</v>
      </c>
      <c r="W55" s="90">
        <f t="shared" si="21"/>
        <v>20.428283680644217</v>
      </c>
      <c r="X55" s="91">
        <f t="shared" si="12"/>
        <v>64.892559509556179</v>
      </c>
      <c r="Y55" s="92">
        <f t="shared" si="17"/>
        <v>86.537301737731326</v>
      </c>
      <c r="Z55" s="94"/>
      <c r="AA55" s="94"/>
      <c r="AB55" s="86">
        <f t="shared" si="18"/>
        <v>76.428865441373318</v>
      </c>
      <c r="AC55" s="95">
        <f t="shared" si="20"/>
        <v>878.29535979408615</v>
      </c>
      <c r="AD55" s="95">
        <f>AC55/(1+IF($I$11='[1]Curva Cupon'!K20,'[1]Curva Cupon'!K22,'[1]Curva Cupon'!L22))^H55</f>
        <v>756.70813812007532</v>
      </c>
      <c r="AE55" s="98">
        <f t="shared" si="22"/>
        <v>3.2592919038825566E-2</v>
      </c>
      <c r="AF55" s="96">
        <f>IF(MOD(H55,12)=6,1,0)*AVERAGE(O49:O60)/(1+IF($I$11='[1]Curva Cupon'!K20,'[1]Curva Cupon'!K22,'[1]Curva Cupon'!L22))^H55</f>
        <v>0</v>
      </c>
    </row>
    <row r="56" spans="1:32" x14ac:dyDescent="0.25">
      <c r="A56" s="1">
        <v>56</v>
      </c>
      <c r="B56" s="2">
        <f t="shared" ref="B56:B64" si="24">B55</f>
        <v>1</v>
      </c>
      <c r="C56" s="2">
        <f t="shared" si="23"/>
        <v>0</v>
      </c>
      <c r="D56" s="2">
        <f t="shared" si="10"/>
        <v>0</v>
      </c>
      <c r="E56" s="2">
        <v>1</v>
      </c>
      <c r="H56" s="82">
        <f t="shared" si="13"/>
        <v>16</v>
      </c>
      <c r="I56" s="83">
        <f t="shared" si="14"/>
        <v>319833.54340178933</v>
      </c>
      <c r="J56" s="84">
        <f t="shared" si="0"/>
        <v>2116.1108775074981</v>
      </c>
      <c r="K56" s="84">
        <f t="shared" si="1"/>
        <v>4235.2936311788753</v>
      </c>
      <c r="L56" s="84">
        <f t="shared" si="2"/>
        <v>2119.1827536713772</v>
      </c>
      <c r="M56" s="84">
        <f t="shared" si="3"/>
        <v>0</v>
      </c>
      <c r="N56" s="84">
        <f t="shared" si="4"/>
        <v>317714.36064811796</v>
      </c>
      <c r="O56" s="85">
        <f t="shared" si="11"/>
        <v>319813.47714703006</v>
      </c>
      <c r="P56" s="85">
        <f t="shared" si="5"/>
        <v>317692.9566430414</v>
      </c>
      <c r="Q56" s="84">
        <f t="shared" si="15"/>
        <v>2115.9781133842757</v>
      </c>
      <c r="R56" s="86">
        <f t="shared" si="16"/>
        <v>1234.0677967716781</v>
      </c>
      <c r="S56" s="86">
        <f t="shared" si="19"/>
        <v>881.91031661259763</v>
      </c>
      <c r="T56" s="97">
        <f t="array" ref="T56">(AVERAGE(I56:I67)*INDEX(tasapd,MATCH($I$24&amp;B56&amp;B56,Buck&amp;Madur1&amp;Madur2,0))*$I$25)*(IF($D$40=2,IF(MOD(H56,12)=1,1,0),0))</f>
        <v>0</v>
      </c>
      <c r="U56" s="88">
        <f>(P56/SUM($P$53:$P$64)*$T$53*(1+IF($I$11='[1]Curva Cupon'!$K$6,'[1]Curva Cupon'!K23,'[1]Curva Cupon'!L23))^H56)*E56</f>
        <v>19.596675276709167</v>
      </c>
      <c r="V56" s="89">
        <f t="shared" si="7"/>
        <v>1.2164585475309277</v>
      </c>
      <c r="W56" s="90">
        <f t="shared" si="21"/>
        <v>20.294604380313224</v>
      </c>
      <c r="X56" s="91">
        <f t="shared" si="12"/>
        <v>64.467913362697345</v>
      </c>
      <c r="Y56" s="92">
        <f t="shared" si="17"/>
        <v>85.978976290541496</v>
      </c>
      <c r="Z56" s="94"/>
      <c r="AA56" s="94"/>
      <c r="AB56" s="86">
        <f t="shared" si="18"/>
        <v>76.604950963735305</v>
      </c>
      <c r="AC56" s="95">
        <f t="shared" si="20"/>
        <v>871.6876666626946</v>
      </c>
      <c r="AD56" s="95">
        <f>AC56/(1+IF($I$11='[1]Curva Cupon'!K21,'[1]Curva Cupon'!K23,'[1]Curva Cupon'!L23))^H56</f>
        <v>743.59176603570666</v>
      </c>
      <c r="AE56" s="98">
        <f t="shared" si="22"/>
        <v>3.2577164387207619E-2</v>
      </c>
      <c r="AF56" s="96">
        <f>IF(MOD(H56,12)=6,1,0)*AVERAGE(O50:O61)/(1+IF($I$11='[1]Curva Cupon'!K21,'[1]Curva Cupon'!K23,'[1]Curva Cupon'!L23))^H56</f>
        <v>0</v>
      </c>
    </row>
    <row r="57" spans="1:32" x14ac:dyDescent="0.25">
      <c r="A57" s="1">
        <v>57</v>
      </c>
      <c r="B57" s="2">
        <f t="shared" si="24"/>
        <v>1</v>
      </c>
      <c r="C57" s="2">
        <f t="shared" si="23"/>
        <v>0</v>
      </c>
      <c r="D57" s="2">
        <f t="shared" si="10"/>
        <v>0</v>
      </c>
      <c r="E57" s="2">
        <v>1</v>
      </c>
      <c r="H57" s="82">
        <f t="shared" si="13"/>
        <v>17</v>
      </c>
      <c r="I57" s="83">
        <f t="shared" si="14"/>
        <v>317714.36064811796</v>
      </c>
      <c r="J57" s="84">
        <f t="shared" si="0"/>
        <v>2102.089753804295</v>
      </c>
      <c r="K57" s="84">
        <f t="shared" si="1"/>
        <v>4235.2936311788753</v>
      </c>
      <c r="L57" s="84">
        <f t="shared" si="2"/>
        <v>2133.2038773745803</v>
      </c>
      <c r="M57" s="84">
        <f t="shared" si="3"/>
        <v>0</v>
      </c>
      <c r="N57" s="84">
        <f t="shared" si="4"/>
        <v>315581.15677074337</v>
      </c>
      <c r="O57" s="85">
        <f t="shared" si="11"/>
        <v>317692.9566430414</v>
      </c>
      <c r="P57" s="85">
        <f t="shared" si="5"/>
        <v>315558.41501534957</v>
      </c>
      <c r="Q57" s="84">
        <f t="shared" si="15"/>
        <v>2101.9481387395244</v>
      </c>
      <c r="R57" s="86">
        <f t="shared" si="16"/>
        <v>1225.885320880697</v>
      </c>
      <c r="S57" s="86">
        <f t="shared" si="19"/>
        <v>876.06281785882743</v>
      </c>
      <c r="T57" s="97">
        <f t="array" ref="T57">(AVERAGE(I57:I68)*INDEX(tasapd,MATCH($I$24&amp;B57&amp;B57,Buck&amp;Madur1&amp;Madur2,0))*$I$25)*(IF($D$40=2,IF(MOD(H57,12)=1,1,0),0))</f>
        <v>0</v>
      </c>
      <c r="U57" s="88">
        <f>(P57/SUM($P$53:$P$64)*$T$53*(1+IF($I$11='[1]Curva Cupon'!$K$6,'[1]Curva Cupon'!K24,'[1]Curva Cupon'!L24))^H57)*E57</f>
        <v>19.659330390471144</v>
      </c>
      <c r="V57" s="89">
        <f t="shared" si="7"/>
        <v>1.2164585475309277</v>
      </c>
      <c r="W57" s="90">
        <f t="shared" si="21"/>
        <v>20.160041180873677</v>
      </c>
      <c r="X57" s="91">
        <f t="shared" si="12"/>
        <v>64.04045941874702</v>
      </c>
      <c r="Y57" s="92">
        <f t="shared" si="17"/>
        <v>85.41695914715163</v>
      </c>
      <c r="Z57" s="94"/>
      <c r="AA57" s="94"/>
      <c r="AB57" s="86">
        <f t="shared" si="18"/>
        <v>76.781442171972728</v>
      </c>
      <c r="AC57" s="95">
        <f t="shared" si="20"/>
        <v>865.03900444353519</v>
      </c>
      <c r="AD57" s="95">
        <f>AC57/(1+IF($I$11='[1]Curva Cupon'!K22,'[1]Curva Cupon'!K24,'[1]Curva Cupon'!L24))^H57</f>
        <v>730.62615555985076</v>
      </c>
      <c r="AE57" s="98">
        <f t="shared" si="22"/>
        <v>3.2561106231263987E-2</v>
      </c>
      <c r="AF57" s="96">
        <f>IF(MOD(H57,12)=6,1,0)*AVERAGE(O51:O62)/(1+IF($I$11='[1]Curva Cupon'!K22,'[1]Curva Cupon'!K24,'[1]Curva Cupon'!L24))^H57</f>
        <v>0</v>
      </c>
    </row>
    <row r="58" spans="1:32" x14ac:dyDescent="0.25">
      <c r="A58" s="1">
        <v>58</v>
      </c>
      <c r="B58" s="2">
        <f t="shared" si="24"/>
        <v>1</v>
      </c>
      <c r="C58" s="2">
        <f t="shared" si="23"/>
        <v>0</v>
      </c>
      <c r="D58" s="2">
        <f t="shared" si="10"/>
        <v>0</v>
      </c>
      <c r="E58" s="2">
        <v>1</v>
      </c>
      <c r="H58" s="82">
        <f t="shared" si="13"/>
        <v>18</v>
      </c>
      <c r="I58" s="83">
        <f t="shared" si="14"/>
        <v>315581.15677074337</v>
      </c>
      <c r="J58" s="84">
        <f t="shared" si="0"/>
        <v>2087.9758623067337</v>
      </c>
      <c r="K58" s="84">
        <f t="shared" si="1"/>
        <v>4235.2936311788753</v>
      </c>
      <c r="L58" s="84">
        <f t="shared" si="2"/>
        <v>2147.3177688721416</v>
      </c>
      <c r="M58" s="84">
        <f t="shared" si="3"/>
        <v>0</v>
      </c>
      <c r="N58" s="84">
        <f t="shared" si="4"/>
        <v>313433.83900187124</v>
      </c>
      <c r="O58" s="85">
        <f t="shared" si="11"/>
        <v>315558.41501534957</v>
      </c>
      <c r="P58" s="85">
        <f t="shared" si="5"/>
        <v>313409.75949616014</v>
      </c>
      <c r="Q58" s="84">
        <f t="shared" si="15"/>
        <v>2087.8253963004149</v>
      </c>
      <c r="R58" s="86">
        <f t="shared" si="16"/>
        <v>1217.6487415248118</v>
      </c>
      <c r="S58" s="86">
        <f t="shared" si="19"/>
        <v>870.17665477560308</v>
      </c>
      <c r="T58" s="97">
        <f t="array" ref="T58">(AVERAGE(I58:I69)*INDEX(tasapd,MATCH($I$24&amp;B58&amp;B58,Buck&amp;Madur1&amp;Madur2,0))*$I$25)*(IF($D$40=2,IF(MOD(H58,12)=1,1,0),0))</f>
        <v>0</v>
      </c>
      <c r="U58" s="88">
        <f>(P58/SUM($P$53:$P$64)*$T$53*(1+IF($I$11='[1]Curva Cupon'!$K$6,'[1]Curva Cupon'!K25,'[1]Curva Cupon'!L25))^H58)*E58</f>
        <v>19.72039533987088</v>
      </c>
      <c r="V58" s="89">
        <f t="shared" si="7"/>
        <v>1.2164585475309277</v>
      </c>
      <c r="W58" s="90">
        <f t="shared" si="21"/>
        <v>20.024588234194386</v>
      </c>
      <c r="X58" s="91">
        <f t="shared" si="12"/>
        <v>63.610179100510642</v>
      </c>
      <c r="Y58" s="92">
        <f t="shared" si="17"/>
        <v>84.851225882235966</v>
      </c>
      <c r="Z58" s="94"/>
      <c r="AA58" s="94"/>
      <c r="AB58" s="86">
        <f t="shared" si="18"/>
        <v>76.958340000750923</v>
      </c>
      <c r="AC58" s="95">
        <f t="shared" si="20"/>
        <v>858.34914531721734</v>
      </c>
      <c r="AD58" s="95">
        <f>AC58/(1+IF($I$11='[1]Curva Cupon'!K23,'[1]Curva Cupon'!K25,'[1]Curva Cupon'!L25))^H58</f>
        <v>717.80975931650664</v>
      </c>
      <c r="AE58" s="98">
        <f>SUM(AC58:AC69)/AVERAGE(O58:O69)</f>
        <v>3.2544734585878018E-2</v>
      </c>
      <c r="AF58" s="96">
        <f>IF(MOD(H58,12)=6,1,0)*AVERAGE(O52:O63)/(1+IF($I$11='[1]Curva Cupon'!K23,'[1]Curva Cupon'!K25,'[1]Curva Cupon'!L25))^H58</f>
        <v>264715.23934016383</v>
      </c>
    </row>
    <row r="59" spans="1:32" x14ac:dyDescent="0.25">
      <c r="A59" s="1">
        <v>59</v>
      </c>
      <c r="B59" s="2">
        <f t="shared" si="24"/>
        <v>1</v>
      </c>
      <c r="C59" s="2">
        <f t="shared" si="23"/>
        <v>0</v>
      </c>
      <c r="D59" s="2">
        <f t="shared" si="10"/>
        <v>0</v>
      </c>
      <c r="E59" s="2">
        <v>1</v>
      </c>
      <c r="H59" s="82">
        <f t="shared" si="13"/>
        <v>19</v>
      </c>
      <c r="I59" s="83">
        <f t="shared" si="14"/>
        <v>313433.83900187124</v>
      </c>
      <c r="J59" s="84">
        <f t="shared" si="0"/>
        <v>2073.7685892363565</v>
      </c>
      <c r="K59" s="84">
        <f t="shared" si="1"/>
        <v>4235.2936311788753</v>
      </c>
      <c r="L59" s="84">
        <f t="shared" si="2"/>
        <v>2161.5250419425188</v>
      </c>
      <c r="M59" s="84">
        <f t="shared" si="3"/>
        <v>0</v>
      </c>
      <c r="N59" s="84">
        <f t="shared" si="4"/>
        <v>311272.3139599287</v>
      </c>
      <c r="O59" s="85">
        <f t="shared" si="11"/>
        <v>313409.75949616014</v>
      </c>
      <c r="P59" s="85">
        <f t="shared" si="5"/>
        <v>311246.8967039003</v>
      </c>
      <c r="Q59" s="84">
        <f t="shared" si="15"/>
        <v>2073.6092722884896</v>
      </c>
      <c r="R59" s="86">
        <f t="shared" si="16"/>
        <v>1209.3577007399097</v>
      </c>
      <c r="S59" s="86">
        <f t="shared" si="19"/>
        <v>864.25157154857993</v>
      </c>
      <c r="T59" s="97">
        <f t="array" ref="T59">(AVERAGE(I59:I70)*INDEX(tasapd,MATCH($I$24&amp;B59&amp;B59,Buck&amp;Madur1&amp;Madur2,0))*$I$25)*(IF($D$40=2,IF(MOD(H59,12)=1,1,0),0))</f>
        <v>0</v>
      </c>
      <c r="U59" s="88">
        <f>(P59/SUM($P$53:$P$64)*$T$53*(1+IF($I$11='[1]Curva Cupon'!$K$6,'[1]Curva Cupon'!K26,'[1]Curva Cupon'!L26))^H59)*E59</f>
        <v>19.779817330369035</v>
      </c>
      <c r="V59" s="89">
        <f t="shared" si="7"/>
        <v>1.2164585475309277</v>
      </c>
      <c r="W59" s="90">
        <f t="shared" si="21"/>
        <v>19.888239653451247</v>
      </c>
      <c r="X59" s="91">
        <f t="shared" si="12"/>
        <v>63.177053707881555</v>
      </c>
      <c r="Y59" s="92">
        <f t="shared" si="17"/>
        <v>84.28175190886374</v>
      </c>
      <c r="Z59" s="94"/>
      <c r="AA59" s="94"/>
      <c r="AB59" s="86">
        <f t="shared" si="18"/>
        <v>77.135645386888555</v>
      </c>
      <c r="AC59" s="95">
        <f t="shared" si="20"/>
        <v>851.61786074018607</v>
      </c>
      <c r="AD59" s="95">
        <f>AC59/(1+IF($I$11='[1]Curva Cupon'!K24,'[1]Curva Cupon'!K26,'[1]Curva Cupon'!L26))^H59</f>
        <v>705.14104557573091</v>
      </c>
      <c r="AE59" s="98">
        <f t="shared" ref="AE59:AE122" si="25">SUM(AC59:AC70)/AVERAGE(O59:O70)</f>
        <v>3.2528039038104986E-2</v>
      </c>
      <c r="AF59" s="96">
        <f>IF(MOD(H59,12)=6,1,0)*AVERAGE(O53:O64)/(1+IF($I$11='[1]Curva Cupon'!K24,'[1]Curva Cupon'!K26,'[1]Curva Cupon'!L26))^H59</f>
        <v>0</v>
      </c>
    </row>
    <row r="60" spans="1:32" x14ac:dyDescent="0.25">
      <c r="A60" s="1">
        <v>60</v>
      </c>
      <c r="B60" s="2">
        <f t="shared" si="24"/>
        <v>1</v>
      </c>
      <c r="C60" s="2">
        <f t="shared" si="23"/>
        <v>0</v>
      </c>
      <c r="D60" s="2">
        <f t="shared" si="10"/>
        <v>0</v>
      </c>
      <c r="E60" s="2">
        <v>1</v>
      </c>
      <c r="H60" s="82">
        <f t="shared" si="13"/>
        <v>20</v>
      </c>
      <c r="I60" s="83">
        <f t="shared" si="14"/>
        <v>311272.3139599287</v>
      </c>
      <c r="J60" s="84">
        <f t="shared" si="0"/>
        <v>2059.4673167537721</v>
      </c>
      <c r="K60" s="84">
        <f t="shared" si="1"/>
        <v>4235.2936311788753</v>
      </c>
      <c r="L60" s="84">
        <f t="shared" si="2"/>
        <v>2175.8263144251032</v>
      </c>
      <c r="M60" s="84">
        <f t="shared" si="3"/>
        <v>0</v>
      </c>
      <c r="N60" s="84">
        <f t="shared" si="4"/>
        <v>309096.4876455036</v>
      </c>
      <c r="O60" s="85">
        <f t="shared" si="11"/>
        <v>311246.8967039003</v>
      </c>
      <c r="P60" s="85">
        <f t="shared" si="5"/>
        <v>309069.73263915791</v>
      </c>
      <c r="Q60" s="84">
        <f t="shared" si="15"/>
        <v>2059.299148864357</v>
      </c>
      <c r="R60" s="86">
        <f t="shared" si="16"/>
        <v>1201.011838193484</v>
      </c>
      <c r="S60" s="86">
        <f t="shared" si="19"/>
        <v>858.28731067087301</v>
      </c>
      <c r="T60" s="97">
        <f t="array" ref="T60">(AVERAGE(I60:I71)*INDEX(tasapd,MATCH($I$24&amp;B60&amp;B60,Buck&amp;Madur1&amp;Madur2,0))*$I$25)*(IF($D$40=2,IF(MOD(H60,12)=1,1,0),0))</f>
        <v>0</v>
      </c>
      <c r="U60" s="88">
        <f>(P60/SUM($P$53:$P$64)*$T$53*(1+IF($I$11='[1]Curva Cupon'!$K$6,'[1]Curva Cupon'!K27,'[1]Curva Cupon'!L27))^H60)*E60</f>
        <v>19.837542425138714</v>
      </c>
      <c r="V60" s="89">
        <f t="shared" si="7"/>
        <v>1.2164585475309277</v>
      </c>
      <c r="W60" s="90">
        <f t="shared" si="21"/>
        <v>19.750989512871225</v>
      </c>
      <c r="X60" s="91">
        <f t="shared" si="12"/>
        <v>62.741064417027786</v>
      </c>
      <c r="Y60" s="92">
        <f t="shared" si="17"/>
        <v>83.708512477429949</v>
      </c>
      <c r="Z60" s="94"/>
      <c r="AA60" s="94"/>
      <c r="AB60" s="86">
        <f t="shared" si="18"/>
        <v>77.313359269362692</v>
      </c>
      <c r="AC60" s="95">
        <f t="shared" si="20"/>
        <v>844.84492145380159</v>
      </c>
      <c r="AD60" s="95">
        <f>AC60/(1+IF($I$11='[1]Curva Cupon'!K25,'[1]Curva Cupon'!K27,'[1]Curva Cupon'!L27))^H60</f>
        <v>692.61849809831494</v>
      </c>
      <c r="AE60" s="98">
        <f t="shared" si="25"/>
        <v>3.2511008724552169E-2</v>
      </c>
      <c r="AF60" s="96">
        <f>IF(MOD(H60,12)=6,1,0)*AVERAGE(O54:O65)/(1+IF($I$11='[1]Curva Cupon'!K25,'[1]Curva Cupon'!K27,'[1]Curva Cupon'!L27))^H60</f>
        <v>0</v>
      </c>
    </row>
    <row r="61" spans="1:32" x14ac:dyDescent="0.25">
      <c r="A61" s="1">
        <v>61</v>
      </c>
      <c r="B61" s="2">
        <f t="shared" si="24"/>
        <v>1</v>
      </c>
      <c r="C61" s="2">
        <f t="shared" si="23"/>
        <v>0</v>
      </c>
      <c r="D61" s="2">
        <f t="shared" si="10"/>
        <v>0</v>
      </c>
      <c r="E61" s="2">
        <v>1</v>
      </c>
      <c r="H61" s="82">
        <f t="shared" si="13"/>
        <v>21</v>
      </c>
      <c r="I61" s="83">
        <f t="shared" si="14"/>
        <v>309096.4876455036</v>
      </c>
      <c r="J61" s="84">
        <f t="shared" si="0"/>
        <v>2045.0714229317853</v>
      </c>
      <c r="K61" s="84">
        <f t="shared" si="1"/>
        <v>4235.2936311788753</v>
      </c>
      <c r="L61" s="84">
        <f t="shared" si="2"/>
        <v>2190.2222082470898</v>
      </c>
      <c r="M61" s="84">
        <f t="shared" si="3"/>
        <v>0</v>
      </c>
      <c r="N61" s="84">
        <f t="shared" si="4"/>
        <v>306906.26543725649</v>
      </c>
      <c r="O61" s="85">
        <f t="shared" si="11"/>
        <v>309069.73263915791</v>
      </c>
      <c r="P61" s="85">
        <f t="shared" si="5"/>
        <v>306878.1726805935</v>
      </c>
      <c r="Q61" s="84">
        <f t="shared" si="15"/>
        <v>2044.8944041008219</v>
      </c>
      <c r="R61" s="86">
        <f t="shared" si="16"/>
        <v>1192.6107911689651</v>
      </c>
      <c r="S61" s="86">
        <f t="shared" si="19"/>
        <v>852.28361293185685</v>
      </c>
      <c r="T61" s="97">
        <f t="array" ref="T61">(AVERAGE(I61:I72)*INDEX(tasapd,MATCH($I$24&amp;B61&amp;B61,Buck&amp;Madur1&amp;Madur2,0))*$I$25)*(IF($D$40=2,IF(MOD(H61,12)=1,1,0),0))</f>
        <v>0</v>
      </c>
      <c r="U61" s="88">
        <f>(P61/SUM($P$53:$P$64)*$T$53*(1+IF($I$11='[1]Curva Cupon'!$K$6,'[1]Curva Cupon'!K28,'[1]Curva Cupon'!L28))^H61)*E61</f>
        <v>19.893515523409221</v>
      </c>
      <c r="V61" s="89">
        <f t="shared" si="7"/>
        <v>1.2164585475309277</v>
      </c>
      <c r="W61" s="90">
        <f t="shared" si="21"/>
        <v>19.612831847474691</v>
      </c>
      <c r="X61" s="91">
        <f t="shared" si="12"/>
        <v>62.302192279573546</v>
      </c>
      <c r="Y61" s="92">
        <f t="shared" si="17"/>
        <v>83.131482674579175</v>
      </c>
      <c r="Z61" s="94"/>
      <c r="AA61" s="94"/>
      <c r="AB61" s="86">
        <f t="shared" si="18"/>
        <v>77.491482589313705</v>
      </c>
      <c r="AC61" s="95">
        <f t="shared" si="20"/>
        <v>838.03009749371313</v>
      </c>
      <c r="AD61" s="95">
        <f>AC61/(1+IF($I$11='[1]Curva Cupon'!K26,'[1]Curva Cupon'!K28,'[1]Curva Cupon'!L28))^H61</f>
        <v>680.2406159820008</v>
      </c>
      <c r="AE61" s="98">
        <f t="shared" si="25"/>
        <v>3.2493632307318741E-2</v>
      </c>
      <c r="AF61" s="96">
        <f>IF(MOD(H61,12)=6,1,0)*AVERAGE(O55:O66)/(1+IF($I$11='[1]Curva Cupon'!K26,'[1]Curva Cupon'!K28,'[1]Curva Cupon'!L28))^H61</f>
        <v>0</v>
      </c>
    </row>
    <row r="62" spans="1:32" x14ac:dyDescent="0.25">
      <c r="A62" s="1">
        <v>62</v>
      </c>
      <c r="B62" s="2">
        <f t="shared" si="24"/>
        <v>1</v>
      </c>
      <c r="C62" s="2">
        <f t="shared" si="23"/>
        <v>0</v>
      </c>
      <c r="D62" s="2">
        <f t="shared" si="10"/>
        <v>0</v>
      </c>
      <c r="E62" s="2">
        <v>1</v>
      </c>
      <c r="H62" s="82">
        <f t="shared" si="13"/>
        <v>22</v>
      </c>
      <c r="I62" s="83">
        <f t="shared" si="14"/>
        <v>306906.26543725649</v>
      </c>
      <c r="J62" s="84">
        <f t="shared" si="0"/>
        <v>2030.5802817283507</v>
      </c>
      <c r="K62" s="84">
        <f t="shared" si="1"/>
        <v>4235.2936311788753</v>
      </c>
      <c r="L62" s="84">
        <f t="shared" si="2"/>
        <v>2204.7133494505247</v>
      </c>
      <c r="M62" s="84">
        <f t="shared" si="3"/>
        <v>0</v>
      </c>
      <c r="N62" s="84">
        <f t="shared" si="4"/>
        <v>304701.55208780599</v>
      </c>
      <c r="O62" s="85">
        <f t="shared" si="11"/>
        <v>306878.1726805935</v>
      </c>
      <c r="P62" s="85">
        <f t="shared" si="5"/>
        <v>304672.12158082577</v>
      </c>
      <c r="Q62" s="84">
        <f t="shared" si="15"/>
        <v>2030.3944119558389</v>
      </c>
      <c r="R62" s="86">
        <f t="shared" si="16"/>
        <v>1184.154194549945</v>
      </c>
      <c r="S62" s="86">
        <f t="shared" si="19"/>
        <v>846.24021740589387</v>
      </c>
      <c r="T62" s="97">
        <f t="array" ref="T62">(AVERAGE(I62:I73)*INDEX(tasapd,MATCH($I$24&amp;B62&amp;B62,Buck&amp;Madur1&amp;Madur2,0))*$I$25)*(IF($D$40=2,IF(MOD(H62,12)=1,1,0),0))</f>
        <v>0</v>
      </c>
      <c r="U62" s="88">
        <f>(P62/SUM($P$53:$P$64)*$T$53*(1+IF($I$11='[1]Curva Cupon'!$K$6,'[1]Curva Cupon'!K29,'[1]Curva Cupon'!L29))^H62)*E62</f>
        <v>19.947680338422749</v>
      </c>
      <c r="V62" s="89">
        <f t="shared" si="7"/>
        <v>1.2164585475309277</v>
      </c>
      <c r="W62" s="90">
        <f t="shared" si="21"/>
        <v>19.473760652815962</v>
      </c>
      <c r="X62" s="91">
        <f t="shared" si="12"/>
        <v>61.860418221775063</v>
      </c>
      <c r="Y62" s="92">
        <f t="shared" si="17"/>
        <v>82.550637422121966</v>
      </c>
      <c r="Z62" s="94"/>
      <c r="AA62" s="94"/>
      <c r="AB62" s="86">
        <f t="shared" si="18"/>
        <v>77.670016290050256</v>
      </c>
      <c r="AC62" s="95">
        <f t="shared" si="20"/>
        <v>831.17315819954285</v>
      </c>
      <c r="AD62" s="95">
        <f>AC62/(1+IF($I$11='[1]Curva Cupon'!K27,'[1]Curva Cupon'!K29,'[1]Curva Cupon'!L29))^H62</f>
        <v>668.00591350923185</v>
      </c>
      <c r="AE62" s="98">
        <f t="shared" si="25"/>
        <v>3.2475897948387851E-2</v>
      </c>
      <c r="AF62" s="96">
        <f>IF(MOD(H62,12)=6,1,0)*AVERAGE(O56:O67)/(1+IF($I$11='[1]Curva Cupon'!K27,'[1]Curva Cupon'!K29,'[1]Curva Cupon'!L29))^H62</f>
        <v>0</v>
      </c>
    </row>
    <row r="63" spans="1:32" x14ac:dyDescent="0.25">
      <c r="A63" s="1">
        <v>63</v>
      </c>
      <c r="B63" s="2">
        <f t="shared" si="24"/>
        <v>1</v>
      </c>
      <c r="C63" s="2">
        <f t="shared" si="23"/>
        <v>0</v>
      </c>
      <c r="D63" s="2">
        <f t="shared" si="10"/>
        <v>0</v>
      </c>
      <c r="E63" s="2">
        <v>1</v>
      </c>
      <c r="H63" s="82">
        <f t="shared" si="13"/>
        <v>23</v>
      </c>
      <c r="I63" s="83">
        <f t="shared" si="14"/>
        <v>304701.55208780599</v>
      </c>
      <c r="J63" s="84">
        <f t="shared" si="0"/>
        <v>2015.9932629593491</v>
      </c>
      <c r="K63" s="84">
        <f t="shared" si="1"/>
        <v>4235.2936311788753</v>
      </c>
      <c r="L63" s="84">
        <f t="shared" si="2"/>
        <v>2219.3003682195263</v>
      </c>
      <c r="M63" s="84">
        <f t="shared" si="3"/>
        <v>0</v>
      </c>
      <c r="N63" s="84">
        <f t="shared" si="4"/>
        <v>302482.25171958649</v>
      </c>
      <c r="O63" s="85">
        <f t="shared" si="11"/>
        <v>304672.12158082577</v>
      </c>
      <c r="P63" s="85">
        <f t="shared" si="5"/>
        <v>302451.48346228898</v>
      </c>
      <c r="Q63" s="84">
        <f t="shared" si="15"/>
        <v>2015.7985422452894</v>
      </c>
      <c r="R63" s="86">
        <f t="shared" si="16"/>
        <v>1175.6416808043016</v>
      </c>
      <c r="S63" s="86">
        <f t="shared" si="19"/>
        <v>840.15686144098777</v>
      </c>
      <c r="T63" s="97">
        <f t="array" ref="T63">(AVERAGE(I63:I74)*INDEX(tasapd,MATCH($I$24&amp;B63&amp;B63,Buck&amp;Madur1&amp;Madur2,0))*$I$25)*(IF($D$40=2,IF(MOD(H63,12)=1,1,0),0))</f>
        <v>0</v>
      </c>
      <c r="U63" s="88">
        <f>(P63/SUM($P$53:$P$64)*$T$53*(1+IF($I$11='[1]Curva Cupon'!$K$6,'[1]Curva Cupon'!K30,'[1]Curva Cupon'!L30))^H63)*E63</f>
        <v>19.99997937499732</v>
      </c>
      <c r="V63" s="89">
        <f t="shared" si="7"/>
        <v>1.2164585475309277</v>
      </c>
      <c r="W63" s="90">
        <f t="shared" si="21"/>
        <v>19.333769884722226</v>
      </c>
      <c r="X63" s="91">
        <f t="shared" si="12"/>
        <v>61.415723043691223</v>
      </c>
      <c r="Y63" s="92">
        <f t="shared" si="17"/>
        <v>81.965951475944379</v>
      </c>
      <c r="Z63" s="94"/>
      <c r="AA63" s="94"/>
      <c r="AB63" s="86">
        <f t="shared" si="18"/>
        <v>77.848961317054332</v>
      </c>
      <c r="AC63" s="95">
        <f t="shared" si="20"/>
        <v>824.27387222488051</v>
      </c>
      <c r="AD63" s="95">
        <f>AC63/(1+IF($I$11='[1]Curva Cupon'!K28,'[1]Curva Cupon'!K30,'[1]Curva Cupon'!L30))^H63</f>
        <v>655.91291999641669</v>
      </c>
      <c r="AE63" s="98">
        <f t="shared" si="25"/>
        <v>3.2457793282353382E-2</v>
      </c>
      <c r="AF63" s="96">
        <f>IF(MOD(H63,12)=6,1,0)*AVERAGE(O57:O68)/(1+IF($I$11='[1]Curva Cupon'!K28,'[1]Curva Cupon'!K30,'[1]Curva Cupon'!L30))^H63</f>
        <v>0</v>
      </c>
    </row>
    <row r="64" spans="1:32" x14ac:dyDescent="0.25">
      <c r="A64" s="1">
        <v>64</v>
      </c>
      <c r="B64" s="2">
        <f t="shared" si="24"/>
        <v>1</v>
      </c>
      <c r="C64" s="2">
        <f t="shared" si="23"/>
        <v>0</v>
      </c>
      <c r="D64" s="2">
        <f t="shared" si="10"/>
        <v>0</v>
      </c>
      <c r="E64" s="2">
        <v>1</v>
      </c>
      <c r="H64" s="82">
        <f t="shared" si="13"/>
        <v>24</v>
      </c>
      <c r="I64" s="83">
        <f t="shared" si="14"/>
        <v>302482.25171958649</v>
      </c>
      <c r="J64" s="84">
        <f t="shared" si="0"/>
        <v>2001.309732271181</v>
      </c>
      <c r="K64" s="84">
        <f t="shared" si="1"/>
        <v>4235.2936311788753</v>
      </c>
      <c r="L64" s="84">
        <f t="shared" si="2"/>
        <v>2233.9838989076943</v>
      </c>
      <c r="M64" s="84">
        <f t="shared" si="3"/>
        <v>0</v>
      </c>
      <c r="N64" s="84">
        <f t="shared" si="4"/>
        <v>300248.26782067883</v>
      </c>
      <c r="O64" s="85">
        <f t="shared" si="11"/>
        <v>302451.48346228898</v>
      </c>
      <c r="P64" s="85">
        <f t="shared" si="5"/>
        <v>300216.16181306401</v>
      </c>
      <c r="Q64" s="84">
        <f t="shared" si="15"/>
        <v>2001.1061606155731</v>
      </c>
      <c r="R64" s="86">
        <f t="shared" si="16"/>
        <v>1167.0728799682129</v>
      </c>
      <c r="S64" s="86">
        <f t="shared" si="19"/>
        <v>834.03328064736024</v>
      </c>
      <c r="T64" s="97">
        <f t="array" ref="T64">(AVERAGE(I64:I75)*INDEX(tasapd,MATCH($I$24&amp;B64&amp;B64,Buck&amp;Madur1&amp;Madur2,0))*$I$25)*(IF($D$40=2,IF(MOD(H64,12)=1,1,0),0))</f>
        <v>0</v>
      </c>
      <c r="U64" s="88">
        <f>(P64/SUM($P$53:$P$64)*$T$53*(1+IF($I$11='[1]Curva Cupon'!$K$6,'[1]Curva Cupon'!K31,'[1]Curva Cupon'!L31))^H64)*E64</f>
        <v>20.050353906689086</v>
      </c>
      <c r="V64" s="89">
        <f t="shared" si="7"/>
        <v>1.2164585475309277</v>
      </c>
      <c r="W64" s="90">
        <f t="shared" si="21"/>
        <v>19.192853459030673</v>
      </c>
      <c r="X64" s="91">
        <f t="shared" si="12"/>
        <v>60.968087418348524</v>
      </c>
      <c r="Y64" s="92">
        <f t="shared" si="17"/>
        <v>81.377399424910138</v>
      </c>
      <c r="Z64" s="94"/>
      <c r="AA64" s="94"/>
      <c r="AB64" s="86">
        <f t="shared" si="18"/>
        <v>78.028318617986244</v>
      </c>
      <c r="AC64" s="95">
        <f t="shared" si="20"/>
        <v>817.33200754759503</v>
      </c>
      <c r="AD64" s="95">
        <f>AC64/(1+IF($I$11='[1]Curva Cupon'!K29,'[1]Curva Cupon'!K31,'[1]Curva Cupon'!L31))^H64</f>
        <v>643.96017964469286</v>
      </c>
      <c r="AE64" s="98">
        <f t="shared" si="25"/>
        <v>3.243930538735406E-2</v>
      </c>
      <c r="AF64" s="96">
        <f>IF(MOD(H64,12)=6,1,0)*AVERAGE(O58:O69)/(1+IF($I$11='[1]Curva Cupon'!K29,'[1]Curva Cupon'!K31,'[1]Curva Cupon'!L31))^H64</f>
        <v>0</v>
      </c>
    </row>
    <row r="65" spans="1:32" x14ac:dyDescent="0.25">
      <c r="A65" s="1">
        <v>65</v>
      </c>
      <c r="B65" s="2">
        <f>B64+1</f>
        <v>2</v>
      </c>
      <c r="C65" s="2">
        <f t="shared" si="23"/>
        <v>0</v>
      </c>
      <c r="D65" s="2">
        <f t="shared" si="10"/>
        <v>0</v>
      </c>
      <c r="E65" s="2">
        <v>1</v>
      </c>
      <c r="H65" s="82">
        <f t="shared" si="13"/>
        <v>25</v>
      </c>
      <c r="I65" s="83">
        <f t="shared" si="14"/>
        <v>300248.26782067883</v>
      </c>
      <c r="J65" s="84">
        <f t="shared" si="0"/>
        <v>1986.5290511131814</v>
      </c>
      <c r="K65" s="84">
        <f t="shared" si="1"/>
        <v>4235.2936311788753</v>
      </c>
      <c r="L65" s="84">
        <f t="shared" si="2"/>
        <v>2248.7645800656937</v>
      </c>
      <c r="M65" s="84">
        <f t="shared" si="3"/>
        <v>0</v>
      </c>
      <c r="N65" s="84">
        <f t="shared" si="4"/>
        <v>297999.50324061315</v>
      </c>
      <c r="O65" s="85">
        <f t="shared" si="11"/>
        <v>300216.16181306401</v>
      </c>
      <c r="P65" s="85">
        <f t="shared" si="5"/>
        <v>297966.05948268104</v>
      </c>
      <c r="Q65" s="84">
        <f t="shared" si="15"/>
        <v>1986.3166285160253</v>
      </c>
      <c r="R65" s="86">
        <f t="shared" si="16"/>
        <v>1158.4474196300705</v>
      </c>
      <c r="S65" s="86">
        <f t="shared" si="19"/>
        <v>827.86920888595478</v>
      </c>
      <c r="T65" s="87">
        <f t="array" ref="T65">(AVERAGE(I65:I76)*INDEX(tasapd,MATCH($I$24&amp;B65&amp;B65,Buck&amp;Madur1&amp;Madur2,0))*$I$25)*(IF($D$40=2,IF(MOD(H65,12)=1,1,0),0))</f>
        <v>126.72916777867246</v>
      </c>
      <c r="U65" s="88">
        <f>(P65/SUM($P$65:$P$76)*$T$65*(1+IF($I$11='[1]Curva Cupon'!$K$6,'[1]Curva Cupon'!K32,'[1]Curva Cupon'!L32))^H65)*E65</f>
        <v>14.142319259265221</v>
      </c>
      <c r="V65" s="89">
        <f t="shared" si="7"/>
        <v>1.2164585475309277</v>
      </c>
      <c r="W65" s="90">
        <f t="shared" si="21"/>
        <v>19.051005251323922</v>
      </c>
      <c r="X65" s="91">
        <f t="shared" si="12"/>
        <v>60.517491890900679</v>
      </c>
      <c r="Y65" s="92">
        <f t="shared" si="17"/>
        <v>80.784955689755535</v>
      </c>
      <c r="Z65" s="94"/>
      <c r="AA65" s="94"/>
      <c r="AB65" s="86">
        <f t="shared" si="18"/>
        <v>78.208089142689573</v>
      </c>
      <c r="AC65" s="95">
        <f t="shared" si="20"/>
        <v>816.30375617375546</v>
      </c>
      <c r="AD65" s="95">
        <f>AC65/(1+IF($I$11='[1]Curva Cupon'!K30,'[1]Curva Cupon'!K32,'[1]Curva Cupon'!L32))^H65</f>
        <v>636.7928163838543</v>
      </c>
      <c r="AE65" s="98">
        <f t="shared" si="25"/>
        <v>3.2420420754075911E-2</v>
      </c>
      <c r="AF65" s="96">
        <f>IF(MOD(H65,12)=6,1,0)*AVERAGE(O59:O70)/(1+IF($I$11='[1]Curva Cupon'!K30,'[1]Curva Cupon'!K32,'[1]Curva Cupon'!L32))^H65</f>
        <v>0</v>
      </c>
    </row>
    <row r="66" spans="1:32" x14ac:dyDescent="0.25">
      <c r="A66" s="1">
        <v>66</v>
      </c>
      <c r="B66" s="1">
        <f>B65</f>
        <v>2</v>
      </c>
      <c r="C66" s="2">
        <f t="shared" si="23"/>
        <v>0</v>
      </c>
      <c r="D66" s="2">
        <f t="shared" si="10"/>
        <v>0</v>
      </c>
      <c r="E66" s="2">
        <v>1</v>
      </c>
      <c r="H66" s="82">
        <f t="shared" si="13"/>
        <v>26</v>
      </c>
      <c r="I66" s="83">
        <f t="shared" si="14"/>
        <v>297999.50324061315</v>
      </c>
      <c r="J66" s="84">
        <f t="shared" si="0"/>
        <v>1971.650576709849</v>
      </c>
      <c r="K66" s="84">
        <f t="shared" si="1"/>
        <v>4235.2936311788753</v>
      </c>
      <c r="L66" s="84">
        <f t="shared" si="2"/>
        <v>2263.6430544690265</v>
      </c>
      <c r="M66" s="84">
        <f t="shared" si="3"/>
        <v>0</v>
      </c>
      <c r="N66" s="84">
        <f t="shared" ref="N66:N129" si="26">I66-L66</f>
        <v>295735.86018614413</v>
      </c>
      <c r="O66" s="85">
        <f t="shared" si="11"/>
        <v>297966.05948268104</v>
      </c>
      <c r="P66" s="85">
        <f t="shared" si="5"/>
        <v>295701.07867789478</v>
      </c>
      <c r="Q66" s="84">
        <f t="shared" si="15"/>
        <v>1971.4293031711447</v>
      </c>
      <c r="R66" s="86">
        <f t="shared" si="16"/>
        <v>1149.7649249142837</v>
      </c>
      <c r="S66" s="86">
        <f t="shared" si="19"/>
        <v>821.66437825686103</v>
      </c>
      <c r="T66" s="87">
        <f t="array" ref="T66">(AVERAGE(I66:I77)*INDEX(tasapd,MATCH($I$24&amp;B66&amp;B66,Buck&amp;Madur1&amp;Madur2,0))*$I$25)*(IF($D$40=2,IF(MOD(H66,12)=1,1,0),0))</f>
        <v>0</v>
      </c>
      <c r="U66" s="88">
        <f>(P66/SUM($P$65:$P$76)*$T$65*(1+IF($I$11='[1]Curva Cupon'!$K$6,'[1]Curva Cupon'!K33,'[1]Curva Cupon'!L33))^H66)*E66</f>
        <v>14.174929053231279</v>
      </c>
      <c r="V66" s="89">
        <f t="shared" si="7"/>
        <v>1.2164585475309277</v>
      </c>
      <c r="W66" s="90">
        <f t="shared" si="21"/>
        <v>18.908219096663686</v>
      </c>
      <c r="X66" s="91">
        <f t="shared" si="12"/>
        <v>60.063916877782503</v>
      </c>
      <c r="Y66" s="92">
        <f t="shared" si="17"/>
        <v>80.188594521977123</v>
      </c>
      <c r="Z66" s="94"/>
      <c r="AA66" s="94"/>
      <c r="AB66" s="86">
        <f t="shared" si="18"/>
        <v>78.388273843196302</v>
      </c>
      <c r="AC66" s="95">
        <f t="shared" si="20"/>
        <v>809.28976988241061</v>
      </c>
      <c r="AD66" s="95">
        <f>AC66/(1+IF($I$11='[1]Curva Cupon'!K31,'[1]Curva Cupon'!K33,'[1]Curva Cupon'!L33))^H66</f>
        <v>625.08095302338529</v>
      </c>
      <c r="AE66" s="98">
        <f t="shared" si="25"/>
        <v>3.2372206454692166E-2</v>
      </c>
      <c r="AF66" s="96">
        <f>IF(MOD(H66,12)=6,1,0)*AVERAGE(O60:O71)/(1+IF($I$11='[1]Curva Cupon'!K31,'[1]Curva Cupon'!K33,'[1]Curva Cupon'!L33))^H66</f>
        <v>0</v>
      </c>
    </row>
    <row r="67" spans="1:32" x14ac:dyDescent="0.25">
      <c r="A67" s="1">
        <v>67</v>
      </c>
      <c r="B67" s="2">
        <f>B66</f>
        <v>2</v>
      </c>
      <c r="C67" s="2">
        <f t="shared" si="23"/>
        <v>0</v>
      </c>
      <c r="D67" s="2">
        <f t="shared" si="10"/>
        <v>0</v>
      </c>
      <c r="E67" s="2">
        <v>1</v>
      </c>
      <c r="H67" s="82">
        <f t="shared" si="13"/>
        <v>27</v>
      </c>
      <c r="I67" s="83">
        <f t="shared" si="14"/>
        <v>295735.86018614413</v>
      </c>
      <c r="J67" s="84">
        <f t="shared" si="0"/>
        <v>1956.6736620328959</v>
      </c>
      <c r="K67" s="84">
        <f t="shared" si="1"/>
        <v>4235.2936311788753</v>
      </c>
      <c r="L67" s="84">
        <f t="shared" si="2"/>
        <v>2278.6199691459797</v>
      </c>
      <c r="M67" s="84">
        <f t="shared" si="3"/>
        <v>0</v>
      </c>
      <c r="N67" s="84">
        <f t="shared" si="26"/>
        <v>293457.24021699815</v>
      </c>
      <c r="O67" s="85">
        <f t="shared" si="11"/>
        <v>295701.07867789478</v>
      </c>
      <c r="P67" s="85">
        <f t="shared" si="5"/>
        <v>293421.12095843151</v>
      </c>
      <c r="Q67" s="84">
        <f t="shared" si="15"/>
        <v>1956.4435375526436</v>
      </c>
      <c r="R67" s="86">
        <f t="shared" si="16"/>
        <v>1141.0250184649763</v>
      </c>
      <c r="S67" s="86">
        <f t="shared" si="19"/>
        <v>815.41851908766739</v>
      </c>
      <c r="T67" s="87">
        <f t="array" ref="T67">(AVERAGE(I67:I78)*INDEX(tasapd,MATCH($I$24&amp;B67&amp;B67,Buck&amp;Madur1&amp;Madur2,0))*$I$25)*(IF($D$40=2,IF(MOD(H67,12)=1,1,0),0))</f>
        <v>0</v>
      </c>
      <c r="U67" s="88">
        <f>(P67/SUM($P$65:$P$76)*$T$65*(1+IF($I$11='[1]Curva Cupon'!$K$6,'[1]Curva Cupon'!K34,'[1]Curva Cupon'!L34))^H67)*E67</f>
        <v>14.206055354442228</v>
      </c>
      <c r="V67" s="89">
        <f t="shared" si="7"/>
        <v>1.2164585475309277</v>
      </c>
      <c r="W67" s="90">
        <f t="shared" si="21"/>
        <v>18.764488789322677</v>
      </c>
      <c r="X67" s="91">
        <f t="shared" si="12"/>
        <v>59.607342665858333</v>
      </c>
      <c r="Y67" s="92">
        <f t="shared" si="17"/>
        <v>79.588290002711943</v>
      </c>
      <c r="Z67" s="94"/>
      <c r="AA67" s="94"/>
      <c r="AB67" s="86">
        <f t="shared" si="18"/>
        <v>78.568873673731829</v>
      </c>
      <c r="AC67" s="95">
        <f t="shared" si="20"/>
        <v>802.23188006220528</v>
      </c>
      <c r="AD67" s="95">
        <f>AC67/(1+IF($I$11='[1]Curva Cupon'!K32,'[1]Curva Cupon'!K34,'[1]Curva Cupon'!L34))^H67</f>
        <v>613.50482971147323</v>
      </c>
      <c r="AE67" s="98">
        <f t="shared" si="25"/>
        <v>3.2323031105568244E-2</v>
      </c>
      <c r="AF67" s="96">
        <f>IF(MOD(H67,12)=6,1,0)*AVERAGE(O61:O72)/(1+IF($I$11='[1]Curva Cupon'!K32,'[1]Curva Cupon'!K34,'[1]Curva Cupon'!L34))^H67</f>
        <v>0</v>
      </c>
    </row>
    <row r="68" spans="1:32" x14ac:dyDescent="0.25">
      <c r="A68" s="1">
        <v>68</v>
      </c>
      <c r="B68" s="2">
        <f t="shared" ref="B68:B76" si="27">B67</f>
        <v>2</v>
      </c>
      <c r="C68" s="2">
        <f t="shared" si="23"/>
        <v>0</v>
      </c>
      <c r="D68" s="2">
        <f t="shared" si="10"/>
        <v>0</v>
      </c>
      <c r="E68" s="2">
        <v>1</v>
      </c>
      <c r="H68" s="82">
        <f t="shared" si="13"/>
        <v>28</v>
      </c>
      <c r="I68" s="83">
        <f t="shared" si="14"/>
        <v>293457.24021699815</v>
      </c>
      <c r="J68" s="84">
        <f t="shared" si="0"/>
        <v>1941.5976557731078</v>
      </c>
      <c r="K68" s="84">
        <f t="shared" si="1"/>
        <v>4235.2936311788753</v>
      </c>
      <c r="L68" s="84">
        <f t="shared" si="2"/>
        <v>2293.6959754057675</v>
      </c>
      <c r="M68" s="84">
        <f t="shared" si="3"/>
        <v>0</v>
      </c>
      <c r="N68" s="84">
        <f t="shared" si="26"/>
        <v>291163.5442415924</v>
      </c>
      <c r="O68" s="85">
        <f t="shared" si="11"/>
        <v>293421.12095843151</v>
      </c>
      <c r="P68" s="85">
        <f t="shared" si="5"/>
        <v>291126.08723270847</v>
      </c>
      <c r="Q68" s="84">
        <f t="shared" si="15"/>
        <v>1941.3586803513074</v>
      </c>
      <c r="R68" s="86">
        <f t="shared" si="16"/>
        <v>1132.227320429577</v>
      </c>
      <c r="S68" s="86">
        <f t="shared" si="19"/>
        <v>809.13135992173034</v>
      </c>
      <c r="T68" s="87">
        <f t="array" ref="T68">(AVERAGE(I68:I79)*INDEX(tasapd,MATCH($I$24&amp;B68&amp;B68,Buck&amp;Madur1&amp;Madur2,0))*$I$25)*(IF($D$40=2,IF(MOD(H68,12)=1,1,0),0))</f>
        <v>0</v>
      </c>
      <c r="U68" s="88">
        <f>(P68/SUM($P$65:$P$76)*$T$65*(1+IF($I$11='[1]Curva Cupon'!$K$6,'[1]Curva Cupon'!K35,'[1]Curva Cupon'!L35))^H68)*E68</f>
        <v>14.235653208533407</v>
      </c>
      <c r="V68" s="89">
        <f t="shared" si="7"/>
        <v>1.2164585475309277</v>
      </c>
      <c r="W68" s="90">
        <f t="shared" si="21"/>
        <v>18.619808082514698</v>
      </c>
      <c r="X68" s="91">
        <f t="shared" si="12"/>
        <v>59.147749411564689</v>
      </c>
      <c r="Y68" s="92">
        <f t="shared" si="17"/>
        <v>78.984016041610317</v>
      </c>
      <c r="Z68" s="94"/>
      <c r="AA68" s="94"/>
      <c r="AB68" s="86">
        <f t="shared" si="18"/>
        <v>78.74988959071996</v>
      </c>
      <c r="AC68" s="95">
        <f t="shared" si="20"/>
        <v>795.12983316408724</v>
      </c>
      <c r="AD68" s="95">
        <f>AC68/(1+IF($I$11='[1]Curva Cupon'!K33,'[1]Curva Cupon'!K35,'[1]Curva Cupon'!L35))^H68</f>
        <v>602.06304718002582</v>
      </c>
      <c r="AE68" s="98">
        <f t="shared" si="25"/>
        <v>3.2272864294120865E-2</v>
      </c>
      <c r="AF68" s="96">
        <f>IF(MOD(H68,12)=6,1,0)*AVERAGE(O62:O73)/(1+IF($I$11='[1]Curva Cupon'!K33,'[1]Curva Cupon'!K35,'[1]Curva Cupon'!L35))^H68</f>
        <v>0</v>
      </c>
    </row>
    <row r="69" spans="1:32" x14ac:dyDescent="0.25">
      <c r="A69" s="1">
        <v>69</v>
      </c>
      <c r="B69" s="2">
        <f t="shared" si="27"/>
        <v>2</v>
      </c>
      <c r="C69" s="2">
        <f t="shared" si="23"/>
        <v>0</v>
      </c>
      <c r="D69" s="2">
        <f t="shared" si="10"/>
        <v>0</v>
      </c>
      <c r="E69" s="2">
        <v>1</v>
      </c>
      <c r="H69" s="82">
        <f t="shared" si="13"/>
        <v>29</v>
      </c>
      <c r="I69" s="83">
        <f t="shared" si="14"/>
        <v>291163.5442415924</v>
      </c>
      <c r="J69" s="84">
        <f t="shared" si="0"/>
        <v>1926.4219023120213</v>
      </c>
      <c r="K69" s="84">
        <f t="shared" si="1"/>
        <v>4235.2936311788753</v>
      </c>
      <c r="L69" s="84">
        <f t="shared" si="2"/>
        <v>2308.871728866854</v>
      </c>
      <c r="M69" s="84">
        <f t="shared" si="3"/>
        <v>0</v>
      </c>
      <c r="N69" s="84">
        <f t="shared" si="26"/>
        <v>288854.67251272558</v>
      </c>
      <c r="O69" s="85">
        <f t="shared" si="11"/>
        <v>291126.08723270847</v>
      </c>
      <c r="P69" s="85">
        <f t="shared" si="5"/>
        <v>288815.87775352434</v>
      </c>
      <c r="Q69" s="84">
        <f t="shared" si="15"/>
        <v>1926.1740759486725</v>
      </c>
      <c r="R69" s="86">
        <f t="shared" si="16"/>
        <v>1123.371448442301</v>
      </c>
      <c r="S69" s="86">
        <f t="shared" si="19"/>
        <v>802.80262750637144</v>
      </c>
      <c r="T69" s="87">
        <f t="array" ref="T69">(AVERAGE(I69:I80)*INDEX(tasapd,MATCH($I$24&amp;B69&amp;B69,Buck&amp;Madur1&amp;Madur2,0))*$I$25)*(IF($D$40=2,IF(MOD(H69,12)=1,1,0),0))</f>
        <v>0</v>
      </c>
      <c r="U69" s="88">
        <f>(P69/SUM($P$65:$P$76)*$T$65*(1+IF($I$11='[1]Curva Cupon'!$K$6,'[1]Curva Cupon'!K36,'[1]Curva Cupon'!L36))^H69)*E69</f>
        <v>14.263676710022914</v>
      </c>
      <c r="V69" s="89">
        <f t="shared" si="7"/>
        <v>1.2164585475309277</v>
      </c>
      <c r="W69" s="90">
        <f t="shared" si="21"/>
        <v>18.47417068812306</v>
      </c>
      <c r="X69" s="91">
        <f t="shared" si="12"/>
        <v>58.685117140047367</v>
      </c>
      <c r="Y69" s="92">
        <f t="shared" si="17"/>
        <v>78.375746375701354</v>
      </c>
      <c r="Z69" s="94"/>
      <c r="AA69" s="94"/>
      <c r="AB69" s="86">
        <f t="shared" si="18"/>
        <v>78.93132255278806</v>
      </c>
      <c r="AC69" s="95">
        <f t="shared" si="20"/>
        <v>787.98337461926189</v>
      </c>
      <c r="AD69" s="95">
        <f>AC69/(1+IF($I$11='[1]Curva Cupon'!K34,'[1]Curva Cupon'!K36,'[1]Curva Cupon'!L36))^H69</f>
        <v>590.75422031125686</v>
      </c>
      <c r="AE69" s="98">
        <f t="shared" si="25"/>
        <v>3.2221674240201059E-2</v>
      </c>
      <c r="AF69" s="96">
        <f>IF(MOD(H69,12)=6,1,0)*AVERAGE(O63:O74)/(1+IF($I$11='[1]Curva Cupon'!K34,'[1]Curva Cupon'!K36,'[1]Curva Cupon'!L36))^H69</f>
        <v>0</v>
      </c>
    </row>
    <row r="70" spans="1:32" x14ac:dyDescent="0.25">
      <c r="A70" s="1">
        <v>70</v>
      </c>
      <c r="B70" s="2">
        <f t="shared" si="27"/>
        <v>2</v>
      </c>
      <c r="C70" s="2">
        <f t="shared" si="23"/>
        <v>0</v>
      </c>
      <c r="D70" s="2">
        <f t="shared" si="10"/>
        <v>0</v>
      </c>
      <c r="E70" s="2">
        <v>1</v>
      </c>
      <c r="H70" s="82">
        <f t="shared" si="13"/>
        <v>30</v>
      </c>
      <c r="I70" s="83">
        <f t="shared" si="14"/>
        <v>288854.67251272558</v>
      </c>
      <c r="J70" s="84">
        <f t="shared" si="0"/>
        <v>1911.145741693412</v>
      </c>
      <c r="K70" s="84">
        <f t="shared" si="1"/>
        <v>4235.2936311788753</v>
      </c>
      <c r="L70" s="84">
        <f t="shared" si="2"/>
        <v>2324.1478894854636</v>
      </c>
      <c r="M70" s="84">
        <f t="shared" si="3"/>
        <v>0</v>
      </c>
      <c r="N70" s="84">
        <f t="shared" si="26"/>
        <v>286530.52462324011</v>
      </c>
      <c r="O70" s="85">
        <f t="shared" si="11"/>
        <v>288815.87775352434</v>
      </c>
      <c r="P70" s="85">
        <f t="shared" si="5"/>
        <v>286490.39211372158</v>
      </c>
      <c r="Q70" s="84">
        <f t="shared" si="15"/>
        <v>1910.8890643885152</v>
      </c>
      <c r="R70" s="86">
        <f t="shared" si="16"/>
        <v>1114.4570176075208</v>
      </c>
      <c r="S70" s="86">
        <f t="shared" si="19"/>
        <v>796.43204678099437</v>
      </c>
      <c r="T70" s="87">
        <f t="array" ref="T70">(AVERAGE(I70:I81)*INDEX(tasapd,MATCH($I$24&amp;B70&amp;B70,Buck&amp;Madur1&amp;Madur2,0))*$I$25)*(IF($D$40=2,IF(MOD(H70,12)=1,1,0),0))</f>
        <v>0</v>
      </c>
      <c r="U70" s="88">
        <f>(P70/SUM($P$65:$P$76)*$T$65*(1+IF($I$11='[1]Curva Cupon'!$K$6,'[1]Curva Cupon'!K37,'[1]Curva Cupon'!L37))^H70)*E70</f>
        <v>14.290078984445271</v>
      </c>
      <c r="V70" s="89">
        <f t="shared" si="7"/>
        <v>1.2164585475309277</v>
      </c>
      <c r="W70" s="90">
        <f t="shared" si="21"/>
        <v>18.327570276427036</v>
      </c>
      <c r="X70" s="91">
        <f t="shared" si="12"/>
        <v>58.219425744292799</v>
      </c>
      <c r="Y70" s="92">
        <f t="shared" si="17"/>
        <v>77.763454568250765</v>
      </c>
      <c r="Z70" s="94"/>
      <c r="AA70" s="94"/>
      <c r="AB70" s="86">
        <f t="shared" si="18"/>
        <v>79.113173520772023</v>
      </c>
      <c r="AC70" s="95">
        <f t="shared" si="20"/>
        <v>780.79224884402788</v>
      </c>
      <c r="AD70" s="95">
        <f>AC70/(1+IF($I$11='[1]Curva Cupon'!K35,'[1]Curva Cupon'!K37,'[1]Curva Cupon'!L37))^H70</f>
        <v>579.57697799707512</v>
      </c>
      <c r="AE70" s="98">
        <f t="shared" si="25"/>
        <v>3.2169427716593861E-2</v>
      </c>
      <c r="AF70" s="96">
        <f>IF(MOD(H70,12)=6,1,0)*AVERAGE(O64:O75)/(1+IF($I$11='[1]Curva Cupon'!K35,'[1]Curva Cupon'!K37,'[1]Curva Cupon'!L37))^H70</f>
        <v>215177.62950527942</v>
      </c>
    </row>
    <row r="71" spans="1:32" x14ac:dyDescent="0.25">
      <c r="A71" s="1">
        <v>71</v>
      </c>
      <c r="B71" s="2">
        <f t="shared" si="27"/>
        <v>2</v>
      </c>
      <c r="C71" s="2">
        <f t="shared" si="23"/>
        <v>0</v>
      </c>
      <c r="D71" s="2">
        <f t="shared" si="10"/>
        <v>0</v>
      </c>
      <c r="E71" s="2">
        <v>1</v>
      </c>
      <c r="H71" s="82">
        <f t="shared" si="13"/>
        <v>31</v>
      </c>
      <c r="I71" s="83">
        <f t="shared" si="14"/>
        <v>286530.52462324011</v>
      </c>
      <c r="J71" s="84">
        <f t="shared" si="0"/>
        <v>1895.7685095945953</v>
      </c>
      <c r="K71" s="84">
        <f t="shared" si="1"/>
        <v>4235.2936311788753</v>
      </c>
      <c r="L71" s="84">
        <f t="shared" si="2"/>
        <v>2339.52512158428</v>
      </c>
      <c r="M71" s="84">
        <f t="shared" si="3"/>
        <v>0</v>
      </c>
      <c r="N71" s="84">
        <f t="shared" si="26"/>
        <v>284190.99950165581</v>
      </c>
      <c r="O71" s="85">
        <f t="shared" si="11"/>
        <v>286490.39211372158</v>
      </c>
      <c r="P71" s="85">
        <f t="shared" si="5"/>
        <v>284149.52924182004</v>
      </c>
      <c r="Q71" s="84">
        <f t="shared" si="15"/>
        <v>1895.5029813481501</v>
      </c>
      <c r="R71" s="86">
        <f t="shared" si="16"/>
        <v>1105.4836404830282</v>
      </c>
      <c r="S71" s="86">
        <f t="shared" si="19"/>
        <v>790.01934086512188</v>
      </c>
      <c r="T71" s="87">
        <f t="array" ref="T71">(AVERAGE(I71:I82)*INDEX(tasapd,MATCH($I$24&amp;B71&amp;B71,Buck&amp;Madur1&amp;Madur2,0))*$I$25)*(IF($D$40=2,IF(MOD(H71,12)=1,1,0),0))</f>
        <v>0</v>
      </c>
      <c r="U71" s="88">
        <f>(P71/SUM($P$65:$P$76)*$T$65*(1+IF($I$11='[1]Curva Cupon'!$K$6,'[1]Curva Cupon'!K38,'[1]Curva Cupon'!L38))^H71)*E71</f>
        <v>14.314812170167228</v>
      </c>
      <c r="V71" s="89">
        <f t="shared" si="7"/>
        <v>1.2164585475309277</v>
      </c>
      <c r="W71" s="90">
        <f t="shared" si="21"/>
        <v>18.18000047582667</v>
      </c>
      <c r="X71" s="91">
        <f t="shared" si="12"/>
        <v>57.750654984253572</v>
      </c>
      <c r="Y71" s="92">
        <f t="shared" si="17"/>
        <v>77.147114007611179</v>
      </c>
      <c r="Z71" s="94"/>
      <c r="AA71" s="94"/>
      <c r="AB71" s="86">
        <f t="shared" si="18"/>
        <v>79.295443457721504</v>
      </c>
      <c r="AC71" s="95">
        <f t="shared" si="20"/>
        <v>773.55619924484438</v>
      </c>
      <c r="AD71" s="95">
        <f>AC71/(1+IF($I$11='[1]Curva Cupon'!K36,'[1]Curva Cupon'!K38,'[1]Curva Cupon'!L38))^H71</f>
        <v>568.52996299987012</v>
      </c>
      <c r="AE71" s="98">
        <f t="shared" si="25"/>
        <v>3.2116089963874793E-2</v>
      </c>
      <c r="AF71" s="96">
        <f>IF(MOD(H71,12)=6,1,0)*AVERAGE(O65:O76)/(1+IF($I$11='[1]Curva Cupon'!K36,'[1]Curva Cupon'!K38,'[1]Curva Cupon'!L38))^H71</f>
        <v>0</v>
      </c>
    </row>
    <row r="72" spans="1:32" x14ac:dyDescent="0.25">
      <c r="A72" s="1">
        <v>72</v>
      </c>
      <c r="B72" s="2">
        <f t="shared" si="27"/>
        <v>2</v>
      </c>
      <c r="C72" s="2">
        <f t="shared" si="23"/>
        <v>0</v>
      </c>
      <c r="D72" s="2">
        <f t="shared" si="10"/>
        <v>0</v>
      </c>
      <c r="E72" s="2">
        <v>1</v>
      </c>
      <c r="H72" s="82">
        <f t="shared" si="13"/>
        <v>32</v>
      </c>
      <c r="I72" s="83">
        <f t="shared" si="14"/>
        <v>284190.99950165581</v>
      </c>
      <c r="J72" s="84">
        <f t="shared" si="0"/>
        <v>1880.2895372975361</v>
      </c>
      <c r="K72" s="84">
        <f t="shared" si="1"/>
        <v>4235.2936311788753</v>
      </c>
      <c r="L72" s="84">
        <f t="shared" si="2"/>
        <v>2355.004093881339</v>
      </c>
      <c r="M72" s="84">
        <f t="shared" si="3"/>
        <v>0</v>
      </c>
      <c r="N72" s="84">
        <f t="shared" si="26"/>
        <v>281835.99540777446</v>
      </c>
      <c r="O72" s="85">
        <f t="shared" si="11"/>
        <v>284149.52924182004</v>
      </c>
      <c r="P72" s="85">
        <f t="shared" si="5"/>
        <v>281793.1873976214</v>
      </c>
      <c r="Q72" s="84">
        <f t="shared" si="15"/>
        <v>1880.0151581095431</v>
      </c>
      <c r="R72" s="86">
        <f t="shared" si="16"/>
        <v>1096.4509270631868</v>
      </c>
      <c r="S72" s="86">
        <f t="shared" si="19"/>
        <v>783.56423104635633</v>
      </c>
      <c r="T72" s="87">
        <f t="array" ref="T72">(AVERAGE(I72:I83)*INDEX(tasapd,MATCH($I$24&amp;B72&amp;B72,Buck&amp;Madur1&amp;Madur2,0))*$I$25)*(IF($D$40=2,IF(MOD(H72,12)=1,1,0),0))</f>
        <v>0</v>
      </c>
      <c r="U72" s="88">
        <f>(P72/SUM($P$65:$P$76)*$T$65*(1+IF($I$11='[1]Curva Cupon'!$K$6,'[1]Curva Cupon'!K39,'[1]Curva Cupon'!L39))^H72)*E72</f>
        <v>14.33782739988014</v>
      </c>
      <c r="V72" s="89">
        <f t="shared" si="7"/>
        <v>1.2164585475309277</v>
      </c>
      <c r="W72" s="90">
        <f t="shared" si="21"/>
        <v>18.031454872565661</v>
      </c>
      <c r="X72" s="91">
        <f t="shared" si="12"/>
        <v>57.27878448596833</v>
      </c>
      <c r="Y72" s="92">
        <f t="shared" si="17"/>
        <v>76.526697906064925</v>
      </c>
      <c r="Z72" s="94"/>
      <c r="AA72" s="94"/>
      <c r="AB72" s="86">
        <f t="shared" si="18"/>
        <v>79.478133328904917</v>
      </c>
      <c r="AC72" s="95">
        <f t="shared" si="20"/>
        <v>766.27496822363617</v>
      </c>
      <c r="AD72" s="95">
        <f>AC72/(1+IF($I$11='[1]Curva Cupon'!K37,'[1]Curva Cupon'!K39,'[1]Curva Cupon'!L39))^H72</f>
        <v>557.61183181468562</v>
      </c>
      <c r="AE72" s="98">
        <f t="shared" si="25"/>
        <v>3.2061624599149748E-2</v>
      </c>
      <c r="AF72" s="96">
        <f>IF(MOD(H72,12)=6,1,0)*AVERAGE(O66:O77)/(1+IF($I$11='[1]Curva Cupon'!K37,'[1]Curva Cupon'!K39,'[1]Curva Cupon'!L39))^H72</f>
        <v>0</v>
      </c>
    </row>
    <row r="73" spans="1:32" x14ac:dyDescent="0.25">
      <c r="A73" s="1">
        <v>73</v>
      </c>
      <c r="B73" s="2">
        <f t="shared" si="27"/>
        <v>2</v>
      </c>
      <c r="C73" s="2">
        <f t="shared" si="23"/>
        <v>0</v>
      </c>
      <c r="D73" s="2">
        <f t="shared" si="10"/>
        <v>0</v>
      </c>
      <c r="E73" s="2">
        <v>1</v>
      </c>
      <c r="H73" s="82">
        <f t="shared" si="13"/>
        <v>33</v>
      </c>
      <c r="I73" s="83">
        <f t="shared" si="14"/>
        <v>281835.99540777446</v>
      </c>
      <c r="J73" s="84">
        <f t="shared" si="0"/>
        <v>1864.7081516597684</v>
      </c>
      <c r="K73" s="84">
        <f t="shared" si="1"/>
        <v>4235.2936311788753</v>
      </c>
      <c r="L73" s="84">
        <f t="shared" si="2"/>
        <v>2370.5854795191071</v>
      </c>
      <c r="M73" s="84">
        <f t="shared" si="3"/>
        <v>0</v>
      </c>
      <c r="N73" s="84">
        <f t="shared" si="26"/>
        <v>279465.40992825537</v>
      </c>
      <c r="O73" s="85">
        <f t="shared" si="11"/>
        <v>281793.1873976214</v>
      </c>
      <c r="P73" s="85">
        <f t="shared" si="5"/>
        <v>279421.264167785</v>
      </c>
      <c r="Q73" s="84">
        <f t="shared" si="15"/>
        <v>1864.424921530227</v>
      </c>
      <c r="R73" s="86">
        <f t="shared" si="16"/>
        <v>1087.3584847619691</v>
      </c>
      <c r="S73" s="86">
        <f t="shared" si="19"/>
        <v>777.06643676825797</v>
      </c>
      <c r="T73" s="87">
        <f t="array" ref="T73">(AVERAGE(I73:I84)*INDEX(tasapd,MATCH($I$24&amp;B73&amp;B73,Buck&amp;Madur1&amp;Madur2,0))*$I$25)*(IF($D$40=2,IF(MOD(H73,12)=1,1,0),0))</f>
        <v>0</v>
      </c>
      <c r="U73" s="88">
        <f>(P73/SUM($P$65:$P$76)*$T$65*(1+IF($I$11='[1]Curva Cupon'!$K$6,'[1]Curva Cupon'!K40,'[1]Curva Cupon'!L40))^H73)*E73</f>
        <v>14.359074781763493</v>
      </c>
      <c r="V73" s="89">
        <f t="shared" si="7"/>
        <v>1.2164585475309277</v>
      </c>
      <c r="W73" s="90">
        <f t="shared" si="21"/>
        <v>17.881927010452443</v>
      </c>
      <c r="X73" s="91">
        <f t="shared" si="12"/>
        <v>56.803793740675694</v>
      </c>
      <c r="Y73" s="92">
        <f t="shared" si="17"/>
        <v>75.902179298659078</v>
      </c>
      <c r="Z73" s="94"/>
      <c r="AA73" s="94"/>
      <c r="AB73" s="86">
        <f t="shared" si="18"/>
        <v>79.661244101814546</v>
      </c>
      <c r="AC73" s="95">
        <f t="shared" si="20"/>
        <v>758.94829718333904</v>
      </c>
      <c r="AD73" s="95">
        <f>AC73/(1+IF($I$11='[1]Curva Cupon'!K38,'[1]Curva Cupon'!K40,'[1]Curva Cupon'!L40))^H73</f>
        <v>546.82125453276001</v>
      </c>
      <c r="AE73" s="98">
        <f t="shared" si="25"/>
        <v>3.2005993518158624E-2</v>
      </c>
      <c r="AF73" s="96">
        <f>IF(MOD(H73,12)=6,1,0)*AVERAGE(O67:O78)/(1+IF($I$11='[1]Curva Cupon'!K38,'[1]Curva Cupon'!K40,'[1]Curva Cupon'!L40))^H73</f>
        <v>0</v>
      </c>
    </row>
    <row r="74" spans="1:32" x14ac:dyDescent="0.25">
      <c r="A74" s="1">
        <v>74</v>
      </c>
      <c r="B74" s="2">
        <f t="shared" si="27"/>
        <v>2</v>
      </c>
      <c r="C74" s="2">
        <f t="shared" si="23"/>
        <v>0</v>
      </c>
      <c r="D74" s="2">
        <f t="shared" si="10"/>
        <v>0</v>
      </c>
      <c r="E74" s="2">
        <v>1</v>
      </c>
      <c r="H74" s="82">
        <f t="shared" si="13"/>
        <v>34</v>
      </c>
      <c r="I74" s="83">
        <f t="shared" si="14"/>
        <v>279465.40992825537</v>
      </c>
      <c r="J74" s="84">
        <f t="shared" si="0"/>
        <v>1849.0236750851213</v>
      </c>
      <c r="K74" s="84">
        <f t="shared" si="1"/>
        <v>4235.2936311788753</v>
      </c>
      <c r="L74" s="84">
        <f t="shared" si="2"/>
        <v>2386.269956093754</v>
      </c>
      <c r="M74" s="84">
        <f t="shared" si="3"/>
        <v>0</v>
      </c>
      <c r="N74" s="84">
        <f t="shared" si="26"/>
        <v>277079.13997216162</v>
      </c>
      <c r="O74" s="85">
        <f t="shared" si="11"/>
        <v>279421.264167785</v>
      </c>
      <c r="P74" s="85">
        <f t="shared" si="5"/>
        <v>277033.65646137396</v>
      </c>
      <c r="Q74" s="84">
        <f t="shared" si="15"/>
        <v>1848.7315940140318</v>
      </c>
      <c r="R74" s="86">
        <f t="shared" si="16"/>
        <v>1078.2059183958868</v>
      </c>
      <c r="S74" s="86">
        <f t="shared" si="19"/>
        <v>770.52567561814499</v>
      </c>
      <c r="T74" s="87">
        <f t="array" ref="T74">(AVERAGE(I74:I85)*INDEX(tasapd,MATCH($I$24&amp;B74&amp;B74,Buck&amp;Madur1&amp;Madur2,0))*$I$25)*(IF($D$40=2,IF(MOD(H74,12)=1,1,0),0))</f>
        <v>0</v>
      </c>
      <c r="U74" s="88">
        <f>(P74/SUM($P$65:$P$76)*$T$65*(1+IF($I$11='[1]Curva Cupon'!$K$6,'[1]Curva Cupon'!K41,'[1]Curva Cupon'!L41))^H74)*E74</f>
        <v>14.378503380313671</v>
      </c>
      <c r="V74" s="89">
        <f t="shared" si="7"/>
        <v>1.2164585475309277</v>
      </c>
      <c r="W74" s="90">
        <f t="shared" si="21"/>
        <v>17.731410390579438</v>
      </c>
      <c r="X74" s="91">
        <f t="shared" si="12"/>
        <v>56.325662103922433</v>
      </c>
      <c r="Y74" s="92">
        <f t="shared" si="17"/>
        <v>75.273531042032801</v>
      </c>
      <c r="Z74" s="94"/>
      <c r="AA74" s="94"/>
      <c r="AB74" s="86">
        <f t="shared" si="18"/>
        <v>79.844776746171718</v>
      </c>
      <c r="AC74" s="95">
        <f t="shared" si="20"/>
        <v>751.57592653369238</v>
      </c>
      <c r="AD74" s="95">
        <f>AC74/(1+IF($I$11='[1]Curva Cupon'!K39,'[1]Curva Cupon'!K41,'[1]Curva Cupon'!L41))^H74</f>
        <v>536.15691470642741</v>
      </c>
      <c r="AE74" s="98">
        <f t="shared" si="25"/>
        <v>3.1949156790172635E-2</v>
      </c>
      <c r="AF74" s="96">
        <f>IF(MOD(H74,12)=6,1,0)*AVERAGE(O68:O79)/(1+IF($I$11='[1]Curva Cupon'!K39,'[1]Curva Cupon'!K41,'[1]Curva Cupon'!L41))^H74</f>
        <v>0</v>
      </c>
    </row>
    <row r="75" spans="1:32" x14ac:dyDescent="0.25">
      <c r="A75" s="1">
        <v>75</v>
      </c>
      <c r="B75" s="2">
        <f t="shared" si="27"/>
        <v>2</v>
      </c>
      <c r="C75" s="2">
        <f t="shared" si="23"/>
        <v>0</v>
      </c>
      <c r="D75" s="2">
        <f t="shared" si="10"/>
        <v>0</v>
      </c>
      <c r="E75" s="2">
        <v>1</v>
      </c>
      <c r="H75" s="82">
        <f t="shared" si="13"/>
        <v>35</v>
      </c>
      <c r="I75" s="83">
        <f t="shared" si="14"/>
        <v>277079.13997216162</v>
      </c>
      <c r="J75" s="84">
        <f t="shared" si="0"/>
        <v>1833.2354254942529</v>
      </c>
      <c r="K75" s="84">
        <f t="shared" si="1"/>
        <v>4235.2936311788753</v>
      </c>
      <c r="L75" s="84">
        <f t="shared" si="2"/>
        <v>2402.0582056846224</v>
      </c>
      <c r="M75" s="84">
        <f t="shared" si="3"/>
        <v>0</v>
      </c>
      <c r="N75" s="84">
        <f t="shared" si="26"/>
        <v>274677.08176647697</v>
      </c>
      <c r="O75" s="85">
        <f t="shared" si="11"/>
        <v>277033.65646137396</v>
      </c>
      <c r="P75" s="85">
        <f t="shared" si="5"/>
        <v>274630.26050537202</v>
      </c>
      <c r="Q75" s="84">
        <f t="shared" si="15"/>
        <v>1832.9344934816152</v>
      </c>
      <c r="R75" s="86">
        <f t="shared" si="16"/>
        <v>1068.9928301668026</v>
      </c>
      <c r="S75" s="86">
        <f t="shared" si="19"/>
        <v>763.94166331481256</v>
      </c>
      <c r="T75" s="87">
        <f t="array" ref="T75">(AVERAGE(I75:I86)*INDEX(tasapd,MATCH($I$24&amp;B75&amp;B75,Buck&amp;Madur1&amp;Madur2,0))*$I$25)*(IF($D$40=2,IF(MOD(H75,12)=1,1,0),0))</f>
        <v>0</v>
      </c>
      <c r="U75" s="88">
        <f>(P75/SUM($P$65:$P$76)*$T$65*(1+IF($I$11='[1]Curva Cupon'!$K$6,'[1]Curva Cupon'!K42,'[1]Curva Cupon'!L42))^H75)*E75</f>
        <v>14.396061196832378</v>
      </c>
      <c r="V75" s="89">
        <f t="shared" si="7"/>
        <v>1.2164585475309277</v>
      </c>
      <c r="W75" s="90">
        <f t="shared" si="21"/>
        <v>17.579898471040405</v>
      </c>
      <c r="X75" s="91">
        <f t="shared" si="12"/>
        <v>55.844368794665641</v>
      </c>
      <c r="Y75" s="92">
        <f t="shared" si="17"/>
        <v>74.640725813236983</v>
      </c>
      <c r="Z75" s="94"/>
      <c r="AA75" s="94"/>
      <c r="AB75" s="86">
        <f t="shared" si="18"/>
        <v>80.028732233931919</v>
      </c>
      <c r="AC75" s="95">
        <f t="shared" si="20"/>
        <v>744.15759569728516</v>
      </c>
      <c r="AD75" s="95">
        <f>AC75/(1+IF($I$11='[1]Curva Cupon'!K40,'[1]Curva Cupon'!K42,'[1]Curva Cupon'!L42))^H75</f>
        <v>525.61750921536179</v>
      </c>
      <c r="AE75" s="98">
        <f t="shared" si="25"/>
        <v>3.1891072545057762E-2</v>
      </c>
      <c r="AF75" s="96">
        <f>IF(MOD(H75,12)=6,1,0)*AVERAGE(O69:O80)/(1+IF($I$11='[1]Curva Cupon'!K40,'[1]Curva Cupon'!K42,'[1]Curva Cupon'!L42))^H75</f>
        <v>0</v>
      </c>
    </row>
    <row r="76" spans="1:32" x14ac:dyDescent="0.25">
      <c r="A76" s="1">
        <v>76</v>
      </c>
      <c r="B76" s="2">
        <f t="shared" si="27"/>
        <v>2</v>
      </c>
      <c r="C76" s="2">
        <f t="shared" si="23"/>
        <v>0</v>
      </c>
      <c r="D76" s="2">
        <f t="shared" si="10"/>
        <v>0</v>
      </c>
      <c r="E76" s="2">
        <v>1</v>
      </c>
      <c r="H76" s="82">
        <f t="shared" si="13"/>
        <v>36</v>
      </c>
      <c r="I76" s="83">
        <f t="shared" si="14"/>
        <v>274677.08176647697</v>
      </c>
      <c r="J76" s="84">
        <f t="shared" si="0"/>
        <v>1817.342716294987</v>
      </c>
      <c r="K76" s="84">
        <f t="shared" si="1"/>
        <v>4235.2936311788753</v>
      </c>
      <c r="L76" s="84">
        <f t="shared" si="2"/>
        <v>2417.9509148838883</v>
      </c>
      <c r="M76" s="84">
        <f t="shared" si="3"/>
        <v>0</v>
      </c>
      <c r="N76" s="84">
        <f t="shared" si="26"/>
        <v>272259.1308515931</v>
      </c>
      <c r="O76" s="85">
        <f t="shared" si="11"/>
        <v>274630.26050537202</v>
      </c>
      <c r="P76" s="85">
        <f t="shared" si="5"/>
        <v>272210.97184017091</v>
      </c>
      <c r="Q76" s="84">
        <f t="shared" si="15"/>
        <v>1817.032933340801</v>
      </c>
      <c r="R76" s="86">
        <f t="shared" si="16"/>
        <v>1059.718819644633</v>
      </c>
      <c r="S76" s="86">
        <f t="shared" si="19"/>
        <v>757.31411369616808</v>
      </c>
      <c r="T76" s="87">
        <f t="array" ref="T76">(AVERAGE(I76:I87)*INDEX(tasapd,MATCH($I$24&amp;B76&amp;B76,Buck&amp;Madur1&amp;Madur2,0))*$I$25)*(IF($D$40=2,IF(MOD(H76,12)=1,1,0),0))</f>
        <v>0</v>
      </c>
      <c r="U76" s="88">
        <f>(P76/SUM($P$65:$P$76)*$T$65*(1+IF($I$11='[1]Curva Cupon'!$K$6,'[1]Curva Cupon'!K43,'[1]Curva Cupon'!L43))^H76)*E76</f>
        <v>14.411695149568699</v>
      </c>
      <c r="V76" s="89">
        <f t="shared" si="7"/>
        <v>1.2164585475309277</v>
      </c>
      <c r="W76" s="90">
        <f t="shared" si="21"/>
        <v>17.427384666645978</v>
      </c>
      <c r="X76" s="91">
        <f t="shared" si="12"/>
        <v>55.359892894369047</v>
      </c>
      <c r="Y76" s="92">
        <f t="shared" si="17"/>
        <v>74.003736108545965</v>
      </c>
      <c r="Z76" s="94"/>
      <c r="AA76" s="94"/>
      <c r="AB76" s="86">
        <f t="shared" si="18"/>
        <v>80.213111539289912</v>
      </c>
      <c r="AC76" s="95">
        <f t="shared" si="20"/>
        <v>736.6930431158554</v>
      </c>
      <c r="AD76" s="95">
        <f>AC76/(1+IF($I$11='[1]Curva Cupon'!K41,'[1]Curva Cupon'!K43,'[1]Curva Cupon'!L43))^H76</f>
        <v>515.20174813415088</v>
      </c>
      <c r="AE76" s="98">
        <f t="shared" si="25"/>
        <v>3.1831696851814389E-2</v>
      </c>
      <c r="AF76" s="96">
        <f>IF(MOD(H76,12)=6,1,0)*AVERAGE(O70:O81)/(1+IF($I$11='[1]Curva Cupon'!K41,'[1]Curva Cupon'!K43,'[1]Curva Cupon'!L43))^H76</f>
        <v>0</v>
      </c>
    </row>
    <row r="77" spans="1:32" x14ac:dyDescent="0.25">
      <c r="A77" s="1">
        <v>77</v>
      </c>
      <c r="B77" s="2">
        <f>B76+1</f>
        <v>3</v>
      </c>
      <c r="C77" s="2">
        <f t="shared" si="23"/>
        <v>0</v>
      </c>
      <c r="D77" s="2">
        <f t="shared" si="10"/>
        <v>0</v>
      </c>
      <c r="E77" s="2">
        <v>1</v>
      </c>
      <c r="H77" s="82">
        <f t="shared" si="13"/>
        <v>37</v>
      </c>
      <c r="I77" s="83">
        <f t="shared" si="14"/>
        <v>272259.1308515931</v>
      </c>
      <c r="J77" s="84">
        <f t="shared" si="0"/>
        <v>1801.3448563524569</v>
      </c>
      <c r="K77" s="84">
        <f t="shared" si="1"/>
        <v>4235.2936311788753</v>
      </c>
      <c r="L77" s="84">
        <f t="shared" si="2"/>
        <v>2433.9487748264182</v>
      </c>
      <c r="M77" s="84">
        <f t="shared" si="3"/>
        <v>0</v>
      </c>
      <c r="N77" s="84">
        <f t="shared" si="26"/>
        <v>269825.18207676668</v>
      </c>
      <c r="O77" s="85">
        <f t="shared" si="11"/>
        <v>272210.97184017091</v>
      </c>
      <c r="P77" s="85">
        <f t="shared" si="5"/>
        <v>269775.68531502719</v>
      </c>
      <c r="Q77" s="84">
        <f t="shared" si="15"/>
        <v>1801.026222456723</v>
      </c>
      <c r="R77" s="86">
        <f t="shared" si="16"/>
        <v>1050.383483749933</v>
      </c>
      <c r="S77" s="86">
        <f t="shared" si="19"/>
        <v>750.64273870678994</v>
      </c>
      <c r="T77" s="97">
        <f t="array" ref="T77">(AVERAGE(I77:I88)*INDEX(tasapd,MATCH($I$24&amp;B77&amp;B77,Buck&amp;Madur1&amp;Madur2,0))*$I$25)*(IF($D$40=2,IF(MOD(H77,12)=1,1,0),0))</f>
        <v>131.8105008680098</v>
      </c>
      <c r="U77" s="88">
        <f>(P77/SUM($P$77:$P$88)*$T$77*(1+IF($I$11='[1]Curva Cupon'!$K$6,'[1]Curva Cupon'!K44,'[1]Curva Cupon'!L44))^H77)*E77</f>
        <v>16.71743386890482</v>
      </c>
      <c r="V77" s="89">
        <f t="shared" si="7"/>
        <v>1.2164585475309277</v>
      </c>
      <c r="W77" s="90">
        <f t="shared" si="21"/>
        <v>17.273862348637284</v>
      </c>
      <c r="X77" s="91">
        <f t="shared" si="12"/>
        <v>54.872213346093361</v>
      </c>
      <c r="Y77" s="92">
        <f t="shared" si="17"/>
        <v>73.362534242261574</v>
      </c>
      <c r="Z77" s="94"/>
      <c r="AA77" s="94"/>
      <c r="AB77" s="86">
        <f t="shared" si="18"/>
        <v>80.39791563868495</v>
      </c>
      <c r="AC77" s="95">
        <f t="shared" si="20"/>
        <v>726.88992344146186</v>
      </c>
      <c r="AD77" s="95">
        <f>AC77/(1+IF($I$11='[1]Curva Cupon'!K42,'[1]Curva Cupon'!K44,'[1]Curva Cupon'!L44))^H77</f>
        <v>503.32124500029244</v>
      </c>
      <c r="AE77" s="98">
        <f t="shared" si="25"/>
        <v>3.1770983587832022E-2</v>
      </c>
      <c r="AF77" s="96">
        <f>IF(MOD(H77,12)=6,1,0)*AVERAGE(O71:O82)/(1+IF($I$11='[1]Curva Cupon'!K42,'[1]Curva Cupon'!K44,'[1]Curva Cupon'!L44))^H77</f>
        <v>0</v>
      </c>
    </row>
    <row r="78" spans="1:32" x14ac:dyDescent="0.25">
      <c r="A78" s="1">
        <v>78</v>
      </c>
      <c r="B78" s="1">
        <f>B77</f>
        <v>3</v>
      </c>
      <c r="C78" s="2">
        <f t="shared" si="23"/>
        <v>0</v>
      </c>
      <c r="D78" s="2">
        <f t="shared" si="10"/>
        <v>0</v>
      </c>
      <c r="E78" s="2">
        <v>1</v>
      </c>
      <c r="H78" s="82">
        <f t="shared" si="13"/>
        <v>38</v>
      </c>
      <c r="I78" s="83">
        <f t="shared" si="14"/>
        <v>269825.18207676668</v>
      </c>
      <c r="J78" s="84">
        <f t="shared" si="0"/>
        <v>1785.2411499590473</v>
      </c>
      <c r="K78" s="84">
        <f t="shared" si="1"/>
        <v>4235.2936311788753</v>
      </c>
      <c r="L78" s="84">
        <f t="shared" si="2"/>
        <v>2450.0524812198282</v>
      </c>
      <c r="M78" s="84">
        <f t="shared" si="3"/>
        <v>0</v>
      </c>
      <c r="N78" s="84">
        <f t="shared" si="26"/>
        <v>267375.12959554687</v>
      </c>
      <c r="O78" s="85">
        <f t="shared" si="11"/>
        <v>269775.68531502719</v>
      </c>
      <c r="P78" s="85">
        <f t="shared" si="5"/>
        <v>267324.29508349008</v>
      </c>
      <c r="Q78" s="84">
        <f t="shared" si="15"/>
        <v>1784.913665121765</v>
      </c>
      <c r="R78" s="86">
        <f t="shared" si="16"/>
        <v>1040.986416736368</v>
      </c>
      <c r="S78" s="86">
        <f t="shared" si="19"/>
        <v>743.92724838539698</v>
      </c>
      <c r="T78" s="97">
        <f t="array" ref="T78">(AVERAGE(I78:I89)*INDEX(tasapd,MATCH($I$24&amp;B78&amp;B78,Buck&amp;Madur1&amp;Madur2,0))*$I$25)*(IF($D$40=2,IF(MOD(H78,12)=1,1,0),0))</f>
        <v>0</v>
      </c>
      <c r="U78" s="88">
        <f>(P78/SUM($P$77:$P$88)*$T$77*(1+IF($I$11='[1]Curva Cupon'!$K$6,'[1]Curva Cupon'!K45,'[1]Curva Cupon'!L45))^H78)*E78</f>
        <v>16.730903152835534</v>
      </c>
      <c r="V78" s="89">
        <f t="shared" si="7"/>
        <v>1.2164585475309277</v>
      </c>
      <c r="W78" s="90">
        <f t="shared" si="21"/>
        <v>17.119324844397656</v>
      </c>
      <c r="X78" s="91">
        <f t="shared" si="12"/>
        <v>54.381308953580437</v>
      </c>
      <c r="Y78" s="92">
        <f t="shared" si="17"/>
        <v>72.71709234550903</v>
      </c>
      <c r="Z78" s="94"/>
      <c r="AA78" s="94"/>
      <c r="AB78" s="86">
        <f t="shared" si="18"/>
        <v>80.583145510805878</v>
      </c>
      <c r="AC78" s="95">
        <f t="shared" si="20"/>
        <v>719.33029206726474</v>
      </c>
      <c r="AD78" s="95">
        <f>AC78/(1+IF($I$11='[1]Curva Cupon'!K43,'[1]Curva Cupon'!K45,'[1]Curva Cupon'!L45))^H78</f>
        <v>493.16337679157499</v>
      </c>
      <c r="AE78" s="98">
        <f t="shared" si="25"/>
        <v>3.1714296155667877E-2</v>
      </c>
      <c r="AF78" s="96">
        <f>IF(MOD(H78,12)=6,1,0)*AVERAGE(O72:O83)/(1+IF($I$11='[1]Curva Cupon'!K43,'[1]Curva Cupon'!K45,'[1]Curva Cupon'!L45))^H78</f>
        <v>0</v>
      </c>
    </row>
    <row r="79" spans="1:32" x14ac:dyDescent="0.25">
      <c r="A79" s="1">
        <v>79</v>
      </c>
      <c r="B79" s="2">
        <f>B78</f>
        <v>3</v>
      </c>
      <c r="C79" s="2">
        <f t="shared" si="23"/>
        <v>0</v>
      </c>
      <c r="D79" s="2">
        <f t="shared" si="10"/>
        <v>0</v>
      </c>
      <c r="E79" s="2">
        <v>1</v>
      </c>
      <c r="H79" s="82">
        <f t="shared" si="13"/>
        <v>39</v>
      </c>
      <c r="I79" s="83">
        <f t="shared" si="14"/>
        <v>267375.12959554687</v>
      </c>
      <c r="J79" s="84">
        <f t="shared" si="0"/>
        <v>1769.0308968041418</v>
      </c>
      <c r="K79" s="84">
        <f t="shared" si="1"/>
        <v>4235.2936311788753</v>
      </c>
      <c r="L79" s="84">
        <f t="shared" si="2"/>
        <v>2466.2627343747336</v>
      </c>
      <c r="M79" s="84">
        <f t="shared" si="3"/>
        <v>0</v>
      </c>
      <c r="N79" s="84">
        <f t="shared" si="26"/>
        <v>264908.86686117214</v>
      </c>
      <c r="O79" s="85">
        <f t="shared" si="11"/>
        <v>267324.29508349008</v>
      </c>
      <c r="P79" s="85">
        <f t="shared" si="5"/>
        <v>264856.69459879806</v>
      </c>
      <c r="Q79" s="84">
        <f t="shared" si="15"/>
        <v>1768.6945610253113</v>
      </c>
      <c r="R79" s="86">
        <f t="shared" si="16"/>
        <v>1031.5272101730693</v>
      </c>
      <c r="S79" s="86">
        <f t="shared" si="19"/>
        <v>737.16735085224195</v>
      </c>
      <c r="T79" s="97">
        <f t="array" ref="T79">(AVERAGE(I79:I90)*INDEX(tasapd,MATCH($I$24&amp;B79&amp;B79,Buck&amp;Madur1&amp;Madur2,0))*$I$25)*(IF($D$40=2,IF(MOD(H79,12)=1,1,0),0))</f>
        <v>0</v>
      </c>
      <c r="U79" s="88">
        <f>(P79/SUM($P$77:$P$88)*$T$77*(1+IF($I$11='[1]Curva Cupon'!$K$6,'[1]Curva Cupon'!K46,'[1]Curva Cupon'!L46))^H79)*E79</f>
        <v>16.741950569786468</v>
      </c>
      <c r="V79" s="89">
        <f t="shared" si="7"/>
        <v>1.2164585475309277</v>
      </c>
      <c r="W79" s="90">
        <f t="shared" si="21"/>
        <v>16.963765437162486</v>
      </c>
      <c r="X79" s="91">
        <f t="shared" si="12"/>
        <v>53.887158380331641</v>
      </c>
      <c r="Y79" s="92">
        <f t="shared" si="17"/>
        <v>72.067382365025068</v>
      </c>
      <c r="Z79" s="94"/>
      <c r="AA79" s="94"/>
      <c r="AB79" s="86">
        <f t="shared" si="18"/>
        <v>80.768802136596392</v>
      </c>
      <c r="AC79" s="95">
        <f t="shared" si="20"/>
        <v>711.72398051088419</v>
      </c>
      <c r="AD79" s="95">
        <f>AC79/(1+IF($I$11='[1]Curva Cupon'!K44,'[1]Curva Cupon'!K46,'[1]Curva Cupon'!L46))^H79</f>
        <v>483.12545644746507</v>
      </c>
      <c r="AE79" s="98">
        <f t="shared" si="25"/>
        <v>3.1656291976784136E-2</v>
      </c>
      <c r="AF79" s="96">
        <f>IF(MOD(H79,12)=6,1,0)*AVERAGE(O73:O84)/(1+IF($I$11='[1]Curva Cupon'!K44,'[1]Curva Cupon'!K46,'[1]Curva Cupon'!L46))^H79</f>
        <v>0</v>
      </c>
    </row>
    <row r="80" spans="1:32" x14ac:dyDescent="0.25">
      <c r="A80" s="1">
        <v>80</v>
      </c>
      <c r="B80" s="2">
        <f t="shared" ref="B80:B88" si="28">B79</f>
        <v>3</v>
      </c>
      <c r="C80" s="2">
        <f t="shared" si="23"/>
        <v>0</v>
      </c>
      <c r="D80" s="2">
        <f t="shared" si="10"/>
        <v>0</v>
      </c>
      <c r="E80" s="2">
        <v>1</v>
      </c>
      <c r="H80" s="82">
        <f t="shared" si="13"/>
        <v>40</v>
      </c>
      <c r="I80" s="83">
        <f t="shared" si="14"/>
        <v>264908.86686117214</v>
      </c>
      <c r="J80" s="84">
        <f t="shared" si="0"/>
        <v>1752.7133919436665</v>
      </c>
      <c r="K80" s="84">
        <f t="shared" si="1"/>
        <v>4235.2936311788753</v>
      </c>
      <c r="L80" s="84">
        <f t="shared" si="2"/>
        <v>2482.5802392352089</v>
      </c>
      <c r="M80" s="84">
        <f t="shared" si="3"/>
        <v>0</v>
      </c>
      <c r="N80" s="84">
        <f t="shared" si="26"/>
        <v>262426.28662193695</v>
      </c>
      <c r="O80" s="85">
        <f t="shared" si="11"/>
        <v>264856.69459879806</v>
      </c>
      <c r="P80" s="85">
        <f t="shared" si="5"/>
        <v>262372.77660924557</v>
      </c>
      <c r="Q80" s="84">
        <f t="shared" si="15"/>
        <v>1752.3682052232878</v>
      </c>
      <c r="R80" s="86">
        <f t="shared" si="16"/>
        <v>1022.0054529268709</v>
      </c>
      <c r="S80" s="86">
        <f t="shared" si="19"/>
        <v>730.36275229641683</v>
      </c>
      <c r="T80" s="97">
        <f t="array" ref="T80">(AVERAGE(I80:I91)*INDEX(tasapd,MATCH($I$24&amp;B80&amp;B80,Buck&amp;Madur1&amp;Madur2,0))*$I$25)*(IF($D$40=2,IF(MOD(H80,12)=1,1,0),0))</f>
        <v>0</v>
      </c>
      <c r="U80" s="88">
        <f>(P80/SUM($P$77:$P$88)*$T$77*(1+IF($I$11='[1]Curva Cupon'!$K$6,'[1]Curva Cupon'!K47,'[1]Curva Cupon'!L47))^H80)*E80</f>
        <v>16.750509344733615</v>
      </c>
      <c r="V80" s="89">
        <f t="shared" si="7"/>
        <v>1.2164585475309277</v>
      </c>
      <c r="W80" s="90">
        <f t="shared" si="21"/>
        <v>16.807177365727114</v>
      </c>
      <c r="X80" s="91">
        <f t="shared" si="12"/>
        <v>53.389740148679877</v>
      </c>
      <c r="Y80" s="92">
        <f t="shared" si="17"/>
        <v>71.413376061937925</v>
      </c>
      <c r="Z80" s="94"/>
      <c r="AA80" s="94"/>
      <c r="AB80" s="86">
        <f t="shared" si="18"/>
        <v>80.954886499260184</v>
      </c>
      <c r="AC80" s="95">
        <f t="shared" si="20"/>
        <v>704.070732514361</v>
      </c>
      <c r="AD80" s="95">
        <f>AC80/(1+IF($I$11='[1]Curva Cupon'!K45,'[1]Curva Cupon'!K47,'[1]Curva Cupon'!L47))^H80</f>
        <v>473.20624615507757</v>
      </c>
      <c r="AE80" s="98">
        <f t="shared" si="25"/>
        <v>3.1596921625161485E-2</v>
      </c>
      <c r="AF80" s="96">
        <f>IF(MOD(H80,12)=6,1,0)*AVERAGE(O74:O85)/(1+IF($I$11='[1]Curva Cupon'!K45,'[1]Curva Cupon'!K47,'[1]Curva Cupon'!L47))^H80</f>
        <v>0</v>
      </c>
    </row>
    <row r="81" spans="1:32" x14ac:dyDescent="0.25">
      <c r="A81" s="1">
        <v>81</v>
      </c>
      <c r="B81" s="2">
        <f t="shared" si="28"/>
        <v>3</v>
      </c>
      <c r="C81" s="2">
        <f t="shared" si="23"/>
        <v>0</v>
      </c>
      <c r="D81" s="2">
        <f t="shared" si="10"/>
        <v>0</v>
      </c>
      <c r="E81" s="2">
        <v>1</v>
      </c>
      <c r="H81" s="82">
        <f t="shared" si="13"/>
        <v>41</v>
      </c>
      <c r="I81" s="83">
        <f t="shared" si="14"/>
        <v>262426.28662193695</v>
      </c>
      <c r="J81" s="84">
        <f t="shared" si="0"/>
        <v>1736.2879257694347</v>
      </c>
      <c r="K81" s="84">
        <f t="shared" si="1"/>
        <v>4235.2936311788753</v>
      </c>
      <c r="L81" s="84">
        <f t="shared" si="2"/>
        <v>2499.0057054094405</v>
      </c>
      <c r="M81" s="84">
        <f t="shared" si="3"/>
        <v>0</v>
      </c>
      <c r="N81" s="84">
        <f t="shared" si="26"/>
        <v>259927.2809165275</v>
      </c>
      <c r="O81" s="85">
        <f t="shared" si="11"/>
        <v>262372.77660924557</v>
      </c>
      <c r="P81" s="85">
        <f t="shared" si="5"/>
        <v>259872.43315351885</v>
      </c>
      <c r="Q81" s="84">
        <f t="shared" si="15"/>
        <v>1735.9338881075078</v>
      </c>
      <c r="R81" s="86">
        <f t="shared" si="16"/>
        <v>1012.4207311444324</v>
      </c>
      <c r="S81" s="86">
        <f t="shared" si="19"/>
        <v>723.5131569630754</v>
      </c>
      <c r="T81" s="97">
        <f t="array" ref="T81">(AVERAGE(I81:I92)*INDEX(tasapd,MATCH($I$24&amp;B81&amp;B81,Buck&amp;Madur1&amp;Madur2,0))*$I$25)*(IF($D$40=2,IF(MOD(H81,12)=1,1,0),0))</f>
        <v>0</v>
      </c>
      <c r="U81" s="88">
        <f>(P81/SUM($P$77:$P$88)*$T$77*(1+IF($I$11='[1]Curva Cupon'!$K$6,'[1]Curva Cupon'!K48,'[1]Curva Cupon'!L48))^H81)*E81</f>
        <v>16.756511326178302</v>
      </c>
      <c r="V81" s="89">
        <f t="shared" si="7"/>
        <v>1.2164585475309277</v>
      </c>
      <c r="W81" s="90">
        <f t="shared" si="21"/>
        <v>16.6495538241528</v>
      </c>
      <c r="X81" s="91">
        <f t="shared" si="12"/>
        <v>52.889032638855653</v>
      </c>
      <c r="Y81" s="92">
        <f t="shared" si="17"/>
        <v>70.755045010539391</v>
      </c>
      <c r="Z81" s="94"/>
      <c r="AA81" s="94"/>
      <c r="AB81" s="86">
        <f t="shared" si="18"/>
        <v>81.141399584266182</v>
      </c>
      <c r="AC81" s="95">
        <f t="shared" si="20"/>
        <v>696.37029106317038</v>
      </c>
      <c r="AD81" s="95">
        <f>AC81/(1+IF($I$11='[1]Curva Cupon'!K46,'[1]Curva Cupon'!K48,'[1]Curva Cupon'!L48))^H81</f>
        <v>463.40452065799093</v>
      </c>
      <c r="AE81" s="98">
        <f t="shared" si="25"/>
        <v>3.1536133062481521E-2</v>
      </c>
      <c r="AF81" s="96">
        <f>IF(MOD(H81,12)=6,1,0)*AVERAGE(O75:O86)/(1+IF($I$11='[1]Curva Cupon'!K46,'[1]Curva Cupon'!K48,'[1]Curva Cupon'!L48))^H81</f>
        <v>0</v>
      </c>
    </row>
    <row r="82" spans="1:32" x14ac:dyDescent="0.25">
      <c r="A82" s="1">
        <v>82</v>
      </c>
      <c r="B82" s="2">
        <f t="shared" si="28"/>
        <v>3</v>
      </c>
      <c r="C82" s="2">
        <f t="shared" si="23"/>
        <v>0</v>
      </c>
      <c r="D82" s="2">
        <f t="shared" si="10"/>
        <v>0</v>
      </c>
      <c r="E82" s="2">
        <v>1</v>
      </c>
      <c r="H82" s="82">
        <f t="shared" si="13"/>
        <v>42</v>
      </c>
      <c r="I82" s="83">
        <f t="shared" si="14"/>
        <v>259927.2809165275</v>
      </c>
      <c r="J82" s="84">
        <f t="shared" si="0"/>
        <v>1719.7537839782874</v>
      </c>
      <c r="K82" s="84">
        <f t="shared" si="1"/>
        <v>4235.2936311788753</v>
      </c>
      <c r="L82" s="84">
        <f t="shared" si="2"/>
        <v>2515.5398472005882</v>
      </c>
      <c r="M82" s="84">
        <f t="shared" si="3"/>
        <v>0</v>
      </c>
      <c r="N82" s="84">
        <f t="shared" si="26"/>
        <v>257411.7410693269</v>
      </c>
      <c r="O82" s="85">
        <f t="shared" si="11"/>
        <v>259872.43315351885</v>
      </c>
      <c r="P82" s="85">
        <f t="shared" si="5"/>
        <v>257355.555556001</v>
      </c>
      <c r="Q82" s="84">
        <f t="shared" si="15"/>
        <v>1719.3908953748123</v>
      </c>
      <c r="R82" s="86">
        <f t="shared" si="16"/>
        <v>1002.7726282342395</v>
      </c>
      <c r="S82" s="86">
        <f t="shared" si="19"/>
        <v>716.61826714057281</v>
      </c>
      <c r="T82" s="97">
        <f t="array" ref="T82">(AVERAGE(I82:I93)*INDEX(tasapd,MATCH($I$24&amp;B82&amp;B82,Buck&amp;Madur1&amp;Madur2,0))*$I$25)*(IF($D$40=2,IF(MOD(H82,12)=1,1,0),0))</f>
        <v>0</v>
      </c>
      <c r="U82" s="88">
        <f>(P82/SUM($P$77:$P$88)*$T$77*(1+IF($I$11='[1]Curva Cupon'!$K$6,'[1]Curva Cupon'!K49,'[1]Curva Cupon'!L49))^H82)*E82</f>
        <v>16.759886960576171</v>
      </c>
      <c r="V82" s="89">
        <f t="shared" si="7"/>
        <v>1.2164585475309277</v>
      </c>
      <c r="W82" s="90">
        <f t="shared" si="21"/>
        <v>16.490887961470751</v>
      </c>
      <c r="X82" s="91">
        <f t="shared" si="12"/>
        <v>52.38501408804683</v>
      </c>
      <c r="Y82" s="92">
        <f t="shared" si="17"/>
        <v>70.092360597048511</v>
      </c>
      <c r="Z82" s="94"/>
      <c r="AA82" s="94"/>
      <c r="AB82" s="86">
        <f t="shared" si="18"/>
        <v>81.328342379353714</v>
      </c>
      <c r="AC82" s="95">
        <f t="shared" si="20"/>
        <v>688.62239839769143</v>
      </c>
      <c r="AD82" s="95">
        <f>AC82/(1+IF($I$11='[1]Curva Cupon'!K47,'[1]Curva Cupon'!K49,'[1]Curva Cupon'!L49))^H82</f>
        <v>453.71906713156346</v>
      </c>
      <c r="AE82" s="98">
        <f t="shared" si="25"/>
        <v>3.1473871460825538E-2</v>
      </c>
      <c r="AF82" s="96">
        <f>IF(MOD(H82,12)=6,1,0)*AVERAGE(O76:O87)/(1+IF($I$11='[1]Curva Cupon'!K47,'[1]Curva Cupon'!K49,'[1]Curva Cupon'!L49))^H82</f>
        <v>171984.94403730702</v>
      </c>
    </row>
    <row r="83" spans="1:32" x14ac:dyDescent="0.25">
      <c r="A83" s="1">
        <v>83</v>
      </c>
      <c r="B83" s="2">
        <f t="shared" si="28"/>
        <v>3</v>
      </c>
      <c r="C83" s="2">
        <f t="shared" si="23"/>
        <v>0</v>
      </c>
      <c r="D83" s="2">
        <f t="shared" si="10"/>
        <v>0</v>
      </c>
      <c r="E83" s="2">
        <v>1</v>
      </c>
      <c r="H83" s="82">
        <f t="shared" si="13"/>
        <v>43</v>
      </c>
      <c r="I83" s="83">
        <f t="shared" si="14"/>
        <v>257411.7410693269</v>
      </c>
      <c r="J83" s="84">
        <f t="shared" si="0"/>
        <v>1703.1102475410303</v>
      </c>
      <c r="K83" s="84">
        <f t="shared" si="1"/>
        <v>4235.2936311788753</v>
      </c>
      <c r="L83" s="84">
        <f t="shared" si="2"/>
        <v>2532.1833836378451</v>
      </c>
      <c r="M83" s="84">
        <f t="shared" si="3"/>
        <v>0</v>
      </c>
      <c r="N83" s="84">
        <f t="shared" si="26"/>
        <v>254879.55768568907</v>
      </c>
      <c r="O83" s="85">
        <f t="shared" si="11"/>
        <v>257355.555556001</v>
      </c>
      <c r="P83" s="85">
        <f t="shared" si="5"/>
        <v>254822.03442204586</v>
      </c>
      <c r="Q83" s="84">
        <f t="shared" si="15"/>
        <v>1702.7385079960072</v>
      </c>
      <c r="R83" s="86">
        <f t="shared" si="16"/>
        <v>993.06072484848903</v>
      </c>
      <c r="S83" s="86">
        <f t="shared" si="19"/>
        <v>709.6777831475182</v>
      </c>
      <c r="T83" s="97">
        <f t="array" ref="T83">(AVERAGE(I83:I94)*INDEX(tasapd,MATCH($I$24&amp;B83&amp;B83,Buck&amp;Madur1&amp;Madur2,0))*$I$25)*(IF($D$40=2,IF(MOD(H83,12)=1,1,0),0))</f>
        <v>0</v>
      </c>
      <c r="U83" s="88">
        <f>(P83/SUM($P$77:$P$88)*$T$77*(1+IF($I$11='[1]Curva Cupon'!$K$6,'[1]Curva Cupon'!K50,'[1]Curva Cupon'!L50))^H83)*E83</f>
        <v>16.760565266313698</v>
      </c>
      <c r="V83" s="89">
        <f t="shared" si="7"/>
        <v>1.2164585475309277</v>
      </c>
      <c r="W83" s="90">
        <f t="shared" si="21"/>
        <v>16.331172881384198</v>
      </c>
      <c r="X83" s="91">
        <f t="shared" si="12"/>
        <v>51.877662589452235</v>
      </c>
      <c r="Y83" s="92">
        <f t="shared" si="17"/>
        <v>69.425294018367367</v>
      </c>
      <c r="Z83" s="94"/>
      <c r="AA83" s="94"/>
      <c r="AB83" s="86">
        <f t="shared" si="18"/>
        <v>81.515715874537761</v>
      </c>
      <c r="AC83" s="95">
        <f t="shared" si="20"/>
        <v>680.82679602503413</v>
      </c>
      <c r="AD83" s="95">
        <f>AC83/(1+IF($I$11='[1]Curva Cupon'!K48,'[1]Curva Cupon'!K50,'[1]Curva Cupon'!L50))^H83</f>
        <v>444.14868505948863</v>
      </c>
      <c r="AE83" s="98">
        <f t="shared" si="25"/>
        <v>3.1410079010691955E-2</v>
      </c>
      <c r="AF83" s="96">
        <f>IF(MOD(H83,12)=6,1,0)*AVERAGE(O77:O88)/(1+IF($I$11='[1]Curva Cupon'!K48,'[1]Curva Cupon'!K50,'[1]Curva Cupon'!L50))^H83</f>
        <v>0</v>
      </c>
    </row>
    <row r="84" spans="1:32" x14ac:dyDescent="0.25">
      <c r="A84" s="1">
        <v>84</v>
      </c>
      <c r="B84" s="2">
        <f t="shared" si="28"/>
        <v>3</v>
      </c>
      <c r="C84" s="2">
        <f t="shared" si="23"/>
        <v>0</v>
      </c>
      <c r="D84" s="2">
        <f t="shared" si="10"/>
        <v>0</v>
      </c>
      <c r="E84" s="2">
        <v>1</v>
      </c>
      <c r="H84" s="82">
        <f t="shared" si="13"/>
        <v>44</v>
      </c>
      <c r="I84" s="83">
        <f t="shared" si="14"/>
        <v>254879.55768568907</v>
      </c>
      <c r="J84" s="84">
        <f t="shared" si="0"/>
        <v>1686.3565926711647</v>
      </c>
      <c r="K84" s="84">
        <f t="shared" si="1"/>
        <v>4235.2936311788753</v>
      </c>
      <c r="L84" s="84">
        <f t="shared" si="2"/>
        <v>2548.9370385077109</v>
      </c>
      <c r="M84" s="84">
        <f t="shared" si="3"/>
        <v>0</v>
      </c>
      <c r="N84" s="84">
        <f t="shared" si="26"/>
        <v>252330.62064718135</v>
      </c>
      <c r="O84" s="85">
        <f t="shared" si="11"/>
        <v>254822.03442204586</v>
      </c>
      <c r="P84" s="85">
        <f t="shared" si="5"/>
        <v>252271.75963322088</v>
      </c>
      <c r="Q84" s="84">
        <f t="shared" si="15"/>
        <v>1685.9760021845934</v>
      </c>
      <c r="R84" s="86">
        <f t="shared" si="16"/>
        <v>983.28459886485166</v>
      </c>
      <c r="S84" s="86">
        <f t="shared" si="19"/>
        <v>702.69140331974177</v>
      </c>
      <c r="T84" s="97">
        <f t="array" ref="T84">(AVERAGE(I84:I95)*INDEX(tasapd,MATCH($I$24&amp;B84&amp;B84,Buck&amp;Madur1&amp;Madur2,0))*$I$25)*(IF($D$40=2,IF(MOD(H84,12)=1,1,0),0))</f>
        <v>0</v>
      </c>
      <c r="U84" s="88">
        <f>(P84/SUM($P$77:$P$88)*$T$77*(1+IF($I$11='[1]Curva Cupon'!$K$6,'[1]Curva Cupon'!K51,'[1]Curva Cupon'!L51))^H84)*E84</f>
        <v>16.758473807224572</v>
      </c>
      <c r="V84" s="89">
        <f t="shared" si="7"/>
        <v>1.2164585475309277</v>
      </c>
      <c r="W84" s="90">
        <f t="shared" si="21"/>
        <v>16.170401641968468</v>
      </c>
      <c r="X84" s="91">
        <f t="shared" si="12"/>
        <v>51.366956091328973</v>
      </c>
      <c r="Y84" s="92">
        <f t="shared" si="17"/>
        <v>68.753816280828374</v>
      </c>
      <c r="Z84" s="94"/>
      <c r="AA84" s="94"/>
      <c r="AB84" s="86">
        <f t="shared" si="18"/>
        <v>81.703521062114319</v>
      </c>
      <c r="AC84" s="95">
        <f t="shared" si="20"/>
        <v>672.98322473123119</v>
      </c>
      <c r="AD84" s="95">
        <f>AC84/(1+IF($I$11='[1]Curva Cupon'!K49,'[1]Curva Cupon'!K51,'[1]Curva Cupon'!L51))^H84</f>
        <v>434.69218611157811</v>
      </c>
      <c r="AE84" s="98">
        <f t="shared" si="25"/>
        <v>3.1344694712893542E-2</v>
      </c>
      <c r="AF84" s="96">
        <f>IF(MOD(H84,12)=6,1,0)*AVERAGE(O78:O89)/(1+IF($I$11='[1]Curva Cupon'!K49,'[1]Curva Cupon'!K51,'[1]Curva Cupon'!L51))^H84</f>
        <v>0</v>
      </c>
    </row>
    <row r="85" spans="1:32" x14ac:dyDescent="0.25">
      <c r="A85" s="1">
        <v>85</v>
      </c>
      <c r="B85" s="2">
        <f t="shared" si="28"/>
        <v>3</v>
      </c>
      <c r="C85" s="2">
        <f t="shared" si="23"/>
        <v>0</v>
      </c>
      <c r="D85" s="2">
        <f t="shared" si="10"/>
        <v>0</v>
      </c>
      <c r="E85" s="2">
        <v>1</v>
      </c>
      <c r="H85" s="82">
        <f t="shared" si="13"/>
        <v>45</v>
      </c>
      <c r="I85" s="83">
        <f t="shared" si="14"/>
        <v>252330.62064718135</v>
      </c>
      <c r="J85" s="84">
        <f t="shared" si="0"/>
        <v>1669.4920907934115</v>
      </c>
      <c r="K85" s="84">
        <f t="shared" si="1"/>
        <v>4235.2936311788753</v>
      </c>
      <c r="L85" s="84">
        <f t="shared" si="2"/>
        <v>2565.8015403854638</v>
      </c>
      <c r="M85" s="84">
        <f t="shared" si="3"/>
        <v>0</v>
      </c>
      <c r="N85" s="84">
        <f t="shared" si="26"/>
        <v>249764.81910679588</v>
      </c>
      <c r="O85" s="85">
        <f t="shared" si="11"/>
        <v>252271.75963322088</v>
      </c>
      <c r="P85" s="85">
        <f t="shared" si="5"/>
        <v>249704.62034251812</v>
      </c>
      <c r="Q85" s="84">
        <f t="shared" si="15"/>
        <v>1669.1026493652921</v>
      </c>
      <c r="R85" s="86">
        <f t="shared" si="16"/>
        <v>973.44382536811531</v>
      </c>
      <c r="S85" s="86">
        <f t="shared" si="19"/>
        <v>695.6588239971768</v>
      </c>
      <c r="T85" s="97">
        <f t="array" ref="T85">(AVERAGE(I85:I96)*INDEX(tasapd,MATCH($I$24&amp;B85&amp;B85,Buck&amp;Madur1&amp;Madur2,0))*$I$25)*(IF($D$40=2,IF(MOD(H85,12)=1,1,0),0))</f>
        <v>0</v>
      </c>
      <c r="U85" s="88">
        <f>(P85/SUM($P$77:$P$88)*$T$77*(1+IF($I$11='[1]Curva Cupon'!$K$6,'[1]Curva Cupon'!K52,'[1]Curva Cupon'!L52))^H85)*E85</f>
        <v>16.753538665637841</v>
      </c>
      <c r="V85" s="89">
        <f t="shared" si="7"/>
        <v>1.2164585475309277</v>
      </c>
      <c r="W85" s="90">
        <f t="shared" si="21"/>
        <v>16.008567255369133</v>
      </c>
      <c r="X85" s="91">
        <f t="shared" si="12"/>
        <v>50.852872396033504</v>
      </c>
      <c r="Y85" s="92">
        <f t="shared" si="17"/>
        <v>68.077898198933568</v>
      </c>
      <c r="Z85" s="94"/>
      <c r="AA85" s="94"/>
      <c r="AB85" s="86">
        <f t="shared" si="18"/>
        <v>81.89175893666544</v>
      </c>
      <c r="AC85" s="95">
        <f t="shared" si="20"/>
        <v>665.09142459380701</v>
      </c>
      <c r="AD85" s="95">
        <f>AC85/(1+IF($I$11='[1]Curva Cupon'!K50,'[1]Curva Cupon'!K52,'[1]Curva Cupon'!L52))^H85</f>
        <v>425.34839402276475</v>
      </c>
      <c r="AE85" s="98">
        <f t="shared" si="25"/>
        <v>3.1277654152732183E-2</v>
      </c>
      <c r="AF85" s="96">
        <f>IF(MOD(H85,12)=6,1,0)*AVERAGE(O79:O90)/(1+IF($I$11='[1]Curva Cupon'!K50,'[1]Curva Cupon'!K52,'[1]Curva Cupon'!L52))^H85</f>
        <v>0</v>
      </c>
    </row>
    <row r="86" spans="1:32" x14ac:dyDescent="0.25">
      <c r="A86" s="1">
        <v>86</v>
      </c>
      <c r="B86" s="2">
        <f t="shared" si="28"/>
        <v>3</v>
      </c>
      <c r="C86" s="2">
        <f t="shared" si="23"/>
        <v>0</v>
      </c>
      <c r="D86" s="2">
        <f t="shared" si="10"/>
        <v>0</v>
      </c>
      <c r="E86" s="2">
        <v>1</v>
      </c>
      <c r="H86" s="82">
        <f t="shared" si="13"/>
        <v>46</v>
      </c>
      <c r="I86" s="83">
        <f t="shared" si="14"/>
        <v>249764.81910679588</v>
      </c>
      <c r="J86" s="84">
        <f t="shared" si="0"/>
        <v>1652.5160085120281</v>
      </c>
      <c r="K86" s="84">
        <f t="shared" si="1"/>
        <v>4235.2936311788753</v>
      </c>
      <c r="L86" s="84">
        <f t="shared" si="2"/>
        <v>2582.7776226668475</v>
      </c>
      <c r="M86" s="84">
        <f t="shared" si="3"/>
        <v>0</v>
      </c>
      <c r="N86" s="84">
        <f t="shared" si="26"/>
        <v>247182.04148412903</v>
      </c>
      <c r="O86" s="85">
        <f t="shared" si="11"/>
        <v>249704.62034251812</v>
      </c>
      <c r="P86" s="85">
        <f t="shared" si="5"/>
        <v>247120.504969534</v>
      </c>
      <c r="Q86" s="84">
        <f t="shared" si="15"/>
        <v>1652.1177161423605</v>
      </c>
      <c r="R86" s="86">
        <f t="shared" si="16"/>
        <v>963.53797663170599</v>
      </c>
      <c r="S86" s="86">
        <f t="shared" si="19"/>
        <v>688.57973951065446</v>
      </c>
      <c r="T86" s="97">
        <f t="array" ref="T86">(AVERAGE(I86:I97)*INDEX(tasapd,MATCH($I$24&amp;B86&amp;B86,Buck&amp;Madur1&amp;Madur2,0))*$I$25)*(IF($D$40=2,IF(MOD(H86,12)=1,1,0),0))</f>
        <v>0</v>
      </c>
      <c r="U86" s="88">
        <f>(P86/SUM($P$77:$P$88)*$T$77*(1+IF($I$11='[1]Curva Cupon'!$K$6,'[1]Curva Cupon'!K53,'[1]Curva Cupon'!L53))^H86)*E86</f>
        <v>16.745684414949878</v>
      </c>
      <c r="V86" s="89">
        <f t="shared" si="7"/>
        <v>1.2164585475309277</v>
      </c>
      <c r="W86" s="90">
        <f t="shared" si="21"/>
        <v>15.845662687498097</v>
      </c>
      <c r="X86" s="91">
        <f t="shared" si="12"/>
        <v>50.335389159056227</v>
      </c>
      <c r="Y86" s="92">
        <f t="shared" si="17"/>
        <v>67.397510394085259</v>
      </c>
      <c r="Z86" s="94"/>
      <c r="AA86" s="94"/>
      <c r="AB86" s="86">
        <f t="shared" si="18"/>
        <v>82.080430495064618</v>
      </c>
      <c r="AC86" s="95">
        <f t="shared" si="20"/>
        <v>657.15113499472511</v>
      </c>
      <c r="AD86" s="95">
        <f>AC86/(1+IF($I$11='[1]Curva Cupon'!K51,'[1]Curva Cupon'!K53,'[1]Curva Cupon'!L53))^H86</f>
        <v>416.11614447330828</v>
      </c>
      <c r="AE86" s="98">
        <f t="shared" si="25"/>
        <v>3.120888925466412E-2</v>
      </c>
      <c r="AF86" s="96">
        <f>IF(MOD(H86,12)=6,1,0)*AVERAGE(O80:O91)/(1+IF($I$11='[1]Curva Cupon'!K51,'[1]Curva Cupon'!K53,'[1]Curva Cupon'!L53))^H86</f>
        <v>0</v>
      </c>
    </row>
    <row r="87" spans="1:32" x14ac:dyDescent="0.25">
      <c r="A87" s="1">
        <v>87</v>
      </c>
      <c r="B87" s="2">
        <f t="shared" si="28"/>
        <v>3</v>
      </c>
      <c r="C87" s="2">
        <f t="shared" si="23"/>
        <v>0</v>
      </c>
      <c r="D87" s="2">
        <f t="shared" si="10"/>
        <v>0</v>
      </c>
      <c r="E87" s="2">
        <v>1</v>
      </c>
      <c r="H87" s="82">
        <f t="shared" si="13"/>
        <v>47</v>
      </c>
      <c r="I87" s="83">
        <f t="shared" si="14"/>
        <v>247182.04148412903</v>
      </c>
      <c r="J87" s="84">
        <f t="shared" si="0"/>
        <v>1635.4276075789141</v>
      </c>
      <c r="K87" s="84">
        <f t="shared" si="1"/>
        <v>4235.2936311788753</v>
      </c>
      <c r="L87" s="84">
        <f t="shared" si="2"/>
        <v>2599.8660235999614</v>
      </c>
      <c r="M87" s="84">
        <f t="shared" si="3"/>
        <v>0</v>
      </c>
      <c r="N87" s="84">
        <f t="shared" si="26"/>
        <v>244582.17546052908</v>
      </c>
      <c r="O87" s="85">
        <f t="shared" si="11"/>
        <v>247120.504969534</v>
      </c>
      <c r="P87" s="85">
        <f t="shared" si="5"/>
        <v>244519.30119561675</v>
      </c>
      <c r="Q87" s="84">
        <f t="shared" si="15"/>
        <v>1635.0204642676986</v>
      </c>
      <c r="R87" s="86">
        <f t="shared" si="16"/>
        <v>953.56662209908814</v>
      </c>
      <c r="S87" s="86">
        <f t="shared" si="19"/>
        <v>681.45384216861044</v>
      </c>
      <c r="T87" s="97">
        <f t="array" ref="T87">(AVERAGE(I87:I98)*INDEX(tasapd,MATCH($I$24&amp;B87&amp;B87,Buck&amp;Madur1&amp;Madur2,0))*$I$25)*(IF($D$40=2,IF(MOD(H87,12)=1,1,0),0))</f>
        <v>0</v>
      </c>
      <c r="U87" s="88">
        <f>(P87/SUM($P$77:$P$88)*$T$77*(1+IF($I$11='[1]Curva Cupon'!$K$6,'[1]Curva Cupon'!K54,'[1]Curva Cupon'!L54))^H87)*E87</f>
        <v>16.734834091711935</v>
      </c>
      <c r="V87" s="89">
        <f t="shared" si="7"/>
        <v>1.2164585475309277</v>
      </c>
      <c r="W87" s="90">
        <f t="shared" si="21"/>
        <v>15.681680857727713</v>
      </c>
      <c r="X87" s="91">
        <f t="shared" si="12"/>
        <v>49.814483888049885</v>
      </c>
      <c r="Y87" s="92">
        <f t="shared" si="17"/>
        <v>66.712623293308539</v>
      </c>
      <c r="Z87" s="94"/>
      <c r="AA87" s="94"/>
      <c r="AB87" s="86">
        <f t="shared" si="18"/>
        <v>82.269536736482095</v>
      </c>
      <c r="AC87" s="95">
        <f t="shared" si="20"/>
        <v>649.16209463372491</v>
      </c>
      <c r="AD87" s="95">
        <f>AC87/(1+IF($I$11='[1]Curva Cupon'!K52,'[1]Curva Cupon'!K54,'[1]Curva Cupon'!L54))^H87</f>
        <v>406.99428497019437</v>
      </c>
      <c r="AE87" s="98">
        <f t="shared" si="25"/>
        <v>3.1138328015460306E-2</v>
      </c>
      <c r="AF87" s="96">
        <f>IF(MOD(H87,12)=6,1,0)*AVERAGE(O81:O92)/(1+IF($I$11='[1]Curva Cupon'!K52,'[1]Curva Cupon'!K54,'[1]Curva Cupon'!L54))^H87</f>
        <v>0</v>
      </c>
    </row>
    <row r="88" spans="1:32" x14ac:dyDescent="0.25">
      <c r="A88" s="1">
        <v>88</v>
      </c>
      <c r="B88" s="100">
        <f t="shared" si="28"/>
        <v>3</v>
      </c>
      <c r="C88" s="100">
        <f t="shared" si="23"/>
        <v>0</v>
      </c>
      <c r="D88" s="100">
        <f t="shared" si="10"/>
        <v>0</v>
      </c>
      <c r="E88" s="100">
        <v>1</v>
      </c>
      <c r="F88" s="100"/>
      <c r="G88" s="100"/>
      <c r="H88" s="82">
        <f t="shared" si="13"/>
        <v>48</v>
      </c>
      <c r="I88" s="83">
        <f t="shared" si="14"/>
        <v>244582.17546052908</v>
      </c>
      <c r="J88" s="84">
        <f t="shared" si="0"/>
        <v>1618.2261448615072</v>
      </c>
      <c r="K88" s="84">
        <f t="shared" si="1"/>
        <v>4235.2936311788753</v>
      </c>
      <c r="L88" s="84">
        <f t="shared" si="2"/>
        <v>2617.0674863173681</v>
      </c>
      <c r="M88" s="84">
        <f t="shared" si="3"/>
        <v>0</v>
      </c>
      <c r="N88" s="84">
        <f t="shared" si="26"/>
        <v>241965.10797421171</v>
      </c>
      <c r="O88" s="85">
        <f t="shared" si="11"/>
        <v>244519.30119561675</v>
      </c>
      <c r="P88" s="85">
        <f t="shared" si="5"/>
        <v>241900.89595898209</v>
      </c>
      <c r="Q88" s="84">
        <f t="shared" si="15"/>
        <v>1617.8101506087432</v>
      </c>
      <c r="R88" s="86">
        <f t="shared" si="16"/>
        <v>943.52932836503931</v>
      </c>
      <c r="S88" s="86">
        <f t="shared" si="19"/>
        <v>674.28082224370394</v>
      </c>
      <c r="T88" s="97">
        <f t="array" ref="T88">(AVERAGE(I88:I99)*INDEX(tasapd,MATCH($I$24&amp;B88&amp;B88,Buck&amp;Madur1&amp;Madur2,0))*$I$25)*(IF($D$40=2,IF(MOD(H88,12)=1,1,0),0))</f>
        <v>0</v>
      </c>
      <c r="U88" s="88">
        <f>(P88/SUM($P$77:$P$88)*$T$77*(1+IF($I$11='[1]Curva Cupon'!$K$6,'[1]Curva Cupon'!K55,'[1]Curva Cupon'!L55))^H88)*E88</f>
        <v>16.720909167224832</v>
      </c>
      <c r="V88" s="89">
        <f t="shared" si="7"/>
        <v>1.2164585475309277</v>
      </c>
      <c r="W88" s="90">
        <f t="shared" si="21"/>
        <v>15.516614638582864</v>
      </c>
      <c r="X88" s="91">
        <f t="shared" si="12"/>
        <v>49.290133941851323</v>
      </c>
      <c r="Y88" s="92">
        <f t="shared" si="17"/>
        <v>66.023207127965122</v>
      </c>
      <c r="Z88" s="94"/>
      <c r="AA88" s="94"/>
      <c r="AB88" s="86">
        <f t="shared" si="18"/>
        <v>82.459078662390112</v>
      </c>
      <c r="AC88" s="95">
        <f t="shared" si="20"/>
        <v>641.1240415420541</v>
      </c>
      <c r="AD88" s="95">
        <f>AC88/(1+IF($I$11='[1]Curva Cupon'!K53,'[1]Curva Cupon'!K55,'[1]Curva Cupon'!L55))^H88</f>
        <v>397.98167472971517</v>
      </c>
      <c r="AE88" s="98">
        <f t="shared" si="25"/>
        <v>3.1065894213628667E-2</v>
      </c>
      <c r="AF88" s="96">
        <f>IF(MOD(H88,12)=6,1,0)*AVERAGE(O82:O93)/(1+IF($I$11='[1]Curva Cupon'!K53,'[1]Curva Cupon'!K55,'[1]Curva Cupon'!L55))^H88</f>
        <v>0</v>
      </c>
    </row>
    <row r="89" spans="1:32" x14ac:dyDescent="0.25">
      <c r="A89" s="1">
        <v>89</v>
      </c>
      <c r="B89" s="2">
        <f>B88+1</f>
        <v>4</v>
      </c>
      <c r="C89" s="2">
        <f t="shared" si="23"/>
        <v>0</v>
      </c>
      <c r="D89" s="2">
        <f t="shared" si="10"/>
        <v>0</v>
      </c>
      <c r="E89" s="2">
        <v>1</v>
      </c>
      <c r="H89" s="82">
        <f t="shared" si="13"/>
        <v>49</v>
      </c>
      <c r="I89" s="83">
        <f t="shared" si="14"/>
        <v>241965.10797421171</v>
      </c>
      <c r="J89" s="84">
        <f t="shared" si="0"/>
        <v>1600.9108723104657</v>
      </c>
      <c r="K89" s="84">
        <f t="shared" si="1"/>
        <v>4235.2936311788753</v>
      </c>
      <c r="L89" s="84">
        <f t="shared" si="2"/>
        <v>2634.3827588684098</v>
      </c>
      <c r="M89" s="84">
        <f t="shared" si="3"/>
        <v>0</v>
      </c>
      <c r="N89" s="84">
        <f t="shared" si="26"/>
        <v>239330.72521534329</v>
      </c>
      <c r="O89" s="85">
        <f t="shared" si="11"/>
        <v>241900.89595898209</v>
      </c>
      <c r="P89" s="85">
        <f t="shared" si="5"/>
        <v>239265.1754497964</v>
      </c>
      <c r="Q89" s="84">
        <f t="shared" si="15"/>
        <v>1600.4860271161535</v>
      </c>
      <c r="R89" s="86">
        <f t="shared" si="16"/>
        <v>933.42565915680393</v>
      </c>
      <c r="S89" s="86">
        <f t="shared" si="19"/>
        <v>667.06036795934961</v>
      </c>
      <c r="T89" s="97">
        <f t="array" ref="T89">(AVERAGE(I89:I100)*INDEX(tasapd,MATCH($I$24&amp;B89&amp;B89,Buck&amp;Madur1&amp;Madur2,0))*$I$25)*(IF($D$40=2,IF(MOD(H89,12)=1,1,0),0))</f>
        <v>121.78670728546403</v>
      </c>
      <c r="U89" s="88">
        <f>(P89/SUM($P$89:$P$100)*$T$89*(1+IF($I$11='[1]Curva Cupon'!$K$6,'[1]Curva Cupon'!K56,'[1]Curva Cupon'!L56))^H89)*E89</f>
        <v>17.610523427796394</v>
      </c>
      <c r="V89" s="89">
        <f t="shared" si="7"/>
        <v>1.2164585475309277</v>
      </c>
      <c r="W89" s="90">
        <f t="shared" si="21"/>
        <v>15.350456855430998</v>
      </c>
      <c r="X89" s="91">
        <f t="shared" si="12"/>
        <v>48.762316529496964</v>
      </c>
      <c r="Y89" s="92">
        <f t="shared" si="17"/>
        <v>65.329231932458896</v>
      </c>
      <c r="Z89" s="94"/>
      <c r="AA89" s="94"/>
      <c r="AB89" s="86">
        <f t="shared" si="18"/>
        <v>82.649057276568186</v>
      </c>
      <c r="AC89" s="95">
        <f t="shared" si="20"/>
        <v>632.13001918744396</v>
      </c>
      <c r="AD89" s="95">
        <f>AC89/(1+IF($I$11='[1]Curva Cupon'!K54,'[1]Curva Cupon'!K56,'[1]Curva Cupon'!L56))^H89</f>
        <v>388.51991212166286</v>
      </c>
      <c r="AE89" s="98">
        <f t="shared" si="25"/>
        <v>3.0991507092597226E-2</v>
      </c>
      <c r="AF89" s="96">
        <f>IF(MOD(H89,12)=6,1,0)*AVERAGE(O83:O94)/(1+IF($I$11='[1]Curva Cupon'!K54,'[1]Curva Cupon'!K56,'[1]Curva Cupon'!L56))^H89</f>
        <v>0</v>
      </c>
    </row>
    <row r="90" spans="1:32" x14ac:dyDescent="0.25">
      <c r="A90" s="1">
        <v>90</v>
      </c>
      <c r="B90" s="1">
        <f>B89</f>
        <v>4</v>
      </c>
      <c r="C90" s="2">
        <f t="shared" si="23"/>
        <v>0</v>
      </c>
      <c r="D90" s="2">
        <f t="shared" si="10"/>
        <v>0</v>
      </c>
      <c r="E90" s="2">
        <v>1</v>
      </c>
      <c r="H90" s="82">
        <f t="shared" si="13"/>
        <v>50</v>
      </c>
      <c r="I90" s="83">
        <f t="shared" si="14"/>
        <v>239330.72521534329</v>
      </c>
      <c r="J90" s="84">
        <f t="shared" si="0"/>
        <v>1583.4810369271377</v>
      </c>
      <c r="K90" s="84">
        <f t="shared" si="1"/>
        <v>4235.2936311788753</v>
      </c>
      <c r="L90" s="84">
        <f t="shared" si="2"/>
        <v>2651.8125942517377</v>
      </c>
      <c r="M90" s="84">
        <f t="shared" si="3"/>
        <v>0</v>
      </c>
      <c r="N90" s="84">
        <f t="shared" si="26"/>
        <v>236678.91262109156</v>
      </c>
      <c r="O90" s="85">
        <f t="shared" si="11"/>
        <v>239265.1754497964</v>
      </c>
      <c r="P90" s="85">
        <f t="shared" si="5"/>
        <v>236612.02510522737</v>
      </c>
      <c r="Q90" s="84">
        <f t="shared" si="15"/>
        <v>1583.0473407912773</v>
      </c>
      <c r="R90" s="86">
        <f t="shared" si="16"/>
        <v>923.25517531511969</v>
      </c>
      <c r="S90" s="86">
        <f t="shared" si="19"/>
        <v>659.79216547615761</v>
      </c>
      <c r="T90" s="97">
        <f t="array" ref="T90">(AVERAGE(I90:I101)*INDEX(tasapd,MATCH($I$24&amp;B90&amp;B90,Buck&amp;Madur1&amp;Madur2,0))*$I$25)*(IF($D$40=2,IF(MOD(H90,12)=1,1,0),0))</f>
        <v>0</v>
      </c>
      <c r="U90" s="88">
        <f>(P90/SUM($P$89:$P$100)*$T$89*(1+IF($I$11='[1]Curva Cupon'!$K$6,'[1]Curva Cupon'!K57,'[1]Curva Cupon'!L57))^H90)*E90</f>
        <v>17.589104537508447</v>
      </c>
      <c r="V90" s="89">
        <f t="shared" si="7"/>
        <v>1.2164585475309277</v>
      </c>
      <c r="W90" s="90">
        <f t="shared" si="21"/>
        <v>15.183200286170129</v>
      </c>
      <c r="X90" s="91">
        <f t="shared" si="12"/>
        <v>48.231008709231624</v>
      </c>
      <c r="Y90" s="92">
        <f t="shared" si="17"/>
        <v>64.630667542932684</v>
      </c>
      <c r="Z90" s="94"/>
      <c r="AA90" s="94"/>
      <c r="AB90" s="86">
        <f t="shared" si="18"/>
        <v>82.839473585108507</v>
      </c>
      <c r="AC90" s="95">
        <f t="shared" si="20"/>
        <v>623.99425489647331</v>
      </c>
      <c r="AD90" s="95">
        <f>AC90/(1+IF($I$11='[1]Curva Cupon'!K55,'[1]Curva Cupon'!K57,'[1]Curva Cupon'!L57))^H90</f>
        <v>379.7286037640373</v>
      </c>
      <c r="AE90" s="98">
        <f t="shared" si="25"/>
        <v>3.0910304099123206E-2</v>
      </c>
      <c r="AF90" s="96">
        <f>IF(MOD(H90,12)=6,1,0)*AVERAGE(O84:O95)/(1+IF($I$11='[1]Curva Cupon'!K55,'[1]Curva Cupon'!K57,'[1]Curva Cupon'!L57))^H90</f>
        <v>0</v>
      </c>
    </row>
    <row r="91" spans="1:32" x14ac:dyDescent="0.25">
      <c r="A91" s="1">
        <v>91</v>
      </c>
      <c r="B91" s="2">
        <f>B90</f>
        <v>4</v>
      </c>
      <c r="C91" s="2">
        <f t="shared" si="23"/>
        <v>0</v>
      </c>
      <c r="D91" s="2">
        <f t="shared" si="10"/>
        <v>0</v>
      </c>
      <c r="E91" s="2">
        <v>1</v>
      </c>
      <c r="H91" s="82">
        <f t="shared" si="13"/>
        <v>51</v>
      </c>
      <c r="I91" s="83">
        <f t="shared" si="14"/>
        <v>236678.91262109156</v>
      </c>
      <c r="J91" s="84">
        <f t="shared" si="0"/>
        <v>1565.9358807308158</v>
      </c>
      <c r="K91" s="84">
        <f t="shared" si="1"/>
        <v>4235.2936311788753</v>
      </c>
      <c r="L91" s="84">
        <f t="shared" si="2"/>
        <v>2669.3577504480595</v>
      </c>
      <c r="M91" s="84">
        <f t="shared" si="3"/>
        <v>0</v>
      </c>
      <c r="N91" s="84">
        <f t="shared" si="26"/>
        <v>234009.55487064351</v>
      </c>
      <c r="O91" s="85">
        <f t="shared" si="11"/>
        <v>236612.02510522737</v>
      </c>
      <c r="P91" s="85">
        <f t="shared" si="5"/>
        <v>233941.32960446205</v>
      </c>
      <c r="Q91" s="84">
        <f t="shared" si="15"/>
        <v>1565.4933336534073</v>
      </c>
      <c r="R91" s="86">
        <f t="shared" si="16"/>
        <v>913.01743477512025</v>
      </c>
      <c r="S91" s="86">
        <f t="shared" si="19"/>
        <v>652.47589887828701</v>
      </c>
      <c r="T91" s="97">
        <f t="array" ref="T91">(AVERAGE(I91:I102)*INDEX(tasapd,MATCH($I$24&amp;B91&amp;B91,Buck&amp;Madur1&amp;Madur2,0))*$I$25)*(IF($D$40=2,IF(MOD(H91,12)=1,1,0),0))</f>
        <v>0</v>
      </c>
      <c r="U91" s="88">
        <f>(P91/SUM($P$89:$P$100)*$T$89*(1+IF($I$11='[1]Curva Cupon'!$K$6,'[1]Curva Cupon'!K58,'[1]Curva Cupon'!L58))^H91)*E91</f>
        <v>17.564185572182744</v>
      </c>
      <c r="V91" s="89">
        <f t="shared" si="7"/>
        <v>1.2164585475309277</v>
      </c>
      <c r="W91" s="90">
        <f t="shared" si="21"/>
        <v>15.014837660914765</v>
      </c>
      <c r="X91" s="91">
        <f t="shared" si="12"/>
        <v>47.696187387510868</v>
      </c>
      <c r="Y91" s="92">
        <f t="shared" si="17"/>
        <v>63.927483595956559</v>
      </c>
      <c r="Z91" s="94"/>
      <c r="AA91" s="94"/>
      <c r="AB91" s="86">
        <f t="shared" si="18"/>
        <v>83.030328596421171</v>
      </c>
      <c r="AC91" s="95">
        <f t="shared" si="20"/>
        <v>615.80886830563963</v>
      </c>
      <c r="AD91" s="95">
        <f>AC91/(1+IF($I$11='[1]Curva Cupon'!K56,'[1]Curva Cupon'!K58,'[1]Curva Cupon'!L58))^H91</f>
        <v>371.04323228145637</v>
      </c>
      <c r="AE91" s="98">
        <f t="shared" si="25"/>
        <v>3.0826884049461142E-2</v>
      </c>
      <c r="AF91" s="96">
        <f>IF(MOD(H91,12)=6,1,0)*AVERAGE(O85:O96)/(1+IF($I$11='[1]Curva Cupon'!K56,'[1]Curva Cupon'!K58,'[1]Curva Cupon'!L58))^H91</f>
        <v>0</v>
      </c>
    </row>
    <row r="92" spans="1:32" x14ac:dyDescent="0.25">
      <c r="A92" s="1">
        <v>92</v>
      </c>
      <c r="B92" s="2">
        <f t="shared" ref="B92:B100" si="29">B91</f>
        <v>4</v>
      </c>
      <c r="C92" s="2">
        <f t="shared" si="23"/>
        <v>0</v>
      </c>
      <c r="D92" s="2">
        <f t="shared" si="10"/>
        <v>0</v>
      </c>
      <c r="E92" s="2">
        <v>1</v>
      </c>
      <c r="H92" s="82">
        <f t="shared" si="13"/>
        <v>52</v>
      </c>
      <c r="I92" s="83">
        <f t="shared" si="14"/>
        <v>234009.55487064351</v>
      </c>
      <c r="J92" s="84">
        <f t="shared" si="0"/>
        <v>1548.2746407257737</v>
      </c>
      <c r="K92" s="84">
        <f t="shared" si="1"/>
        <v>4235.2936311788753</v>
      </c>
      <c r="L92" s="84">
        <f t="shared" si="2"/>
        <v>2687.0189904531017</v>
      </c>
      <c r="M92" s="84">
        <f t="shared" si="3"/>
        <v>0</v>
      </c>
      <c r="N92" s="84">
        <f t="shared" si="26"/>
        <v>231322.53588019041</v>
      </c>
      <c r="O92" s="85">
        <f t="shared" si="11"/>
        <v>233941.32960446205</v>
      </c>
      <c r="P92" s="85">
        <f t="shared" si="5"/>
        <v>231252.97286369166</v>
      </c>
      <c r="Q92" s="84">
        <f t="shared" si="15"/>
        <v>1547.8232427068172</v>
      </c>
      <c r="R92" s="86">
        <f t="shared" si="16"/>
        <v>902.71199254711098</v>
      </c>
      <c r="S92" s="86">
        <f t="shared" si="19"/>
        <v>645.11125015970617</v>
      </c>
      <c r="T92" s="97">
        <f t="array" ref="T92">(AVERAGE(I92:I103)*INDEX(tasapd,MATCH($I$24&amp;B92&amp;B92,Buck&amp;Madur1&amp;Madur2,0))*$I$25)*(IF($D$40=2,IF(MOD(H92,12)=1,1,0),0))</f>
        <v>0</v>
      </c>
      <c r="U92" s="88">
        <f>(P92/SUM($P$89:$P$100)*$T$89*(1+IF($I$11='[1]Curva Cupon'!$K$6,'[1]Curva Cupon'!K59,'[1]Curva Cupon'!L59))^H92)*E92</f>
        <v>17.535676829504585</v>
      </c>
      <c r="V92" s="89">
        <f t="shared" si="7"/>
        <v>1.2164585475309277</v>
      </c>
      <c r="W92" s="90">
        <f t="shared" si="21"/>
        <v>14.84536166167976</v>
      </c>
      <c r="X92" s="91">
        <f t="shared" si="12"/>
        <v>47.157829317996715</v>
      </c>
      <c r="Y92" s="92">
        <f t="shared" si="17"/>
        <v>63.219649527207402</v>
      </c>
      <c r="Z92" s="94"/>
      <c r="AA92" s="94"/>
      <c r="AB92" s="86">
        <f t="shared" si="18"/>
        <v>83.221623321239548</v>
      </c>
      <c r="AC92" s="95">
        <f t="shared" si="20"/>
        <v>607.57359953616935</v>
      </c>
      <c r="AD92" s="95">
        <f>AC92/(1+IF($I$11='[1]Curva Cupon'!K57,'[1]Curva Cupon'!K59,'[1]Curva Cupon'!L59))^H92</f>
        <v>362.46270284682936</v>
      </c>
      <c r="AE92" s="98">
        <f t="shared" si="25"/>
        <v>3.0741147533861014E-2</v>
      </c>
      <c r="AF92" s="96">
        <f>IF(MOD(H92,12)=6,1,0)*AVERAGE(O86:O97)/(1+IF($I$11='[1]Curva Cupon'!K57,'[1]Curva Cupon'!K59,'[1]Curva Cupon'!L59))^H92</f>
        <v>0</v>
      </c>
    </row>
    <row r="93" spans="1:32" x14ac:dyDescent="0.25">
      <c r="A93" s="1">
        <v>93</v>
      </c>
      <c r="B93" s="2">
        <f t="shared" si="29"/>
        <v>4</v>
      </c>
      <c r="C93" s="2">
        <f t="shared" si="23"/>
        <v>0</v>
      </c>
      <c r="D93" s="2">
        <f t="shared" si="10"/>
        <v>0</v>
      </c>
      <c r="E93" s="2">
        <v>1</v>
      </c>
      <c r="H93" s="82">
        <f t="shared" si="13"/>
        <v>53</v>
      </c>
      <c r="I93" s="83">
        <f t="shared" si="14"/>
        <v>231322.53588019041</v>
      </c>
      <c r="J93" s="84">
        <f t="shared" si="0"/>
        <v>1530.496548868085</v>
      </c>
      <c r="K93" s="84">
        <f t="shared" si="1"/>
        <v>4235.2936311788753</v>
      </c>
      <c r="L93" s="84">
        <f t="shared" si="2"/>
        <v>2704.7970823107903</v>
      </c>
      <c r="M93" s="84">
        <f t="shared" si="3"/>
        <v>0</v>
      </c>
      <c r="N93" s="84">
        <f t="shared" si="26"/>
        <v>228617.7387978796</v>
      </c>
      <c r="O93" s="85">
        <f t="shared" si="11"/>
        <v>231252.97286369166</v>
      </c>
      <c r="P93" s="85">
        <f t="shared" si="5"/>
        <v>228546.83803106358</v>
      </c>
      <c r="Q93" s="84">
        <f t="shared" si="15"/>
        <v>1530.0362999075803</v>
      </c>
      <c r="R93" s="86">
        <f t="shared" si="16"/>
        <v>892.33840069721657</v>
      </c>
      <c r="S93" s="86">
        <f t="shared" si="19"/>
        <v>637.69789921036374</v>
      </c>
      <c r="T93" s="97">
        <f t="array" ref="T93">(AVERAGE(I93:I104)*INDEX(tasapd,MATCH($I$24&amp;B93&amp;B93,Buck&amp;Madur1&amp;Madur2,0))*$I$25)*(IF($D$40=2,IF(MOD(H93,12)=1,1,0),0))</f>
        <v>0</v>
      </c>
      <c r="U93" s="88">
        <f>(P93/SUM($P$89:$P$100)*$T$89*(1+IF($I$11='[1]Curva Cupon'!$K$6,'[1]Curva Cupon'!K60,'[1]Curva Cupon'!L60))^H93)*E93</f>
        <v>17.503486799099171</v>
      </c>
      <c r="V93" s="89">
        <f t="shared" si="7"/>
        <v>1.2164585475309277</v>
      </c>
      <c r="W93" s="90">
        <f t="shared" si="21"/>
        <v>14.674764922062058</v>
      </c>
      <c r="X93" s="91">
        <f t="shared" si="12"/>
        <v>46.615911100546697</v>
      </c>
      <c r="Y93" s="92">
        <f t="shared" si="17"/>
        <v>62.507134570139684</v>
      </c>
      <c r="Z93" s="94"/>
      <c r="AA93" s="94"/>
      <c r="AB93" s="86">
        <f t="shared" si="18"/>
        <v>83.413358772625713</v>
      </c>
      <c r="AC93" s="95">
        <f t="shared" si="20"/>
        <v>599.28818820877859</v>
      </c>
      <c r="AD93" s="95">
        <f>AC93/(1+IF($I$11='[1]Curva Cupon'!K58,'[1]Curva Cupon'!K60,'[1]Curva Cupon'!L60))^H93</f>
        <v>353.98593177437499</v>
      </c>
      <c r="AE93" s="98">
        <f t="shared" si="25"/>
        <v>3.0652988854015115E-2</v>
      </c>
      <c r="AF93" s="96">
        <f>IF(MOD(H93,12)=6,1,0)*AVERAGE(O87:O98)/(1+IF($I$11='[1]Curva Cupon'!K58,'[1]Curva Cupon'!K60,'[1]Curva Cupon'!L60))^H93</f>
        <v>0</v>
      </c>
    </row>
    <row r="94" spans="1:32" x14ac:dyDescent="0.25">
      <c r="A94" s="1">
        <v>94</v>
      </c>
      <c r="B94" s="2">
        <f t="shared" si="29"/>
        <v>4</v>
      </c>
      <c r="C94" s="2">
        <f t="shared" si="23"/>
        <v>0</v>
      </c>
      <c r="D94" s="2">
        <f t="shared" si="10"/>
        <v>0</v>
      </c>
      <c r="E94" s="2">
        <v>1</v>
      </c>
      <c r="H94" s="82">
        <f t="shared" si="13"/>
        <v>54</v>
      </c>
      <c r="I94" s="83">
        <f t="shared" si="14"/>
        <v>228617.7387978796</v>
      </c>
      <c r="J94" s="84">
        <f t="shared" si="0"/>
        <v>1512.6008320322242</v>
      </c>
      <c r="K94" s="84">
        <f t="shared" si="1"/>
        <v>4235.2936311788753</v>
      </c>
      <c r="L94" s="84">
        <f t="shared" si="2"/>
        <v>2722.6927991466509</v>
      </c>
      <c r="M94" s="84">
        <f t="shared" si="3"/>
        <v>0</v>
      </c>
      <c r="N94" s="84">
        <f t="shared" si="26"/>
        <v>225895.04599873297</v>
      </c>
      <c r="O94" s="85">
        <f t="shared" si="11"/>
        <v>228546.83803106358</v>
      </c>
      <c r="P94" s="85">
        <f t="shared" si="5"/>
        <v>225822.80748159965</v>
      </c>
      <c r="Q94" s="84">
        <f t="shared" si="15"/>
        <v>1512.1317321301715</v>
      </c>
      <c r="R94" s="86">
        <f t="shared" si="16"/>
        <v>881.89620832790285</v>
      </c>
      <c r="S94" s="86">
        <f t="shared" si="19"/>
        <v>630.23552380226863</v>
      </c>
      <c r="T94" s="97">
        <f t="array" ref="T94">(AVERAGE(I94:I105)*INDEX(tasapd,MATCH($I$24&amp;B94&amp;B94,Buck&amp;Madur1&amp;Madur2,0))*$I$25)*(IF($D$40=2,IF(MOD(H94,12)=1,1,0),0))</f>
        <v>0</v>
      </c>
      <c r="U94" s="88">
        <f>(P94/SUM($P$89:$P$100)*$T$89*(1+IF($I$11='[1]Curva Cupon'!$K$6,'[1]Curva Cupon'!K61,'[1]Curva Cupon'!L61))^H94)*E94</f>
        <v>17.46752212927397</v>
      </c>
      <c r="V94" s="89">
        <f t="shared" si="7"/>
        <v>1.2164585475309277</v>
      </c>
      <c r="W94" s="90">
        <f t="shared" si="21"/>
        <v>14.50304002692037</v>
      </c>
      <c r="X94" s="91">
        <f t="shared" si="12"/>
        <v>46.070409180196293</v>
      </c>
      <c r="Y94" s="92">
        <f t="shared" si="17"/>
        <v>61.789907754647594</v>
      </c>
      <c r="Z94" s="94"/>
      <c r="AA94" s="94"/>
      <c r="AB94" s="86">
        <f t="shared" si="18"/>
        <v>83.60553596597569</v>
      </c>
      <c r="AC94" s="95">
        <f t="shared" si="20"/>
        <v>590.95237346166653</v>
      </c>
      <c r="AD94" s="95">
        <f>AC94/(1+IF($I$11='[1]Curva Cupon'!K59,'[1]Curva Cupon'!K61,'[1]Curva Cupon'!L61))^H94</f>
        <v>345.61184640905924</v>
      </c>
      <c r="AE94" s="98">
        <f t="shared" si="25"/>
        <v>3.0562295512240708E-2</v>
      </c>
      <c r="AF94" s="96">
        <f>IF(MOD(H94,12)=6,1,0)*AVERAGE(O88:O99)/(1+IF($I$11='[1]Curva Cupon'!K59,'[1]Curva Cupon'!K61,'[1]Curva Cupon'!L61))^H94</f>
        <v>134393.51704731476</v>
      </c>
    </row>
    <row r="95" spans="1:32" x14ac:dyDescent="0.25">
      <c r="A95" s="1">
        <v>95</v>
      </c>
      <c r="B95" s="2">
        <f t="shared" si="29"/>
        <v>4</v>
      </c>
      <c r="C95" s="2">
        <f t="shared" si="23"/>
        <v>0</v>
      </c>
      <c r="D95" s="2">
        <f t="shared" si="10"/>
        <v>0</v>
      </c>
      <c r="E95" s="2">
        <v>1</v>
      </c>
      <c r="H95" s="82">
        <f t="shared" si="13"/>
        <v>55</v>
      </c>
      <c r="I95" s="83">
        <f t="shared" si="14"/>
        <v>225895.04599873297</v>
      </c>
      <c r="J95" s="84">
        <f t="shared" si="0"/>
        <v>1494.5867119774443</v>
      </c>
      <c r="K95" s="84">
        <f t="shared" si="1"/>
        <v>4235.2936311788753</v>
      </c>
      <c r="L95" s="84">
        <f t="shared" si="2"/>
        <v>2740.706919201431</v>
      </c>
      <c r="M95" s="84">
        <f t="shared" si="3"/>
        <v>0</v>
      </c>
      <c r="N95" s="84">
        <f t="shared" si="26"/>
        <v>223154.33907953155</v>
      </c>
      <c r="O95" s="85">
        <f t="shared" si="11"/>
        <v>225822.80748159965</v>
      </c>
      <c r="P95" s="85">
        <f t="shared" si="5"/>
        <v>223080.76281208094</v>
      </c>
      <c r="Q95" s="84">
        <f t="shared" si="15"/>
        <v>1494.108761133843</v>
      </c>
      <c r="R95" s="86">
        <f t="shared" si="16"/>
        <v>871.38496155836719</v>
      </c>
      <c r="S95" s="86">
        <f t="shared" si="19"/>
        <v>622.72379957547582</v>
      </c>
      <c r="T95" s="97">
        <f t="array" ref="T95">(AVERAGE(I95:I106)*INDEX(tasapd,MATCH($I$24&amp;B95&amp;B95,Buck&amp;Madur1&amp;Madur2,0))*$I$25)*(IF($D$40=2,IF(MOD(H95,12)=1,1,0),0))</f>
        <v>0</v>
      </c>
      <c r="U95" s="88">
        <f>(P95/SUM($P$89:$P$100)*$T$89*(1+IF($I$11='[1]Curva Cupon'!$K$6,'[1]Curva Cupon'!K62,'[1]Curva Cupon'!L62))^H95)*E95</f>
        <v>17.427687593175726</v>
      </c>
      <c r="V95" s="89">
        <f t="shared" si="7"/>
        <v>1.2164585475309277</v>
      </c>
      <c r="W95" s="90">
        <f t="shared" si="21"/>
        <v>14.330179512052693</v>
      </c>
      <c r="X95" s="91">
        <f t="shared" si="12"/>
        <v>45.521299846134539</v>
      </c>
      <c r="Y95" s="92">
        <f t="shared" si="17"/>
        <v>61.067937905718161</v>
      </c>
      <c r="Z95" s="94"/>
      <c r="AA95" s="94"/>
      <c r="AB95" s="86">
        <f t="shared" si="18"/>
        <v>83.798155919024893</v>
      </c>
      <c r="AC95" s="95">
        <f t="shared" si="20"/>
        <v>582.56589396899335</v>
      </c>
      <c r="AD95" s="95">
        <f>AC95/(1+IF($I$11='[1]Curva Cupon'!K60,'[1]Curva Cupon'!K62,'[1]Curva Cupon'!L62))^H95</f>
        <v>337.33938501713465</v>
      </c>
      <c r="AE95" s="98">
        <f t="shared" si="25"/>
        <v>3.046894764995204E-2</v>
      </c>
      <c r="AF95" s="96">
        <f>IF(MOD(H95,12)=6,1,0)*AVERAGE(O89:O100)/(1+IF($I$11='[1]Curva Cupon'!K60,'[1]Curva Cupon'!K62,'[1]Curva Cupon'!L62))^H95</f>
        <v>0</v>
      </c>
    </row>
    <row r="96" spans="1:32" x14ac:dyDescent="0.25">
      <c r="A96" s="1">
        <v>96</v>
      </c>
      <c r="B96" s="2">
        <f t="shared" si="29"/>
        <v>4</v>
      </c>
      <c r="C96" s="2">
        <f t="shared" si="23"/>
        <v>0</v>
      </c>
      <c r="D96" s="2">
        <f t="shared" si="10"/>
        <v>0</v>
      </c>
      <c r="E96" s="2">
        <v>1</v>
      </c>
      <c r="H96" s="82">
        <f t="shared" si="13"/>
        <v>56</v>
      </c>
      <c r="I96" s="83">
        <f t="shared" si="14"/>
        <v>223154.33907953155</v>
      </c>
      <c r="J96" s="84">
        <f t="shared" si="0"/>
        <v>1476.4534053139328</v>
      </c>
      <c r="K96" s="84">
        <f t="shared" si="1"/>
        <v>4235.2936311788753</v>
      </c>
      <c r="L96" s="84">
        <f t="shared" si="2"/>
        <v>2758.8402258649426</v>
      </c>
      <c r="M96" s="84">
        <f t="shared" si="3"/>
        <v>0</v>
      </c>
      <c r="N96" s="84">
        <f t="shared" si="26"/>
        <v>220395.49885366662</v>
      </c>
      <c r="O96" s="85">
        <f t="shared" si="11"/>
        <v>223080.76281208094</v>
      </c>
      <c r="P96" s="85">
        <f t="shared" si="5"/>
        <v>220320.58483589874</v>
      </c>
      <c r="Q96" s="84">
        <f t="shared" si="15"/>
        <v>1475.9666035287833</v>
      </c>
      <c r="R96" s="86">
        <f t="shared" si="16"/>
        <v>860.80420350480085</v>
      </c>
      <c r="S96" s="86">
        <f t="shared" si="19"/>
        <v>615.1624000239824</v>
      </c>
      <c r="T96" s="97">
        <f t="array" ref="T96">(AVERAGE(I96:I107)*INDEX(tasapd,MATCH($I$24&amp;B96&amp;B96,Buck&amp;Madur1&amp;Madur2,0))*$I$25)*(IF($D$40=2,IF(MOD(H96,12)=1,1,0),0))</f>
        <v>0</v>
      </c>
      <c r="U96" s="88">
        <f>(P96/SUM($P$89:$P$100)*$T$89*(1+IF($I$11='[1]Curva Cupon'!$K$6,'[1]Curva Cupon'!K63,'[1]Curva Cupon'!L63))^H96)*E96</f>
        <v>17.383886054351848</v>
      </c>
      <c r="V96" s="89">
        <f t="shared" si="7"/>
        <v>1.2164585475309277</v>
      </c>
      <c r="W96" s="90">
        <f t="shared" si="21"/>
        <v>14.156175863871709</v>
      </c>
      <c r="X96" s="91">
        <f t="shared" si="12"/>
        <v>44.968559230672895</v>
      </c>
      <c r="Y96" s="92">
        <f t="shared" si="17"/>
        <v>60.341193642075531</v>
      </c>
      <c r="Z96" s="94"/>
      <c r="AA96" s="94"/>
      <c r="AB96" s="86">
        <f t="shared" si="18"/>
        <v>83.991219651853598</v>
      </c>
      <c r="AC96" s="95">
        <f t="shared" si="20"/>
        <v>574.12848795985246</v>
      </c>
      <c r="AD96" s="95">
        <f>AC96/(1+IF($I$11='[1]Curva Cupon'!K61,'[1]Curva Cupon'!K63,'[1]Curva Cupon'!L63))^H96</f>
        <v>329.16749667777157</v>
      </c>
      <c r="AE96" s="98">
        <f t="shared" si="25"/>
        <v>3.0372817429448071E-2</v>
      </c>
      <c r="AF96" s="96">
        <f>IF(MOD(H96,12)=6,1,0)*AVERAGE(O90:O101)/(1+IF($I$11='[1]Curva Cupon'!K61,'[1]Curva Cupon'!K63,'[1]Curva Cupon'!L63))^H96</f>
        <v>0</v>
      </c>
    </row>
    <row r="97" spans="1:32" x14ac:dyDescent="0.25">
      <c r="A97" s="1">
        <v>97</v>
      </c>
      <c r="B97" s="2">
        <f t="shared" si="29"/>
        <v>4</v>
      </c>
      <c r="C97" s="2">
        <f t="shared" si="23"/>
        <v>0</v>
      </c>
      <c r="D97" s="2">
        <f t="shared" si="10"/>
        <v>0</v>
      </c>
      <c r="E97" s="2">
        <v>1</v>
      </c>
      <c r="H97" s="82">
        <f t="shared" si="13"/>
        <v>57</v>
      </c>
      <c r="I97" s="83">
        <f t="shared" si="14"/>
        <v>220395.49885366662</v>
      </c>
      <c r="J97" s="84">
        <f t="shared" si="0"/>
        <v>1458.2001234687448</v>
      </c>
      <c r="K97" s="84">
        <f t="shared" si="1"/>
        <v>4235.2936311788753</v>
      </c>
      <c r="L97" s="84">
        <f t="shared" si="2"/>
        <v>2777.0935077101303</v>
      </c>
      <c r="M97" s="84">
        <f t="shared" si="3"/>
        <v>0</v>
      </c>
      <c r="N97" s="84">
        <f t="shared" si="26"/>
        <v>217618.4053459565</v>
      </c>
      <c r="O97" s="85">
        <f t="shared" si="11"/>
        <v>220320.58483589874</v>
      </c>
      <c r="P97" s="85">
        <f t="shared" si="5"/>
        <v>217542.15357787133</v>
      </c>
      <c r="Q97" s="84">
        <f t="shared" si="15"/>
        <v>1457.7044707420473</v>
      </c>
      <c r="R97" s="86">
        <f t="shared" si="16"/>
        <v>850.1534742605204</v>
      </c>
      <c r="S97" s="86">
        <f t="shared" si="19"/>
        <v>607.55099648152691</v>
      </c>
      <c r="T97" s="97">
        <f t="array" ref="T97">(AVERAGE(I97:I108)*INDEX(tasapd,MATCH($I$24&amp;B97&amp;B97,Buck&amp;Madur1&amp;Madur2,0))*$I$25)*(IF($D$40=2,IF(MOD(H97,12)=1,1,0),0))</f>
        <v>0</v>
      </c>
      <c r="U97" s="88">
        <f>(P97/SUM($P$89:$P$100)*$T$89*(1+IF($I$11='[1]Curva Cupon'!$K$6,'[1]Curva Cupon'!K64,'[1]Curva Cupon'!L64))^H97)*E97</f>
        <v>17.336018431706126</v>
      </c>
      <c r="V97" s="89">
        <f t="shared" si="7"/>
        <v>1.2164585475309277</v>
      </c>
      <c r="W97" s="90">
        <f t="shared" si="21"/>
        <v>13.981021519078046</v>
      </c>
      <c r="X97" s="91">
        <f t="shared" si="12"/>
        <v>44.412163308207333</v>
      </c>
      <c r="Y97" s="92">
        <f t="shared" si="17"/>
        <v>59.609643374816308</v>
      </c>
      <c r="Z97" s="94"/>
      <c r="AA97" s="94"/>
      <c r="AB97" s="86">
        <f t="shared" si="18"/>
        <v>84.184728186892144</v>
      </c>
      <c r="AC97" s="95">
        <f t="shared" si="20"/>
        <v>565.6398932377449</v>
      </c>
      <c r="AD97" s="95">
        <f>AC97/(1+IF($I$11='[1]Curva Cupon'!K62,'[1]Curva Cupon'!K64,'[1]Curva Cupon'!L64))^H97</f>
        <v>321.09514117576748</v>
      </c>
      <c r="AE97" s="98">
        <f t="shared" si="25"/>
        <v>3.027376835222444E-2</v>
      </c>
      <c r="AF97" s="96">
        <f>IF(MOD(H97,12)=6,1,0)*AVERAGE(O91:O102)/(1+IF($I$11='[1]Curva Cupon'!K62,'[1]Curva Cupon'!K64,'[1]Curva Cupon'!L64))^H97</f>
        <v>0</v>
      </c>
    </row>
    <row r="98" spans="1:32" x14ac:dyDescent="0.25">
      <c r="A98" s="1">
        <v>98</v>
      </c>
      <c r="B98" s="2">
        <f t="shared" si="29"/>
        <v>4</v>
      </c>
      <c r="C98" s="2">
        <f t="shared" si="23"/>
        <v>0</v>
      </c>
      <c r="D98" s="2">
        <f t="shared" si="10"/>
        <v>0</v>
      </c>
      <c r="E98" s="2">
        <v>1</v>
      </c>
      <c r="H98" s="82">
        <f t="shared" si="13"/>
        <v>58</v>
      </c>
      <c r="I98" s="83">
        <f t="shared" si="14"/>
        <v>217618.4053459565</v>
      </c>
      <c r="J98" s="84">
        <f t="shared" si="0"/>
        <v>1439.8260726515095</v>
      </c>
      <c r="K98" s="84">
        <f t="shared" si="1"/>
        <v>4235.2936311788753</v>
      </c>
      <c r="L98" s="84">
        <f t="shared" si="2"/>
        <v>2795.4675585273658</v>
      </c>
      <c r="M98" s="84">
        <f t="shared" si="3"/>
        <v>0</v>
      </c>
      <c r="N98" s="84">
        <f t="shared" si="26"/>
        <v>214822.93778742914</v>
      </c>
      <c r="O98" s="85">
        <f t="shared" si="11"/>
        <v>217542.15357787133</v>
      </c>
      <c r="P98" s="85">
        <f t="shared" si="5"/>
        <v>214745.3482690267</v>
      </c>
      <c r="Q98" s="84">
        <f t="shared" si="15"/>
        <v>1439.3215689832639</v>
      </c>
      <c r="R98" s="86">
        <f t="shared" si="16"/>
        <v>839.432310875967</v>
      </c>
      <c r="S98" s="86">
        <f t="shared" si="19"/>
        <v>599.88925810729688</v>
      </c>
      <c r="T98" s="97">
        <f t="array" ref="T98">(AVERAGE(I98:I109)*INDEX(tasapd,MATCH($I$24&amp;B98&amp;B98,Buck&amp;Madur1&amp;Madur2,0))*$I$25)*(IF($D$40=2,IF(MOD(H98,12)=1,1,0),0))</f>
        <v>0</v>
      </c>
      <c r="U98" s="88">
        <f>(P98/SUM($P$89:$P$100)*$T$89*(1+IF($I$11='[1]Curva Cupon'!$K$6,'[1]Curva Cupon'!K65,'[1]Curva Cupon'!L65))^H98)*E98</f>
        <v>17.283983663838264</v>
      </c>
      <c r="V98" s="89">
        <f t="shared" si="7"/>
        <v>1.2164585475309277</v>
      </c>
      <c r="W98" s="90">
        <f t="shared" si="21"/>
        <v>13.804708864331358</v>
      </c>
      <c r="X98" s="91">
        <f t="shared" si="12"/>
        <v>43.852087894173501</v>
      </c>
      <c r="Y98" s="92">
        <f t="shared" si="17"/>
        <v>58.873255306035787</v>
      </c>
      <c r="Z98" s="94"/>
      <c r="AA98" s="94"/>
      <c r="AB98" s="86">
        <f t="shared" si="18"/>
        <v>84.378682548926491</v>
      </c>
      <c r="AC98" s="95">
        <f t="shared" si="20"/>
        <v>557.09984720056787</v>
      </c>
      <c r="AD98" s="95">
        <f>AC98/(1+IF($I$11='[1]Curva Cupon'!K63,'[1]Curva Cupon'!K65,'[1]Curva Cupon'!L65))^H98</f>
        <v>313.12128889532761</v>
      </c>
      <c r="AE98" s="98">
        <f t="shared" si="25"/>
        <v>3.0171654506071854E-2</v>
      </c>
      <c r="AF98" s="96">
        <f>IF(MOD(H98,12)=6,1,0)*AVERAGE(O92:O103)/(1+IF($I$11='[1]Curva Cupon'!K63,'[1]Curva Cupon'!K65,'[1]Curva Cupon'!L65))^H98</f>
        <v>0</v>
      </c>
    </row>
    <row r="99" spans="1:32" x14ac:dyDescent="0.25">
      <c r="A99" s="1">
        <v>99</v>
      </c>
      <c r="B99" s="2">
        <f t="shared" si="29"/>
        <v>4</v>
      </c>
      <c r="C99" s="2">
        <f t="shared" si="23"/>
        <v>0</v>
      </c>
      <c r="D99" s="2">
        <f t="shared" si="10"/>
        <v>0</v>
      </c>
      <c r="E99" s="2">
        <v>1</v>
      </c>
      <c r="H99" s="82">
        <f t="shared" si="13"/>
        <v>59</v>
      </c>
      <c r="I99" s="83">
        <f t="shared" si="14"/>
        <v>214822.93778742914</v>
      </c>
      <c r="J99" s="84">
        <f t="shared" si="0"/>
        <v>1421.3304538199109</v>
      </c>
      <c r="K99" s="84">
        <f t="shared" si="1"/>
        <v>4235.2936311788753</v>
      </c>
      <c r="L99" s="84">
        <f t="shared" si="2"/>
        <v>2813.9631773589645</v>
      </c>
      <c r="M99" s="84">
        <f t="shared" si="3"/>
        <v>0</v>
      </c>
      <c r="N99" s="84">
        <f t="shared" si="26"/>
        <v>212008.97461007017</v>
      </c>
      <c r="O99" s="85">
        <f t="shared" si="11"/>
        <v>214745.3482690267</v>
      </c>
      <c r="P99" s="85">
        <f t="shared" si="5"/>
        <v>211930.04734135044</v>
      </c>
      <c r="Q99" s="84">
        <f t="shared" si="15"/>
        <v>1420.8170992101172</v>
      </c>
      <c r="R99" s="86">
        <f t="shared" si="16"/>
        <v>828.64024733857434</v>
      </c>
      <c r="S99" s="86">
        <f t="shared" si="19"/>
        <v>592.17685187154291</v>
      </c>
      <c r="T99" s="97">
        <f t="array" ref="T99">(AVERAGE(I99:I110)*INDEX(tasapd,MATCH($I$24&amp;B99&amp;B99,Buck&amp;Madur1&amp;Madur2,0))*$I$25)*(IF($D$40=2,IF(MOD(H99,12)=1,1,0),0))</f>
        <v>0</v>
      </c>
      <c r="U99" s="88">
        <f>(P99/SUM($P$89:$P$100)*$T$89*(1+IF($I$11='[1]Curva Cupon'!$K$6,'[1]Curva Cupon'!K66,'[1]Curva Cupon'!L66))^H99)*E99</f>
        <v>17.227678672756596</v>
      </c>
      <c r="V99" s="89">
        <f t="shared" si="7"/>
        <v>1.2164585475309277</v>
      </c>
      <c r="W99" s="90">
        <f t="shared" si="21"/>
        <v>13.627230235919251</v>
      </c>
      <c r="X99" s="91">
        <f t="shared" si="12"/>
        <v>43.288308643995016</v>
      </c>
      <c r="Y99" s="92">
        <f t="shared" si="17"/>
        <v>58.131997427445192</v>
      </c>
      <c r="Z99" s="94"/>
      <c r="AA99" s="94"/>
      <c r="AB99" s="86">
        <f t="shared" si="18"/>
        <v>84.573083765103661</v>
      </c>
      <c r="AC99" s="95">
        <f t="shared" si="20"/>
        <v>548.50808686112782</v>
      </c>
      <c r="AD99" s="95">
        <f>AC99/(1+IF($I$11='[1]Curva Cupon'!K64,'[1]Curva Cupon'!K66,'[1]Curva Cupon'!L66))^H99</f>
        <v>305.24492071490459</v>
      </c>
      <c r="AE99" s="98">
        <f t="shared" si="25"/>
        <v>3.0066319732126191E-2</v>
      </c>
      <c r="AF99" s="96">
        <f>IF(MOD(H99,12)=6,1,0)*AVERAGE(O93:O104)/(1+IF($I$11='[1]Curva Cupon'!K64,'[1]Curva Cupon'!K66,'[1]Curva Cupon'!L66))^H99</f>
        <v>0</v>
      </c>
    </row>
    <row r="100" spans="1:32" x14ac:dyDescent="0.25">
      <c r="A100" s="1">
        <v>100</v>
      </c>
      <c r="B100" s="2">
        <f t="shared" si="29"/>
        <v>4</v>
      </c>
      <c r="C100" s="2">
        <f t="shared" si="23"/>
        <v>0</v>
      </c>
      <c r="D100" s="2">
        <f t="shared" si="10"/>
        <v>0</v>
      </c>
      <c r="E100" s="2">
        <v>1</v>
      </c>
      <c r="H100" s="82">
        <f t="shared" si="13"/>
        <v>60</v>
      </c>
      <c r="I100" s="83">
        <f t="shared" si="14"/>
        <v>212008.97461007017</v>
      </c>
      <c r="J100" s="84">
        <f t="shared" si="0"/>
        <v>1402.7124626449379</v>
      </c>
      <c r="K100" s="84">
        <f t="shared" si="1"/>
        <v>4235.2936311788753</v>
      </c>
      <c r="L100" s="84">
        <f t="shared" si="2"/>
        <v>2832.5811685339377</v>
      </c>
      <c r="M100" s="84">
        <f t="shared" si="3"/>
        <v>0</v>
      </c>
      <c r="N100" s="84">
        <f t="shared" si="26"/>
        <v>209176.39344153623</v>
      </c>
      <c r="O100" s="85">
        <f t="shared" si="11"/>
        <v>211930.04734135044</v>
      </c>
      <c r="P100" s="85">
        <f t="shared" si="5"/>
        <v>209096.1284224992</v>
      </c>
      <c r="Q100" s="84">
        <f t="shared" si="15"/>
        <v>1402.1902570935958</v>
      </c>
      <c r="R100" s="86">
        <f t="shared" si="16"/>
        <v>817.7768145525024</v>
      </c>
      <c r="S100" s="86">
        <f t="shared" si="19"/>
        <v>584.41344254109345</v>
      </c>
      <c r="T100" s="97">
        <f t="array" ref="T100">(AVERAGE(I100:I111)*INDEX(tasapd,MATCH($I$24&amp;B100&amp;B100,Buck&amp;Madur1&amp;Madur2,0))*$I$25)*(IF($D$40=2,IF(MOD(H100,12)=1,1,0),0))</f>
        <v>0</v>
      </c>
      <c r="U100" s="88">
        <f>(P100/SUM($P$89:$P$100)*$T$89*(1+IF($I$11='[1]Curva Cupon'!$K$6,'[1]Curva Cupon'!K67,'[1]Curva Cupon'!L67))^H100)*E100</f>
        <v>17.16699832695334</v>
      </c>
      <c r="V100" s="89">
        <f t="shared" si="7"/>
        <v>1.2164585475309277</v>
      </c>
      <c r="W100" s="90">
        <f t="shared" si="21"/>
        <v>13.448577919423997</v>
      </c>
      <c r="X100" s="91">
        <f t="shared" si="12"/>
        <v>42.720801052024726</v>
      </c>
      <c r="Y100" s="92">
        <f t="shared" si="17"/>
        <v>57.385837518979649</v>
      </c>
      <c r="Z100" s="94"/>
      <c r="AA100" s="94"/>
      <c r="AB100" s="86">
        <f t="shared" si="18"/>
        <v>84.767932864937109</v>
      </c>
      <c r="AC100" s="95">
        <f t="shared" si="20"/>
        <v>539.86434886818256</v>
      </c>
      <c r="AD100" s="95">
        <f>AC100/(1+IF($I$11='[1]Curva Cupon'!K65,'[1]Curva Cupon'!K67,'[1]Curva Cupon'!L67))^H100</f>
        <v>297.46502790308421</v>
      </c>
      <c r="AE100" s="98">
        <f t="shared" si="25"/>
        <v>2.9957596701760177E-2</v>
      </c>
      <c r="AF100" s="96">
        <f>IF(MOD(H100,12)=6,1,0)*AVERAGE(O94:O105)/(1+IF($I$11='[1]Curva Cupon'!K65,'[1]Curva Cupon'!K67,'[1]Curva Cupon'!L67))^H100</f>
        <v>0</v>
      </c>
    </row>
    <row r="101" spans="1:32" x14ac:dyDescent="0.25">
      <c r="A101" s="1">
        <v>101</v>
      </c>
      <c r="B101" s="2">
        <f>B100+1</f>
        <v>5</v>
      </c>
      <c r="C101" s="2">
        <f t="shared" si="23"/>
        <v>0</v>
      </c>
      <c r="D101" s="2">
        <f t="shared" si="10"/>
        <v>0</v>
      </c>
      <c r="E101" s="2">
        <v>1</v>
      </c>
      <c r="H101" s="82">
        <f t="shared" si="13"/>
        <v>61</v>
      </c>
      <c r="I101" s="83">
        <f t="shared" si="14"/>
        <v>209176.39344153623</v>
      </c>
      <c r="J101" s="84">
        <f t="shared" si="0"/>
        <v>1383.9712894759073</v>
      </c>
      <c r="K101" s="84">
        <f t="shared" si="1"/>
        <v>4235.2936311788753</v>
      </c>
      <c r="L101" s="84">
        <f t="shared" si="2"/>
        <v>2851.3223417029681</v>
      </c>
      <c r="M101" s="84">
        <f t="shared" si="3"/>
        <v>0</v>
      </c>
      <c r="N101" s="84">
        <f t="shared" si="26"/>
        <v>206325.07109983327</v>
      </c>
      <c r="O101" s="85">
        <f t="shared" si="11"/>
        <v>209096.1284224992</v>
      </c>
      <c r="P101" s="85">
        <f t="shared" si="5"/>
        <v>206243.46833047897</v>
      </c>
      <c r="Q101" s="84">
        <f t="shared" si="15"/>
        <v>1383.440232983017</v>
      </c>
      <c r="R101" s="86">
        <f t="shared" si="16"/>
        <v>806.84154031823834</v>
      </c>
      <c r="S101" s="86">
        <f t="shared" si="19"/>
        <v>576.5986926647787</v>
      </c>
      <c r="T101" s="97">
        <f t="array" ref="T101">(AVERAGE(I101:I112)*INDEX(tasapd,MATCH($I$24&amp;B101&amp;B101,Buck&amp;Madur1&amp;Madur2,0))*$I$25)*(IF($D$40=2,IF(MOD(H101,12)=1,1,0),0))</f>
        <v>115.13197043772512</v>
      </c>
      <c r="U101" s="88">
        <f>(P101/SUM($P$101:$P$112)*$T$101*(1+IF($I$11='[1]Curva Cupon'!$K$6,'[1]Curva Cupon'!K68,'[1]Curva Cupon'!L68))^H101)*E101</f>
        <v>19.080212910219966</v>
      </c>
      <c r="V101" s="89">
        <f t="shared" si="7"/>
        <v>1.2164585475309277</v>
      </c>
      <c r="W101" s="90">
        <f t="shared" si="21"/>
        <v>13.268744149387064</v>
      </c>
      <c r="X101" s="91">
        <f t="shared" si="12"/>
        <v>42.149540450479101</v>
      </c>
      <c r="Y101" s="92">
        <f t="shared" si="17"/>
        <v>56.634743147397096</v>
      </c>
      <c r="Z101" s="94"/>
      <c r="AA101" s="94"/>
      <c r="AB101" s="86">
        <f t="shared" si="18"/>
        <v>84.96323088031221</v>
      </c>
      <c r="AC101" s="95">
        <f t="shared" si="20"/>
        <v>529.18999202164355</v>
      </c>
      <c r="AD101" s="95">
        <f>AC101/(1+IF($I$11='[1]Curva Cupon'!K66,'[1]Curva Cupon'!K68,'[1]Curva Cupon'!L68))^H101</f>
        <v>288.70130180525177</v>
      </c>
      <c r="AE101" s="98">
        <f t="shared" si="25"/>
        <v>2.9845305891720356E-2</v>
      </c>
      <c r="AF101" s="96">
        <f>IF(MOD(H101,12)=6,1,0)*AVERAGE(O95:O106)/(1+IF($I$11='[1]Curva Cupon'!K66,'[1]Curva Cupon'!K68,'[1]Curva Cupon'!L68))^H101</f>
        <v>0</v>
      </c>
    </row>
    <row r="102" spans="1:32" x14ac:dyDescent="0.25">
      <c r="A102" s="1">
        <v>102</v>
      </c>
      <c r="B102" s="1">
        <f>B101</f>
        <v>5</v>
      </c>
      <c r="C102" s="2">
        <f t="shared" si="23"/>
        <v>0</v>
      </c>
      <c r="D102" s="2">
        <f t="shared" si="10"/>
        <v>0</v>
      </c>
      <c r="E102" s="2">
        <v>1</v>
      </c>
      <c r="H102" s="82">
        <f t="shared" si="13"/>
        <v>62</v>
      </c>
      <c r="I102" s="83">
        <f t="shared" si="14"/>
        <v>206325.07109983327</v>
      </c>
      <c r="J102" s="84">
        <f t="shared" si="0"/>
        <v>1365.106119305254</v>
      </c>
      <c r="K102" s="84">
        <f t="shared" si="1"/>
        <v>4235.2936311788753</v>
      </c>
      <c r="L102" s="84">
        <f t="shared" si="2"/>
        <v>2870.1875118736216</v>
      </c>
      <c r="M102" s="84">
        <f t="shared" si="3"/>
        <v>0</v>
      </c>
      <c r="N102" s="84">
        <f t="shared" si="26"/>
        <v>203454.88358795963</v>
      </c>
      <c r="O102" s="85">
        <f t="shared" si="11"/>
        <v>206243.46833047897</v>
      </c>
      <c r="P102" s="85">
        <f t="shared" si="5"/>
        <v>203371.94306828803</v>
      </c>
      <c r="Q102" s="84">
        <f t="shared" si="15"/>
        <v>1364.5662118708158</v>
      </c>
      <c r="R102" s="86">
        <f t="shared" si="16"/>
        <v>795.83394931206112</v>
      </c>
      <c r="S102" s="86">
        <f t="shared" si="19"/>
        <v>568.73226255875466</v>
      </c>
      <c r="T102" s="97">
        <f t="array" ref="T102">(AVERAGE(I102:I113)*INDEX(tasapd,MATCH($I$24&amp;B102&amp;B102,Buck&amp;Madur1&amp;Madur2,0))*$I$25)*(IF($D$40=2,IF(MOD(H102,12)=1,1,0),0))</f>
        <v>0</v>
      </c>
      <c r="U102" s="88">
        <f>(P102/SUM($P$101:$P$112)*$T$101*(1+IF($I$11='[1]Curva Cupon'!$K$6,'[1]Curva Cupon'!K69,'[1]Curva Cupon'!L69))^H102)*E102</f>
        <v>19.002388664861286</v>
      </c>
      <c r="V102" s="89">
        <f t="shared" si="7"/>
        <v>1.2164585475309277</v>
      </c>
      <c r="W102" s="90">
        <f t="shared" si="21"/>
        <v>13.087721108971408</v>
      </c>
      <c r="X102" s="91">
        <f t="shared" si="12"/>
        <v>41.574502008365428</v>
      </c>
      <c r="Y102" s="92">
        <f t="shared" si="17"/>
        <v>55.878681664867763</v>
      </c>
      <c r="Z102" s="94"/>
      <c r="AA102" s="94"/>
      <c r="AB102" s="86">
        <f t="shared" si="18"/>
        <v>85.158978845491617</v>
      </c>
      <c r="AC102" s="95">
        <f t="shared" si="20"/>
        <v>520.44957671326938</v>
      </c>
      <c r="AD102" s="95">
        <f>AC102/(1+IF($I$11='[1]Curva Cupon'!K67,'[1]Curva Cupon'!K69,'[1]Curva Cupon'!L69))^H102</f>
        <v>281.12640180531309</v>
      </c>
      <c r="AE102" s="98">
        <f t="shared" si="25"/>
        <v>2.9742914599752295E-2</v>
      </c>
      <c r="AF102" s="96">
        <f>IF(MOD(H102,12)=6,1,0)*AVERAGE(O96:O107)/(1+IF($I$11='[1]Curva Cupon'!K67,'[1]Curva Cupon'!K69,'[1]Curva Cupon'!L69))^H102</f>
        <v>0</v>
      </c>
    </row>
    <row r="103" spans="1:32" x14ac:dyDescent="0.25">
      <c r="A103" s="1">
        <v>103</v>
      </c>
      <c r="B103" s="2">
        <f>B102</f>
        <v>5</v>
      </c>
      <c r="C103" s="2">
        <f t="shared" si="23"/>
        <v>0</v>
      </c>
      <c r="D103" s="2">
        <f t="shared" si="10"/>
        <v>0</v>
      </c>
      <c r="E103" s="2">
        <v>1</v>
      </c>
      <c r="H103" s="82">
        <f t="shared" si="13"/>
        <v>63</v>
      </c>
      <c r="I103" s="83">
        <f t="shared" si="14"/>
        <v>203454.88358795963</v>
      </c>
      <c r="J103" s="84">
        <f t="shared" si="0"/>
        <v>1346.1161317330875</v>
      </c>
      <c r="K103" s="84">
        <f t="shared" si="1"/>
        <v>4235.2936311788753</v>
      </c>
      <c r="L103" s="84">
        <f t="shared" si="2"/>
        <v>2889.1774994457878</v>
      </c>
      <c r="M103" s="84">
        <f t="shared" si="3"/>
        <v>0</v>
      </c>
      <c r="N103" s="84">
        <f t="shared" si="26"/>
        <v>200565.70608851383</v>
      </c>
      <c r="O103" s="85">
        <f t="shared" si="11"/>
        <v>203371.94306828803</v>
      </c>
      <c r="P103" s="85">
        <f t="shared" si="5"/>
        <v>200481.42781852497</v>
      </c>
      <c r="Q103" s="84">
        <f t="shared" si="15"/>
        <v>1345.5673733571009</v>
      </c>
      <c r="R103" s="86">
        <f t="shared" si="16"/>
        <v>784.75356306537083</v>
      </c>
      <c r="S103" s="86">
        <f t="shared" si="19"/>
        <v>560.81381029173008</v>
      </c>
      <c r="T103" s="97">
        <f t="array" ref="T103">(AVERAGE(I103:I114)*INDEX(tasapd,MATCH($I$24&amp;B103&amp;B103,Buck&amp;Madur1&amp;Madur2,0))*$I$25)*(IF($D$40=2,IF(MOD(H103,12)=1,1,0),0))</f>
        <v>0</v>
      </c>
      <c r="U103" s="88">
        <f>(P103/SUM($P$101:$P$112)*$T$101*(1+IF($I$11='[1]Curva Cupon'!$K$6,'[1]Curva Cupon'!K70,'[1]Curva Cupon'!L70))^H103)*E103</f>
        <v>18.919316864867021</v>
      </c>
      <c r="V103" s="89">
        <f t="shared" si="7"/>
        <v>1.2164585475309277</v>
      </c>
      <c r="W103" s="90">
        <f t="shared" si="21"/>
        <v>12.905500929621532</v>
      </c>
      <c r="X103" s="91">
        <f t="shared" si="12"/>
        <v>40.99566073040198</v>
      </c>
      <c r="Y103" s="92">
        <f t="shared" si="17"/>
        <v>55.117620207554438</v>
      </c>
      <c r="Z103" s="94"/>
      <c r="AA103" s="94"/>
      <c r="AB103" s="86">
        <f t="shared" si="18"/>
        <v>85.355177797121044</v>
      </c>
      <c r="AC103" s="95">
        <f t="shared" si="20"/>
        <v>511.65693583729643</v>
      </c>
      <c r="AD103" s="95">
        <f>AC103/(1+IF($I$11='[1]Curva Cupon'!K68,'[1]Curva Cupon'!K70,'[1]Curva Cupon'!L70))^H103</f>
        <v>273.64511167303874</v>
      </c>
      <c r="AE103" s="98">
        <f t="shared" si="25"/>
        <v>2.9636919085347272E-2</v>
      </c>
      <c r="AF103" s="96">
        <f>IF(MOD(H103,12)=6,1,0)*AVERAGE(O97:O108)/(1+IF($I$11='[1]Curva Cupon'!K68,'[1]Curva Cupon'!K70,'[1]Curva Cupon'!L70))^H103</f>
        <v>0</v>
      </c>
    </row>
    <row r="104" spans="1:32" x14ac:dyDescent="0.25">
      <c r="A104" s="1">
        <v>104</v>
      </c>
      <c r="B104" s="2">
        <f t="shared" ref="B104:B112" si="30">B103</f>
        <v>5</v>
      </c>
      <c r="C104" s="2">
        <f t="shared" si="23"/>
        <v>0</v>
      </c>
      <c r="D104" s="2">
        <f t="shared" si="10"/>
        <v>0</v>
      </c>
      <c r="E104" s="2">
        <v>1</v>
      </c>
      <c r="H104" s="82">
        <f t="shared" si="13"/>
        <v>64</v>
      </c>
      <c r="I104" s="83">
        <f t="shared" si="14"/>
        <v>200565.70608851383</v>
      </c>
      <c r="J104" s="84">
        <f t="shared" si="0"/>
        <v>1327.0005009315155</v>
      </c>
      <c r="K104" s="84">
        <f t="shared" si="1"/>
        <v>4235.2936311788753</v>
      </c>
      <c r="L104" s="84">
        <f t="shared" si="2"/>
        <v>2908.2931302473598</v>
      </c>
      <c r="M104" s="84">
        <f t="shared" si="3"/>
        <v>0</v>
      </c>
      <c r="N104" s="84">
        <f t="shared" si="26"/>
        <v>197657.41295826648</v>
      </c>
      <c r="O104" s="85">
        <f t="shared" si="11"/>
        <v>200481.42781852497</v>
      </c>
      <c r="P104" s="85">
        <f t="shared" si="5"/>
        <v>197571.79693796032</v>
      </c>
      <c r="Q104" s="84">
        <f t="shared" si="15"/>
        <v>1326.4428916139807</v>
      </c>
      <c r="R104" s="86">
        <f t="shared" si="16"/>
        <v>773.59989994388161</v>
      </c>
      <c r="S104" s="86">
        <f t="shared" si="19"/>
        <v>552.84299167009908</v>
      </c>
      <c r="T104" s="97">
        <f t="array" ref="T104">(AVERAGE(I104:I115)*INDEX(tasapd,MATCH($I$24&amp;B104&amp;B104,Buck&amp;Madur1&amp;Madur2,0))*$I$25)*(IF($D$40=2,IF(MOD(H104,12)=1,1,0),0))</f>
        <v>0</v>
      </c>
      <c r="U104" s="88">
        <f>(P104/SUM($P$101:$P$112)*$T$101*(1+IF($I$11='[1]Curva Cupon'!$K$6,'[1]Curva Cupon'!K71,'[1]Curva Cupon'!L71))^H104)*E104</f>
        <v>18.830870625981952</v>
      </c>
      <c r="V104" s="89">
        <f t="shared" si="7"/>
        <v>1.2164585475309277</v>
      </c>
      <c r="W104" s="90">
        <f t="shared" si="21"/>
        <v>12.72207569072131</v>
      </c>
      <c r="X104" s="91">
        <f t="shared" si="12"/>
        <v>40.412991455931071</v>
      </c>
      <c r="Y104" s="92">
        <f t="shared" si="17"/>
        <v>54.351525694183309</v>
      </c>
      <c r="Z104" s="94"/>
      <c r="AA104" s="94"/>
      <c r="AB104" s="86">
        <f t="shared" si="18"/>
        <v>85.551828774234323</v>
      </c>
      <c r="AC104" s="95">
        <f t="shared" si="20"/>
        <v>502.81181796406622</v>
      </c>
      <c r="AD104" s="95">
        <f>AC104/(1+IF($I$11='[1]Curva Cupon'!K69,'[1]Curva Cupon'!K71,'[1]Curva Cupon'!L71))^H104</f>
        <v>266.25646387454611</v>
      </c>
      <c r="AE104" s="98">
        <f t="shared" si="25"/>
        <v>2.9527113753009294E-2</v>
      </c>
      <c r="AF104" s="96">
        <f>IF(MOD(H104,12)=6,1,0)*AVERAGE(O98:O109)/(1+IF($I$11='[1]Curva Cupon'!K69,'[1]Curva Cupon'!K71,'[1]Curva Cupon'!L71))^H104</f>
        <v>0</v>
      </c>
    </row>
    <row r="105" spans="1:32" x14ac:dyDescent="0.25">
      <c r="A105" s="1">
        <v>105</v>
      </c>
      <c r="B105" s="2">
        <f t="shared" si="30"/>
        <v>5</v>
      </c>
      <c r="C105" s="2">
        <f t="shared" si="23"/>
        <v>0</v>
      </c>
      <c r="D105" s="2">
        <f t="shared" si="10"/>
        <v>0</v>
      </c>
      <c r="E105" s="2">
        <v>1</v>
      </c>
      <c r="H105" s="82">
        <f t="shared" si="13"/>
        <v>65</v>
      </c>
      <c r="I105" s="83">
        <f t="shared" si="14"/>
        <v>197657.41295826648</v>
      </c>
      <c r="J105" s="84">
        <f t="shared" ref="J105:J160" si="31">I105*$I$18</f>
        <v>1307.7583956087303</v>
      </c>
      <c r="K105" s="84">
        <f t="shared" ref="K105:K168" si="32">-$I$21</f>
        <v>4235.2936311788753</v>
      </c>
      <c r="L105" s="84">
        <f t="shared" ref="L105:L168" si="33">K105-J105</f>
        <v>2927.5352355701452</v>
      </c>
      <c r="M105" s="84">
        <f t="shared" ref="M105:M168" si="34">(I105-L105)*0</f>
        <v>0</v>
      </c>
      <c r="N105" s="84">
        <f t="shared" si="26"/>
        <v>194729.87772269634</v>
      </c>
      <c r="O105" s="85">
        <f t="shared" si="11"/>
        <v>197571.79693796032</v>
      </c>
      <c r="P105" s="85">
        <f t="shared" ref="P105:P168" si="35">N105-$I$41*H105*$I$28*$I$29</f>
        <v>194642.92395207292</v>
      </c>
      <c r="Q105" s="84">
        <f t="shared" si="15"/>
        <v>1307.1919353496476</v>
      </c>
      <c r="R105" s="86">
        <f t="shared" si="16"/>
        <v>762.37247512667648</v>
      </c>
      <c r="S105" s="86">
        <f t="shared" si="19"/>
        <v>544.81946022297109</v>
      </c>
      <c r="T105" s="97">
        <f t="array" ref="T105">(AVERAGE(I105:I116)*INDEX(tasapd,MATCH($I$24&amp;B105&amp;B105,Buck&amp;Madur1&amp;Madur2,0))*$I$25)*(IF($D$40=2,IF(MOD(H105,12)=1,1,0),0))</f>
        <v>0</v>
      </c>
      <c r="U105" s="88">
        <f>(P105/SUM($P$101:$P$112)*$T$101*(1+IF($I$11='[1]Curva Cupon'!$K$6,'[1]Curva Cupon'!K72,'[1]Curva Cupon'!L72))^H105)*E105</f>
        <v>18.736920555793834</v>
      </c>
      <c r="V105" s="89">
        <f t="shared" ref="V105:V168" si="36">$L$32</f>
        <v>1.2164585475309277</v>
      </c>
      <c r="W105" s="90">
        <f t="shared" si="21"/>
        <v>12.537437419249548</v>
      </c>
      <c r="X105" s="91">
        <f t="shared" si="12"/>
        <v>39.826468857824814</v>
      </c>
      <c r="Y105" s="92">
        <f t="shared" si="17"/>
        <v>53.58036482460529</v>
      </c>
      <c r="Z105" s="94"/>
      <c r="AA105" s="94"/>
      <c r="AB105" s="86">
        <f t="shared" si="18"/>
        <v>85.748932818259291</v>
      </c>
      <c r="AC105" s="95">
        <f t="shared" si="20"/>
        <v>493.91397167352329</v>
      </c>
      <c r="AD105" s="95">
        <f>AC105/(1+IF($I$11='[1]Curva Cupon'!K70,'[1]Curva Cupon'!K72,'[1]Curva Cupon'!L72))^H105</f>
        <v>258.95950076523957</v>
      </c>
      <c r="AE105" s="98">
        <f t="shared" si="25"/>
        <v>2.9413276763663704E-2</v>
      </c>
      <c r="AF105" s="96">
        <f>IF(MOD(H105,12)=6,1,0)*AVERAGE(O99:O110)/(1+IF($I$11='[1]Curva Cupon'!K70,'[1]Curva Cupon'!K72,'[1]Curva Cupon'!L72))^H105</f>
        <v>0</v>
      </c>
    </row>
    <row r="106" spans="1:32" x14ac:dyDescent="0.25">
      <c r="A106" s="1">
        <v>106</v>
      </c>
      <c r="B106" s="2">
        <f t="shared" si="30"/>
        <v>5</v>
      </c>
      <c r="C106" s="2">
        <f t="shared" si="23"/>
        <v>0</v>
      </c>
      <c r="D106" s="2">
        <f t="shared" ref="D106:D169" si="37">IF($I$8=2,IF(MOD(H106,12)=1,1,0),0)</f>
        <v>0</v>
      </c>
      <c r="E106" s="2">
        <v>1</v>
      </c>
      <c r="H106" s="82">
        <f t="shared" si="13"/>
        <v>66</v>
      </c>
      <c r="I106" s="83">
        <f>N105</f>
        <v>194729.87772269634</v>
      </c>
      <c r="J106" s="84">
        <f t="shared" si="31"/>
        <v>1288.3889789728587</v>
      </c>
      <c r="K106" s="84">
        <f t="shared" si="32"/>
        <v>4235.2936311788753</v>
      </c>
      <c r="L106" s="84">
        <f t="shared" si="33"/>
        <v>2946.9046522060166</v>
      </c>
      <c r="M106" s="84">
        <f t="shared" si="34"/>
        <v>0</v>
      </c>
      <c r="N106" s="84">
        <f t="shared" si="26"/>
        <v>191782.97307049032</v>
      </c>
      <c r="O106" s="85">
        <f t="shared" ref="O106:O169" si="38">P105</f>
        <v>194642.92395207292</v>
      </c>
      <c r="P106" s="85">
        <f t="shared" si="35"/>
        <v>191694.6815495496</v>
      </c>
      <c r="Q106" s="84">
        <f t="shared" si="15"/>
        <v>1287.8136677722277</v>
      </c>
      <c r="R106" s="86">
        <f t="shared" si="16"/>
        <v>751.07080058512338</v>
      </c>
      <c r="S106" s="86">
        <f t="shared" si="19"/>
        <v>536.74286718710437</v>
      </c>
      <c r="T106" s="97">
        <f t="array" ref="T106">(AVERAGE(I106:I117)*INDEX(tasapd,MATCH($I$24&amp;B106&amp;B106,Buck&amp;Madur1&amp;Madur2,0))*$I$25)*(IF($D$40=2,IF(MOD(H106,12)=1,1,0),0))</f>
        <v>0</v>
      </c>
      <c r="U106" s="88">
        <f>(P106/SUM($P$101:$P$112)*$T$101*(1+IF($I$11='[1]Curva Cupon'!$K$6,'[1]Curva Cupon'!K73,'[1]Curva Cupon'!L73))^H106)*E106</f>
        <v>18.637334708005401</v>
      </c>
      <c r="V106" s="89">
        <f t="shared" si="36"/>
        <v>1.2164585475309277</v>
      </c>
      <c r="W106" s="90">
        <f t="shared" si="21"/>
        <v>12.351578089433236</v>
      </c>
      <c r="X106" s="91">
        <f t="shared" ref="X106:X169" si="39">(($L$37-$L$38)/1.2154)*O106*$O$37</f>
        <v>39.236067441383796</v>
      </c>
      <c r="Y106" s="92">
        <f t="shared" si="17"/>
        <v>52.804104078347954</v>
      </c>
      <c r="Z106" s="94"/>
      <c r="AA106" s="94"/>
      <c r="AB106" s="86">
        <f t="shared" si="18"/>
        <v>85.946490973023074</v>
      </c>
      <c r="AC106" s="95">
        <f t="shared" si="20"/>
        <v>484.96314558442384</v>
      </c>
      <c r="AD106" s="95">
        <f>AC106/(1+IF($I$11='[1]Curva Cupon'!K71,'[1]Curva Cupon'!K73,'[1]Curva Cupon'!L73))^H106</f>
        <v>251.75327449180412</v>
      </c>
      <c r="AE106" s="98">
        <f t="shared" si="25"/>
        <v>2.9295168392192383E-2</v>
      </c>
      <c r="AF106" s="96">
        <f>IF(MOD(H106,12)=6,1,0)*AVERAGE(O100:O111)/(1+IF($I$11='[1]Curva Cupon'!K71,'[1]Curva Cupon'!K73,'[1]Curva Cupon'!L73))^H106</f>
        <v>101744.46643482619</v>
      </c>
    </row>
    <row r="107" spans="1:32" x14ac:dyDescent="0.25">
      <c r="A107" s="1">
        <v>107</v>
      </c>
      <c r="B107" s="2">
        <f t="shared" si="30"/>
        <v>5</v>
      </c>
      <c r="C107" s="2">
        <f t="shared" si="23"/>
        <v>0</v>
      </c>
      <c r="D107" s="2">
        <f t="shared" si="37"/>
        <v>0</v>
      </c>
      <c r="E107" s="2">
        <v>1</v>
      </c>
      <c r="H107" s="82">
        <f t="shared" ref="H107:H170" si="40">H106+1</f>
        <v>67</v>
      </c>
      <c r="I107" s="83">
        <f t="shared" ref="I107:I170" si="41">N106</f>
        <v>191782.97307049032</v>
      </c>
      <c r="J107" s="84">
        <f t="shared" si="31"/>
        <v>1268.8914086955699</v>
      </c>
      <c r="K107" s="84">
        <f t="shared" si="32"/>
        <v>4235.2936311788753</v>
      </c>
      <c r="L107" s="84">
        <f t="shared" si="33"/>
        <v>2966.4022224833052</v>
      </c>
      <c r="M107" s="84">
        <f t="shared" si="34"/>
        <v>0</v>
      </c>
      <c r="N107" s="84">
        <f t="shared" si="26"/>
        <v>188816.57084800702</v>
      </c>
      <c r="O107" s="85">
        <f t="shared" si="38"/>
        <v>191694.6815495496</v>
      </c>
      <c r="P107" s="85">
        <f t="shared" si="35"/>
        <v>188726.941576749</v>
      </c>
      <c r="Q107" s="84">
        <f t="shared" ref="Q107:Q170" si="42">O107*$I$18</f>
        <v>1268.3072465533908</v>
      </c>
      <c r="R107" s="86">
        <f t="shared" ref="R107:R170" si="43">O107*$L$29</f>
        <v>739.69438506165216</v>
      </c>
      <c r="S107" s="86">
        <f t="shared" si="19"/>
        <v>528.61286149173861</v>
      </c>
      <c r="T107" s="97">
        <f t="array" ref="T107">(AVERAGE(I107:I118)*INDEX(tasapd,MATCH($I$24&amp;B107&amp;B107,Buck&amp;Madur1&amp;Madur2,0))*$I$25)*(IF($D$40=2,IF(MOD(H107,12)=1,1,0),0))</f>
        <v>0</v>
      </c>
      <c r="U107" s="88">
        <f>(P107/SUM($P$101:$P$112)*$T$101*(1+IF($I$11='[1]Curva Cupon'!$K$6,'[1]Curva Cupon'!K74,'[1]Curva Cupon'!L74))^H107)*E107</f>
        <v>18.531978535905175</v>
      </c>
      <c r="V107" s="89">
        <f t="shared" si="36"/>
        <v>1.2164585475309277</v>
      </c>
      <c r="W107" s="90">
        <f t="shared" si="21"/>
        <v>12.164489622398536</v>
      </c>
      <c r="X107" s="91">
        <f t="shared" si="39"/>
        <v>38.641761543228277</v>
      </c>
      <c r="Y107" s="92">
        <f t="shared" ref="Y107:Y170" si="44">X107+W107+V107</f>
        <v>52.022709713157738</v>
      </c>
      <c r="Z107" s="94"/>
      <c r="AA107" s="94"/>
      <c r="AB107" s="86">
        <f t="shared" ref="AB107:AB170" si="45">$L$36*(1+$I$32)^H107</f>
        <v>86.144504284757659</v>
      </c>
      <c r="AC107" s="95">
        <f t="shared" si="20"/>
        <v>475.9590883842335</v>
      </c>
      <c r="AD107" s="95">
        <f>AC107/(1+IF($I$11='[1]Curva Cupon'!K72,'[1]Curva Cupon'!K74,'[1]Curva Cupon'!L74))^H107</f>
        <v>244.63684689517464</v>
      </c>
      <c r="AE107" s="98">
        <f t="shared" si="25"/>
        <v>2.917252918146393E-2</v>
      </c>
      <c r="AF107" s="96">
        <f>IF(MOD(H107,12)=6,1,0)*AVERAGE(O101:O112)/(1+IF($I$11='[1]Curva Cupon'!K72,'[1]Curva Cupon'!K74,'[1]Curva Cupon'!L74))^H107</f>
        <v>0</v>
      </c>
    </row>
    <row r="108" spans="1:32" x14ac:dyDescent="0.25">
      <c r="A108" s="1">
        <v>108</v>
      </c>
      <c r="B108" s="2">
        <f t="shared" si="30"/>
        <v>5</v>
      </c>
      <c r="C108" s="2">
        <f t="shared" si="23"/>
        <v>0</v>
      </c>
      <c r="D108" s="2">
        <f t="shared" si="37"/>
        <v>0</v>
      </c>
      <c r="E108" s="2">
        <v>1</v>
      </c>
      <c r="H108" s="82">
        <f t="shared" si="40"/>
        <v>68</v>
      </c>
      <c r="I108" s="83">
        <f t="shared" si="41"/>
        <v>188816.57084800702</v>
      </c>
      <c r="J108" s="84">
        <f t="shared" si="31"/>
        <v>1249.2648368754481</v>
      </c>
      <c r="K108" s="84">
        <f t="shared" si="32"/>
        <v>4235.2936311788753</v>
      </c>
      <c r="L108" s="84">
        <f t="shared" si="33"/>
        <v>2986.0287943034273</v>
      </c>
      <c r="M108" s="84">
        <f t="shared" si="34"/>
        <v>0</v>
      </c>
      <c r="N108" s="84">
        <f t="shared" si="26"/>
        <v>185830.5420537036</v>
      </c>
      <c r="O108" s="85">
        <f t="shared" si="38"/>
        <v>188726.941576749</v>
      </c>
      <c r="P108" s="85">
        <f t="shared" si="35"/>
        <v>185739.57503212831</v>
      </c>
      <c r="Q108" s="84">
        <f t="shared" si="42"/>
        <v>1248.6718237917205</v>
      </c>
      <c r="R108" s="86">
        <f t="shared" si="43"/>
        <v>728.24273404839118</v>
      </c>
      <c r="S108" s="86">
        <f t="shared" ref="S108:S171" si="46">Q108-R108</f>
        <v>520.42908974332931</v>
      </c>
      <c r="T108" s="97">
        <f t="array" ref="T108">(AVERAGE(I108:I119)*INDEX(tasapd,MATCH($I$24&amp;B108&amp;B108,Buck&amp;Madur1&amp;Madur2,0))*$I$25)*(IF($D$40=2,IF(MOD(H108,12)=1,1,0),0))</f>
        <v>0</v>
      </c>
      <c r="U108" s="88">
        <f>(P108/SUM($P$101:$P$112)*$T$101*(1+IF($I$11='[1]Curva Cupon'!$K$6,'[1]Curva Cupon'!K75,'[1]Curva Cupon'!L75))^H108)*E108</f>
        <v>18.42071484502312</v>
      </c>
      <c r="V108" s="89">
        <f t="shared" si="36"/>
        <v>1.2164585475309277</v>
      </c>
      <c r="W108" s="90">
        <f t="shared" si="21"/>
        <v>11.976163885819458</v>
      </c>
      <c r="X108" s="91">
        <f t="shared" si="39"/>
        <v>38.043525330182248</v>
      </c>
      <c r="Y108" s="92">
        <f t="shared" si="44"/>
        <v>51.236147763532635</v>
      </c>
      <c r="Z108" s="94"/>
      <c r="AA108" s="94"/>
      <c r="AB108" s="86">
        <f t="shared" si="45"/>
        <v>86.34297380210559</v>
      </c>
      <c r="AC108" s="95">
        <f t="shared" ref="AC108:AC171" si="47">S108-U108+Y108-AB108</f>
        <v>466.90154885973323</v>
      </c>
      <c r="AD108" s="95">
        <f>AC108/(1+IF($I$11='[1]Curva Cupon'!K73,'[1]Curva Cupon'!K75,'[1]Curva Cupon'!L75))^H108</f>
        <v>237.60928941447636</v>
      </c>
      <c r="AE108" s="98">
        <f t="shared" si="25"/>
        <v>2.9045077862819811E-2</v>
      </c>
      <c r="AF108" s="96">
        <f>IF(MOD(H108,12)=6,1,0)*AVERAGE(O102:O113)/(1+IF($I$11='[1]Curva Cupon'!K73,'[1]Curva Cupon'!K75,'[1]Curva Cupon'!L75))^H108</f>
        <v>0</v>
      </c>
    </row>
    <row r="109" spans="1:32" x14ac:dyDescent="0.25">
      <c r="A109" s="1">
        <v>109</v>
      </c>
      <c r="B109" s="2">
        <f t="shared" si="30"/>
        <v>5</v>
      </c>
      <c r="C109" s="2">
        <f t="shared" si="23"/>
        <v>0</v>
      </c>
      <c r="D109" s="2">
        <f t="shared" si="37"/>
        <v>0</v>
      </c>
      <c r="E109" s="2">
        <v>1</v>
      </c>
      <c r="H109" s="82">
        <f t="shared" si="40"/>
        <v>69</v>
      </c>
      <c r="I109" s="83">
        <f t="shared" si="41"/>
        <v>185830.5420537036</v>
      </c>
      <c r="J109" s="84">
        <f t="shared" si="31"/>
        <v>1229.5084100011156</v>
      </c>
      <c r="K109" s="84">
        <f t="shared" si="32"/>
        <v>4235.2936311788753</v>
      </c>
      <c r="L109" s="84">
        <f t="shared" si="33"/>
        <v>3005.7852211777599</v>
      </c>
      <c r="M109" s="84">
        <f t="shared" si="34"/>
        <v>0</v>
      </c>
      <c r="N109" s="84">
        <f t="shared" si="26"/>
        <v>182824.75683252583</v>
      </c>
      <c r="O109" s="85">
        <f t="shared" si="38"/>
        <v>185739.57503212831</v>
      </c>
      <c r="P109" s="85">
        <f t="shared" si="35"/>
        <v>182732.45206063325</v>
      </c>
      <c r="Q109" s="84">
        <f t="shared" si="42"/>
        <v>1228.9065459758401</v>
      </c>
      <c r="R109" s="86">
        <f t="shared" si="43"/>
        <v>716.71534976566261</v>
      </c>
      <c r="S109" s="86">
        <f t="shared" si="46"/>
        <v>512.19119621017751</v>
      </c>
      <c r="T109" s="97">
        <f t="array" ref="T109">(AVERAGE(I109:I120)*INDEX(tasapd,MATCH($I$24&amp;B109&amp;B109,Buck&amp;Madur1&amp;Madur2,0))*$I$25)*(IF($D$40=2,IF(MOD(H109,12)=1,1,0),0))</f>
        <v>0</v>
      </c>
      <c r="U109" s="88">
        <f>(P109/SUM($P$101:$P$112)*$T$101*(1+IF($I$11='[1]Curva Cupon'!$K$6,'[1]Curva Cupon'!K76,'[1]Curva Cupon'!L76))^H109)*E109</f>
        <v>18.303403744957418</v>
      </c>
      <c r="V109" s="89">
        <f t="shared" si="36"/>
        <v>1.2164585475309277</v>
      </c>
      <c r="W109" s="90">
        <f t="shared" ref="W109:W172" si="48">0.15*$L$33*O109/1.18*$O$38</f>
        <v>11.786592693564208</v>
      </c>
      <c r="X109" s="91">
        <f t="shared" si="39"/>
        <v>37.441332798149936</v>
      </c>
      <c r="Y109" s="92">
        <f t="shared" si="44"/>
        <v>50.444384039245072</v>
      </c>
      <c r="Z109" s="94"/>
      <c r="AA109" s="94"/>
      <c r="AB109" s="86">
        <f t="shared" si="45"/>
        <v>86.541900576125187</v>
      </c>
      <c r="AC109" s="95">
        <f t="shared" si="47"/>
        <v>457.79027592834007</v>
      </c>
      <c r="AD109" s="95">
        <f>AC109/(1+IF($I$11='[1]Curva Cupon'!K74,'[1]Curva Cupon'!K76,'[1]Curva Cupon'!L76))^H109</f>
        <v>230.66968299192138</v>
      </c>
      <c r="AE109" s="98">
        <f t="shared" si="25"/>
        <v>2.8912509007800829E-2</v>
      </c>
      <c r="AF109" s="96">
        <f>IF(MOD(H109,12)=6,1,0)*AVERAGE(O103:O114)/(1+IF($I$11='[1]Curva Cupon'!K74,'[1]Curva Cupon'!K76,'[1]Curva Cupon'!L76))^H109</f>
        <v>0</v>
      </c>
    </row>
    <row r="110" spans="1:32" x14ac:dyDescent="0.25">
      <c r="A110" s="1">
        <v>110</v>
      </c>
      <c r="B110" s="2">
        <f t="shared" si="30"/>
        <v>5</v>
      </c>
      <c r="C110" s="2">
        <f t="shared" si="23"/>
        <v>0</v>
      </c>
      <c r="D110" s="2">
        <f t="shared" si="37"/>
        <v>0</v>
      </c>
      <c r="E110" s="2">
        <v>1</v>
      </c>
      <c r="H110" s="82">
        <f t="shared" si="40"/>
        <v>70</v>
      </c>
      <c r="I110" s="83">
        <f t="shared" si="41"/>
        <v>182824.75683252583</v>
      </c>
      <c r="J110" s="84">
        <f t="shared" si="31"/>
        <v>1209.6212689141187</v>
      </c>
      <c r="K110" s="84">
        <f t="shared" si="32"/>
        <v>4235.2936311788753</v>
      </c>
      <c r="L110" s="84">
        <f t="shared" si="33"/>
        <v>3025.6723622647569</v>
      </c>
      <c r="M110" s="84">
        <f t="shared" si="34"/>
        <v>0</v>
      </c>
      <c r="N110" s="84">
        <f t="shared" si="26"/>
        <v>179799.08447026106</v>
      </c>
      <c r="O110" s="85">
        <f t="shared" si="38"/>
        <v>182732.45206063325</v>
      </c>
      <c r="P110" s="85">
        <f t="shared" si="35"/>
        <v>179705.44194805122</v>
      </c>
      <c r="Q110" s="84">
        <f t="shared" si="42"/>
        <v>1209.010553947295</v>
      </c>
      <c r="R110" s="86">
        <f t="shared" si="43"/>
        <v>705.11173114033386</v>
      </c>
      <c r="S110" s="86">
        <f t="shared" si="46"/>
        <v>503.89882280696111</v>
      </c>
      <c r="T110" s="97">
        <f t="array" ref="T110">(AVERAGE(I110:I121)*INDEX(tasapd,MATCH($I$24&amp;B110&amp;B110,Buck&amp;Madur1&amp;Madur2,0))*$I$25)*(IF($D$40=2,IF(MOD(H110,12)=1,1,0),0))</f>
        <v>0</v>
      </c>
      <c r="U110" s="88">
        <f>(P110/SUM($P$101:$P$112)*$T$101*(1+IF($I$11='[1]Curva Cupon'!$K$6,'[1]Curva Cupon'!K77,'[1]Curva Cupon'!L77))^H110)*E110</f>
        <v>18.179902600357909</v>
      </c>
      <c r="V110" s="89">
        <f t="shared" si="36"/>
        <v>1.2164585475309277</v>
      </c>
      <c r="W110" s="90">
        <f t="shared" si="48"/>
        <v>11.595767805339166</v>
      </c>
      <c r="X110" s="91">
        <f t="shared" si="39"/>
        <v>36.835157770984978</v>
      </c>
      <c r="Y110" s="92">
        <f t="shared" si="44"/>
        <v>49.647384123855069</v>
      </c>
      <c r="Z110" s="94"/>
      <c r="AA110" s="94"/>
      <c r="AB110" s="86">
        <f t="shared" si="45"/>
        <v>86.741285660296498</v>
      </c>
      <c r="AC110" s="95">
        <f t="shared" si="47"/>
        <v>448.62501867016169</v>
      </c>
      <c r="AD110" s="95">
        <f>AC110/(1+IF($I$11='[1]Curva Cupon'!K75,'[1]Curva Cupon'!K77,'[1]Curva Cupon'!L77))^H110</f>
        <v>223.81711797865651</v>
      </c>
      <c r="AE110" s="98">
        <f t="shared" si="25"/>
        <v>2.8774490369696069E-2</v>
      </c>
      <c r="AF110" s="96">
        <f>IF(MOD(H110,12)=6,1,0)*AVERAGE(O104:O115)/(1+IF($I$11='[1]Curva Cupon'!K75,'[1]Curva Cupon'!K77,'[1]Curva Cupon'!L77))^H110</f>
        <v>0</v>
      </c>
    </row>
    <row r="111" spans="1:32" x14ac:dyDescent="0.25">
      <c r="A111" s="1">
        <v>111</v>
      </c>
      <c r="B111" s="2">
        <f t="shared" si="30"/>
        <v>5</v>
      </c>
      <c r="C111" s="2">
        <f t="shared" si="23"/>
        <v>0</v>
      </c>
      <c r="D111" s="2">
        <f t="shared" si="37"/>
        <v>0</v>
      </c>
      <c r="E111" s="2">
        <v>1</v>
      </c>
      <c r="H111" s="82">
        <f t="shared" si="40"/>
        <v>71</v>
      </c>
      <c r="I111" s="83">
        <f t="shared" si="41"/>
        <v>179799.08447026106</v>
      </c>
      <c r="J111" s="84">
        <f t="shared" si="31"/>
        <v>1189.6025487715631</v>
      </c>
      <c r="K111" s="84">
        <f t="shared" si="32"/>
        <v>4235.2936311788753</v>
      </c>
      <c r="L111" s="84">
        <f t="shared" si="33"/>
        <v>3045.691082407312</v>
      </c>
      <c r="M111" s="84">
        <f t="shared" si="34"/>
        <v>0</v>
      </c>
      <c r="N111" s="84">
        <f t="shared" si="26"/>
        <v>176753.39338785375</v>
      </c>
      <c r="O111" s="85">
        <f t="shared" si="38"/>
        <v>179705.44194805122</v>
      </c>
      <c r="P111" s="85">
        <f t="shared" si="35"/>
        <v>176658.41311532661</v>
      </c>
      <c r="Q111" s="84">
        <f t="shared" si="42"/>
        <v>1188.9829828631914</v>
      </c>
      <c r="R111" s="86">
        <f t="shared" si="43"/>
        <v>693.43137378402912</v>
      </c>
      <c r="S111" s="86">
        <f t="shared" si="46"/>
        <v>495.55160907916229</v>
      </c>
      <c r="T111" s="97">
        <f t="array" ref="T111">(AVERAGE(I111:I122)*INDEX(tasapd,MATCH($I$24&amp;B111&amp;B111,Buck&amp;Madur1&amp;Madur2,0))*$I$25)*(IF($D$40=2,IF(MOD(H111,12)=1,1,0),0))</f>
        <v>0</v>
      </c>
      <c r="U111" s="88">
        <f>(P111/SUM($P$101:$P$112)*$T$101*(1+IF($I$11='[1]Curva Cupon'!$K$6,'[1]Curva Cupon'!K78,'[1]Curva Cupon'!L78))^H111)*E111</f>
        <v>18.050065981051915</v>
      </c>
      <c r="V111" s="89">
        <f t="shared" si="36"/>
        <v>1.2164585475309277</v>
      </c>
      <c r="W111" s="90">
        <f t="shared" si="48"/>
        <v>11.403680926330571</v>
      </c>
      <c r="X111" s="91">
        <f t="shared" si="39"/>
        <v>36.224973899352108</v>
      </c>
      <c r="Y111" s="92">
        <f t="shared" si="44"/>
        <v>48.845113373213607</v>
      </c>
      <c r="Z111" s="94"/>
      <c r="AA111" s="94"/>
      <c r="AB111" s="86">
        <f t="shared" si="45"/>
        <v>86.941130110526643</v>
      </c>
      <c r="AC111" s="95">
        <f t="shared" si="47"/>
        <v>439.40552636079735</v>
      </c>
      <c r="AD111" s="95">
        <f>AC111/(1+IF($I$11='[1]Curva Cupon'!K76,'[1]Curva Cupon'!K78,'[1]Curva Cupon'!L78))^H111</f>
        <v>217.05069404155105</v>
      </c>
      <c r="AE111" s="98">
        <f t="shared" si="25"/>
        <v>2.8630659866037626E-2</v>
      </c>
      <c r="AF111" s="96">
        <f>IF(MOD(H111,12)=6,1,0)*AVERAGE(O105:O116)/(1+IF($I$11='[1]Curva Cupon'!K76,'[1]Curva Cupon'!K78,'[1]Curva Cupon'!L78))^H111</f>
        <v>0</v>
      </c>
    </row>
    <row r="112" spans="1:32" x14ac:dyDescent="0.25">
      <c r="A112" s="1">
        <v>112</v>
      </c>
      <c r="B112" s="2">
        <f t="shared" si="30"/>
        <v>5</v>
      </c>
      <c r="C112" s="2">
        <f t="shared" si="23"/>
        <v>0</v>
      </c>
      <c r="D112" s="2">
        <f t="shared" si="37"/>
        <v>0</v>
      </c>
      <c r="E112" s="2">
        <v>1</v>
      </c>
      <c r="H112" s="82">
        <f t="shared" si="40"/>
        <v>72</v>
      </c>
      <c r="I112" s="83">
        <f t="shared" si="41"/>
        <v>176753.39338785375</v>
      </c>
      <c r="J112" s="84">
        <f t="shared" si="31"/>
        <v>1169.4513790085057</v>
      </c>
      <c r="K112" s="84">
        <f t="shared" si="32"/>
        <v>4235.2936311788753</v>
      </c>
      <c r="L112" s="84">
        <f t="shared" si="33"/>
        <v>3065.8422521703696</v>
      </c>
      <c r="M112" s="84">
        <f t="shared" si="34"/>
        <v>0</v>
      </c>
      <c r="N112" s="84">
        <f t="shared" si="26"/>
        <v>173687.55113568337</v>
      </c>
      <c r="O112" s="85">
        <f t="shared" si="38"/>
        <v>176658.41311532661</v>
      </c>
      <c r="P112" s="85">
        <f t="shared" si="35"/>
        <v>173591.23311283896</v>
      </c>
      <c r="Q112" s="84">
        <f t="shared" si="42"/>
        <v>1168.8229621585856</v>
      </c>
      <c r="R112" s="86">
        <f t="shared" si="43"/>
        <v>681.67376997119322</v>
      </c>
      <c r="S112" s="86">
        <f t="shared" si="46"/>
        <v>487.14919218739237</v>
      </c>
      <c r="T112" s="97">
        <f t="array" ref="T112">(AVERAGE(I112:I123)*INDEX(tasapd,MATCH($I$24&amp;B112&amp;B112,Buck&amp;Madur1&amp;Madur2,0))*$I$25)*(IF($D$40=2,IF(MOD(H112,12)=1,1,0),0))</f>
        <v>0</v>
      </c>
      <c r="U112" s="88">
        <f>(P112/SUM($P$101:$P$112)*$T$101*(1+IF($I$11='[1]Curva Cupon'!$K$6,'[1]Curva Cupon'!K79,'[1]Curva Cupon'!L79))^H112)*E112</f>
        <v>17.913745611297649</v>
      </c>
      <c r="V112" s="89">
        <f t="shared" si="36"/>
        <v>1.2164585475309277</v>
      </c>
      <c r="W112" s="90">
        <f t="shared" si="48"/>
        <v>11.210323706843775</v>
      </c>
      <c r="X112" s="91">
        <f t="shared" si="39"/>
        <v>35.610754659581225</v>
      </c>
      <c r="Y112" s="92">
        <f t="shared" si="44"/>
        <v>48.037536913955925</v>
      </c>
      <c r="Z112" s="94"/>
      <c r="AA112" s="94"/>
      <c r="AB112" s="86">
        <f t="shared" si="45"/>
        <v>87.141434985155428</v>
      </c>
      <c r="AC112" s="95">
        <f t="shared" si="47"/>
        <v>430.13154850489514</v>
      </c>
      <c r="AD112" s="95">
        <f>AC112/(1+IF($I$11='[1]Curva Cupon'!K77,'[1]Curva Cupon'!K79,'[1]Curva Cupon'!L79))^H112</f>
        <v>210.36952007091438</v>
      </c>
      <c r="AE112" s="98">
        <f t="shared" si="25"/>
        <v>2.8480622144159598E-2</v>
      </c>
      <c r="AF112" s="96">
        <f>IF(MOD(H112,12)=6,1,0)*AVERAGE(O106:O117)/(1+IF($I$11='[1]Curva Cupon'!K77,'[1]Curva Cupon'!K79,'[1]Curva Cupon'!L79))^H112</f>
        <v>0</v>
      </c>
    </row>
    <row r="113" spans="1:32" x14ac:dyDescent="0.25">
      <c r="A113" s="1">
        <v>113</v>
      </c>
      <c r="B113" s="2">
        <f>B112+1</f>
        <v>6</v>
      </c>
      <c r="C113" s="2">
        <f t="shared" si="23"/>
        <v>0</v>
      </c>
      <c r="D113" s="2">
        <f t="shared" si="37"/>
        <v>0</v>
      </c>
      <c r="E113" s="2">
        <v>1</v>
      </c>
      <c r="H113" s="82">
        <f t="shared" si="40"/>
        <v>73</v>
      </c>
      <c r="I113" s="83">
        <f t="shared" si="41"/>
        <v>173687.55113568337</v>
      </c>
      <c r="J113" s="84">
        <f t="shared" si="31"/>
        <v>1149.1668833000936</v>
      </c>
      <c r="K113" s="84">
        <f t="shared" si="32"/>
        <v>4235.2936311788753</v>
      </c>
      <c r="L113" s="84">
        <f t="shared" si="33"/>
        <v>3086.1267478787818</v>
      </c>
      <c r="M113" s="84">
        <f t="shared" si="34"/>
        <v>0</v>
      </c>
      <c r="N113" s="84">
        <f t="shared" si="26"/>
        <v>170601.42438780458</v>
      </c>
      <c r="O113" s="85">
        <f t="shared" si="38"/>
        <v>173591.23311283896</v>
      </c>
      <c r="P113" s="85">
        <f t="shared" si="35"/>
        <v>170503.76861464288</v>
      </c>
      <c r="Q113" s="84">
        <f t="shared" si="42"/>
        <v>1148.5296155086255</v>
      </c>
      <c r="R113" s="86">
        <f t="shared" si="43"/>
        <v>669.83840861701265</v>
      </c>
      <c r="S113" s="86">
        <f t="shared" si="46"/>
        <v>478.69120689161286</v>
      </c>
      <c r="T113" s="97">
        <f t="array" ref="T113">(AVERAGE(I113:I124)*INDEX(tasapd,MATCH($I$24&amp;B113&amp;B113,Buck&amp;Madur1&amp;Madur2,0))*$I$25)*(IF($D$40=2,IF(MOD(H113,12)=1,1,0),0))</f>
        <v>89.456243048790839</v>
      </c>
      <c r="U113" s="88">
        <f>(P113/SUM($P$113:$P$124)*$T$113*(1+IF($I$11='[1]Curva Cupon'!$K$6,'[1]Curva Cupon'!K80,'[1]Curva Cupon'!L80))^H113)*E113</f>
        <v>17.152417443680445</v>
      </c>
      <c r="V113" s="89">
        <f t="shared" si="36"/>
        <v>1.2164585475309277</v>
      </c>
      <c r="W113" s="90">
        <f t="shared" si="48"/>
        <v>11.015687741940154</v>
      </c>
      <c r="X113" s="91">
        <f t="shared" si="39"/>
        <v>34.992473352514025</v>
      </c>
      <c r="Y113" s="92">
        <f t="shared" si="44"/>
        <v>47.224619641985107</v>
      </c>
      <c r="Z113" s="94"/>
      <c r="AA113" s="94"/>
      <c r="AB113" s="86">
        <f t="shared" si="45"/>
        <v>87.342201344960998</v>
      </c>
      <c r="AC113" s="95">
        <f t="shared" si="47"/>
        <v>421.42120774495652</v>
      </c>
      <c r="AD113" s="95">
        <f>AC113/(1+IF($I$11='[1]Curva Cupon'!K78,'[1]Curva Cupon'!K80,'[1]Curva Cupon'!L80))^H113</f>
        <v>204.07215959783542</v>
      </c>
      <c r="AE113" s="98">
        <f t="shared" si="25"/>
        <v>2.8323944661024524E-2</v>
      </c>
      <c r="AF113" s="96">
        <f>IF(MOD(H113,12)=6,1,0)*AVERAGE(O107:O118)/(1+IF($I$11='[1]Curva Cupon'!K78,'[1]Curva Cupon'!K80,'[1]Curva Cupon'!L80))^H113</f>
        <v>0</v>
      </c>
    </row>
    <row r="114" spans="1:32" x14ac:dyDescent="0.25">
      <c r="A114" s="1">
        <v>114</v>
      </c>
      <c r="B114" s="1">
        <f>B113</f>
        <v>6</v>
      </c>
      <c r="C114" s="2">
        <f t="shared" si="23"/>
        <v>0</v>
      </c>
      <c r="D114" s="2">
        <f t="shared" si="37"/>
        <v>0</v>
      </c>
      <c r="E114" s="2">
        <v>1</v>
      </c>
      <c r="H114" s="82">
        <f t="shared" si="40"/>
        <v>74</v>
      </c>
      <c r="I114" s="83">
        <f t="shared" si="41"/>
        <v>170601.42438780458</v>
      </c>
      <c r="J114" s="84">
        <f t="shared" si="31"/>
        <v>1128.7481795234571</v>
      </c>
      <c r="K114" s="84">
        <f t="shared" si="32"/>
        <v>4235.2936311788753</v>
      </c>
      <c r="L114" s="84">
        <f t="shared" si="33"/>
        <v>3106.5454516554182</v>
      </c>
      <c r="M114" s="84">
        <f t="shared" si="34"/>
        <v>0</v>
      </c>
      <c r="N114" s="84">
        <f t="shared" si="26"/>
        <v>167494.87893614915</v>
      </c>
      <c r="O114" s="85">
        <f t="shared" si="38"/>
        <v>170503.76861464288</v>
      </c>
      <c r="P114" s="85">
        <f t="shared" si="35"/>
        <v>167395.88541267015</v>
      </c>
      <c r="Q114" s="84">
        <f t="shared" si="42"/>
        <v>1128.1020607904406</v>
      </c>
      <c r="R114" s="86">
        <f t="shared" si="43"/>
        <v>657.92477525518916</v>
      </c>
      <c r="S114" s="86">
        <f t="shared" si="46"/>
        <v>470.17728553525149</v>
      </c>
      <c r="T114" s="97">
        <f t="array" ref="T114">(AVERAGE(I114:I125)*INDEX(tasapd,MATCH($I$24&amp;B114&amp;B114,Buck&amp;Madur1&amp;Madur2,0))*$I$25)*(IF($D$40=2,IF(MOD(H114,12)=1,1,0),0))</f>
        <v>0</v>
      </c>
      <c r="U114" s="88">
        <f>(P114/SUM($P$113:$P$124)*$T$113*(1+IF($I$11='[1]Curva Cupon'!$K$6,'[1]Curva Cupon'!K81,'[1]Curva Cupon'!L81))^H114)*E114</f>
        <v>17.007883780842281</v>
      </c>
      <c r="V114" s="89">
        <f t="shared" si="36"/>
        <v>1.2164585475309277</v>
      </c>
      <c r="W114" s="90">
        <f t="shared" si="48"/>
        <v>10.819764571071572</v>
      </c>
      <c r="X114" s="91">
        <f t="shared" si="39"/>
        <v>34.370103102342853</v>
      </c>
      <c r="Y114" s="92">
        <f t="shared" si="44"/>
        <v>46.406326220945353</v>
      </c>
      <c r="Z114" s="94"/>
      <c r="AA114" s="94"/>
      <c r="AB114" s="86">
        <f t="shared" si="45"/>
        <v>87.543430253165468</v>
      </c>
      <c r="AC114" s="95">
        <f t="shared" si="47"/>
        <v>412.03229772218907</v>
      </c>
      <c r="AD114" s="95">
        <f>AC114/(1+IF($I$11='[1]Curva Cupon'!K79,'[1]Curva Cupon'!K81,'[1]Curva Cupon'!L81))^H114</f>
        <v>197.5533904806876</v>
      </c>
      <c r="AE114" s="98">
        <f t="shared" si="25"/>
        <v>2.8155141985582929E-2</v>
      </c>
      <c r="AF114" s="96">
        <f>IF(MOD(H114,12)=6,1,0)*AVERAGE(O108:O119)/(1+IF($I$11='[1]Curva Cupon'!K79,'[1]Curva Cupon'!K81,'[1]Curva Cupon'!L81))^H114</f>
        <v>0</v>
      </c>
    </row>
    <row r="115" spans="1:32" x14ac:dyDescent="0.25">
      <c r="A115" s="1">
        <v>115</v>
      </c>
      <c r="B115" s="2">
        <f>B114</f>
        <v>6</v>
      </c>
      <c r="C115" s="2">
        <f t="shared" si="23"/>
        <v>0</v>
      </c>
      <c r="D115" s="2">
        <f t="shared" si="37"/>
        <v>0</v>
      </c>
      <c r="E115" s="2">
        <v>1</v>
      </c>
      <c r="H115" s="82">
        <f t="shared" si="40"/>
        <v>75</v>
      </c>
      <c r="I115" s="83">
        <f t="shared" si="41"/>
        <v>167494.87893614915</v>
      </c>
      <c r="J115" s="84">
        <f t="shared" si="31"/>
        <v>1108.1943797193471</v>
      </c>
      <c r="K115" s="84">
        <f t="shared" si="32"/>
        <v>4235.2936311788753</v>
      </c>
      <c r="L115" s="84">
        <f t="shared" si="33"/>
        <v>3127.0992514595282</v>
      </c>
      <c r="M115" s="84">
        <f t="shared" si="34"/>
        <v>0</v>
      </c>
      <c r="N115" s="84">
        <f t="shared" si="26"/>
        <v>164367.77968468962</v>
      </c>
      <c r="O115" s="85">
        <f t="shared" si="38"/>
        <v>167395.88541267015</v>
      </c>
      <c r="P115" s="85">
        <f t="shared" si="35"/>
        <v>164267.44841089335</v>
      </c>
      <c r="Q115" s="84">
        <f t="shared" si="42"/>
        <v>1107.5394100447825</v>
      </c>
      <c r="R115" s="86">
        <f t="shared" si="43"/>
        <v>645.93235201556774</v>
      </c>
      <c r="S115" s="86">
        <f t="shared" si="46"/>
        <v>461.60705802921473</v>
      </c>
      <c r="T115" s="97">
        <f t="array" ref="T115">(AVERAGE(I115:I126)*INDEX(tasapd,MATCH($I$24&amp;B115&amp;B115,Buck&amp;Madur1&amp;Madur2,0))*$I$25)*(IF($D$40=2,IF(MOD(H115,12)=1,1,0),0))</f>
        <v>0</v>
      </c>
      <c r="U115" s="88">
        <f>(P115/SUM($P$113:$P$124)*$T$113*(1+IF($I$11='[1]Curva Cupon'!$K$6,'[1]Curva Cupon'!K82,'[1]Curva Cupon'!L82))^H115)*E115</f>
        <v>16.856645653043067</v>
      </c>
      <c r="V115" s="89">
        <f t="shared" si="36"/>
        <v>1.2164585475309277</v>
      </c>
      <c r="W115" s="90">
        <f t="shared" si="48"/>
        <v>10.622545677712489</v>
      </c>
      <c r="X115" s="91">
        <f t="shared" si="39"/>
        <v>33.743616855441985</v>
      </c>
      <c r="Y115" s="92">
        <f t="shared" si="44"/>
        <v>45.582621080685399</v>
      </c>
      <c r="Z115" s="94"/>
      <c r="AA115" s="94"/>
      <c r="AB115" s="86">
        <f t="shared" si="45"/>
        <v>87.745122775440493</v>
      </c>
      <c r="AC115" s="95">
        <f t="shared" si="47"/>
        <v>402.58791068141653</v>
      </c>
      <c r="AD115" s="95">
        <f>AC115/(1+IF($I$11='[1]Curva Cupon'!K80,'[1]Curva Cupon'!K82,'[1]Curva Cupon'!L82))^H115</f>
        <v>191.11721633512778</v>
      </c>
      <c r="AE115" s="98">
        <f t="shared" si="25"/>
        <v>2.7978539045702019E-2</v>
      </c>
      <c r="AF115" s="96">
        <f>IF(MOD(H115,12)=6,1,0)*AVERAGE(O109:O120)/(1+IF($I$11='[1]Curva Cupon'!K80,'[1]Curva Cupon'!K82,'[1]Curva Cupon'!L82))^H115</f>
        <v>0</v>
      </c>
    </row>
    <row r="116" spans="1:32" x14ac:dyDescent="0.25">
      <c r="A116" s="1">
        <v>116</v>
      </c>
      <c r="B116" s="2">
        <f t="shared" ref="B116:B124" si="49">B115</f>
        <v>6</v>
      </c>
      <c r="C116" s="2">
        <f t="shared" si="23"/>
        <v>0</v>
      </c>
      <c r="D116" s="2">
        <f t="shared" si="37"/>
        <v>0</v>
      </c>
      <c r="E116" s="2">
        <v>1</v>
      </c>
      <c r="H116" s="82">
        <f t="shared" si="40"/>
        <v>76</v>
      </c>
      <c r="I116" s="83">
        <f t="shared" si="41"/>
        <v>164367.77968468962</v>
      </c>
      <c r="J116" s="84">
        <f t="shared" si="31"/>
        <v>1087.5045900535204</v>
      </c>
      <c r="K116" s="84">
        <f t="shared" si="32"/>
        <v>4235.2936311788753</v>
      </c>
      <c r="L116" s="84">
        <f t="shared" si="33"/>
        <v>3147.7890411253547</v>
      </c>
      <c r="M116" s="84">
        <f t="shared" si="34"/>
        <v>0</v>
      </c>
      <c r="N116" s="84">
        <f t="shared" si="26"/>
        <v>161219.99064356426</v>
      </c>
      <c r="O116" s="85">
        <f t="shared" si="38"/>
        <v>164267.44841089335</v>
      </c>
      <c r="P116" s="85">
        <f t="shared" si="35"/>
        <v>161118.3216194507</v>
      </c>
      <c r="Q116" s="84">
        <f t="shared" si="42"/>
        <v>1086.8407694374077</v>
      </c>
      <c r="R116" s="86">
        <f t="shared" si="43"/>
        <v>633.86061760161499</v>
      </c>
      <c r="S116" s="86">
        <f t="shared" si="46"/>
        <v>452.98015183579275</v>
      </c>
      <c r="T116" s="97">
        <f t="array" ref="T116">(AVERAGE(I116:I127)*INDEX(tasapd,MATCH($I$24&amp;B116&amp;B116,Buck&amp;Madur1&amp;Madur2,0))*$I$25)*(IF($D$40=2,IF(MOD(H116,12)=1,1,0),0))</f>
        <v>0</v>
      </c>
      <c r="U116" s="88">
        <f>(P116/SUM($P$113:$P$124)*$T$113*(1+IF($I$11='[1]Curva Cupon'!$K$6,'[1]Curva Cupon'!K83,'[1]Curva Cupon'!L83))^H116)*E116</f>
        <v>16.698548450750522</v>
      </c>
      <c r="V116" s="89">
        <f t="shared" si="36"/>
        <v>1.2164585475309277</v>
      </c>
      <c r="W116" s="90">
        <f t="shared" si="48"/>
        <v>10.42402248898957</v>
      </c>
      <c r="X116" s="91">
        <f t="shared" si="39"/>
        <v>33.112987379191104</v>
      </c>
      <c r="Y116" s="92">
        <f t="shared" si="44"/>
        <v>44.753468415711602</v>
      </c>
      <c r="Z116" s="94"/>
      <c r="AA116" s="94"/>
      <c r="AB116" s="86">
        <f t="shared" si="45"/>
        <v>87.947279979912963</v>
      </c>
      <c r="AC116" s="95">
        <f t="shared" si="47"/>
        <v>393.08779182084083</v>
      </c>
      <c r="AD116" s="95">
        <f>AC116/(1+IF($I$11='[1]Curva Cupon'!K81,'[1]Curva Cupon'!K83,'[1]Curva Cupon'!L83))^H116</f>
        <v>184.76278180187279</v>
      </c>
      <c r="AE116" s="98">
        <f t="shared" si="25"/>
        <v>2.7793551099347929E-2</v>
      </c>
      <c r="AF116" s="96">
        <f>IF(MOD(H116,12)=6,1,0)*AVERAGE(O110:O121)/(1+IF($I$11='[1]Curva Cupon'!K81,'[1]Curva Cupon'!K83,'[1]Curva Cupon'!L83))^H116</f>
        <v>0</v>
      </c>
    </row>
    <row r="117" spans="1:32" x14ac:dyDescent="0.25">
      <c r="A117" s="1">
        <v>117</v>
      </c>
      <c r="B117" s="2">
        <f t="shared" si="49"/>
        <v>6</v>
      </c>
      <c r="C117" s="2">
        <f t="shared" si="23"/>
        <v>0</v>
      </c>
      <c r="D117" s="2">
        <f t="shared" si="37"/>
        <v>0</v>
      </c>
      <c r="E117" s="2">
        <v>1</v>
      </c>
      <c r="H117" s="82">
        <f t="shared" si="40"/>
        <v>77</v>
      </c>
      <c r="I117" s="83">
        <f t="shared" si="41"/>
        <v>161219.99064356426</v>
      </c>
      <c r="J117" s="84">
        <f t="shared" si="31"/>
        <v>1066.6779107778686</v>
      </c>
      <c r="K117" s="84">
        <f t="shared" si="32"/>
        <v>4235.2936311788753</v>
      </c>
      <c r="L117" s="84">
        <f t="shared" si="33"/>
        <v>3168.6157204010069</v>
      </c>
      <c r="M117" s="84">
        <f t="shared" si="34"/>
        <v>0</v>
      </c>
      <c r="N117" s="84">
        <f t="shared" si="26"/>
        <v>158051.37492316327</v>
      </c>
      <c r="O117" s="85">
        <f t="shared" si="38"/>
        <v>161118.3216194507</v>
      </c>
      <c r="P117" s="85">
        <f t="shared" si="35"/>
        <v>157948.36814873244</v>
      </c>
      <c r="Q117" s="84">
        <f t="shared" si="42"/>
        <v>1066.0052392202078</v>
      </c>
      <c r="R117" s="86">
        <f t="shared" si="43"/>
        <v>621.70904726774927</v>
      </c>
      <c r="S117" s="86">
        <f t="shared" si="46"/>
        <v>444.29619195245857</v>
      </c>
      <c r="T117" s="97">
        <f t="array" ref="T117">(AVERAGE(I117:I128)*INDEX(tasapd,MATCH($I$24&amp;B117&amp;B117,Buck&amp;Madur1&amp;Madur2,0))*$I$25)*(IF($D$40=2,IF(MOD(H117,12)=1,1,0),0))</f>
        <v>0</v>
      </c>
      <c r="U117" s="88">
        <f>(P117/SUM($P$113:$P$124)*$T$113*(1+IF($I$11='[1]Curva Cupon'!$K$6,'[1]Curva Cupon'!K84,'[1]Curva Cupon'!L84))^H117)*E117</f>
        <v>16.533434559833157</v>
      </c>
      <c r="V117" s="89">
        <f t="shared" si="36"/>
        <v>1.2164585475309277</v>
      </c>
      <c r="W117" s="90">
        <f t="shared" si="48"/>
        <v>10.22418637530887</v>
      </c>
      <c r="X117" s="91">
        <f t="shared" si="39"/>
        <v>32.478187260791032</v>
      </c>
      <c r="Y117" s="92">
        <f t="shared" si="44"/>
        <v>43.918832183630826</v>
      </c>
      <c r="Z117" s="94"/>
      <c r="AA117" s="94"/>
      <c r="AB117" s="86">
        <f t="shared" si="45"/>
        <v>88.149902937170651</v>
      </c>
      <c r="AC117" s="95">
        <f t="shared" si="47"/>
        <v>383.53168663908559</v>
      </c>
      <c r="AD117" s="95">
        <f>AC117/(1+IF($I$11='[1]Curva Cupon'!K82,'[1]Curva Cupon'!K84,'[1]Curva Cupon'!L84))^H117</f>
        <v>178.48924029573283</v>
      </c>
      <c r="AE117" s="98">
        <f t="shared" si="25"/>
        <v>2.7599532656343781E-2</v>
      </c>
      <c r="AF117" s="96">
        <f>IF(MOD(H117,12)=6,1,0)*AVERAGE(O111:O122)/(1+IF($I$11='[1]Curva Cupon'!K82,'[1]Curva Cupon'!K84,'[1]Curva Cupon'!L84))^H117</f>
        <v>0</v>
      </c>
    </row>
    <row r="118" spans="1:32" x14ac:dyDescent="0.25">
      <c r="A118" s="1">
        <v>118</v>
      </c>
      <c r="B118" s="2">
        <f t="shared" si="49"/>
        <v>6</v>
      </c>
      <c r="C118" s="2">
        <f t="shared" ref="C118:C181" si="50">IF($I$8=2,IF(MOD(D118,12)=1,1,0),0)</f>
        <v>0</v>
      </c>
      <c r="D118" s="2">
        <f t="shared" si="37"/>
        <v>0</v>
      </c>
      <c r="E118" s="2">
        <v>1</v>
      </c>
      <c r="H118" s="82">
        <f t="shared" si="40"/>
        <v>78</v>
      </c>
      <c r="I118" s="83">
        <f t="shared" si="41"/>
        <v>158051.37492316327</v>
      </c>
      <c r="J118" s="84">
        <f t="shared" si="31"/>
        <v>1045.7134361912913</v>
      </c>
      <c r="K118" s="84">
        <f t="shared" si="32"/>
        <v>4235.2936311788753</v>
      </c>
      <c r="L118" s="84">
        <f t="shared" si="33"/>
        <v>3189.580194987584</v>
      </c>
      <c r="M118" s="84">
        <f t="shared" si="34"/>
        <v>0</v>
      </c>
      <c r="N118" s="84">
        <f t="shared" si="26"/>
        <v>154861.79472817568</v>
      </c>
      <c r="O118" s="85">
        <f t="shared" si="38"/>
        <v>157948.36814873244</v>
      </c>
      <c r="P118" s="85">
        <f t="shared" si="35"/>
        <v>154757.45020342755</v>
      </c>
      <c r="Q118" s="84">
        <f t="shared" si="42"/>
        <v>1045.0319136920823</v>
      </c>
      <c r="R118" s="86">
        <f t="shared" si="43"/>
        <v>609.4771127965214</v>
      </c>
      <c r="S118" s="86">
        <f t="shared" si="46"/>
        <v>435.5548008955609</v>
      </c>
      <c r="T118" s="97">
        <f t="array" ref="T118">(AVERAGE(I118:I129)*INDEX(tasapd,MATCH($I$24&amp;B118&amp;B118,Buck&amp;Madur1&amp;Madur2,0))*$I$25)*(IF($D$40=2,IF(MOD(H118,12)=1,1,0),0))</f>
        <v>0</v>
      </c>
      <c r="U118" s="88">
        <f>(P118/SUM($P$113:$P$124)*$T$113*(1+IF($I$11='[1]Curva Cupon'!$K$6,'[1]Curva Cupon'!K85,'[1]Curva Cupon'!L85))^H118)*E118</f>
        <v>16.361143307215588</v>
      </c>
      <c r="V118" s="89">
        <f t="shared" si="36"/>
        <v>1.2164585475309277</v>
      </c>
      <c r="W118" s="90">
        <f t="shared" si="48"/>
        <v>10.02302864998058</v>
      </c>
      <c r="X118" s="91">
        <f t="shared" si="39"/>
        <v>31.83918890607162</v>
      </c>
      <c r="Y118" s="92">
        <f t="shared" si="44"/>
        <v>43.078676103583128</v>
      </c>
      <c r="Z118" s="94"/>
      <c r="AA118" s="94"/>
      <c r="AB118" s="86">
        <f t="shared" si="45"/>
        <v>88.352992720267792</v>
      </c>
      <c r="AC118" s="95">
        <f t="shared" si="47"/>
        <v>373.91934097166063</v>
      </c>
      <c r="AD118" s="95">
        <f>AC118/(1+IF($I$11='[1]Curva Cupon'!K83,'[1]Curva Cupon'!K85,'[1]Curva Cupon'!L85))^H118</f>
        <v>172.29575391871435</v>
      </c>
      <c r="AE118" s="98">
        <f t="shared" si="25"/>
        <v>2.7395769363552789E-2</v>
      </c>
      <c r="AF118" s="96">
        <f>IF(MOD(H118,12)=6,1,0)*AVERAGE(O112:O123)/(1+IF($I$11='[1]Curva Cupon'!K83,'[1]Curva Cupon'!K85,'[1]Curva Cupon'!L85))^H118</f>
        <v>73454.117459502857</v>
      </c>
    </row>
    <row r="119" spans="1:32" x14ac:dyDescent="0.25">
      <c r="A119" s="1">
        <v>119</v>
      </c>
      <c r="B119" s="2">
        <f t="shared" si="49"/>
        <v>6</v>
      </c>
      <c r="C119" s="2">
        <f t="shared" si="50"/>
        <v>0</v>
      </c>
      <c r="D119" s="2">
        <f t="shared" si="37"/>
        <v>0</v>
      </c>
      <c r="E119" s="2">
        <v>1</v>
      </c>
      <c r="H119" s="82">
        <f t="shared" si="40"/>
        <v>79</v>
      </c>
      <c r="I119" s="83">
        <f t="shared" si="41"/>
        <v>154861.79472817568</v>
      </c>
      <c r="J119" s="84">
        <f t="shared" si="31"/>
        <v>1024.6102546003076</v>
      </c>
      <c r="K119" s="84">
        <f t="shared" si="32"/>
        <v>4235.2936311788753</v>
      </c>
      <c r="L119" s="84">
        <f t="shared" si="33"/>
        <v>3210.6833765785677</v>
      </c>
      <c r="M119" s="84">
        <f t="shared" si="34"/>
        <v>0</v>
      </c>
      <c r="N119" s="84">
        <f t="shared" si="26"/>
        <v>151651.11135159712</v>
      </c>
      <c r="O119" s="85">
        <f t="shared" si="38"/>
        <v>154757.45020342755</v>
      </c>
      <c r="P119" s="85">
        <f t="shared" si="35"/>
        <v>151545.42907653173</v>
      </c>
      <c r="Q119" s="84">
        <f t="shared" si="42"/>
        <v>1023.9198811595504</v>
      </c>
      <c r="R119" s="86">
        <f t="shared" si="43"/>
        <v>597.16428247564261</v>
      </c>
      <c r="S119" s="86">
        <f t="shared" si="46"/>
        <v>426.75559868390781</v>
      </c>
      <c r="T119" s="97">
        <f t="array" ref="T119">(AVERAGE(I119:I130)*INDEX(tasapd,MATCH($I$24&amp;B119&amp;B119,Buck&amp;Madur1&amp;Madur2,0))*$I$25)*(IF($D$40=2,IF(MOD(H119,12)=1,1,0),0))</f>
        <v>0</v>
      </c>
      <c r="U119" s="88">
        <f>(P119/SUM($P$113:$P$124)*$T$113*(1+IF($I$11='[1]Curva Cupon'!$K$6,'[1]Curva Cupon'!K86,'[1]Curva Cupon'!L86))^H119)*E119</f>
        <v>16.18151090558564</v>
      </c>
      <c r="V119" s="89">
        <f t="shared" si="36"/>
        <v>1.2164585475309277</v>
      </c>
      <c r="W119" s="90">
        <f t="shared" si="48"/>
        <v>9.8205405688412313</v>
      </c>
      <c r="X119" s="91">
        <f t="shared" si="39"/>
        <v>31.195964538291715</v>
      </c>
      <c r="Y119" s="92">
        <f t="shared" si="44"/>
        <v>42.23296365466387</v>
      </c>
      <c r="Z119" s="94"/>
      <c r="AA119" s="94"/>
      <c r="AB119" s="86">
        <f t="shared" si="45"/>
        <v>88.556550404730984</v>
      </c>
      <c r="AC119" s="95">
        <f t="shared" si="47"/>
        <v>364.25050102825503</v>
      </c>
      <c r="AD119" s="95">
        <f>AC119/(1+IF($I$11='[1]Curva Cupon'!K84,'[1]Curva Cupon'!K86,'[1]Curva Cupon'!L86))^H119</f>
        <v>166.18149337399004</v>
      </c>
      <c r="AE119" s="98">
        <f t="shared" si="25"/>
        <v>2.7181468553308653E-2</v>
      </c>
      <c r="AF119" s="96">
        <f>IF(MOD(H119,12)=6,1,0)*AVERAGE(O113:O124)/(1+IF($I$11='[1]Curva Cupon'!K84,'[1]Curva Cupon'!K86,'[1]Curva Cupon'!L86))^H119</f>
        <v>0</v>
      </c>
    </row>
    <row r="120" spans="1:32" x14ac:dyDescent="0.25">
      <c r="A120" s="1">
        <v>120</v>
      </c>
      <c r="B120" s="2">
        <f t="shared" si="49"/>
        <v>6</v>
      </c>
      <c r="C120" s="2">
        <f t="shared" si="50"/>
        <v>0</v>
      </c>
      <c r="D120" s="2">
        <f t="shared" si="37"/>
        <v>0</v>
      </c>
      <c r="E120" s="2">
        <v>1</v>
      </c>
      <c r="H120" s="82">
        <f t="shared" si="40"/>
        <v>80</v>
      </c>
      <c r="I120" s="83">
        <f t="shared" si="41"/>
        <v>151651.11135159712</v>
      </c>
      <c r="J120" s="84">
        <f t="shared" si="31"/>
        <v>1003.3674482794107</v>
      </c>
      <c r="K120" s="84">
        <f t="shared" si="32"/>
        <v>4235.2936311788753</v>
      </c>
      <c r="L120" s="84">
        <f t="shared" si="33"/>
        <v>3231.9261828994645</v>
      </c>
      <c r="M120" s="84">
        <f t="shared" si="34"/>
        <v>0</v>
      </c>
      <c r="N120" s="84">
        <f t="shared" si="26"/>
        <v>148419.18516869764</v>
      </c>
      <c r="O120" s="85">
        <f t="shared" si="38"/>
        <v>151545.42907653173</v>
      </c>
      <c r="P120" s="85">
        <f t="shared" si="35"/>
        <v>148312.16514331495</v>
      </c>
      <c r="Q120" s="84">
        <f t="shared" si="42"/>
        <v>1002.6682238971055</v>
      </c>
      <c r="R120" s="86">
        <f t="shared" si="43"/>
        <v>584.77002107486339</v>
      </c>
      <c r="S120" s="86">
        <f t="shared" si="46"/>
        <v>417.89820282224207</v>
      </c>
      <c r="T120" s="97">
        <f t="array" ref="T120">(AVERAGE(I120:I131)*INDEX(tasapd,MATCH($I$24&amp;B120&amp;B120,Buck&amp;Madur1&amp;Madur2,0))*$I$25)*(IF($D$40=2,IF(MOD(H120,12)=1,1,0),0))</f>
        <v>0</v>
      </c>
      <c r="U120" s="88">
        <f>(P120/SUM($P$113:$P$124)*$T$113*(1+IF($I$11='[1]Curva Cupon'!$K$6,'[1]Curva Cupon'!K87,'[1]Curva Cupon'!L87))^H120)*E120</f>
        <v>15.994370397136784</v>
      </c>
      <c r="V120" s="89">
        <f t="shared" si="36"/>
        <v>1.2164585475309277</v>
      </c>
      <c r="W120" s="90">
        <f t="shared" si="48"/>
        <v>9.6167133298734679</v>
      </c>
      <c r="X120" s="91">
        <f t="shared" si="39"/>
        <v>30.548486196931275</v>
      </c>
      <c r="Y120" s="92">
        <f t="shared" si="44"/>
        <v>41.381658074335668</v>
      </c>
      <c r="Z120" s="94"/>
      <c r="AA120" s="94"/>
      <c r="AB120" s="86">
        <f t="shared" si="45"/>
        <v>88.760577068564601</v>
      </c>
      <c r="AC120" s="95">
        <f t="shared" si="47"/>
        <v>354.52491343087638</v>
      </c>
      <c r="AD120" s="95">
        <f>AC120/(1+IF($I$11='[1]Curva Cupon'!K85,'[1]Curva Cupon'!K87,'[1]Curva Cupon'!L87))^H120</f>
        <v>160.14563788072945</v>
      </c>
      <c r="AE120" s="98">
        <f t="shared" si="25"/>
        <v>2.6955748190933389E-2</v>
      </c>
      <c r="AF120" s="96">
        <f>IF(MOD(H120,12)=6,1,0)*AVERAGE(O114:O125)/(1+IF($I$11='[1]Curva Cupon'!K85,'[1]Curva Cupon'!K87,'[1]Curva Cupon'!L87))^H120</f>
        <v>0</v>
      </c>
    </row>
    <row r="121" spans="1:32" x14ac:dyDescent="0.25">
      <c r="A121" s="1">
        <v>121</v>
      </c>
      <c r="B121" s="2">
        <f t="shared" si="49"/>
        <v>6</v>
      </c>
      <c r="C121" s="2">
        <f t="shared" si="50"/>
        <v>0</v>
      </c>
      <c r="D121" s="2">
        <f t="shared" si="37"/>
        <v>0</v>
      </c>
      <c r="E121" s="2">
        <v>1</v>
      </c>
      <c r="H121" s="82">
        <f t="shared" si="40"/>
        <v>81</v>
      </c>
      <c r="I121" s="83">
        <f t="shared" si="41"/>
        <v>148419.18516869764</v>
      </c>
      <c r="J121" s="84">
        <f t="shared" si="31"/>
        <v>981.98409343115691</v>
      </c>
      <c r="K121" s="84">
        <f t="shared" si="32"/>
        <v>4235.2936311788753</v>
      </c>
      <c r="L121" s="84">
        <f t="shared" si="33"/>
        <v>3253.3095377477184</v>
      </c>
      <c r="M121" s="84">
        <f t="shared" si="34"/>
        <v>0</v>
      </c>
      <c r="N121" s="84">
        <f t="shared" si="26"/>
        <v>145165.87563094991</v>
      </c>
      <c r="O121" s="85">
        <f t="shared" si="38"/>
        <v>148312.16514331495</v>
      </c>
      <c r="P121" s="85">
        <f t="shared" si="35"/>
        <v>145057.51785524993</v>
      </c>
      <c r="Q121" s="84">
        <f t="shared" si="42"/>
        <v>981.27601810730334</v>
      </c>
      <c r="R121" s="86">
        <f t="shared" si="43"/>
        <v>572.29378982269589</v>
      </c>
      <c r="S121" s="86">
        <f t="shared" si="46"/>
        <v>408.98222828460746</v>
      </c>
      <c r="T121" s="97">
        <f t="array" ref="T121">(AVERAGE(I121:I132)*INDEX(tasapd,MATCH($I$24&amp;B121&amp;B121,Buck&amp;Madur1&amp;Madur2,0))*$I$25)*(IF($D$40=2,IF(MOD(H121,12)=1,1,0),0))</f>
        <v>0</v>
      </c>
      <c r="U121" s="88">
        <f>(P121/SUM($P$113:$P$124)*$T$113*(1+IF($I$11='[1]Curva Cupon'!$K$6,'[1]Curva Cupon'!K88,'[1]Curva Cupon'!L88))^H121)*E121</f>
        <v>15.799551596329664</v>
      </c>
      <c r="V121" s="89">
        <f t="shared" si="36"/>
        <v>1.2164585475309277</v>
      </c>
      <c r="W121" s="90">
        <f t="shared" si="48"/>
        <v>9.4115380728232374</v>
      </c>
      <c r="X121" s="91">
        <f t="shared" si="39"/>
        <v>29.896725736475368</v>
      </c>
      <c r="Y121" s="92">
        <f t="shared" si="44"/>
        <v>40.524722356829535</v>
      </c>
      <c r="Z121" s="94"/>
      <c r="AA121" s="94"/>
      <c r="AB121" s="86">
        <f t="shared" si="45"/>
        <v>88.965073792256774</v>
      </c>
      <c r="AC121" s="95">
        <f t="shared" si="47"/>
        <v>344.74232525285061</v>
      </c>
      <c r="AD121" s="95">
        <f>AC121/(1+IF($I$11='[1]Curva Cupon'!K86,'[1]Curva Cupon'!K88,'[1]Curva Cupon'!L88))^H121</f>
        <v>154.18737508977944</v>
      </c>
      <c r="AE121" s="98">
        <f t="shared" si="25"/>
        <v>2.671762389579042E-2</v>
      </c>
      <c r="AF121" s="96">
        <f>IF(MOD(H121,12)=6,1,0)*AVERAGE(O115:O126)/(1+IF($I$11='[1]Curva Cupon'!K86,'[1]Curva Cupon'!K88,'[1]Curva Cupon'!L88))^H121</f>
        <v>0</v>
      </c>
    </row>
    <row r="122" spans="1:32" x14ac:dyDescent="0.25">
      <c r="A122" s="1">
        <v>122</v>
      </c>
      <c r="B122" s="2">
        <f t="shared" si="49"/>
        <v>6</v>
      </c>
      <c r="C122" s="2">
        <f t="shared" si="50"/>
        <v>0</v>
      </c>
      <c r="D122" s="2">
        <f t="shared" si="37"/>
        <v>0</v>
      </c>
      <c r="E122" s="2">
        <v>1</v>
      </c>
      <c r="H122" s="82">
        <f t="shared" si="40"/>
        <v>82</v>
      </c>
      <c r="I122" s="83">
        <f t="shared" si="41"/>
        <v>145165.87563094991</v>
      </c>
      <c r="J122" s="84">
        <f t="shared" si="31"/>
        <v>960.45926014599263</v>
      </c>
      <c r="K122" s="84">
        <f t="shared" si="32"/>
        <v>4235.2936311788753</v>
      </c>
      <c r="L122" s="84">
        <f t="shared" si="33"/>
        <v>3274.8343710328827</v>
      </c>
      <c r="M122" s="84">
        <f t="shared" si="34"/>
        <v>0</v>
      </c>
      <c r="N122" s="84">
        <f t="shared" si="26"/>
        <v>141891.04125991702</v>
      </c>
      <c r="O122" s="85">
        <f t="shared" si="38"/>
        <v>145057.51785524993</v>
      </c>
      <c r="P122" s="85">
        <f t="shared" si="35"/>
        <v>141781.34573389977</v>
      </c>
      <c r="Q122" s="84">
        <f t="shared" si="42"/>
        <v>959.74233388059088</v>
      </c>
      <c r="R122" s="86">
        <f t="shared" si="43"/>
        <v>559.73504638298516</v>
      </c>
      <c r="S122" s="86">
        <f t="shared" si="46"/>
        <v>400.00728749760572</v>
      </c>
      <c r="T122" s="97">
        <f t="array" ref="T122">(AVERAGE(I122:I133)*INDEX(tasapd,MATCH($I$24&amp;B122&amp;B122,Buck&amp;Madur1&amp;Madur2,0))*$I$25)*(IF($D$40=2,IF(MOD(H122,12)=1,1,0),0))</f>
        <v>0</v>
      </c>
      <c r="U122" s="88">
        <f>(P122/SUM($P$113:$P$124)*$T$113*(1+IF($I$11='[1]Curva Cupon'!$K$6,'[1]Curva Cupon'!K89,'[1]Curva Cupon'!L89))^H122)*E122</f>
        <v>15.596881031655665</v>
      </c>
      <c r="V122" s="89">
        <f t="shared" si="36"/>
        <v>1.2164585475309277</v>
      </c>
      <c r="W122" s="90">
        <f t="shared" si="48"/>
        <v>9.2050058788145019</v>
      </c>
      <c r="X122" s="91">
        <f t="shared" si="39"/>
        <v>29.240654825190251</v>
      </c>
      <c r="Y122" s="92">
        <f t="shared" si="44"/>
        <v>39.662119251535678</v>
      </c>
      <c r="Z122" s="94"/>
      <c r="AA122" s="94"/>
      <c r="AB122" s="86">
        <f t="shared" si="45"/>
        <v>89.170041658784882</v>
      </c>
      <c r="AC122" s="95">
        <f t="shared" si="47"/>
        <v>334.90248405870085</v>
      </c>
      <c r="AD122" s="95">
        <f>AC122/(1+IF($I$11='[1]Curva Cupon'!K87,'[1]Curva Cupon'!K89,'[1]Curva Cupon'!L89))^H122</f>
        <v>148.30590100018929</v>
      </c>
      <c r="AE122" s="98">
        <f t="shared" si="25"/>
        <v>2.6465993632397572E-2</v>
      </c>
      <c r="AF122" s="96">
        <f>IF(MOD(H122,12)=6,1,0)*AVERAGE(O116:O127)/(1+IF($I$11='[1]Curva Cupon'!K87,'[1]Curva Cupon'!K89,'[1]Curva Cupon'!L89))^H122</f>
        <v>0</v>
      </c>
    </row>
    <row r="123" spans="1:32" x14ac:dyDescent="0.25">
      <c r="A123" s="1">
        <v>123</v>
      </c>
      <c r="B123" s="2">
        <f t="shared" si="49"/>
        <v>6</v>
      </c>
      <c r="C123" s="2">
        <f t="shared" si="50"/>
        <v>0</v>
      </c>
      <c r="D123" s="2">
        <f t="shared" si="37"/>
        <v>0</v>
      </c>
      <c r="E123" s="2">
        <v>1</v>
      </c>
      <c r="H123" s="82">
        <f t="shared" si="40"/>
        <v>83</v>
      </c>
      <c r="I123" s="83">
        <f t="shared" si="41"/>
        <v>141891.04125991702</v>
      </c>
      <c r="J123" s="84">
        <f t="shared" si="31"/>
        <v>938.79201236181484</v>
      </c>
      <c r="K123" s="84">
        <f t="shared" si="32"/>
        <v>4235.2936311788753</v>
      </c>
      <c r="L123" s="84">
        <f t="shared" si="33"/>
        <v>3296.5016188170603</v>
      </c>
      <c r="M123" s="84">
        <f t="shared" si="34"/>
        <v>0</v>
      </c>
      <c r="N123" s="84">
        <f t="shared" si="26"/>
        <v>138594.53964109995</v>
      </c>
      <c r="O123" s="85">
        <f t="shared" si="38"/>
        <v>141781.34573389977</v>
      </c>
      <c r="P123" s="85">
        <f t="shared" si="35"/>
        <v>138483.5063647654</v>
      </c>
      <c r="Q123" s="84">
        <f t="shared" si="42"/>
        <v>938.06623515486501</v>
      </c>
      <c r="R123" s="86">
        <f t="shared" si="43"/>
        <v>547.09324483132434</v>
      </c>
      <c r="S123" s="86">
        <f t="shared" si="46"/>
        <v>390.97299032354067</v>
      </c>
      <c r="T123" s="97">
        <f t="array" ref="T123">(AVERAGE(I123:I134)*INDEX(tasapd,MATCH($I$24&amp;B123&amp;B123,Buck&amp;Madur1&amp;Madur2,0))*$I$25)*(IF($D$40=2,IF(MOD(H123,12)=1,1,0),0))</f>
        <v>0</v>
      </c>
      <c r="U123" s="88">
        <f>(P123/SUM($P$113:$P$124)*$T$113*(1+IF($I$11='[1]Curva Cupon'!$K$6,'[1]Curva Cupon'!K90,'[1]Curva Cupon'!L90))^H123)*E123</f>
        <v>15.386181886385661</v>
      </c>
      <c r="V123" s="89">
        <f t="shared" si="36"/>
        <v>1.2164585475309277</v>
      </c>
      <c r="W123" s="90">
        <f t="shared" si="48"/>
        <v>8.9971077699613673</v>
      </c>
      <c r="X123" s="91">
        <f t="shared" si="39"/>
        <v>28.580244943891266</v>
      </c>
      <c r="Y123" s="92">
        <f t="shared" si="44"/>
        <v>38.79381126138356</v>
      </c>
      <c r="Z123" s="94"/>
      <c r="AA123" s="94"/>
      <c r="AB123" s="86">
        <f t="shared" si="45"/>
        <v>89.375481753621457</v>
      </c>
      <c r="AC123" s="95">
        <f t="shared" si="47"/>
        <v>325.00513794491712</v>
      </c>
      <c r="AD123" s="95">
        <f>AC123/(1+IF($I$11='[1]Curva Cupon'!K88,'[1]Curva Cupon'!K90,'[1]Curva Cupon'!L90))^H123</f>
        <v>142.50041987656812</v>
      </c>
      <c r="AE123" s="98">
        <f t="shared" ref="AE123:AE186" si="51">SUM(AC123:AC134)/AVERAGE(O123:O134)</f>
        <v>2.6199619568570368E-2</v>
      </c>
      <c r="AF123" s="96">
        <f>IF(MOD(H123,12)=6,1,0)*AVERAGE(O117:O128)/(1+IF($I$11='[1]Curva Cupon'!K88,'[1]Curva Cupon'!K90,'[1]Curva Cupon'!L90))^H123</f>
        <v>0</v>
      </c>
    </row>
    <row r="124" spans="1:32" x14ac:dyDescent="0.25">
      <c r="A124" s="1">
        <v>124</v>
      </c>
      <c r="B124" s="2">
        <f t="shared" si="49"/>
        <v>6</v>
      </c>
      <c r="C124" s="2">
        <f t="shared" si="50"/>
        <v>0</v>
      </c>
      <c r="D124" s="2">
        <f t="shared" si="37"/>
        <v>0</v>
      </c>
      <c r="E124" s="2">
        <v>1</v>
      </c>
      <c r="H124" s="82">
        <f t="shared" si="40"/>
        <v>84</v>
      </c>
      <c r="I124" s="83">
        <f t="shared" si="41"/>
        <v>138594.53964109995</v>
      </c>
      <c r="J124" s="84">
        <f t="shared" si="31"/>
        <v>916.98140782326402</v>
      </c>
      <c r="K124" s="84">
        <f t="shared" si="32"/>
        <v>4235.2936311788753</v>
      </c>
      <c r="L124" s="84">
        <f t="shared" si="33"/>
        <v>3318.3122233556114</v>
      </c>
      <c r="M124" s="84">
        <f t="shared" si="34"/>
        <v>0</v>
      </c>
      <c r="N124" s="84">
        <f t="shared" si="26"/>
        <v>135276.22741774435</v>
      </c>
      <c r="O124" s="85">
        <f t="shared" si="38"/>
        <v>138483.5063647654</v>
      </c>
      <c r="P124" s="85">
        <f t="shared" si="35"/>
        <v>135163.85639109253</v>
      </c>
      <c r="Q124" s="84">
        <f t="shared" si="42"/>
        <v>916.24677967476589</v>
      </c>
      <c r="R124" s="86">
        <f t="shared" si="43"/>
        <v>534.36783563131257</v>
      </c>
      <c r="S124" s="86">
        <f t="shared" si="46"/>
        <v>381.87894404345332</v>
      </c>
      <c r="T124" s="97">
        <f t="array" ref="T124">(AVERAGE(I124:I135)*INDEX(tasapd,MATCH($I$24&amp;B124&amp;B124,Buck&amp;Madur1&amp;Madur2,0))*$I$25)*(IF($D$40=2,IF(MOD(H124,12)=1,1,0),0))</f>
        <v>0</v>
      </c>
      <c r="U124" s="88">
        <f>(P124/SUM($P$113:$P$124)*$T$113*(1+IF($I$11='[1]Curva Cupon'!$K$6,'[1]Curva Cupon'!K91,'[1]Curva Cupon'!L91))^H124)*E124</f>
        <v>15.167273938286463</v>
      </c>
      <c r="V124" s="89">
        <f t="shared" si="36"/>
        <v>1.2164585475309277</v>
      </c>
      <c r="W124" s="90">
        <f t="shared" si="48"/>
        <v>8.7878347089776536</v>
      </c>
      <c r="X124" s="91">
        <f t="shared" si="39"/>
        <v>27.915467384702588</v>
      </c>
      <c r="Y124" s="92">
        <f t="shared" si="44"/>
        <v>37.91976064121117</v>
      </c>
      <c r="Z124" s="94"/>
      <c r="AA124" s="94"/>
      <c r="AB124" s="86">
        <f t="shared" si="45"/>
        <v>89.58139516473986</v>
      </c>
      <c r="AC124" s="95">
        <f t="shared" si="47"/>
        <v>315.0500355816381</v>
      </c>
      <c r="AD124" s="95">
        <f>AC124/(1+IF($I$11='[1]Curva Cupon'!K89,'[1]Curva Cupon'!K91,'[1]Curva Cupon'!L91))^H124</f>
        <v>136.77014416727013</v>
      </c>
      <c r="AE124" s="98">
        <f t="shared" si="51"/>
        <v>2.5917106469498623E-2</v>
      </c>
      <c r="AF124" s="96">
        <f>IF(MOD(H124,12)=6,1,0)*AVERAGE(O118:O129)/(1+IF($I$11='[1]Curva Cupon'!K89,'[1]Curva Cupon'!K91,'[1]Curva Cupon'!L91))^H124</f>
        <v>0</v>
      </c>
    </row>
    <row r="125" spans="1:32" x14ac:dyDescent="0.25">
      <c r="A125" s="1">
        <v>125</v>
      </c>
      <c r="B125" s="2">
        <f>B124+1</f>
        <v>7</v>
      </c>
      <c r="C125" s="2">
        <f t="shared" si="50"/>
        <v>0</v>
      </c>
      <c r="D125" s="2">
        <f t="shared" si="37"/>
        <v>0</v>
      </c>
      <c r="E125" s="2">
        <v>1</v>
      </c>
      <c r="H125" s="82">
        <f t="shared" si="40"/>
        <v>85</v>
      </c>
      <c r="I125" s="83">
        <f t="shared" si="41"/>
        <v>135276.22741774435</v>
      </c>
      <c r="J125" s="84">
        <f t="shared" si="31"/>
        <v>895.02649804074736</v>
      </c>
      <c r="K125" s="84">
        <f t="shared" si="32"/>
        <v>4235.2936311788753</v>
      </c>
      <c r="L125" s="84">
        <f t="shared" si="33"/>
        <v>3340.267133138128</v>
      </c>
      <c r="M125" s="84">
        <f t="shared" si="34"/>
        <v>0</v>
      </c>
      <c r="N125" s="84">
        <f t="shared" si="26"/>
        <v>131935.9602846062</v>
      </c>
      <c r="O125" s="85">
        <f t="shared" si="38"/>
        <v>135163.85639109253</v>
      </c>
      <c r="P125" s="85">
        <f t="shared" si="35"/>
        <v>131822.25150763709</v>
      </c>
      <c r="Q125" s="84">
        <f t="shared" si="42"/>
        <v>894.28301895070126</v>
      </c>
      <c r="R125" s="86">
        <f t="shared" si="43"/>
        <v>521.55826561065885</v>
      </c>
      <c r="S125" s="86">
        <f t="shared" si="46"/>
        <v>372.72475334004241</v>
      </c>
      <c r="T125" s="97">
        <f t="array" ref="T125">(AVERAGE(I125:I136)*INDEX(tasapd,MATCH($I$24&amp;B125&amp;B125,Buck&amp;Madur1&amp;Madur2,0))*$I$25)*(IF($D$40=2,IF(MOD(H125,12)=1,1,0),0))</f>
        <v>66.659064834358105</v>
      </c>
      <c r="U125" s="88">
        <f>(P125/SUM($P$125:$P$136)*$T$125*(1+IF($I$11='[1]Curva Cupon'!$K$6,'[1]Curva Cupon'!K92,'[1]Curva Cupon'!L92))^H125)*E125</f>
        <v>15.088455622957039</v>
      </c>
      <c r="V125" s="89">
        <f t="shared" si="36"/>
        <v>1.2164585475309277</v>
      </c>
      <c r="W125" s="90">
        <f t="shared" si="48"/>
        <v>8.5771775987839032</v>
      </c>
      <c r="X125" s="91">
        <f t="shared" si="39"/>
        <v>27.246293249808843</v>
      </c>
      <c r="Y125" s="92">
        <f t="shared" si="44"/>
        <v>37.039929396123675</v>
      </c>
      <c r="Z125" s="94"/>
      <c r="AA125" s="94"/>
      <c r="AB125" s="86">
        <f t="shared" si="45"/>
        <v>89.787782982619987</v>
      </c>
      <c r="AC125" s="95">
        <f t="shared" si="47"/>
        <v>304.88844413058905</v>
      </c>
      <c r="AD125" s="95">
        <f>AC125/(1+IF($I$11='[1]Curva Cupon'!K90,'[1]Curva Cupon'!K92,'[1]Curva Cupon'!L92))^H125</f>
        <v>131.0504722191491</v>
      </c>
      <c r="AE125" s="98">
        <f t="shared" si="51"/>
        <v>2.5616875830704763E-2</v>
      </c>
      <c r="AF125" s="96">
        <f>IF(MOD(H125,12)=6,1,0)*AVERAGE(O119:O130)/(1+IF($I$11='[1]Curva Cupon'!K90,'[1]Curva Cupon'!K92,'[1]Curva Cupon'!L92))^H125</f>
        <v>0</v>
      </c>
    </row>
    <row r="126" spans="1:32" x14ac:dyDescent="0.25">
      <c r="A126" s="1">
        <v>126</v>
      </c>
      <c r="B126" s="1">
        <f>B125</f>
        <v>7</v>
      </c>
      <c r="C126" s="2">
        <f t="shared" si="50"/>
        <v>0</v>
      </c>
      <c r="D126" s="2">
        <f t="shared" si="37"/>
        <v>0</v>
      </c>
      <c r="E126" s="2">
        <v>1</v>
      </c>
      <c r="H126" s="82">
        <f t="shared" si="40"/>
        <v>86</v>
      </c>
      <c r="I126" s="83">
        <f t="shared" si="41"/>
        <v>131935.9602846062</v>
      </c>
      <c r="J126" s="84">
        <f t="shared" si="31"/>
        <v>872.92632824919178</v>
      </c>
      <c r="K126" s="84">
        <f t="shared" si="32"/>
        <v>4235.2936311788753</v>
      </c>
      <c r="L126" s="84">
        <f t="shared" si="33"/>
        <v>3362.3673029296833</v>
      </c>
      <c r="M126" s="84">
        <f t="shared" si="34"/>
        <v>0</v>
      </c>
      <c r="N126" s="84">
        <f t="shared" si="26"/>
        <v>128573.59298167653</v>
      </c>
      <c r="O126" s="85">
        <f t="shared" si="38"/>
        <v>131822.25150763709</v>
      </c>
      <c r="P126" s="85">
        <f t="shared" si="35"/>
        <v>128458.54645439013</v>
      </c>
      <c r="Q126" s="84">
        <f t="shared" si="42"/>
        <v>872.17399821759739</v>
      </c>
      <c r="R126" s="86">
        <f t="shared" si="43"/>
        <v>508.66397793712378</v>
      </c>
      <c r="S126" s="86">
        <f t="shared" si="46"/>
        <v>363.51002028047361</v>
      </c>
      <c r="T126" s="97">
        <f t="array" ref="T126">(AVERAGE(I126:I137)*INDEX(tasapd,MATCH($I$24&amp;B126&amp;B126,Buck&amp;Madur1&amp;Madur2,0))*$I$25)*(IF($D$40=2,IF(MOD(H126,12)=1,1,0),0))</f>
        <v>0</v>
      </c>
      <c r="U126" s="88">
        <f>(P126/SUM($P$125:$P$136)*$T$125*(1+IF($I$11='[1]Curva Cupon'!$K$6,'[1]Curva Cupon'!K93,'[1]Curva Cupon'!L93))^H126)*E126</f>
        <v>14.850231158960181</v>
      </c>
      <c r="V126" s="89">
        <f t="shared" si="36"/>
        <v>1.2164585475309277</v>
      </c>
      <c r="W126" s="90">
        <f t="shared" si="48"/>
        <v>8.3651272821117484</v>
      </c>
      <c r="X126" s="91">
        <f t="shared" si="39"/>
        <v>26.572693450198358</v>
      </c>
      <c r="Y126" s="92">
        <f t="shared" si="44"/>
        <v>36.154279279841035</v>
      </c>
      <c r="Z126" s="94"/>
      <c r="AA126" s="94"/>
      <c r="AB126" s="86">
        <f t="shared" si="45"/>
        <v>89.994646300254175</v>
      </c>
      <c r="AC126" s="95">
        <f t="shared" si="47"/>
        <v>294.81942210110026</v>
      </c>
      <c r="AD126" s="95">
        <f>AC126/(1+IF($I$11='[1]Curva Cupon'!K91,'[1]Curva Cupon'!K93,'[1]Curva Cupon'!L93))^H126</f>
        <v>125.46990556393102</v>
      </c>
      <c r="AE126" s="98">
        <f t="shared" si="51"/>
        <v>2.5296041806673737E-2</v>
      </c>
      <c r="AF126" s="96">
        <f>IF(MOD(H126,12)=6,1,0)*AVERAGE(O120:O131)/(1+IF($I$11='[1]Curva Cupon'!K91,'[1]Curva Cupon'!K93,'[1]Curva Cupon'!L93))^H126</f>
        <v>0</v>
      </c>
    </row>
    <row r="127" spans="1:32" x14ac:dyDescent="0.25">
      <c r="A127" s="1">
        <v>127</v>
      </c>
      <c r="B127" s="2">
        <f>B126</f>
        <v>7</v>
      </c>
      <c r="C127" s="2">
        <f t="shared" si="50"/>
        <v>0</v>
      </c>
      <c r="D127" s="2">
        <f t="shared" si="37"/>
        <v>0</v>
      </c>
      <c r="E127" s="2">
        <v>1</v>
      </c>
      <c r="H127" s="82">
        <f t="shared" si="40"/>
        <v>87</v>
      </c>
      <c r="I127" s="83">
        <f t="shared" si="41"/>
        <v>128573.59298167653</v>
      </c>
      <c r="J127" s="84">
        <f t="shared" si="31"/>
        <v>850.67993736652352</v>
      </c>
      <c r="K127" s="84">
        <f t="shared" si="32"/>
        <v>4235.2936311788753</v>
      </c>
      <c r="L127" s="84">
        <f t="shared" si="33"/>
        <v>3384.6136938123518</v>
      </c>
      <c r="M127" s="84">
        <f t="shared" si="34"/>
        <v>0</v>
      </c>
      <c r="N127" s="84">
        <f t="shared" si="26"/>
        <v>125188.97928786417</v>
      </c>
      <c r="O127" s="85">
        <f t="shared" si="38"/>
        <v>128458.54645439013</v>
      </c>
      <c r="P127" s="85">
        <f t="shared" si="35"/>
        <v>125072.5950102605</v>
      </c>
      <c r="Q127" s="84">
        <f t="shared" si="42"/>
        <v>849.91875639338105</v>
      </c>
      <c r="R127" s="86">
        <f t="shared" si="43"/>
        <v>495.68441209430642</v>
      </c>
      <c r="S127" s="86">
        <f t="shared" si="46"/>
        <v>354.23434429907462</v>
      </c>
      <c r="T127" s="97">
        <f t="array" ref="T127">(AVERAGE(I127:I138)*INDEX(tasapd,MATCH($I$24&amp;B127&amp;B127,Buck&amp;Madur1&amp;Madur2,0))*$I$25)*(IF($D$40=2,IF(MOD(H127,12)=1,1,0),0))</f>
        <v>0</v>
      </c>
      <c r="U127" s="88">
        <f>(P127/SUM($P$125:$P$136)*$T$125*(1+IF($I$11='[1]Curva Cupon'!$K$6,'[1]Curva Cupon'!K94,'[1]Curva Cupon'!L94))^H127)*E127</f>
        <v>14.603149007189531</v>
      </c>
      <c r="V127" s="89">
        <f t="shared" si="36"/>
        <v>1.2164585475309277</v>
      </c>
      <c r="W127" s="90">
        <f t="shared" si="48"/>
        <v>8.1516745411057041</v>
      </c>
      <c r="X127" s="91">
        <f t="shared" si="39"/>
        <v>25.894638704398208</v>
      </c>
      <c r="Y127" s="92">
        <f t="shared" si="44"/>
        <v>35.262771793034837</v>
      </c>
      <c r="Z127" s="94"/>
      <c r="AA127" s="94"/>
      <c r="AB127" s="86">
        <f t="shared" si="45"/>
        <v>90.201986213152907</v>
      </c>
      <c r="AC127" s="95">
        <f t="shared" si="47"/>
        <v>284.69198087176704</v>
      </c>
      <c r="AD127" s="95">
        <f>AC127/(1+IF($I$11='[1]Curva Cupon'!K92,'[1]Curva Cupon'!K94,'[1]Curva Cupon'!L94))^H127</f>
        <v>119.96224073530236</v>
      </c>
      <c r="AE127" s="98">
        <f t="shared" si="51"/>
        <v>2.4953637920894844E-2</v>
      </c>
      <c r="AF127" s="96">
        <f>IF(MOD(H127,12)=6,1,0)*AVERAGE(O121:O132)/(1+IF($I$11='[1]Curva Cupon'!K92,'[1]Curva Cupon'!K94,'[1]Curva Cupon'!L94))^H127</f>
        <v>0</v>
      </c>
    </row>
    <row r="128" spans="1:32" x14ac:dyDescent="0.25">
      <c r="A128" s="1">
        <v>128</v>
      </c>
      <c r="B128" s="2">
        <f t="shared" ref="B128:B136" si="52">B127</f>
        <v>7</v>
      </c>
      <c r="C128" s="2">
        <f t="shared" si="50"/>
        <v>0</v>
      </c>
      <c r="D128" s="2">
        <f t="shared" si="37"/>
        <v>0</v>
      </c>
      <c r="E128" s="2">
        <v>1</v>
      </c>
      <c r="H128" s="82">
        <f t="shared" si="40"/>
        <v>88</v>
      </c>
      <c r="I128" s="83">
        <f t="shared" si="41"/>
        <v>125188.97928786417</v>
      </c>
      <c r="J128" s="84">
        <f t="shared" si="31"/>
        <v>828.28635795187267</v>
      </c>
      <c r="K128" s="84">
        <f t="shared" si="32"/>
        <v>4235.2936311788753</v>
      </c>
      <c r="L128" s="84">
        <f t="shared" si="33"/>
        <v>3407.0072732270028</v>
      </c>
      <c r="M128" s="84">
        <f t="shared" si="34"/>
        <v>0</v>
      </c>
      <c r="N128" s="84">
        <f t="shared" si="26"/>
        <v>121781.97201463717</v>
      </c>
      <c r="O128" s="85">
        <f t="shared" si="38"/>
        <v>125072.5950102605</v>
      </c>
      <c r="P128" s="85">
        <f t="shared" si="35"/>
        <v>121664.24998671621</v>
      </c>
      <c r="Q128" s="84">
        <f t="shared" si="42"/>
        <v>827.51632603718201</v>
      </c>
      <c r="R128" s="86">
        <f t="shared" si="43"/>
        <v>482.61900385726727</v>
      </c>
      <c r="S128" s="86">
        <f t="shared" si="46"/>
        <v>344.89732217991474</v>
      </c>
      <c r="T128" s="97">
        <f t="array" ref="T128">(AVERAGE(I128:I139)*INDEX(tasapd,MATCH($I$24&amp;B128&amp;B128,Buck&amp;Madur1&amp;Madur2,0))*$I$25)*(IF($D$40=2,IF(MOD(H128,12)=1,1,0),0))</f>
        <v>0</v>
      </c>
      <c r="U128" s="88">
        <f>(P128/SUM($P$125:$P$136)*$T$125*(1+IF($I$11='[1]Curva Cupon'!$K$6,'[1]Curva Cupon'!K95,'[1]Curva Cupon'!L95))^H128)*E128</f>
        <v>14.347012766551746</v>
      </c>
      <c r="V128" s="89">
        <f t="shared" si="36"/>
        <v>1.2164585475309277</v>
      </c>
      <c r="W128" s="90">
        <f t="shared" si="48"/>
        <v>7.9368100969222919</v>
      </c>
      <c r="X128" s="91">
        <f t="shared" si="39"/>
        <v>25.212099537200775</v>
      </c>
      <c r="Y128" s="92">
        <f t="shared" si="44"/>
        <v>34.365368181653992</v>
      </c>
      <c r="Z128" s="94"/>
      <c r="AA128" s="94"/>
      <c r="AB128" s="86">
        <f t="shared" si="45"/>
        <v>90.409803819350614</v>
      </c>
      <c r="AC128" s="95">
        <f t="shared" si="47"/>
        <v>274.50587377566637</v>
      </c>
      <c r="AD128" s="95">
        <f>AC128/(1+IF($I$11='[1]Curva Cupon'!K93,'[1]Curva Cupon'!K95,'[1]Curva Cupon'!L95))^H128</f>
        <v>114.52672218594314</v>
      </c>
      <c r="AE128" s="98">
        <f t="shared" si="51"/>
        <v>2.4587320608267526E-2</v>
      </c>
      <c r="AF128" s="96">
        <f>IF(MOD(H128,12)=6,1,0)*AVERAGE(O122:O133)/(1+IF($I$11='[1]Curva Cupon'!K93,'[1]Curva Cupon'!K95,'[1]Curva Cupon'!L95))^H128</f>
        <v>0</v>
      </c>
    </row>
    <row r="129" spans="1:32" x14ac:dyDescent="0.25">
      <c r="A129" s="1">
        <v>129</v>
      </c>
      <c r="B129" s="2">
        <f t="shared" si="52"/>
        <v>7</v>
      </c>
      <c r="C129" s="2">
        <f t="shared" si="50"/>
        <v>0</v>
      </c>
      <c r="D129" s="2">
        <f t="shared" si="37"/>
        <v>0</v>
      </c>
      <c r="E129" s="2">
        <v>1</v>
      </c>
      <c r="H129" s="82">
        <f t="shared" si="40"/>
        <v>89</v>
      </c>
      <c r="I129" s="83">
        <f t="shared" si="41"/>
        <v>121781.97201463717</v>
      </c>
      <c r="J129" s="84">
        <f t="shared" si="31"/>
        <v>805.74461616350186</v>
      </c>
      <c r="K129" s="84">
        <f t="shared" si="32"/>
        <v>4235.2936311788753</v>
      </c>
      <c r="L129" s="84">
        <f t="shared" si="33"/>
        <v>3429.5490150153737</v>
      </c>
      <c r="M129" s="84">
        <f t="shared" si="34"/>
        <v>0</v>
      </c>
      <c r="N129" s="84">
        <f t="shared" si="26"/>
        <v>118352.42299962179</v>
      </c>
      <c r="O129" s="85">
        <f t="shared" si="38"/>
        <v>121664.24998671621</v>
      </c>
      <c r="P129" s="85">
        <f t="shared" si="35"/>
        <v>118233.36322138355</v>
      </c>
      <c r="Q129" s="84">
        <f t="shared" si="42"/>
        <v>804.96573330726301</v>
      </c>
      <c r="R129" s="86">
        <f t="shared" si="43"/>
        <v>469.46718526799219</v>
      </c>
      <c r="S129" s="86">
        <f t="shared" si="46"/>
        <v>335.49854803927082</v>
      </c>
      <c r="T129" s="97">
        <f t="array" ref="T129">(AVERAGE(I129:I140)*INDEX(tasapd,MATCH($I$24&amp;B129&amp;B129,Buck&amp;Madur1&amp;Madur2,0))*$I$25)*(IF($D$40=2,IF(MOD(H129,12)=1,1,0),0))</f>
        <v>0</v>
      </c>
      <c r="U129" s="88">
        <f>(P129/SUM($P$125:$P$136)*$T$125*(1+IF($I$11='[1]Curva Cupon'!$K$6,'[1]Curva Cupon'!K96,'[1]Curva Cupon'!L96))^H129)*E129</f>
        <v>14.081622275917903</v>
      </c>
      <c r="V129" s="89">
        <f t="shared" si="36"/>
        <v>1.2164585475309277</v>
      </c>
      <c r="W129" s="90">
        <f t="shared" si="48"/>
        <v>7.7205246093265334</v>
      </c>
      <c r="X129" s="91">
        <f t="shared" si="39"/>
        <v>24.525046278381993</v>
      </c>
      <c r="Y129" s="92">
        <f t="shared" si="44"/>
        <v>33.462029435239451</v>
      </c>
      <c r="Z129" s="94"/>
      <c r="AA129" s="94"/>
      <c r="AB129" s="86">
        <f t="shared" si="45"/>
        <v>90.618100219411502</v>
      </c>
      <c r="AC129" s="95">
        <f t="shared" si="47"/>
        <v>264.26085497918086</v>
      </c>
      <c r="AD129" s="95">
        <f>AC129/(1+IF($I$11='[1]Curva Cupon'!K94,'[1]Curva Cupon'!K96,'[1]Curva Cupon'!L96))^H129</f>
        <v>109.16260215578224</v>
      </c>
      <c r="AE129" s="98">
        <f t="shared" si="51"/>
        <v>2.4194391754452645E-2</v>
      </c>
      <c r="AF129" s="96">
        <f>IF(MOD(H129,12)=6,1,0)*AVERAGE(O123:O134)/(1+IF($I$11='[1]Curva Cupon'!K94,'[1]Curva Cupon'!K96,'[1]Curva Cupon'!L96))^H129</f>
        <v>0</v>
      </c>
    </row>
    <row r="130" spans="1:32" x14ac:dyDescent="0.25">
      <c r="A130" s="1">
        <v>130</v>
      </c>
      <c r="B130" s="2">
        <f t="shared" si="52"/>
        <v>7</v>
      </c>
      <c r="C130" s="2">
        <f t="shared" si="50"/>
        <v>0</v>
      </c>
      <c r="D130" s="2">
        <f t="shared" si="37"/>
        <v>0</v>
      </c>
      <c r="E130" s="2">
        <v>1</v>
      </c>
      <c r="H130" s="82">
        <f t="shared" si="40"/>
        <v>90</v>
      </c>
      <c r="I130" s="83">
        <f t="shared" si="41"/>
        <v>118352.42299962179</v>
      </c>
      <c r="J130" s="84">
        <f t="shared" si="31"/>
        <v>783.05373171645624</v>
      </c>
      <c r="K130" s="84">
        <f t="shared" si="32"/>
        <v>4235.2936311788753</v>
      </c>
      <c r="L130" s="84">
        <f t="shared" si="33"/>
        <v>3452.2398994624191</v>
      </c>
      <c r="M130" s="84">
        <f t="shared" si="34"/>
        <v>0</v>
      </c>
      <c r="N130" s="84">
        <f t="shared" ref="N130:N193" si="53">I130-L130</f>
        <v>114900.18310015937</v>
      </c>
      <c r="O130" s="85">
        <f t="shared" si="38"/>
        <v>118233.36322138355</v>
      </c>
      <c r="P130" s="85">
        <f t="shared" si="35"/>
        <v>114779.78557160383</v>
      </c>
      <c r="Q130" s="84">
        <f t="shared" si="42"/>
        <v>782.2659979186692</v>
      </c>
      <c r="R130" s="86">
        <f t="shared" si="43"/>
        <v>456.22838461069318</v>
      </c>
      <c r="S130" s="86">
        <f t="shared" si="46"/>
        <v>326.03761330797602</v>
      </c>
      <c r="T130" s="97">
        <f t="array" ref="T130">(AVERAGE(I130:I141)*INDEX(tasapd,MATCH($I$24&amp;B130&amp;B130,Buck&amp;Madur1&amp;Madur2,0))*$I$25)*(IF($D$40=2,IF(MOD(H130,12)=1,1,0),0))</f>
        <v>0</v>
      </c>
      <c r="U130" s="88">
        <f>(P130/SUM($P$125:$P$136)*$T$125*(1+IF($I$11='[1]Curva Cupon'!$K$6,'[1]Curva Cupon'!K97,'[1]Curva Cupon'!L97))^H130)*E130</f>
        <v>13.806773546600624</v>
      </c>
      <c r="V130" s="89">
        <f t="shared" si="36"/>
        <v>1.2164585475309277</v>
      </c>
      <c r="W130" s="90">
        <f t="shared" si="48"/>
        <v>7.5028086762857624</v>
      </c>
      <c r="X130" s="91">
        <f t="shared" si="39"/>
        <v>23.833449061411031</v>
      </c>
      <c r="Y130" s="92">
        <f t="shared" si="44"/>
        <v>32.552716285227724</v>
      </c>
      <c r="Z130" s="94"/>
      <c r="AA130" s="94"/>
      <c r="AB130" s="86">
        <f t="shared" si="45"/>
        <v>90.826876516435377</v>
      </c>
      <c r="AC130" s="95">
        <f t="shared" si="47"/>
        <v>253.95667953016772</v>
      </c>
      <c r="AD130" s="95">
        <f>AC130/(1+IF($I$11='[1]Curva Cupon'!K95,'[1]Curva Cupon'!K97,'[1]Curva Cupon'!L97))^H130</f>
        <v>103.8691405949734</v>
      </c>
      <c r="AE130" s="98">
        <f t="shared" si="51"/>
        <v>2.3771728968101563E-2</v>
      </c>
      <c r="AF130" s="96">
        <f>IF(MOD(H130,12)=6,1,0)*AVERAGE(O124:O135)/(1+IF($I$11='[1]Curva Cupon'!K95,'[1]Curva Cupon'!K97,'[1]Curva Cupon'!L97))^H130</f>
        <v>49005.504512302126</v>
      </c>
    </row>
    <row r="131" spans="1:32" x14ac:dyDescent="0.25">
      <c r="A131" s="1">
        <v>131</v>
      </c>
      <c r="B131" s="2">
        <f t="shared" si="52"/>
        <v>7</v>
      </c>
      <c r="C131" s="2">
        <f t="shared" si="50"/>
        <v>0</v>
      </c>
      <c r="D131" s="2">
        <f t="shared" si="37"/>
        <v>0</v>
      </c>
      <c r="E131" s="2">
        <v>1</v>
      </c>
      <c r="H131" s="82">
        <f t="shared" si="40"/>
        <v>91</v>
      </c>
      <c r="I131" s="83">
        <f t="shared" si="41"/>
        <v>114900.18310015937</v>
      </c>
      <c r="J131" s="84">
        <f t="shared" si="31"/>
        <v>760.21271783993313</v>
      </c>
      <c r="K131" s="84">
        <f t="shared" si="32"/>
        <v>4235.2936311788753</v>
      </c>
      <c r="L131" s="84">
        <f t="shared" si="33"/>
        <v>3475.0809133389421</v>
      </c>
      <c r="M131" s="84">
        <f t="shared" si="34"/>
        <v>0</v>
      </c>
      <c r="N131" s="84">
        <f t="shared" si="53"/>
        <v>111425.10218682043</v>
      </c>
      <c r="O131" s="85">
        <f t="shared" si="38"/>
        <v>114779.78557160383</v>
      </c>
      <c r="P131" s="85">
        <f t="shared" si="35"/>
        <v>111303.36690794761</v>
      </c>
      <c r="Q131" s="84">
        <f t="shared" si="42"/>
        <v>759.41613310059779</v>
      </c>
      <c r="R131" s="86">
        <f t="shared" si="43"/>
        <v>442.90202638694581</v>
      </c>
      <c r="S131" s="86">
        <f t="shared" si="46"/>
        <v>316.51410671365198</v>
      </c>
      <c r="T131" s="97">
        <f t="array" ref="T131">(AVERAGE(I131:I142)*INDEX(tasapd,MATCH($I$24&amp;B131&amp;B131,Buck&amp;Madur1&amp;Madur2,0))*$I$25)*(IF($D$40=2,IF(MOD(H131,12)=1,1,0),0))</f>
        <v>0</v>
      </c>
      <c r="U131" s="88">
        <f>(P131/SUM($P$125:$P$136)*$T$125*(1+IF($I$11='[1]Curva Cupon'!$K$6,'[1]Curva Cupon'!K98,'[1]Curva Cupon'!L98))^H131)*E131</f>
        <v>13.522258693657442</v>
      </c>
      <c r="V131" s="89">
        <f t="shared" si="36"/>
        <v>1.2164585475309277</v>
      </c>
      <c r="W131" s="90">
        <f t="shared" si="48"/>
        <v>7.2836528335607564</v>
      </c>
      <c r="X131" s="91">
        <f t="shared" si="39"/>
        <v>23.137277822151503</v>
      </c>
      <c r="Y131" s="92">
        <f t="shared" si="44"/>
        <v>31.637389203243188</v>
      </c>
      <c r="Z131" s="94"/>
      <c r="AA131" s="94"/>
      <c r="AB131" s="86">
        <f t="shared" si="45"/>
        <v>91.036133816063511</v>
      </c>
      <c r="AC131" s="95">
        <f t="shared" si="47"/>
        <v>243.59310340717423</v>
      </c>
      <c r="AD131" s="95">
        <f>AC131/(1+IF($I$11='[1]Curva Cupon'!K96,'[1]Curva Cupon'!K98,'[1]Curva Cupon'!L98))^H131</f>
        <v>98.64560508764211</v>
      </c>
      <c r="AE131" s="98">
        <f t="shared" si="51"/>
        <v>2.3315698722888543E-2</v>
      </c>
      <c r="AF131" s="96">
        <f>IF(MOD(H131,12)=6,1,0)*AVERAGE(O125:O136)/(1+IF($I$11='[1]Curva Cupon'!K96,'[1]Curva Cupon'!K98,'[1]Curva Cupon'!L98))^H131</f>
        <v>0</v>
      </c>
    </row>
    <row r="132" spans="1:32" x14ac:dyDescent="0.25">
      <c r="A132" s="1">
        <v>132</v>
      </c>
      <c r="B132" s="2">
        <f t="shared" si="52"/>
        <v>7</v>
      </c>
      <c r="C132" s="2">
        <f t="shared" si="50"/>
        <v>0</v>
      </c>
      <c r="D132" s="2">
        <f t="shared" si="37"/>
        <v>0</v>
      </c>
      <c r="E132" s="2">
        <v>1</v>
      </c>
      <c r="H132" s="82">
        <f t="shared" si="40"/>
        <v>92</v>
      </c>
      <c r="I132" s="83">
        <f t="shared" si="41"/>
        <v>111425.10218682043</v>
      </c>
      <c r="J132" s="84">
        <f t="shared" si="31"/>
        <v>737.22058123437</v>
      </c>
      <c r="K132" s="84">
        <f t="shared" si="32"/>
        <v>4235.2936311788753</v>
      </c>
      <c r="L132" s="84">
        <f t="shared" si="33"/>
        <v>3498.0730499445053</v>
      </c>
      <c r="M132" s="84">
        <f t="shared" si="34"/>
        <v>0</v>
      </c>
      <c r="N132" s="84">
        <f t="shared" si="53"/>
        <v>107927.02913687592</v>
      </c>
      <c r="O132" s="85">
        <f t="shared" si="38"/>
        <v>111303.36690794761</v>
      </c>
      <c r="P132" s="85">
        <f t="shared" si="35"/>
        <v>107803.95610768582</v>
      </c>
      <c r="Q132" s="84">
        <f t="shared" si="42"/>
        <v>736.41514555348658</v>
      </c>
      <c r="R132" s="86">
        <f t="shared" si="43"/>
        <v>429.48753129066239</v>
      </c>
      <c r="S132" s="86">
        <f t="shared" si="46"/>
        <v>306.92761426282419</v>
      </c>
      <c r="T132" s="97">
        <f t="array" ref="T132">(AVERAGE(I132:I143)*INDEX(tasapd,MATCH($I$24&amp;B132&amp;B132,Buck&amp;Madur1&amp;Madur2,0))*$I$25)*(IF($D$40=2,IF(MOD(H132,12)=1,1,0),0))</f>
        <v>0</v>
      </c>
      <c r="U132" s="88">
        <f>(P132/SUM($P$125:$P$136)*$T$125*(1+IF($I$11='[1]Curva Cupon'!$K$6,'[1]Curva Cupon'!K99,'[1]Curva Cupon'!L99))^H132)*E132</f>
        <v>13.227865866000272</v>
      </c>
      <c r="V132" s="89">
        <f t="shared" si="36"/>
        <v>1.2164585475309277</v>
      </c>
      <c r="W132" s="90">
        <f t="shared" si="48"/>
        <v>7.0630475542941662</v>
      </c>
      <c r="X132" s="91">
        <f t="shared" si="39"/>
        <v>22.436502297554025</v>
      </c>
      <c r="Y132" s="92">
        <f t="shared" si="44"/>
        <v>30.716008399379117</v>
      </c>
      <c r="Z132" s="94"/>
      <c r="AA132" s="94"/>
      <c r="AB132" s="86">
        <f t="shared" si="45"/>
        <v>91.245873226484505</v>
      </c>
      <c r="AC132" s="95">
        <f t="shared" si="47"/>
        <v>233.16988356971854</v>
      </c>
      <c r="AD132" s="95">
        <f>AC132/(1+IF($I$11='[1]Curva Cupon'!K97,'[1]Curva Cupon'!K99,'[1]Curva Cupon'!L99))^H132</f>
        <v>93.491270776395623</v>
      </c>
      <c r="AE132" s="98">
        <f t="shared" si="51"/>
        <v>2.2822047249895491E-2</v>
      </c>
      <c r="AF132" s="96">
        <f>IF(MOD(H132,12)=6,1,0)*AVERAGE(O126:O137)/(1+IF($I$11='[1]Curva Cupon'!K97,'[1]Curva Cupon'!K99,'[1]Curva Cupon'!L99))^H132</f>
        <v>0</v>
      </c>
    </row>
    <row r="133" spans="1:32" x14ac:dyDescent="0.25">
      <c r="A133" s="1">
        <v>133</v>
      </c>
      <c r="B133" s="2">
        <f t="shared" si="52"/>
        <v>7</v>
      </c>
      <c r="C133" s="2">
        <f t="shared" si="50"/>
        <v>0</v>
      </c>
      <c r="D133" s="2">
        <f t="shared" si="37"/>
        <v>0</v>
      </c>
      <c r="E133" s="2">
        <v>1</v>
      </c>
      <c r="H133" s="82">
        <f t="shared" si="40"/>
        <v>93</v>
      </c>
      <c r="I133" s="83">
        <f t="shared" si="41"/>
        <v>107927.02913687592</v>
      </c>
      <c r="J133" s="84">
        <f t="shared" si="31"/>
        <v>714.07632202824834</v>
      </c>
      <c r="K133" s="84">
        <f t="shared" si="32"/>
        <v>4235.2936311788753</v>
      </c>
      <c r="L133" s="84">
        <f t="shared" si="33"/>
        <v>3521.217309150627</v>
      </c>
      <c r="M133" s="84">
        <f t="shared" si="34"/>
        <v>0</v>
      </c>
      <c r="N133" s="84">
        <f t="shared" si="53"/>
        <v>104405.81182772529</v>
      </c>
      <c r="O133" s="85">
        <f t="shared" si="38"/>
        <v>107803.95610768582</v>
      </c>
      <c r="P133" s="85">
        <f t="shared" si="35"/>
        <v>104281.40104821791</v>
      </c>
      <c r="Q133" s="84">
        <f t="shared" si="42"/>
        <v>713.26203540581673</v>
      </c>
      <c r="R133" s="86">
        <f t="shared" si="43"/>
        <v>415.98431618289914</v>
      </c>
      <c r="S133" s="86">
        <f t="shared" si="46"/>
        <v>297.2777192229176</v>
      </c>
      <c r="T133" s="97">
        <f t="array" ref="T133">(AVERAGE(I133:I144)*INDEX(tasapd,MATCH($I$24&amp;B133&amp;B133,Buck&amp;Madur1&amp;Madur2,0))*$I$25)*(IF($D$40=2,IF(MOD(H133,12)=1,1,0),0))</f>
        <v>0</v>
      </c>
      <c r="U133" s="88">
        <f>(P133/SUM($P$125:$P$136)*$T$125*(1+IF($I$11='[1]Curva Cupon'!$K$6,'[1]Curva Cupon'!K100,'[1]Curva Cupon'!L100))^H133)*E133</f>
        <v>12.92337917529067</v>
      </c>
      <c r="V133" s="89">
        <f t="shared" si="36"/>
        <v>1.2164585475309277</v>
      </c>
      <c r="W133" s="90">
        <f t="shared" si="48"/>
        <v>6.8409832485961974</v>
      </c>
      <c r="X133" s="91">
        <f t="shared" si="39"/>
        <v>21.731092024340157</v>
      </c>
      <c r="Y133" s="92">
        <f t="shared" si="44"/>
        <v>29.788533820467279</v>
      </c>
      <c r="Z133" s="94"/>
      <c r="AA133" s="94"/>
      <c r="AB133" s="86">
        <f t="shared" si="45"/>
        <v>91.456095858440065</v>
      </c>
      <c r="AC133" s="95">
        <f t="shared" si="47"/>
        <v>222.68677800965412</v>
      </c>
      <c r="AD133" s="95">
        <f>AC133/(1+IF($I$11='[1]Curva Cupon'!K98,'[1]Curva Cupon'!K100,'[1]Curva Cupon'!L100))^H133</f>
        <v>88.405420287588527</v>
      </c>
      <c r="AE133" s="98">
        <f t="shared" si="51"/>
        <v>2.2285762234374264E-2</v>
      </c>
      <c r="AF133" s="96">
        <f>IF(MOD(H133,12)=6,1,0)*AVERAGE(O127:O138)/(1+IF($I$11='[1]Curva Cupon'!K98,'[1]Curva Cupon'!K100,'[1]Curva Cupon'!L100))^H133</f>
        <v>0</v>
      </c>
    </row>
    <row r="134" spans="1:32" x14ac:dyDescent="0.25">
      <c r="A134" s="1">
        <v>134</v>
      </c>
      <c r="B134" s="2">
        <f t="shared" si="52"/>
        <v>7</v>
      </c>
      <c r="C134" s="2">
        <f t="shared" si="50"/>
        <v>0</v>
      </c>
      <c r="D134" s="2">
        <f t="shared" si="37"/>
        <v>0</v>
      </c>
      <c r="E134" s="2">
        <v>1</v>
      </c>
      <c r="H134" s="82">
        <f t="shared" si="40"/>
        <v>94</v>
      </c>
      <c r="I134" s="83">
        <f t="shared" si="41"/>
        <v>104405.81182772529</v>
      </c>
      <c r="J134" s="84">
        <f t="shared" si="31"/>
        <v>690.7789337346112</v>
      </c>
      <c r="K134" s="84">
        <f t="shared" si="32"/>
        <v>4235.2936311788753</v>
      </c>
      <c r="L134" s="84">
        <f t="shared" si="33"/>
        <v>3544.5146974442641</v>
      </c>
      <c r="M134" s="84">
        <f t="shared" si="34"/>
        <v>0</v>
      </c>
      <c r="N134" s="84">
        <f t="shared" si="53"/>
        <v>100861.29713028103</v>
      </c>
      <c r="O134" s="85">
        <f t="shared" si="38"/>
        <v>104281.40104821791</v>
      </c>
      <c r="P134" s="85">
        <f t="shared" si="35"/>
        <v>100735.54860045637</v>
      </c>
      <c r="Q134" s="84">
        <f t="shared" si="42"/>
        <v>689.9557961706314</v>
      </c>
      <c r="R134" s="86">
        <f t="shared" si="43"/>
        <v>402.39179406649697</v>
      </c>
      <c r="S134" s="86">
        <f t="shared" si="46"/>
        <v>287.56400210413443</v>
      </c>
      <c r="T134" s="97">
        <f t="array" ref="T134">(AVERAGE(I134:I145)*INDEX(tasapd,MATCH($I$24&amp;B134&amp;B134,Buck&amp;Madur1&amp;Madur2,0))*$I$25)*(IF($D$40=2,IF(MOD(H134,12)=1,1,0),0))</f>
        <v>0</v>
      </c>
      <c r="U134" s="88">
        <f>(P134/SUM($P$125:$P$136)*$T$125*(1+IF($I$11='[1]Curva Cupon'!$K$6,'[1]Curva Cupon'!K101,'[1]Curva Cupon'!L101))^H134)*E134</f>
        <v>12.608578623600083</v>
      </c>
      <c r="V134" s="89">
        <f t="shared" si="36"/>
        <v>1.2164585475309277</v>
      </c>
      <c r="W134" s="90">
        <f t="shared" si="48"/>
        <v>6.6174502631275898</v>
      </c>
      <c r="X134" s="91">
        <f t="shared" si="39"/>
        <v>21.021016337677629</v>
      </c>
      <c r="Y134" s="92">
        <f t="shared" si="44"/>
        <v>28.854925148336147</v>
      </c>
      <c r="Z134" s="94"/>
      <c r="AA134" s="94"/>
      <c r="AB134" s="86">
        <f t="shared" si="45"/>
        <v>91.666802825230945</v>
      </c>
      <c r="AC134" s="95">
        <f t="shared" si="47"/>
        <v>212.14354580363954</v>
      </c>
      <c r="AD134" s="95">
        <f>AC134/(1+IF($I$11='[1]Curva Cupon'!K99,'[1]Curva Cupon'!K101,'[1]Curva Cupon'!L101))^H134</f>
        <v>83.387343657336459</v>
      </c>
      <c r="AE134" s="98">
        <f t="shared" si="51"/>
        <v>2.1700895777037012E-2</v>
      </c>
      <c r="AF134" s="96">
        <f>IF(MOD(H134,12)=6,1,0)*AVERAGE(O128:O139)/(1+IF($I$11='[1]Curva Cupon'!K99,'[1]Curva Cupon'!K101,'[1]Curva Cupon'!L101))^H134</f>
        <v>0</v>
      </c>
    </row>
    <row r="135" spans="1:32" x14ac:dyDescent="0.25">
      <c r="A135" s="1">
        <v>135</v>
      </c>
      <c r="B135" s="2">
        <f t="shared" si="52"/>
        <v>7</v>
      </c>
      <c r="C135" s="2">
        <f t="shared" si="50"/>
        <v>0</v>
      </c>
      <c r="D135" s="2">
        <f t="shared" si="37"/>
        <v>0</v>
      </c>
      <c r="E135" s="2">
        <v>1</v>
      </c>
      <c r="H135" s="82">
        <f t="shared" si="40"/>
        <v>95</v>
      </c>
      <c r="I135" s="83">
        <f t="shared" si="41"/>
        <v>100861.29713028103</v>
      </c>
      <c r="J135" s="84">
        <f t="shared" si="31"/>
        <v>667.32740320729431</v>
      </c>
      <c r="K135" s="84">
        <f t="shared" si="32"/>
        <v>4235.2936311788753</v>
      </c>
      <c r="L135" s="84">
        <f t="shared" si="33"/>
        <v>3567.9662279715812</v>
      </c>
      <c r="M135" s="84">
        <f t="shared" si="34"/>
        <v>0</v>
      </c>
      <c r="N135" s="84">
        <f t="shared" si="53"/>
        <v>97293.330902309448</v>
      </c>
      <c r="O135" s="85">
        <f t="shared" si="38"/>
        <v>100735.54860045637</v>
      </c>
      <c r="P135" s="85">
        <f t="shared" si="35"/>
        <v>97166.244622167505</v>
      </c>
      <c r="Q135" s="84">
        <f t="shared" si="42"/>
        <v>666.49541470176644</v>
      </c>
      <c r="R135" s="86">
        <f t="shared" si="43"/>
        <v>388.70937406055447</v>
      </c>
      <c r="S135" s="86">
        <f t="shared" si="46"/>
        <v>277.78604064121197</v>
      </c>
      <c r="T135" s="97">
        <f t="array" ref="T135">(AVERAGE(I135:I146)*INDEX(tasapd,MATCH($I$24&amp;B135&amp;B135,Buck&amp;Madur1&amp;Madur2,0))*$I$25)*(IF($D$40=2,IF(MOD(H135,12)=1,1,0),0))</f>
        <v>0</v>
      </c>
      <c r="U135" s="88">
        <f>(P135/SUM($P$125:$P$136)*$T$125*(1+IF($I$11='[1]Curva Cupon'!$K$6,'[1]Curva Cupon'!K102,'[1]Curva Cupon'!L102))^H135)*E135</f>
        <v>12.283240029814102</v>
      </c>
      <c r="V135" s="89">
        <f t="shared" si="36"/>
        <v>1.2164585475309277</v>
      </c>
      <c r="W135" s="90">
        <f t="shared" si="48"/>
        <v>6.3924388806798067</v>
      </c>
      <c r="X135" s="91">
        <f t="shared" si="39"/>
        <v>20.306244369846809</v>
      </c>
      <c r="Y135" s="92">
        <f t="shared" si="44"/>
        <v>27.91514179805754</v>
      </c>
      <c r="Z135" s="94"/>
      <c r="AA135" s="94"/>
      <c r="AB135" s="86">
        <f t="shared" si="45"/>
        <v>91.877995242722946</v>
      </c>
      <c r="AC135" s="95">
        <f t="shared" si="47"/>
        <v>201.53994716673247</v>
      </c>
      <c r="AD135" s="95">
        <f>AC135/(1+IF($I$11='[1]Curva Cupon'!K100,'[1]Curva Cupon'!K102,'[1]Curva Cupon'!L102))^H135</f>
        <v>78.436338258270752</v>
      </c>
      <c r="AE135" s="98">
        <f t="shared" si="51"/>
        <v>2.1060335343066297E-2</v>
      </c>
      <c r="AF135" s="96">
        <f>IF(MOD(H135,12)=6,1,0)*AVERAGE(O129:O140)/(1+IF($I$11='[1]Curva Cupon'!K100,'[1]Curva Cupon'!K102,'[1]Curva Cupon'!L102))^H135</f>
        <v>0</v>
      </c>
    </row>
    <row r="136" spans="1:32" x14ac:dyDescent="0.25">
      <c r="A136" s="1">
        <v>136</v>
      </c>
      <c r="B136" s="2">
        <f t="shared" si="52"/>
        <v>7</v>
      </c>
      <c r="C136" s="2">
        <f t="shared" si="50"/>
        <v>0</v>
      </c>
      <c r="D136" s="2">
        <f t="shared" si="37"/>
        <v>0</v>
      </c>
      <c r="E136" s="2">
        <v>1</v>
      </c>
      <c r="H136" s="82">
        <f t="shared" si="40"/>
        <v>96</v>
      </c>
      <c r="I136" s="83">
        <f t="shared" si="41"/>
        <v>97293.330902309448</v>
      </c>
      <c r="J136" s="84">
        <f t="shared" si="31"/>
        <v>643.72071059686607</v>
      </c>
      <c r="K136" s="84">
        <f t="shared" si="32"/>
        <v>4235.2936311788753</v>
      </c>
      <c r="L136" s="84">
        <f t="shared" si="33"/>
        <v>3591.5729205820094</v>
      </c>
      <c r="M136" s="84">
        <f t="shared" si="34"/>
        <v>0</v>
      </c>
      <c r="N136" s="84">
        <f t="shared" si="53"/>
        <v>93701.757981727438</v>
      </c>
      <c r="O136" s="85">
        <f t="shared" si="38"/>
        <v>97166.244622167505</v>
      </c>
      <c r="P136" s="85">
        <f t="shared" si="35"/>
        <v>93573.333951268214</v>
      </c>
      <c r="Q136" s="84">
        <f t="shared" si="42"/>
        <v>642.87987114979012</v>
      </c>
      <c r="R136" s="86">
        <f t="shared" si="43"/>
        <v>374.936461374732</v>
      </c>
      <c r="S136" s="86">
        <f t="shared" si="46"/>
        <v>267.94340977505811</v>
      </c>
      <c r="T136" s="97">
        <f t="array" ref="T136">(AVERAGE(I136:I147)*INDEX(tasapd,MATCH($I$24&amp;B136&amp;B136,Buck&amp;Madur1&amp;Madur2,0))*$I$25)*(IF($D$40=2,IF(MOD(H136,12)=1,1,0),0))</f>
        <v>0</v>
      </c>
      <c r="U136" s="88">
        <f>(P136/SUM($P$125:$P$136)*$T$125*(1+IF($I$11='[1]Curva Cupon'!$K$6,'[1]Curva Cupon'!K103,'[1]Curva Cupon'!L103))^H136)*E136</f>
        <v>11.947134954759159</v>
      </c>
      <c r="V136" s="89">
        <f t="shared" si="36"/>
        <v>1.2164585475309277</v>
      </c>
      <c r="W136" s="90">
        <f t="shared" si="48"/>
        <v>6.165939319752459</v>
      </c>
      <c r="X136" s="91">
        <f t="shared" si="39"/>
        <v>19.586745048898337</v>
      </c>
      <c r="Y136" s="92">
        <f t="shared" si="44"/>
        <v>26.969142916181724</v>
      </c>
      <c r="Z136" s="94"/>
      <c r="AA136" s="94"/>
      <c r="AB136" s="86">
        <f t="shared" si="45"/>
        <v>92.089674229352639</v>
      </c>
      <c r="AC136" s="95">
        <f t="shared" si="47"/>
        <v>190.87574350712805</v>
      </c>
      <c r="AD136" s="95">
        <f>AC136/(1+IF($I$11='[1]Curva Cupon'!K101,'[1]Curva Cupon'!K103,'[1]Curva Cupon'!L103))^H136</f>
        <v>73.551708727026053</v>
      </c>
      <c r="AE136" s="98">
        <f t="shared" si="51"/>
        <v>2.0355503953463271E-2</v>
      </c>
      <c r="AF136" s="96">
        <f>IF(MOD(H136,12)=6,1,0)*AVERAGE(O130:O141)/(1+IF($I$11='[1]Curva Cupon'!K101,'[1]Curva Cupon'!K103,'[1]Curva Cupon'!L103))^H136</f>
        <v>0</v>
      </c>
    </row>
    <row r="137" spans="1:32" x14ac:dyDescent="0.25">
      <c r="A137" s="1">
        <v>137</v>
      </c>
      <c r="B137" s="2">
        <f>B136+1</f>
        <v>8</v>
      </c>
      <c r="C137" s="2">
        <f t="shared" si="50"/>
        <v>0</v>
      </c>
      <c r="D137" s="2">
        <f t="shared" si="37"/>
        <v>0</v>
      </c>
      <c r="E137" s="2">
        <v>1</v>
      </c>
      <c r="H137" s="82">
        <f t="shared" si="40"/>
        <v>97</v>
      </c>
      <c r="I137" s="83">
        <f t="shared" si="41"/>
        <v>93701.757981727438</v>
      </c>
      <c r="J137" s="84">
        <f t="shared" si="31"/>
        <v>619.95782930627774</v>
      </c>
      <c r="K137" s="84">
        <f t="shared" si="32"/>
        <v>4235.2936311788753</v>
      </c>
      <c r="L137" s="84">
        <f t="shared" si="33"/>
        <v>3615.3358018725976</v>
      </c>
      <c r="M137" s="84">
        <f t="shared" si="34"/>
        <v>0</v>
      </c>
      <c r="N137" s="84">
        <f t="shared" si="53"/>
        <v>90086.422179854839</v>
      </c>
      <c r="O137" s="85">
        <f t="shared" si="38"/>
        <v>93573.333951268214</v>
      </c>
      <c r="P137" s="85">
        <f t="shared" si="35"/>
        <v>89956.660399078319</v>
      </c>
      <c r="Q137" s="84">
        <f t="shared" si="42"/>
        <v>619.1081389176536</v>
      </c>
      <c r="R137" s="86">
        <f t="shared" si="43"/>
        <v>361.07245728338563</v>
      </c>
      <c r="S137" s="86">
        <f t="shared" si="46"/>
        <v>258.03568163426797</v>
      </c>
      <c r="T137" s="97">
        <f t="array" ref="T137">(AVERAGE(I137:I148)*INDEX(tasapd,MATCH($I$24&amp;B137&amp;B137,Buck&amp;Madur1&amp;Madur2,0))*$I$25)*(IF($D$40=2,IF(MOD(H137,12)=1,1,0),0))</f>
        <v>41.984554893928021</v>
      </c>
      <c r="U137" s="88">
        <f>(P137/SUM($P$137:$P$148)*$T$137*(1+IF($I$11='[1]Curva Cupon'!$K$6,'[1]Curva Cupon'!K104,'[1]Curva Cupon'!L104))^H137)*E137</f>
        <v>11.871913103472606</v>
      </c>
      <c r="V137" s="89">
        <f t="shared" si="36"/>
        <v>1.2164585475309277</v>
      </c>
      <c r="W137" s="90">
        <f t="shared" si="48"/>
        <v>5.9379417341279339</v>
      </c>
      <c r="X137" s="91">
        <f t="shared" si="39"/>
        <v>18.862487097301887</v>
      </c>
      <c r="Y137" s="92">
        <f t="shared" si="44"/>
        <v>26.016887378960746</v>
      </c>
      <c r="Z137" s="94"/>
      <c r="AA137" s="94"/>
      <c r="AB137" s="86">
        <f t="shared" si="45"/>
        <v>92.301840906133421</v>
      </c>
      <c r="AC137" s="95">
        <f t="shared" si="47"/>
        <v>179.87881500362272</v>
      </c>
      <c r="AD137" s="95">
        <f>AC137/(1+IF($I$11='[1]Curva Cupon'!K102,'[1]Curva Cupon'!K104,'[1]Curva Cupon'!L104))^H137</f>
        <v>68.62903576471507</v>
      </c>
      <c r="AE137" s="98">
        <f t="shared" si="51"/>
        <v>1.9575962733229511E-2</v>
      </c>
      <c r="AF137" s="96">
        <f>IF(MOD(H137,12)=6,1,0)*AVERAGE(O131:O142)/(1+IF($I$11='[1]Curva Cupon'!K102,'[1]Curva Cupon'!K104,'[1]Curva Cupon'!L104))^H137</f>
        <v>0</v>
      </c>
    </row>
    <row r="138" spans="1:32" x14ac:dyDescent="0.25">
      <c r="A138" s="1">
        <v>138</v>
      </c>
      <c r="B138" s="1">
        <f>B137</f>
        <v>8</v>
      </c>
      <c r="C138" s="2">
        <f t="shared" si="50"/>
        <v>0</v>
      </c>
      <c r="D138" s="2">
        <f t="shared" si="37"/>
        <v>0</v>
      </c>
      <c r="E138" s="2">
        <v>1</v>
      </c>
      <c r="H138" s="82">
        <f t="shared" si="40"/>
        <v>98</v>
      </c>
      <c r="I138" s="83">
        <f t="shared" si="41"/>
        <v>90086.422179854839</v>
      </c>
      <c r="J138" s="84">
        <f t="shared" si="31"/>
        <v>596.03772594621819</v>
      </c>
      <c r="K138" s="84">
        <f t="shared" si="32"/>
        <v>4235.2936311788753</v>
      </c>
      <c r="L138" s="84">
        <f t="shared" si="33"/>
        <v>3639.2559052326569</v>
      </c>
      <c r="M138" s="84">
        <f t="shared" si="34"/>
        <v>0</v>
      </c>
      <c r="N138" s="84">
        <f t="shared" si="53"/>
        <v>86447.166274622185</v>
      </c>
      <c r="O138" s="85">
        <f t="shared" si="38"/>
        <v>89956.660399078319</v>
      </c>
      <c r="P138" s="85">
        <f t="shared" si="35"/>
        <v>86316.066743528383</v>
      </c>
      <c r="Q138" s="84">
        <f t="shared" si="42"/>
        <v>595.17918461604575</v>
      </c>
      <c r="R138" s="86">
        <f t="shared" si="43"/>
        <v>347.11675909952993</v>
      </c>
      <c r="S138" s="86">
        <f t="shared" si="46"/>
        <v>248.06242551651582</v>
      </c>
      <c r="T138" s="97">
        <f t="array" ref="T138">(AVERAGE(I138:I149)*INDEX(tasapd,MATCH($I$24&amp;B138&amp;B138,Buck&amp;Madur1&amp;Madur2,0))*$I$25)*(IF($D$40=2,IF(MOD(H138,12)=1,1,0),0))</f>
        <v>0</v>
      </c>
      <c r="U138" s="88">
        <f>(P138/SUM($P$137:$P$148)*$T$137*(1+IF($I$11='[1]Curva Cupon'!$K$6,'[1]Curva Cupon'!K105,'[1]Curva Cupon'!L105))^H138)*E138</f>
        <v>11.505173513306017</v>
      </c>
      <c r="V138" s="89">
        <f t="shared" si="36"/>
        <v>1.2164585475309277</v>
      </c>
      <c r="W138" s="90">
        <f t="shared" si="48"/>
        <v>5.708436212443206</v>
      </c>
      <c r="X138" s="91">
        <f t="shared" si="39"/>
        <v>18.133439030585969</v>
      </c>
      <c r="Y138" s="92">
        <f t="shared" si="44"/>
        <v>25.058333790560102</v>
      </c>
      <c r="Z138" s="94"/>
      <c r="AA138" s="94"/>
      <c r="AB138" s="86">
        <f t="shared" si="45"/>
        <v>92.514496396661372</v>
      </c>
      <c r="AC138" s="95">
        <f t="shared" si="47"/>
        <v>169.10108939710855</v>
      </c>
      <c r="AD138" s="95">
        <f>AC138/(1+IF($I$11='[1]Curva Cupon'!K103,'[1]Curva Cupon'!K105,'[1]Curva Cupon'!L105))^H138</f>
        <v>63.879298630459814</v>
      </c>
      <c r="AE138" s="98">
        <f t="shared" si="51"/>
        <v>1.8700906386786856E-2</v>
      </c>
      <c r="AF138" s="96">
        <f>IF(MOD(H138,12)=6,1,0)*AVERAGE(O132:O143)/(1+IF($I$11='[1]Curva Cupon'!K103,'[1]Curva Cupon'!K105,'[1]Curva Cupon'!L105))^H138</f>
        <v>0</v>
      </c>
    </row>
    <row r="139" spans="1:32" x14ac:dyDescent="0.25">
      <c r="A139" s="1">
        <v>139</v>
      </c>
      <c r="B139" s="2">
        <f>B138</f>
        <v>8</v>
      </c>
      <c r="C139" s="2">
        <f t="shared" si="50"/>
        <v>0</v>
      </c>
      <c r="D139" s="2">
        <f t="shared" si="37"/>
        <v>0</v>
      </c>
      <c r="E139" s="2">
        <v>1</v>
      </c>
      <c r="H139" s="82">
        <f t="shared" si="40"/>
        <v>99</v>
      </c>
      <c r="I139" s="83">
        <f t="shared" si="41"/>
        <v>86447.166274622185</v>
      </c>
      <c r="J139" s="84">
        <f t="shared" si="31"/>
        <v>571.95936029017503</v>
      </c>
      <c r="K139" s="84">
        <f t="shared" si="32"/>
        <v>4235.2936311788753</v>
      </c>
      <c r="L139" s="84">
        <f t="shared" si="33"/>
        <v>3663.3342708887003</v>
      </c>
      <c r="M139" s="84">
        <f t="shared" si="34"/>
        <v>0</v>
      </c>
      <c r="N139" s="84">
        <f t="shared" si="53"/>
        <v>82783.832003733478</v>
      </c>
      <c r="O139" s="85">
        <f t="shared" si="38"/>
        <v>86316.066743528383</v>
      </c>
      <c r="P139" s="85">
        <f t="shared" si="35"/>
        <v>82651.394722322395</v>
      </c>
      <c r="Q139" s="84">
        <f t="shared" si="42"/>
        <v>571.09196801845451</v>
      </c>
      <c r="R139" s="86">
        <f t="shared" si="43"/>
        <v>333.068760148629</v>
      </c>
      <c r="S139" s="86">
        <f t="shared" si="46"/>
        <v>238.02320786982551</v>
      </c>
      <c r="T139" s="97">
        <f t="array" ref="T139">(AVERAGE(I139:I150)*INDEX(tasapd,MATCH($I$24&amp;B139&amp;B139,Buck&amp;Madur1&amp;Madur2,0))*$I$25)*(IF($D$40=2,IF(MOD(H139,12)=1,1,0),0))</f>
        <v>0</v>
      </c>
      <c r="U139" s="88">
        <f>(P139/SUM($P$137:$P$148)*$T$137*(1+IF($I$11='[1]Curva Cupon'!$K$6,'[1]Curva Cupon'!K106,'[1]Curva Cupon'!L106))^H139)*E139</f>
        <v>11.126686782617908</v>
      </c>
      <c r="V139" s="89">
        <f t="shared" si="36"/>
        <v>1.2164585475309277</v>
      </c>
      <c r="W139" s="90">
        <f t="shared" si="48"/>
        <v>5.4774127777588175</v>
      </c>
      <c r="X139" s="91">
        <f t="shared" si="39"/>
        <v>17.399569155968781</v>
      </c>
      <c r="Y139" s="92">
        <f t="shared" si="44"/>
        <v>24.093440481258526</v>
      </c>
      <c r="Z139" s="94"/>
      <c r="AA139" s="94"/>
      <c r="AB139" s="86">
        <f t="shared" si="45"/>
        <v>92.727641827121261</v>
      </c>
      <c r="AC139" s="95">
        <f t="shared" si="47"/>
        <v>158.26231974134487</v>
      </c>
      <c r="AD139" s="95">
        <f>AC139/(1+IF($I$11='[1]Curva Cupon'!K104,'[1]Curva Cupon'!K106,'[1]Curva Cupon'!L106))^H139</f>
        <v>59.193921909007251</v>
      </c>
      <c r="AE139" s="98">
        <f t="shared" si="51"/>
        <v>1.7722295090445515E-2</v>
      </c>
      <c r="AF139" s="96">
        <f>IF(MOD(H139,12)=6,1,0)*AVERAGE(O133:O144)/(1+IF($I$11='[1]Curva Cupon'!K104,'[1]Curva Cupon'!K106,'[1]Curva Cupon'!L106))^H139</f>
        <v>0</v>
      </c>
    </row>
    <row r="140" spans="1:32" x14ac:dyDescent="0.25">
      <c r="A140" s="1">
        <v>140</v>
      </c>
      <c r="B140" s="2">
        <f t="shared" ref="B140:B148" si="54">B139</f>
        <v>8</v>
      </c>
      <c r="C140" s="2">
        <f t="shared" si="50"/>
        <v>0</v>
      </c>
      <c r="D140" s="2">
        <f t="shared" si="37"/>
        <v>0</v>
      </c>
      <c r="E140" s="2">
        <v>1</v>
      </c>
      <c r="H140" s="82">
        <f t="shared" si="40"/>
        <v>100</v>
      </c>
      <c r="I140" s="83">
        <f t="shared" si="41"/>
        <v>82783.832003733478</v>
      </c>
      <c r="J140" s="84">
        <f t="shared" si="31"/>
        <v>547.72168522919765</v>
      </c>
      <c r="K140" s="84">
        <f t="shared" si="32"/>
        <v>4235.2936311788753</v>
      </c>
      <c r="L140" s="84">
        <f t="shared" si="33"/>
        <v>3687.5719459496777</v>
      </c>
      <c r="M140" s="84">
        <f t="shared" si="34"/>
        <v>0</v>
      </c>
      <c r="N140" s="84">
        <f t="shared" si="53"/>
        <v>79096.260057783802</v>
      </c>
      <c r="O140" s="85">
        <f t="shared" si="38"/>
        <v>82651.394722322395</v>
      </c>
      <c r="P140" s="85">
        <f t="shared" si="35"/>
        <v>78962.485026055438</v>
      </c>
      <c r="Q140" s="84">
        <f t="shared" si="42"/>
        <v>546.84544201592882</v>
      </c>
      <c r="R140" s="86">
        <f t="shared" si="43"/>
        <v>318.92784974221308</v>
      </c>
      <c r="S140" s="86">
        <f t="shared" si="46"/>
        <v>227.91759227371574</v>
      </c>
      <c r="T140" s="97">
        <f t="array" ref="T140">(AVERAGE(I140:I151)*INDEX(tasapd,MATCH($I$24&amp;B140&amp;B140,Buck&amp;Madur1&amp;Madur2,0))*$I$25)*(IF($D$40=2,IF(MOD(H140,12)=1,1,0),0))</f>
        <v>0</v>
      </c>
      <c r="U140" s="88">
        <f>(P140/SUM($P$137:$P$148)*$T$137*(1+IF($I$11='[1]Curva Cupon'!$K$6,'[1]Curva Cupon'!K107,'[1]Curva Cupon'!L107))^H140)*E140</f>
        <v>10.736200893399934</v>
      </c>
      <c r="V140" s="89">
        <f t="shared" si="36"/>
        <v>1.2164585475309277</v>
      </c>
      <c r="W140" s="90">
        <f t="shared" si="48"/>
        <v>5.2448613871249998</v>
      </c>
      <c r="X140" s="91">
        <f t="shared" si="39"/>
        <v>16.660845570979916</v>
      </c>
      <c r="Y140" s="92">
        <f t="shared" si="44"/>
        <v>23.122165505635841</v>
      </c>
      <c r="Z140" s="94"/>
      <c r="AA140" s="94"/>
      <c r="AB140" s="86">
        <f t="shared" si="45"/>
        <v>92.941278326292505</v>
      </c>
      <c r="AC140" s="95">
        <f t="shared" si="47"/>
        <v>147.36227855965916</v>
      </c>
      <c r="AD140" s="95">
        <f>AC140/(1+IF($I$11='[1]Curva Cupon'!K105,'[1]Curva Cupon'!K107,'[1]Curva Cupon'!L107))^H140</f>
        <v>54.572238766006365</v>
      </c>
      <c r="AE140" s="98">
        <f t="shared" si="51"/>
        <v>1.6620036169594472E-2</v>
      </c>
      <c r="AF140" s="96">
        <f>IF(MOD(H140,12)=6,1,0)*AVERAGE(O134:O145)/(1+IF($I$11='[1]Curva Cupon'!K105,'[1]Curva Cupon'!K107,'[1]Curva Cupon'!L107))^H140</f>
        <v>0</v>
      </c>
    </row>
    <row r="141" spans="1:32" x14ac:dyDescent="0.25">
      <c r="A141" s="1">
        <v>141</v>
      </c>
      <c r="B141" s="2">
        <f t="shared" si="54"/>
        <v>8</v>
      </c>
      <c r="C141" s="2">
        <f t="shared" si="50"/>
        <v>0</v>
      </c>
      <c r="D141" s="2">
        <f t="shared" si="37"/>
        <v>0</v>
      </c>
      <c r="E141" s="2">
        <v>1</v>
      </c>
      <c r="H141" s="82">
        <f t="shared" si="40"/>
        <v>101</v>
      </c>
      <c r="I141" s="83">
        <f t="shared" si="41"/>
        <v>79096.260057783802</v>
      </c>
      <c r="J141" s="84">
        <f t="shared" si="31"/>
        <v>523.32364672636072</v>
      </c>
      <c r="K141" s="84">
        <f t="shared" si="32"/>
        <v>4235.2936311788753</v>
      </c>
      <c r="L141" s="84">
        <f t="shared" si="33"/>
        <v>3711.9699844525148</v>
      </c>
      <c r="M141" s="84">
        <f t="shared" si="34"/>
        <v>0</v>
      </c>
      <c r="N141" s="84">
        <f t="shared" si="53"/>
        <v>75384.290073331285</v>
      </c>
      <c r="O141" s="85">
        <f t="shared" si="38"/>
        <v>78962.485026055438</v>
      </c>
      <c r="P141" s="85">
        <f t="shared" si="35"/>
        <v>75249.17729128564</v>
      </c>
      <c r="Q141" s="84">
        <f t="shared" si="42"/>
        <v>522.43855257154382</v>
      </c>
      <c r="R141" s="86">
        <f t="shared" si="43"/>
        <v>304.69341315132186</v>
      </c>
      <c r="S141" s="86">
        <f t="shared" si="46"/>
        <v>217.74513942022196</v>
      </c>
      <c r="T141" s="97">
        <f t="array" ref="T141">(AVERAGE(I141:I152)*INDEX(tasapd,MATCH($I$24&amp;B141&amp;B141,Buck&amp;Madur1&amp;Madur2,0))*$I$25)*(IF($D$40=2,IF(MOD(H141,12)=1,1,0),0))</f>
        <v>0</v>
      </c>
      <c r="U141" s="88">
        <f>(P141/SUM($P$137:$P$148)*$T$137*(1+IF($I$11='[1]Curva Cupon'!$K$6,'[1]Curva Cupon'!K108,'[1]Curva Cupon'!L108))^H141)*E141</f>
        <v>10.333459066237465</v>
      </c>
      <c r="V141" s="89">
        <f t="shared" si="36"/>
        <v>1.2164585475309277</v>
      </c>
      <c r="W141" s="90">
        <f t="shared" si="48"/>
        <v>5.0107719311449408</v>
      </c>
      <c r="X141" s="91">
        <f t="shared" si="39"/>
        <v>15.917236162073049</v>
      </c>
      <c r="Y141" s="92">
        <f t="shared" si="44"/>
        <v>22.144466640748917</v>
      </c>
      <c r="Z141" s="94"/>
      <c r="AA141" s="94"/>
      <c r="AB141" s="86">
        <f t="shared" si="45"/>
        <v>93.155407025555093</v>
      </c>
      <c r="AC141" s="95">
        <f t="shared" si="47"/>
        <v>136.40073996917832</v>
      </c>
      <c r="AD141" s="95">
        <f>AC141/(1+IF($I$11='[1]Curva Cupon'!K106,'[1]Curva Cupon'!K108,'[1]Curva Cupon'!L108))^H141</f>
        <v>50.013589280515887</v>
      </c>
      <c r="AE141" s="98">
        <f t="shared" si="51"/>
        <v>1.5368465185140364E-2</v>
      </c>
      <c r="AF141" s="96">
        <f>IF(MOD(H141,12)=6,1,0)*AVERAGE(O135:O146)/(1+IF($I$11='[1]Curva Cupon'!K106,'[1]Curva Cupon'!K108,'[1]Curva Cupon'!L108))^H141</f>
        <v>0</v>
      </c>
    </row>
    <row r="142" spans="1:32" x14ac:dyDescent="0.25">
      <c r="A142" s="1">
        <v>142</v>
      </c>
      <c r="B142" s="2">
        <f t="shared" si="54"/>
        <v>8</v>
      </c>
      <c r="C142" s="2">
        <f t="shared" si="50"/>
        <v>0</v>
      </c>
      <c r="D142" s="2">
        <f t="shared" si="37"/>
        <v>0</v>
      </c>
      <c r="E142" s="2">
        <v>1</v>
      </c>
      <c r="H142" s="82">
        <f t="shared" si="40"/>
        <v>102</v>
      </c>
      <c r="I142" s="83">
        <f t="shared" si="41"/>
        <v>75384.290073331285</v>
      </c>
      <c r="J142" s="84">
        <f t="shared" si="31"/>
        <v>498.76418377092716</v>
      </c>
      <c r="K142" s="84">
        <f t="shared" si="32"/>
        <v>4235.2936311788753</v>
      </c>
      <c r="L142" s="84">
        <f t="shared" si="33"/>
        <v>3736.5294474079483</v>
      </c>
      <c r="M142" s="84">
        <f t="shared" si="34"/>
        <v>0</v>
      </c>
      <c r="N142" s="84">
        <f t="shared" si="53"/>
        <v>71647.760625923343</v>
      </c>
      <c r="O142" s="85">
        <f t="shared" si="38"/>
        <v>75249.17729128564</v>
      </c>
      <c r="P142" s="85">
        <f t="shared" si="35"/>
        <v>71511.310093560416</v>
      </c>
      <c r="Q142" s="84">
        <f t="shared" si="42"/>
        <v>497.87023867456213</v>
      </c>
      <c r="R142" s="86">
        <f t="shared" si="43"/>
        <v>290.36483157977079</v>
      </c>
      <c r="S142" s="86">
        <f t="shared" si="46"/>
        <v>207.50540709479134</v>
      </c>
      <c r="T142" s="97">
        <f t="array" ref="T142">(AVERAGE(I142:I153)*INDEX(tasapd,MATCH($I$24&amp;B142&amp;B142,Buck&amp;Madur1&amp;Madur2,0))*$I$25)*(IF($D$40=2,IF(MOD(H142,12)=1,1,0),0))</f>
        <v>0</v>
      </c>
      <c r="U142" s="88">
        <f>(P142/SUM($P$137:$P$148)*$T$137*(1+IF($I$11='[1]Curva Cupon'!$K$6,'[1]Curva Cupon'!K109,'[1]Curva Cupon'!L109))^H142)*E142</f>
        <v>9.9181996753549218</v>
      </c>
      <c r="V142" s="89">
        <f t="shared" si="36"/>
        <v>1.2164585475309277</v>
      </c>
      <c r="W142" s="90">
        <f t="shared" si="48"/>
        <v>4.7751342335351419</v>
      </c>
      <c r="X142" s="91">
        <f t="shared" si="39"/>
        <v>15.168708603229375</v>
      </c>
      <c r="Y142" s="92">
        <f t="shared" si="44"/>
        <v>21.160301384295444</v>
      </c>
      <c r="Z142" s="94"/>
      <c r="AA142" s="94"/>
      <c r="AB142" s="86">
        <f t="shared" si="45"/>
        <v>93.370029058895639</v>
      </c>
      <c r="AC142" s="95">
        <f t="shared" si="47"/>
        <v>125.37747974483624</v>
      </c>
      <c r="AD142" s="95">
        <f>AC142/(1+IF($I$11='[1]Curva Cupon'!K107,'[1]Curva Cupon'!K109,'[1]Curva Cupon'!L109))^H142</f>
        <v>45.517320376751357</v>
      </c>
      <c r="AE142" s="98">
        <f t="shared" si="51"/>
        <v>1.3934270443324856E-2</v>
      </c>
      <c r="AF142" s="96">
        <f>IF(MOD(H142,12)=6,1,0)*AVERAGE(O136:O147)/(1+IF($I$11='[1]Curva Cupon'!K107,'[1]Curva Cupon'!K109,'[1]Curva Cupon'!L109))^H142</f>
        <v>27940.829828426344</v>
      </c>
    </row>
    <row r="143" spans="1:32" x14ac:dyDescent="0.25">
      <c r="A143" s="1">
        <v>143</v>
      </c>
      <c r="B143" s="2">
        <f t="shared" si="54"/>
        <v>8</v>
      </c>
      <c r="C143" s="2">
        <f t="shared" si="50"/>
        <v>0</v>
      </c>
      <c r="D143" s="2">
        <f t="shared" si="37"/>
        <v>0</v>
      </c>
      <c r="E143" s="2">
        <v>1</v>
      </c>
      <c r="H143" s="82">
        <f t="shared" si="40"/>
        <v>103</v>
      </c>
      <c r="I143" s="83">
        <f t="shared" si="41"/>
        <v>71647.760625923343</v>
      </c>
      <c r="J143" s="84">
        <f t="shared" si="31"/>
        <v>474.04222833220695</v>
      </c>
      <c r="K143" s="84">
        <f t="shared" si="32"/>
        <v>4235.2936311788753</v>
      </c>
      <c r="L143" s="84">
        <f t="shared" si="33"/>
        <v>3761.2514028466685</v>
      </c>
      <c r="M143" s="84">
        <f t="shared" si="34"/>
        <v>0</v>
      </c>
      <c r="N143" s="84">
        <f t="shared" si="53"/>
        <v>67886.509223076675</v>
      </c>
      <c r="O143" s="85">
        <f t="shared" si="38"/>
        <v>71511.310093560416</v>
      </c>
      <c r="P143" s="85">
        <f t="shared" si="35"/>
        <v>67748.720940396466</v>
      </c>
      <c r="Q143" s="84">
        <f t="shared" si="42"/>
        <v>473.13943229429373</v>
      </c>
      <c r="R143" s="86">
        <f t="shared" si="43"/>
        <v>275.94148213724179</v>
      </c>
      <c r="S143" s="86">
        <f t="shared" si="46"/>
        <v>197.19795015705193</v>
      </c>
      <c r="T143" s="97">
        <f t="array" ref="T143">(AVERAGE(I143:I154)*INDEX(tasapd,MATCH($I$24&amp;B143&amp;B143,Buck&amp;Madur1&amp;Madur2,0))*$I$25)*(IF($D$40=2,IF(MOD(H143,12)=1,1,0),0))</f>
        <v>0</v>
      </c>
      <c r="U143" s="88">
        <f>(P143/SUM($P$137:$P$148)*$T$137*(1+IF($I$11='[1]Curva Cupon'!$K$6,'[1]Curva Cupon'!K110,'[1]Curva Cupon'!L110))^H143)*E143</f>
        <v>9.4901561621893702</v>
      </c>
      <c r="V143" s="89">
        <f t="shared" si="36"/>
        <v>1.2164585475309277</v>
      </c>
      <c r="W143" s="90">
        <f t="shared" si="48"/>
        <v>4.5379380506828841</v>
      </c>
      <c r="X143" s="91">
        <f t="shared" si="39"/>
        <v>14.415230354551836</v>
      </c>
      <c r="Y143" s="92">
        <f t="shared" si="44"/>
        <v>20.169626952765647</v>
      </c>
      <c r="Z143" s="94"/>
      <c r="AA143" s="94"/>
      <c r="AB143" s="86">
        <f t="shared" si="45"/>
        <v>93.585145562913368</v>
      </c>
      <c r="AC143" s="95">
        <f t="shared" si="47"/>
        <v>114.29227538471483</v>
      </c>
      <c r="AD143" s="95">
        <f>AC143/(1+IF($I$11='[1]Curva Cupon'!K108,'[1]Curva Cupon'!K110,'[1]Curva Cupon'!L110))^H143</f>
        <v>41.082785756516515</v>
      </c>
      <c r="AE143" s="98">
        <f t="shared" si="51"/>
        <v>1.227341507144762E-2</v>
      </c>
      <c r="AF143" s="96">
        <f>IF(MOD(H143,12)=6,1,0)*AVERAGE(O137:O148)/(1+IF($I$11='[1]Curva Cupon'!K108,'[1]Curva Cupon'!K110,'[1]Curva Cupon'!L110))^H143</f>
        <v>0</v>
      </c>
    </row>
    <row r="144" spans="1:32" x14ac:dyDescent="0.25">
      <c r="A144" s="1">
        <v>144</v>
      </c>
      <c r="B144" s="2">
        <f t="shared" si="54"/>
        <v>8</v>
      </c>
      <c r="C144" s="2">
        <f t="shared" si="50"/>
        <v>0</v>
      </c>
      <c r="D144" s="2">
        <f t="shared" si="37"/>
        <v>0</v>
      </c>
      <c r="E144" s="2">
        <v>1</v>
      </c>
      <c r="H144" s="82">
        <f t="shared" si="40"/>
        <v>104</v>
      </c>
      <c r="I144" s="83">
        <f t="shared" si="41"/>
        <v>67886.509223076675</v>
      </c>
      <c r="J144" s="84">
        <f t="shared" si="31"/>
        <v>449.15670531311122</v>
      </c>
      <c r="K144" s="84">
        <f t="shared" si="32"/>
        <v>4235.2936311788753</v>
      </c>
      <c r="L144" s="84">
        <f t="shared" si="33"/>
        <v>3786.1369258657642</v>
      </c>
      <c r="M144" s="84">
        <f t="shared" si="34"/>
        <v>0</v>
      </c>
      <c r="N144" s="84">
        <f t="shared" si="53"/>
        <v>64100.37229721091</v>
      </c>
      <c r="O144" s="85">
        <f t="shared" si="38"/>
        <v>67748.720940396466</v>
      </c>
      <c r="P144" s="85">
        <f t="shared" si="35"/>
        <v>63961.246264213412</v>
      </c>
      <c r="Q144" s="84">
        <f t="shared" si="42"/>
        <v>448.24505833364987</v>
      </c>
      <c r="R144" s="86">
        <f t="shared" si="43"/>
        <v>261.42273781219455</v>
      </c>
      <c r="S144" s="86">
        <f t="shared" si="46"/>
        <v>186.82232052145531</v>
      </c>
      <c r="T144" s="97">
        <f t="array" ref="T144">(AVERAGE(I144:I155)*INDEX(tasapd,MATCH($I$24&amp;B144&amp;B144,Buck&amp;Madur1&amp;Madur2,0))*$I$25)*(IF($D$40=2,IF(MOD(H144,12)=1,1,0),0))</f>
        <v>0</v>
      </c>
      <c r="U144" s="88">
        <f>(P144/SUM($P$137:$P$148)*$T$137*(1+IF($I$11='[1]Curva Cupon'!$K$6,'[1]Curva Cupon'!K111,'[1]Curva Cupon'!L111))^H144)*E144</f>
        <v>9.0490569474672657</v>
      </c>
      <c r="V144" s="89">
        <f t="shared" si="36"/>
        <v>1.2164585475309277</v>
      </c>
      <c r="W144" s="90">
        <f t="shared" si="48"/>
        <v>4.2991730712007508</v>
      </c>
      <c r="X144" s="91">
        <f t="shared" si="39"/>
        <v>13.656768660850036</v>
      </c>
      <c r="Y144" s="92">
        <f t="shared" si="44"/>
        <v>19.172400279581712</v>
      </c>
      <c r="Z144" s="94"/>
      <c r="AA144" s="94"/>
      <c r="AB144" s="86">
        <f t="shared" si="45"/>
        <v>93.800757676826152</v>
      </c>
      <c r="AC144" s="95">
        <f t="shared" si="47"/>
        <v>103.1449061767436</v>
      </c>
      <c r="AD144" s="95">
        <f>AC144/(1+IF($I$11='[1]Curva Cupon'!K109,'[1]Curva Cupon'!K111,'[1]Curva Cupon'!L111))^H144</f>
        <v>36.709345832312856</v>
      </c>
      <c r="AE144" s="98">
        <f t="shared" si="51"/>
        <v>1.032644235308984E-2</v>
      </c>
      <c r="AF144" s="96">
        <f>IF(MOD(H144,12)=6,1,0)*AVERAGE(O138:O149)/(1+IF($I$11='[1]Curva Cupon'!K109,'[1]Curva Cupon'!K111,'[1]Curva Cupon'!L111))^H144</f>
        <v>0</v>
      </c>
    </row>
    <row r="145" spans="1:34" x14ac:dyDescent="0.25">
      <c r="A145" s="1">
        <v>145</v>
      </c>
      <c r="B145" s="2">
        <f t="shared" si="54"/>
        <v>8</v>
      </c>
      <c r="C145" s="2">
        <f t="shared" si="50"/>
        <v>0</v>
      </c>
      <c r="D145" s="2">
        <f t="shared" si="37"/>
        <v>0</v>
      </c>
      <c r="E145" s="2">
        <v>1</v>
      </c>
      <c r="H145" s="82">
        <f t="shared" si="40"/>
        <v>105</v>
      </c>
      <c r="I145" s="83">
        <f t="shared" si="41"/>
        <v>64100.37229721091</v>
      </c>
      <c r="J145" s="84">
        <f t="shared" si="31"/>
        <v>424.10653250339925</v>
      </c>
      <c r="K145" s="84">
        <f t="shared" si="32"/>
        <v>4235.2936311788753</v>
      </c>
      <c r="L145" s="84">
        <f t="shared" si="33"/>
        <v>3811.1870986754761</v>
      </c>
      <c r="M145" s="84">
        <f t="shared" si="34"/>
        <v>0</v>
      </c>
      <c r="N145" s="84">
        <f t="shared" si="53"/>
        <v>60289.185198535437</v>
      </c>
      <c r="O145" s="85">
        <f t="shared" si="38"/>
        <v>63961.246264213412</v>
      </c>
      <c r="P145" s="85">
        <f t="shared" si="35"/>
        <v>60148.721415220651</v>
      </c>
      <c r="Q145" s="84">
        <f t="shared" si="42"/>
        <v>423.18603458238965</v>
      </c>
      <c r="R145" s="86">
        <f t="shared" si="43"/>
        <v>246.80796744460017</v>
      </c>
      <c r="S145" s="86">
        <f t="shared" si="46"/>
        <v>176.37806713778949</v>
      </c>
      <c r="T145" s="97">
        <f t="array" ref="T145">(AVERAGE(I145:I156)*INDEX(tasapd,MATCH($I$24&amp;B145&amp;B145,Buck&amp;Madur1&amp;Madur2,0))*$I$25)*(IF($D$40=2,IF(MOD(H145,12)=1,1,0),0))</f>
        <v>0</v>
      </c>
      <c r="U145" s="88">
        <f>(P145/SUM($P$137:$P$148)*$T$137*(1+IF($I$11='[1]Curva Cupon'!$K$6,'[1]Curva Cupon'!K112,'[1]Curva Cupon'!L112))^H145)*E145</f>
        <v>8.5946253417589382</v>
      </c>
      <c r="V145" s="89">
        <f t="shared" si="36"/>
        <v>1.2164585475309277</v>
      </c>
      <c r="W145" s="90">
        <f t="shared" si="48"/>
        <v>4.0588289154782196</v>
      </c>
      <c r="X145" s="91">
        <f t="shared" si="39"/>
        <v>12.893290550215802</v>
      </c>
      <c r="Y145" s="92">
        <f t="shared" si="44"/>
        <v>18.168578013224948</v>
      </c>
      <c r="Z145" s="94"/>
      <c r="AA145" s="94"/>
      <c r="AB145" s="86">
        <f t="shared" si="45"/>
        <v>94.016866542476436</v>
      </c>
      <c r="AC145" s="95">
        <f t="shared" si="47"/>
        <v>91.935153266779082</v>
      </c>
      <c r="AD145" s="95">
        <f>AC145/(1+IF($I$11='[1]Curva Cupon'!K110,'[1]Curva Cupon'!K112,'[1]Curva Cupon'!L112))^H145</f>
        <v>32.396367661119058</v>
      </c>
      <c r="AE145" s="98">
        <f t="shared" si="51"/>
        <v>8.0110785022782481E-3</v>
      </c>
      <c r="AF145" s="96">
        <f>IF(MOD(H145,12)=6,1,0)*AVERAGE(O139:O150)/(1+IF($I$11='[1]Curva Cupon'!K110,'[1]Curva Cupon'!K112,'[1]Curva Cupon'!L112))^H145</f>
        <v>0</v>
      </c>
    </row>
    <row r="146" spans="1:34" x14ac:dyDescent="0.25">
      <c r="A146" s="1">
        <v>146</v>
      </c>
      <c r="B146" s="2">
        <f t="shared" si="54"/>
        <v>8</v>
      </c>
      <c r="C146" s="2">
        <f t="shared" si="50"/>
        <v>0</v>
      </c>
      <c r="D146" s="2">
        <f t="shared" si="37"/>
        <v>0</v>
      </c>
      <c r="E146" s="2">
        <v>1</v>
      </c>
      <c r="H146" s="82">
        <f t="shared" si="40"/>
        <v>106</v>
      </c>
      <c r="I146" s="83">
        <f t="shared" si="41"/>
        <v>60289.185198535437</v>
      </c>
      <c r="J146" s="84">
        <f t="shared" si="31"/>
        <v>398.89062053261534</v>
      </c>
      <c r="K146" s="84">
        <f t="shared" si="32"/>
        <v>4235.2936311788753</v>
      </c>
      <c r="L146" s="84">
        <f t="shared" si="33"/>
        <v>3836.4030106462601</v>
      </c>
      <c r="M146" s="84">
        <f t="shared" si="34"/>
        <v>0</v>
      </c>
      <c r="N146" s="84">
        <f t="shared" si="53"/>
        <v>56452.782187889177</v>
      </c>
      <c r="O146" s="85">
        <f t="shared" si="38"/>
        <v>60148.721415220651</v>
      </c>
      <c r="P146" s="85">
        <f t="shared" si="35"/>
        <v>56310.98065425711</v>
      </c>
      <c r="Q146" s="84">
        <f t="shared" si="42"/>
        <v>397.96127167005756</v>
      </c>
      <c r="R146" s="86">
        <f t="shared" si="43"/>
        <v>232.09653569849289</v>
      </c>
      <c r="S146" s="86">
        <f t="shared" si="46"/>
        <v>165.86473597156467</v>
      </c>
      <c r="T146" s="97">
        <f t="array" ref="T146">(AVERAGE(I146:I157)*INDEX(tasapd,MATCH($I$24&amp;B146&amp;B146,Buck&amp;Madur1&amp;Madur2,0))*$I$25)*(IF($D$40=2,IF(MOD(H146,12)=1,1,0),0))</f>
        <v>0</v>
      </c>
      <c r="U146" s="88">
        <f>(P146/SUM($P$137:$P$148)*$T$137*(1+IF($I$11='[1]Curva Cupon'!$K$6,'[1]Curva Cupon'!K113,'[1]Curva Cupon'!L113))^H146)*E146</f>
        <v>8.1265794544846912</v>
      </c>
      <c r="V146" s="89">
        <f t="shared" si="36"/>
        <v>1.2164585475309277</v>
      </c>
      <c r="W146" s="90">
        <f t="shared" si="48"/>
        <v>3.8168951352302725</v>
      </c>
      <c r="X146" s="91">
        <f t="shared" si="39"/>
        <v>12.124762832589319</v>
      </c>
      <c r="Y146" s="92">
        <f t="shared" si="44"/>
        <v>17.158116515350518</v>
      </c>
      <c r="Z146" s="94"/>
      <c r="AA146" s="94"/>
      <c r="AB146" s="86">
        <f t="shared" si="45"/>
        <v>94.233473304337508</v>
      </c>
      <c r="AC146" s="95">
        <f t="shared" si="47"/>
        <v>80.662799728092978</v>
      </c>
      <c r="AD146" s="95">
        <f>AC146/(1+IF($I$11='[1]Curva Cupon'!K111,'[1]Curva Cupon'!K113,'[1]Curva Cupon'!L113))^H146</f>
        <v>28.143224878835607</v>
      </c>
      <c r="AE146" s="98">
        <f t="shared" si="51"/>
        <v>5.2101251797971593E-3</v>
      </c>
      <c r="AF146" s="96">
        <f>IF(MOD(H146,12)=6,1,0)*AVERAGE(O140:O151)/(1+IF($I$11='[1]Curva Cupon'!K111,'[1]Curva Cupon'!K113,'[1]Curva Cupon'!L113))^H146</f>
        <v>0</v>
      </c>
    </row>
    <row r="147" spans="1:34" x14ac:dyDescent="0.25">
      <c r="A147" s="1">
        <v>147</v>
      </c>
      <c r="B147" s="2">
        <f t="shared" si="54"/>
        <v>8</v>
      </c>
      <c r="C147" s="2">
        <f t="shared" si="50"/>
        <v>0</v>
      </c>
      <c r="D147" s="2">
        <f t="shared" si="37"/>
        <v>0</v>
      </c>
      <c r="E147" s="2">
        <v>1</v>
      </c>
      <c r="H147" s="82">
        <f t="shared" si="40"/>
        <v>107</v>
      </c>
      <c r="I147" s="83">
        <f t="shared" si="41"/>
        <v>56452.782187889177</v>
      </c>
      <c r="J147" s="84">
        <f t="shared" si="31"/>
        <v>373.50787282271506</v>
      </c>
      <c r="K147" s="84">
        <f t="shared" si="32"/>
        <v>4235.2936311788753</v>
      </c>
      <c r="L147" s="84">
        <f t="shared" si="33"/>
        <v>3861.7857583561604</v>
      </c>
      <c r="M147" s="84">
        <f t="shared" si="34"/>
        <v>0</v>
      </c>
      <c r="N147" s="84">
        <f t="shared" si="53"/>
        <v>52590.996429533014</v>
      </c>
      <c r="O147" s="85">
        <f t="shared" si="38"/>
        <v>56310.98065425711</v>
      </c>
      <c r="P147" s="85">
        <f t="shared" si="35"/>
        <v>52447.857145583665</v>
      </c>
      <c r="Q147" s="84">
        <f t="shared" si="42"/>
        <v>372.56967301860908</v>
      </c>
      <c r="R147" s="86">
        <f t="shared" si="43"/>
        <v>217.28780303434124</v>
      </c>
      <c r="S147" s="86">
        <f t="shared" si="46"/>
        <v>155.28186998426784</v>
      </c>
      <c r="T147" s="97">
        <f t="array" ref="T147">(AVERAGE(I147:I158)*INDEX(tasapd,MATCH($I$24&amp;B147&amp;B147,Buck&amp;Madur1&amp;Madur2,0))*$I$25)*(IF($D$40=2,IF(MOD(H147,12)=1,1,0),0))</f>
        <v>0</v>
      </c>
      <c r="U147" s="88">
        <f>(P147/SUM($P$137:$P$148)*$T$137*(1+IF($I$11='[1]Curva Cupon'!$K$6,'[1]Curva Cupon'!K114,'[1]Curva Cupon'!L114))^H147)*E147</f>
        <v>7.6446321013463434</v>
      </c>
      <c r="V147" s="89">
        <f t="shared" si="36"/>
        <v>1.2164585475309277</v>
      </c>
      <c r="W147" s="90">
        <f t="shared" si="48"/>
        <v>3.573361213043027</v>
      </c>
      <c r="X147" s="91">
        <f t="shared" si="39"/>
        <v>11.351152098315774</v>
      </c>
      <c r="Y147" s="92">
        <f t="shared" si="44"/>
        <v>16.140971858889728</v>
      </c>
      <c r="Z147" s="94"/>
      <c r="AA147" s="94"/>
      <c r="AB147" s="86">
        <f t="shared" si="45"/>
        <v>94.450579109519254</v>
      </c>
      <c r="AC147" s="95">
        <f t="shared" si="47"/>
        <v>69.327630632291971</v>
      </c>
      <c r="AD147" s="95">
        <f>AC147/(1+IF($I$11='[1]Curva Cupon'!K112,'[1]Curva Cupon'!K114,'[1]Curva Cupon'!L114))^H147</f>
        <v>23.949297635386749</v>
      </c>
      <c r="AE147" s="98">
        <f t="shared" si="51"/>
        <v>1.7507271162665484E-3</v>
      </c>
      <c r="AF147" s="96">
        <f>IF(MOD(H147,12)=6,1,0)*AVERAGE(O141:O152)/(1+IF($I$11='[1]Curva Cupon'!K112,'[1]Curva Cupon'!K114,'[1]Curva Cupon'!L114))^H147</f>
        <v>0</v>
      </c>
    </row>
    <row r="148" spans="1:34" x14ac:dyDescent="0.25">
      <c r="A148" s="1">
        <v>148</v>
      </c>
      <c r="B148" s="2">
        <f t="shared" si="54"/>
        <v>8</v>
      </c>
      <c r="C148" s="2">
        <f t="shared" si="50"/>
        <v>0</v>
      </c>
      <c r="D148" s="2">
        <f t="shared" si="37"/>
        <v>0</v>
      </c>
      <c r="E148" s="2">
        <v>1</v>
      </c>
      <c r="H148" s="82">
        <f t="shared" si="40"/>
        <v>108</v>
      </c>
      <c r="I148" s="83">
        <f t="shared" si="41"/>
        <v>52590.996429533014</v>
      </c>
      <c r="J148" s="84">
        <f t="shared" si="31"/>
        <v>347.95718554037757</v>
      </c>
      <c r="K148" s="84">
        <f t="shared" si="32"/>
        <v>4235.2936311788753</v>
      </c>
      <c r="L148" s="84">
        <f t="shared" si="33"/>
        <v>3887.3364456384979</v>
      </c>
      <c r="M148" s="84">
        <f t="shared" si="34"/>
        <v>0</v>
      </c>
      <c r="N148" s="84">
        <f t="shared" si="53"/>
        <v>48703.659983894519</v>
      </c>
      <c r="O148" s="85">
        <f t="shared" si="38"/>
        <v>52447.857145583665</v>
      </c>
      <c r="P148" s="85">
        <f t="shared" si="35"/>
        <v>48559.182949627888</v>
      </c>
      <c r="Q148" s="84">
        <f t="shared" si="42"/>
        <v>347.01013479472351</v>
      </c>
      <c r="R148" s="86">
        <f t="shared" si="43"/>
        <v>202.38112568123589</v>
      </c>
      <c r="S148" s="86">
        <f t="shared" si="46"/>
        <v>144.62900911348763</v>
      </c>
      <c r="T148" s="97">
        <f t="array" ref="T148">(AVERAGE(I148:I159)*INDEX(tasapd,MATCH($I$24&amp;B148&amp;B148,Buck&amp;Madur1&amp;Madur2,0))*$I$25)*(IF($D$40=2,IF(MOD(H148,12)=1,1,0),0))</f>
        <v>0</v>
      </c>
      <c r="U148" s="88">
        <f>(P148/SUM($P$137:$P$148)*$T$137*(1+IF($I$11='[1]Curva Cupon'!$K$6,'[1]Curva Cupon'!K115,'[1]Curva Cupon'!L115))^H148)*E148</f>
        <v>7.1484907101572324</v>
      </c>
      <c r="V148" s="89">
        <f t="shared" si="36"/>
        <v>1.2164585475309277</v>
      </c>
      <c r="W148" s="90">
        <f t="shared" si="48"/>
        <v>3.3282165619163591</v>
      </c>
      <c r="X148" s="91">
        <f t="shared" si="39"/>
        <v>10.572424716692446</v>
      </c>
      <c r="Y148" s="92">
        <f t="shared" si="44"/>
        <v>15.117099826139734</v>
      </c>
      <c r="Z148" s="94"/>
      <c r="AA148" s="94"/>
      <c r="AB148" s="86">
        <f t="shared" si="45"/>
        <v>94.668185107774605</v>
      </c>
      <c r="AC148" s="95">
        <f t="shared" si="47"/>
        <v>57.929433121695524</v>
      </c>
      <c r="AD148" s="95">
        <f>AC148/(1+IF($I$11='[1]Curva Cupon'!K113,'[1]Curva Cupon'!K115,'[1]Curva Cupon'!L115))^H148</f>
        <v>19.813972530473581</v>
      </c>
      <c r="AE148" s="98">
        <f t="shared" si="51"/>
        <v>-2.6331188884841333E-3</v>
      </c>
      <c r="AF148" s="96">
        <f>IF(MOD(H148,12)=6,1,0)*AVERAGE(O142:O153)/(1+IF($I$11='[1]Curva Cupon'!K113,'[1]Curva Cupon'!K115,'[1]Curva Cupon'!L115))^H148</f>
        <v>0</v>
      </c>
    </row>
    <row r="149" spans="1:34" x14ac:dyDescent="0.25">
      <c r="A149" s="1">
        <v>149</v>
      </c>
      <c r="B149" s="2">
        <f>B148+1</f>
        <v>9</v>
      </c>
      <c r="C149" s="2">
        <f t="shared" si="50"/>
        <v>0</v>
      </c>
      <c r="D149" s="2">
        <f t="shared" si="37"/>
        <v>0</v>
      </c>
      <c r="E149" s="2">
        <v>1</v>
      </c>
      <c r="H149" s="82">
        <f t="shared" si="40"/>
        <v>109</v>
      </c>
      <c r="I149" s="83">
        <f t="shared" si="41"/>
        <v>48703.659983894519</v>
      </c>
      <c r="J149" s="84">
        <f t="shared" si="31"/>
        <v>322.23744754900298</v>
      </c>
      <c r="K149" s="84">
        <f t="shared" si="32"/>
        <v>4235.2936311788753</v>
      </c>
      <c r="L149" s="84">
        <f t="shared" si="33"/>
        <v>3913.0561836298725</v>
      </c>
      <c r="M149" s="84">
        <f t="shared" si="34"/>
        <v>0</v>
      </c>
      <c r="N149" s="84">
        <f t="shared" si="53"/>
        <v>44790.603800264646</v>
      </c>
      <c r="O149" s="85">
        <f t="shared" si="38"/>
        <v>48559.182949627888</v>
      </c>
      <c r="P149" s="85">
        <f t="shared" si="35"/>
        <v>44644.789015680726</v>
      </c>
      <c r="Q149" s="84">
        <f t="shared" si="42"/>
        <v>321.28154586180074</v>
      </c>
      <c r="R149" s="86">
        <f t="shared" si="43"/>
        <v>187.37585560889369</v>
      </c>
      <c r="S149" s="86">
        <f t="shared" si="46"/>
        <v>133.90569025290705</v>
      </c>
      <c r="T149" s="97">
        <f t="array" ref="T149">(AVERAGE(I149:I160)*INDEX(tasapd,MATCH($I$24&amp;B149&amp;B149,Buck&amp;Madur1&amp;Madur2,0))*$I$25)*(IF($D$40=2,IF(MOD(H149,12)=1,1,0),0))</f>
        <v>15.278116269215406</v>
      </c>
      <c r="U149" s="88">
        <f>(P149/SUM($P$149:$P$160)*$T$149*(1+IF($I$11='[1]Curva Cupon'!$K$6,'[1]Curva Cupon'!K116,'[1]Curva Cupon'!L116))^H149)*E149</f>
        <v>7.4635515105110306</v>
      </c>
      <c r="V149" s="89">
        <f t="shared" si="36"/>
        <v>1.2164585475309277</v>
      </c>
      <c r="W149" s="90">
        <f t="shared" si="48"/>
        <v>3.0814505248035049</v>
      </c>
      <c r="X149" s="91">
        <f t="shared" si="39"/>
        <v>9.7885468345061977</v>
      </c>
      <c r="Y149" s="92">
        <f t="shared" si="44"/>
        <v>14.086455906840632</v>
      </c>
      <c r="Z149" s="94"/>
      <c r="AA149" s="94"/>
      <c r="AB149" s="86">
        <f t="shared" si="45"/>
        <v>94.886292451505255</v>
      </c>
      <c r="AC149" s="95">
        <f t="shared" si="47"/>
        <v>45.642302197731397</v>
      </c>
      <c r="AD149" s="95">
        <f>AC149/(1+IF($I$11='[1]Curva Cupon'!K114,'[1]Curva Cupon'!K116,'[1]Curva Cupon'!L116))^H149</f>
        <v>15.457016639467273</v>
      </c>
      <c r="AE149" s="98">
        <f t="shared" si="51"/>
        <v>-8.3730785468806544E-3</v>
      </c>
      <c r="AF149" s="96">
        <f>IF(MOD(H149,12)=6,1,0)*AVERAGE(O143:O154)/(1+IF($I$11='[1]Curva Cupon'!K114,'[1]Curva Cupon'!K116,'[1]Curva Cupon'!L116))^H149</f>
        <v>0</v>
      </c>
      <c r="AG149" s="3"/>
      <c r="AH149" s="71"/>
    </row>
    <row r="150" spans="1:34" x14ac:dyDescent="0.25">
      <c r="A150" s="1">
        <v>150</v>
      </c>
      <c r="B150" s="1">
        <f>B149</f>
        <v>9</v>
      </c>
      <c r="C150" s="2">
        <f t="shared" si="50"/>
        <v>0</v>
      </c>
      <c r="D150" s="2">
        <f t="shared" si="37"/>
        <v>0</v>
      </c>
      <c r="E150" s="2">
        <v>1</v>
      </c>
      <c r="H150" s="82">
        <f t="shared" si="40"/>
        <v>110</v>
      </c>
      <c r="I150" s="83">
        <f t="shared" si="41"/>
        <v>44790.603800264646</v>
      </c>
      <c r="J150" s="84">
        <f t="shared" si="31"/>
        <v>296.34754036039124</v>
      </c>
      <c r="K150" s="84">
        <f t="shared" si="32"/>
        <v>4235.2936311788753</v>
      </c>
      <c r="L150" s="84">
        <f t="shared" si="33"/>
        <v>3938.9460908184842</v>
      </c>
      <c r="M150" s="84">
        <f t="shared" si="34"/>
        <v>0</v>
      </c>
      <c r="N150" s="84">
        <f t="shared" si="53"/>
        <v>40851.657709446161</v>
      </c>
      <c r="O150" s="85">
        <f t="shared" si="38"/>
        <v>44644.789015680726</v>
      </c>
      <c r="P150" s="85">
        <f t="shared" si="35"/>
        <v>40704.50517454496</v>
      </c>
      <c r="Q150" s="84">
        <f t="shared" si="42"/>
        <v>295.3827877316408</v>
      </c>
      <c r="R150" s="86">
        <f t="shared" si="43"/>
        <v>172.27134049947639</v>
      </c>
      <c r="S150" s="86">
        <f t="shared" si="46"/>
        <v>123.11144723216441</v>
      </c>
      <c r="T150" s="97">
        <f t="array" ref="T150">(AVERAGE(I150:I161)*INDEX(tasapd,MATCH($I$24&amp;B150&amp;B150,Buck&amp;Madur1&amp;Madur2,0))*$I$25)*(IF($D$40=2,IF(MOD(H150,12)=1,1,0),0))</f>
        <v>0</v>
      </c>
      <c r="U150" s="88">
        <f>(P150/SUM($P$149:$P$160)*$T$149*(1+IF($I$11='[1]Curva Cupon'!$K$6,'[1]Curva Cupon'!K117,'[1]Curva Cupon'!L117))^H150)*E150</f>
        <v>6.8727632657208417</v>
      </c>
      <c r="V150" s="89">
        <f t="shared" si="36"/>
        <v>1.2164585475309277</v>
      </c>
      <c r="W150" s="90">
        <f t="shared" si="48"/>
        <v>2.8330523741476035</v>
      </c>
      <c r="X150" s="91">
        <f t="shared" si="39"/>
        <v>8.9994843745612787</v>
      </c>
      <c r="Y150" s="92">
        <f t="shared" si="44"/>
        <v>13.048995296239811</v>
      </c>
      <c r="Z150" s="94"/>
      <c r="AA150" s="94"/>
      <c r="AB150" s="86">
        <f t="shared" si="45"/>
        <v>95.104902295767985</v>
      </c>
      <c r="AC150" s="95">
        <f t="shared" si="47"/>
        <v>34.182776966915398</v>
      </c>
      <c r="AD150" s="95">
        <f>AC150/(1+IF($I$11='[1]Curva Cupon'!K115,'[1]Curva Cupon'!K117,'[1]Curva Cupon'!L117))^H150</f>
        <v>11.461760466722184</v>
      </c>
      <c r="AE150" s="98">
        <f t="shared" si="51"/>
        <v>-1.6248522678807532E-2</v>
      </c>
      <c r="AF150" s="96">
        <f>IF(MOD(H150,12)=6,1,0)*AVERAGE(O144:O155)/(1+IF($I$11='[1]Curva Cupon'!K115,'[1]Curva Cupon'!K117,'[1]Curva Cupon'!L117))^H150</f>
        <v>0</v>
      </c>
    </row>
    <row r="151" spans="1:34" x14ac:dyDescent="0.25">
      <c r="A151" s="1">
        <v>151</v>
      </c>
      <c r="B151" s="2">
        <f>B150</f>
        <v>9</v>
      </c>
      <c r="C151" s="2">
        <f t="shared" si="50"/>
        <v>0</v>
      </c>
      <c r="D151" s="2">
        <f t="shared" si="37"/>
        <v>0</v>
      </c>
      <c r="E151" s="2">
        <v>1</v>
      </c>
      <c r="H151" s="82">
        <f t="shared" si="40"/>
        <v>111</v>
      </c>
      <c r="I151" s="83">
        <f t="shared" si="41"/>
        <v>40851.657709446161</v>
      </c>
      <c r="J151" s="84">
        <f t="shared" si="31"/>
        <v>270.28633808610221</v>
      </c>
      <c r="K151" s="84">
        <f t="shared" si="32"/>
        <v>4235.2936311788753</v>
      </c>
      <c r="L151" s="84">
        <f t="shared" si="33"/>
        <v>3965.0072930927731</v>
      </c>
      <c r="M151" s="84">
        <f t="shared" si="34"/>
        <v>0</v>
      </c>
      <c r="N151" s="84">
        <f t="shared" si="53"/>
        <v>36886.65041635339</v>
      </c>
      <c r="O151" s="85">
        <f t="shared" si="38"/>
        <v>40704.50517454496</v>
      </c>
      <c r="P151" s="85">
        <f t="shared" si="35"/>
        <v>36738.160131134908</v>
      </c>
      <c r="Q151" s="84">
        <f t="shared" si="42"/>
        <v>269.31273451580358</v>
      </c>
      <c r="R151" s="86">
        <f t="shared" si="43"/>
        <v>157.0669237192231</v>
      </c>
      <c r="S151" s="86">
        <f t="shared" si="46"/>
        <v>112.24581079658049</v>
      </c>
      <c r="T151" s="97">
        <f t="array" ref="T151">(AVERAGE(I151:I162)*INDEX(tasapd,MATCH($I$24&amp;B151&amp;B151,Buck&amp;Madur1&amp;Madur2,0))*$I$25)*(IF($D$40=2,IF(MOD(H151,12)=1,1,0),0))</f>
        <v>0</v>
      </c>
      <c r="U151" s="88">
        <f>(P151/SUM($P$149:$P$160)*$T$149*(1+IF($I$11='[1]Curva Cupon'!$K$6,'[1]Curva Cupon'!K118,'[1]Curva Cupon'!L118))^H151)*E151</f>
        <v>6.2649910301965361</v>
      </c>
      <c r="V151" s="89">
        <f t="shared" si="36"/>
        <v>1.2164585475309277</v>
      </c>
      <c r="W151" s="90">
        <f t="shared" si="48"/>
        <v>2.5830113114151914</v>
      </c>
      <c r="X151" s="91">
        <f t="shared" si="39"/>
        <v>8.2052030341973961</v>
      </c>
      <c r="Y151" s="92">
        <f t="shared" si="44"/>
        <v>12.004672893143516</v>
      </c>
      <c r="Z151" s="94"/>
      <c r="AA151" s="94"/>
      <c r="AB151" s="86">
        <f t="shared" si="45"/>
        <v>95.324015798280769</v>
      </c>
      <c r="AC151" s="95">
        <f t="shared" si="47"/>
        <v>22.661476861246697</v>
      </c>
      <c r="AD151" s="95">
        <f>AC151/(1+IF($I$11='[1]Curva Cupon'!K116,'[1]Curva Cupon'!K118,'[1]Curva Cupon'!L118))^H151</f>
        <v>7.5234675278591538</v>
      </c>
      <c r="AE151" s="98">
        <f t="shared" si="51"/>
        <v>-2.7755010300008189E-2</v>
      </c>
      <c r="AF151" s="96">
        <f>IF(MOD(H151,12)=6,1,0)*AVERAGE(O145:O156)/(1+IF($I$11='[1]Curva Cupon'!K116,'[1]Curva Cupon'!K118,'[1]Curva Cupon'!L118))^H151</f>
        <v>0</v>
      </c>
    </row>
    <row r="152" spans="1:34" x14ac:dyDescent="0.25">
      <c r="A152" s="1">
        <v>152</v>
      </c>
      <c r="B152" s="2">
        <f t="shared" ref="B152:B160" si="55">B151</f>
        <v>9</v>
      </c>
      <c r="C152" s="2">
        <f t="shared" si="50"/>
        <v>0</v>
      </c>
      <c r="D152" s="2">
        <f t="shared" si="37"/>
        <v>0</v>
      </c>
      <c r="E152" s="2">
        <v>1</v>
      </c>
      <c r="H152" s="82">
        <f t="shared" si="40"/>
        <v>112</v>
      </c>
      <c r="I152" s="83">
        <f t="shared" si="41"/>
        <v>36886.65041635339</v>
      </c>
      <c r="J152" s="84">
        <f t="shared" si="31"/>
        <v>244.05270738849342</v>
      </c>
      <c r="K152" s="84">
        <f t="shared" si="32"/>
        <v>4235.2936311788753</v>
      </c>
      <c r="L152" s="84">
        <f t="shared" si="33"/>
        <v>3991.2409237903821</v>
      </c>
      <c r="M152" s="84">
        <f t="shared" si="34"/>
        <v>0</v>
      </c>
      <c r="N152" s="84">
        <f t="shared" si="53"/>
        <v>32895.409492563005</v>
      </c>
      <c r="O152" s="85">
        <f t="shared" si="38"/>
        <v>36738.160131134908</v>
      </c>
      <c r="P152" s="85">
        <f t="shared" si="35"/>
        <v>32745.581457027238</v>
      </c>
      <c r="Q152" s="84">
        <f t="shared" si="42"/>
        <v>243.07025287664666</v>
      </c>
      <c r="R152" s="86">
        <f t="shared" si="43"/>
        <v>141.76194428989461</v>
      </c>
      <c r="S152" s="86">
        <f t="shared" si="46"/>
        <v>101.30830858675205</v>
      </c>
      <c r="T152" s="97">
        <f t="array" ref="T152">(AVERAGE(I152:I163)*INDEX(tasapd,MATCH($I$24&amp;B152&amp;B152,Buck&amp;Madur1&amp;Madur2,0))*$I$25)*(IF($D$40=2,IF(MOD(H152,12)=1,1,0),0))</f>
        <v>0</v>
      </c>
      <c r="U152" s="88">
        <f>(P152/SUM($P$149:$P$160)*$T$149*(1+IF($I$11='[1]Curva Cupon'!$K$6,'[1]Curva Cupon'!K119,'[1]Curva Cupon'!L119))^H152)*E152</f>
        <v>5.639880509876769</v>
      </c>
      <c r="V152" s="89">
        <f t="shared" si="36"/>
        <v>1.2164585475309277</v>
      </c>
      <c r="W152" s="90">
        <f t="shared" si="48"/>
        <v>2.3313164666265944</v>
      </c>
      <c r="X152" s="91">
        <f t="shared" si="39"/>
        <v>7.4056682837979695</v>
      </c>
      <c r="Y152" s="92">
        <f t="shared" si="44"/>
        <v>10.953443297955493</v>
      </c>
      <c r="Z152" s="94"/>
      <c r="AA152" s="94"/>
      <c r="AB152" s="86">
        <f t="shared" si="45"/>
        <v>95.543634119428773</v>
      </c>
      <c r="AC152" s="95">
        <f t="shared" si="47"/>
        <v>11.078237255401987</v>
      </c>
      <c r="AD152" s="95">
        <f>AC152/(1+IF($I$11='[1]Curva Cupon'!K117,'[1]Curva Cupon'!K119,'[1]Curva Cupon'!L119))^H152</f>
        <v>3.6415506720006801</v>
      </c>
      <c r="AE152" s="98">
        <f t="shared" si="51"/>
        <v>-4.6076680135221065E-2</v>
      </c>
      <c r="AF152" s="96">
        <f>IF(MOD(H152,12)=6,1,0)*AVERAGE(O146:O157)/(1+IF($I$11='[1]Curva Cupon'!K117,'[1]Curva Cupon'!K119,'[1]Curva Cupon'!L119))^H152</f>
        <v>0</v>
      </c>
    </row>
    <row r="153" spans="1:34" x14ac:dyDescent="0.25">
      <c r="A153" s="1">
        <v>153</v>
      </c>
      <c r="B153" s="2">
        <f t="shared" si="55"/>
        <v>9</v>
      </c>
      <c r="C153" s="2">
        <f t="shared" si="50"/>
        <v>0</v>
      </c>
      <c r="D153" s="2">
        <f t="shared" si="37"/>
        <v>0</v>
      </c>
      <c r="E153" s="2">
        <v>1</v>
      </c>
      <c r="H153" s="82">
        <f t="shared" si="40"/>
        <v>113</v>
      </c>
      <c r="I153" s="83">
        <f t="shared" si="41"/>
        <v>32895.409492563005</v>
      </c>
      <c r="J153" s="84">
        <f t="shared" si="31"/>
        <v>217.64550743143394</v>
      </c>
      <c r="K153" s="84">
        <f t="shared" si="32"/>
        <v>4235.2936311788753</v>
      </c>
      <c r="L153" s="84">
        <f t="shared" si="33"/>
        <v>4017.6481237474413</v>
      </c>
      <c r="M153" s="84">
        <f t="shared" si="34"/>
        <v>0</v>
      </c>
      <c r="N153" s="84">
        <f t="shared" si="53"/>
        <v>28877.761368815565</v>
      </c>
      <c r="O153" s="85">
        <f t="shared" si="38"/>
        <v>32745.581457027238</v>
      </c>
      <c r="P153" s="85">
        <f t="shared" si="35"/>
        <v>28726.595582962513</v>
      </c>
      <c r="Q153" s="84">
        <f t="shared" si="42"/>
        <v>216.65420197803903</v>
      </c>
      <c r="R153" s="86">
        <f t="shared" si="43"/>
        <v>126.3557368600293</v>
      </c>
      <c r="S153" s="86">
        <f t="shared" si="46"/>
        <v>90.29846511800973</v>
      </c>
      <c r="T153" s="97">
        <f t="array" ref="T153">(AVERAGE(I153:I164)*INDEX(tasapd,MATCH($I$24&amp;B153&amp;B153,Buck&amp;Madur1&amp;Madur2,0))*$I$25)*(IF($D$40=2,IF(MOD(H153,12)=1,1,0),0))</f>
        <v>0</v>
      </c>
      <c r="U153" s="88">
        <f>(P153/SUM($P$149:$P$160)*$T$149*(1+IF($I$11='[1]Curva Cupon'!$K$6,'[1]Curva Cupon'!K120,'[1]Curva Cupon'!L120))^H153)*E153</f>
        <v>4.9970707950814353</v>
      </c>
      <c r="V153" s="89">
        <f t="shared" si="36"/>
        <v>1.2164585475309277</v>
      </c>
      <c r="W153" s="90">
        <f t="shared" si="48"/>
        <v>2.0779568978832192</v>
      </c>
      <c r="X153" s="91">
        <f t="shared" si="39"/>
        <v>6.6008453652885244</v>
      </c>
      <c r="Y153" s="92">
        <f t="shared" si="44"/>
        <v>9.8952608107026716</v>
      </c>
      <c r="Z153" s="94"/>
      <c r="AA153" s="94"/>
      <c r="AB153" s="86">
        <f t="shared" si="45"/>
        <v>95.763758422270712</v>
      </c>
      <c r="AC153" s="95">
        <f t="shared" si="47"/>
        <v>-0.5671032886397569</v>
      </c>
      <c r="AD153" s="95">
        <f>AC153/(1+IF($I$11='[1]Curva Cupon'!K118,'[1]Curva Cupon'!K120,'[1]Curva Cupon'!L120))^H153</f>
        <v>-0.18457110649597666</v>
      </c>
      <c r="AE153" s="98">
        <f t="shared" si="51"/>
        <v>-7.965487198092619E-2</v>
      </c>
      <c r="AF153" s="96">
        <f>IF(MOD(H153,12)=6,1,0)*AVERAGE(O147:O158)/(1+IF($I$11='[1]Curva Cupon'!K118,'[1]Curva Cupon'!K120,'[1]Curva Cupon'!L120))^H153</f>
        <v>0</v>
      </c>
    </row>
    <row r="154" spans="1:34" x14ac:dyDescent="0.25">
      <c r="A154" s="1">
        <v>154</v>
      </c>
      <c r="B154" s="2">
        <f t="shared" si="55"/>
        <v>9</v>
      </c>
      <c r="C154" s="2">
        <f t="shared" si="50"/>
        <v>0</v>
      </c>
      <c r="D154" s="2">
        <f t="shared" si="37"/>
        <v>0</v>
      </c>
      <c r="E154" s="2">
        <v>1</v>
      </c>
      <c r="H154" s="82">
        <f t="shared" si="40"/>
        <v>114</v>
      </c>
      <c r="I154" s="83">
        <f t="shared" si="41"/>
        <v>28877.761368815565</v>
      </c>
      <c r="J154" s="84">
        <f t="shared" si="31"/>
        <v>191.06358983069242</v>
      </c>
      <c r="K154" s="84">
        <f t="shared" si="32"/>
        <v>4235.2936311788753</v>
      </c>
      <c r="L154" s="84">
        <f t="shared" si="33"/>
        <v>4044.230041348183</v>
      </c>
      <c r="M154" s="84">
        <f t="shared" si="34"/>
        <v>0</v>
      </c>
      <c r="N154" s="84">
        <f t="shared" si="53"/>
        <v>24833.531327467383</v>
      </c>
      <c r="O154" s="85">
        <f t="shared" si="38"/>
        <v>28726.595582962513</v>
      </c>
      <c r="P154" s="85">
        <f t="shared" si="35"/>
        <v>24681.027791297045</v>
      </c>
      <c r="Q154" s="84">
        <f t="shared" si="42"/>
        <v>190.06343343574932</v>
      </c>
      <c r="R154" s="86">
        <f t="shared" si="43"/>
        <v>110.84763167600856</v>
      </c>
      <c r="S154" s="86">
        <f t="shared" si="46"/>
        <v>79.215801759740756</v>
      </c>
      <c r="T154" s="97">
        <f t="array" ref="T154">(AVERAGE(I154:I165)*INDEX(tasapd,MATCH($I$24&amp;B154&amp;B154,Buck&amp;Madur1&amp;Madur2,0))*$I$25)*(IF($D$40=2,IF(MOD(H154,12)=1,1,0),0))</f>
        <v>0</v>
      </c>
      <c r="U154" s="88">
        <f>(P154/SUM($P$149:$P$160)*$T$149*(1+IF($I$11='[1]Curva Cupon'!$K$6,'[1]Curva Cupon'!K121,'[1]Curva Cupon'!L121))^H154)*E154</f>
        <v>4.3361942431611284</v>
      </c>
      <c r="V154" s="89">
        <f t="shared" si="36"/>
        <v>1.2164585475309277</v>
      </c>
      <c r="W154" s="90">
        <f t="shared" si="48"/>
        <v>1.8229215908917225</v>
      </c>
      <c r="X154" s="91">
        <f t="shared" si="39"/>
        <v>5.7906992906251569</v>
      </c>
      <c r="Y154" s="92">
        <f t="shared" si="44"/>
        <v>8.8300794290478066</v>
      </c>
      <c r="Z154" s="94"/>
      <c r="AA154" s="94"/>
      <c r="AB154" s="86">
        <f t="shared" si="45"/>
        <v>95.98438987254481</v>
      </c>
      <c r="AC154" s="95">
        <f t="shared" si="47"/>
        <v>-12.274702926917385</v>
      </c>
      <c r="AD154" s="95">
        <f>AC154/(1+IF($I$11='[1]Curva Cupon'!K119,'[1]Curva Cupon'!K121,'[1]Curva Cupon'!L121))^H154</f>
        <v>-3.9554727284632012</v>
      </c>
      <c r="AE154" s="98">
        <f t="shared" si="51"/>
        <v>-0.16066424976558749</v>
      </c>
      <c r="AF154" s="96">
        <f>IF(MOD(H154,12)=6,1,0)*AVERAGE(O148:O159)/(1+IF($I$11='[1]Curva Cupon'!K119,'[1]Curva Cupon'!K121,'[1]Curva Cupon'!L121))^H154</f>
        <v>9854.7715160782864</v>
      </c>
    </row>
    <row r="155" spans="1:34" x14ac:dyDescent="0.25">
      <c r="A155" s="1">
        <v>155</v>
      </c>
      <c r="B155" s="2">
        <f t="shared" si="55"/>
        <v>9</v>
      </c>
      <c r="C155" s="2">
        <f t="shared" si="50"/>
        <v>0</v>
      </c>
      <c r="D155" s="2">
        <f t="shared" si="37"/>
        <v>0</v>
      </c>
      <c r="E155" s="2">
        <v>1</v>
      </c>
      <c r="H155" s="82">
        <f t="shared" si="40"/>
        <v>115</v>
      </c>
      <c r="I155" s="83">
        <f t="shared" si="41"/>
        <v>24833.531327467383</v>
      </c>
      <c r="J155" s="84">
        <f t="shared" si="31"/>
        <v>164.30579860399644</v>
      </c>
      <c r="K155" s="84">
        <f t="shared" si="32"/>
        <v>4235.2936311788753</v>
      </c>
      <c r="L155" s="84">
        <f t="shared" si="33"/>
        <v>4070.9878325748787</v>
      </c>
      <c r="M155" s="84">
        <f t="shared" si="34"/>
        <v>0</v>
      </c>
      <c r="N155" s="84">
        <f t="shared" si="53"/>
        <v>20762.543494892503</v>
      </c>
      <c r="O155" s="85">
        <f t="shared" si="38"/>
        <v>24681.027791297045</v>
      </c>
      <c r="P155" s="85">
        <f t="shared" si="35"/>
        <v>20608.702208404884</v>
      </c>
      <c r="Q155" s="84">
        <f t="shared" si="42"/>
        <v>163.29679126750517</v>
      </c>
      <c r="R155" s="86">
        <f t="shared" si="43"/>
        <v>95.236954552930882</v>
      </c>
      <c r="S155" s="86">
        <f t="shared" si="46"/>
        <v>68.059836714574288</v>
      </c>
      <c r="T155" s="97">
        <f t="array" ref="T155">(AVERAGE(I155:I166)*INDEX(tasapd,MATCH($I$24&amp;B155&amp;B155,Buck&amp;Madur1&amp;Madur2,0))*$I$25)*(IF($D$40=2,IF(MOD(H155,12)=1,1,0),0))</f>
        <v>0</v>
      </c>
      <c r="U155" s="88">
        <f>(P155/SUM($P$149:$P$160)*$T$149*(1+IF($I$11='[1]Curva Cupon'!$K$6,'[1]Curva Cupon'!K122,'[1]Curva Cupon'!L122))^H155)*E155</f>
        <v>3.6568763591200448</v>
      </c>
      <c r="V155" s="89">
        <f t="shared" si="36"/>
        <v>1.2164585475309277</v>
      </c>
      <c r="W155" s="90">
        <f t="shared" si="48"/>
        <v>1.566199458485019</v>
      </c>
      <c r="X155" s="91">
        <f t="shared" si="39"/>
        <v>4.9751948402729766</v>
      </c>
      <c r="Y155" s="92">
        <f t="shared" si="44"/>
        <v>7.7578528462889231</v>
      </c>
      <c r="Z155" s="94"/>
      <c r="AA155" s="94"/>
      <c r="AB155" s="86">
        <f t="shared" si="45"/>
        <v>96.205529638675046</v>
      </c>
      <c r="AC155" s="95">
        <f t="shared" si="47"/>
        <v>-24.044716436931878</v>
      </c>
      <c r="AD155" s="95">
        <f>AC155/(1+IF($I$11='[1]Curva Cupon'!K120,'[1]Curva Cupon'!K122,'[1]Curva Cupon'!L122))^H155</f>
        <v>-7.6717230897397508</v>
      </c>
      <c r="AE155" s="98">
        <f t="shared" si="51"/>
        <v>-0.62574671743008947</v>
      </c>
      <c r="AF155" s="96">
        <f>IF(MOD(H155,12)=6,1,0)*AVERAGE(O149:O160)/(1+IF($I$11='[1]Curva Cupon'!K120,'[1]Curva Cupon'!K122,'[1]Curva Cupon'!L122))^H155</f>
        <v>0</v>
      </c>
    </row>
    <row r="156" spans="1:34" x14ac:dyDescent="0.25">
      <c r="A156" s="1">
        <v>156</v>
      </c>
      <c r="B156" s="2">
        <f t="shared" si="55"/>
        <v>9</v>
      </c>
      <c r="C156" s="2">
        <f t="shared" si="50"/>
        <v>0</v>
      </c>
      <c r="D156" s="2">
        <f t="shared" si="37"/>
        <v>0</v>
      </c>
      <c r="E156" s="2">
        <v>1</v>
      </c>
      <c r="H156" s="82">
        <f t="shared" si="40"/>
        <v>116</v>
      </c>
      <c r="I156" s="83">
        <f t="shared" si="41"/>
        <v>20762.543494892503</v>
      </c>
      <c r="J156" s="84">
        <f t="shared" si="31"/>
        <v>137.3709701207618</v>
      </c>
      <c r="K156" s="84">
        <f t="shared" si="32"/>
        <v>4235.2936311788753</v>
      </c>
      <c r="L156" s="84">
        <f t="shared" si="33"/>
        <v>4097.9226610581136</v>
      </c>
      <c r="M156" s="84">
        <f t="shared" si="34"/>
        <v>0</v>
      </c>
      <c r="N156" s="84">
        <f t="shared" si="53"/>
        <v>16664.620833834389</v>
      </c>
      <c r="O156" s="85">
        <f t="shared" si="38"/>
        <v>20608.702208404884</v>
      </c>
      <c r="P156" s="85">
        <f t="shared" si="35"/>
        <v>16509.441797029485</v>
      </c>
      <c r="Q156" s="84">
        <f t="shared" si="42"/>
        <v>136.35311184272237</v>
      </c>
      <c r="R156" s="86">
        <f t="shared" si="43"/>
        <v>79.523026845293188</v>
      </c>
      <c r="S156" s="86">
        <f t="shared" si="46"/>
        <v>56.830084997429182</v>
      </c>
      <c r="T156" s="97">
        <f t="array" ref="T156">(AVERAGE(I156:I167)*INDEX(tasapd,MATCH($I$24&amp;B156&amp;B156,Buck&amp;Madur1&amp;Madur2,0))*$I$25)*(IF($D$40=2,IF(MOD(H156,12)=1,1,0),0))</f>
        <v>0</v>
      </c>
      <c r="U156" s="88">
        <f>(P156/SUM($P$149:$P$160)*$T$149*(1+IF($I$11='[1]Curva Cupon'!$K$6,'[1]Curva Cupon'!K123,'[1]Curva Cupon'!L123))^H156)*E156</f>
        <v>2.9587356741778601</v>
      </c>
      <c r="V156" s="89">
        <f t="shared" si="36"/>
        <v>1.2164585475309277</v>
      </c>
      <c r="W156" s="90">
        <f t="shared" si="48"/>
        <v>1.3077793401401334</v>
      </c>
      <c r="X156" s="91">
        <f t="shared" si="39"/>
        <v>4.1542965616745082</v>
      </c>
      <c r="Y156" s="92">
        <f t="shared" si="44"/>
        <v>6.6785344493455687</v>
      </c>
      <c r="Z156" s="94"/>
      <c r="AA156" s="94"/>
      <c r="AB156" s="86">
        <f t="shared" si="45"/>
        <v>96.427178891777373</v>
      </c>
      <c r="AC156" s="95">
        <f t="shared" si="47"/>
        <v>-35.877295119180481</v>
      </c>
      <c r="AD156" s="95">
        <f>AC156/(1+IF($I$11='[1]Curva Cupon'!K121,'[1]Curva Cupon'!K123,'[1]Curva Cupon'!L123))^H156</f>
        <v>-11.333885120385485</v>
      </c>
      <c r="AE156" s="98">
        <f t="shared" si="51"/>
        <v>0.52098826029023193</v>
      </c>
      <c r="AF156" s="96">
        <f>IF(MOD(H156,12)=6,1,0)*AVERAGE(O150:O161)/(1+IF($I$11='[1]Curva Cupon'!K121,'[1]Curva Cupon'!K123,'[1]Curva Cupon'!L123))^H156</f>
        <v>0</v>
      </c>
    </row>
    <row r="157" spans="1:34" x14ac:dyDescent="0.25">
      <c r="A157" s="1">
        <v>157</v>
      </c>
      <c r="B157" s="2">
        <f t="shared" si="55"/>
        <v>9</v>
      </c>
      <c r="C157" s="2">
        <f t="shared" si="50"/>
        <v>0</v>
      </c>
      <c r="D157" s="2">
        <f t="shared" si="37"/>
        <v>0</v>
      </c>
      <c r="E157" s="2">
        <v>1</v>
      </c>
      <c r="H157" s="82">
        <f t="shared" si="40"/>
        <v>117</v>
      </c>
      <c r="I157" s="83">
        <f t="shared" si="41"/>
        <v>16664.620833834389</v>
      </c>
      <c r="J157" s="84">
        <f t="shared" si="31"/>
        <v>110.25793305148912</v>
      </c>
      <c r="K157" s="84">
        <f t="shared" si="32"/>
        <v>4235.2936311788753</v>
      </c>
      <c r="L157" s="84">
        <f t="shared" si="33"/>
        <v>4125.0356981273862</v>
      </c>
      <c r="M157" s="84">
        <f t="shared" si="34"/>
        <v>0</v>
      </c>
      <c r="N157" s="84">
        <f t="shared" si="53"/>
        <v>12539.585135707002</v>
      </c>
      <c r="O157" s="85">
        <f t="shared" si="38"/>
        <v>16509.441797029485</v>
      </c>
      <c r="P157" s="85">
        <f t="shared" si="35"/>
        <v>12383.068348584815</v>
      </c>
      <c r="Q157" s="84">
        <f t="shared" si="42"/>
        <v>109.2312238319015</v>
      </c>
      <c r="R157" s="86">
        <f t="shared" si="43"/>
        <v>63.705165417478192</v>
      </c>
      <c r="S157" s="86">
        <f t="shared" si="46"/>
        <v>45.526058414423311</v>
      </c>
      <c r="T157" s="97">
        <f t="array" ref="T157">(AVERAGE(I157:I168)*INDEX(tasapd,MATCH($I$24&amp;B157&amp;B157,Buck&amp;Madur1&amp;Madur2,0))*$I$25)*(IF($D$40=2,IF(MOD(H157,12)=1,1,0),0))</f>
        <v>0</v>
      </c>
      <c r="U157" s="88">
        <f>(P157/SUM($P$149:$P$160)*$T$149*(1+IF($I$11='[1]Curva Cupon'!$K$6,'[1]Curva Cupon'!K124,'[1]Curva Cupon'!L124))^H157)*E157</f>
        <v>2.2413836222355035</v>
      </c>
      <c r="V157" s="89">
        <f t="shared" si="36"/>
        <v>1.2164585475309277</v>
      </c>
      <c r="W157" s="90">
        <f t="shared" si="48"/>
        <v>1.047650001492854</v>
      </c>
      <c r="X157" s="91">
        <f t="shared" si="39"/>
        <v>3.3279687677079348</v>
      </c>
      <c r="Y157" s="92">
        <f t="shared" si="44"/>
        <v>5.5920773167317162</v>
      </c>
      <c r="Z157" s="94"/>
      <c r="AA157" s="94"/>
      <c r="AB157" s="86">
        <f t="shared" si="45"/>
        <v>96.649338805665892</v>
      </c>
      <c r="AC157" s="95">
        <f t="shared" si="47"/>
        <v>-47.772586696746366</v>
      </c>
      <c r="AD157" s="95">
        <f>AC157/(1+IF($I$11='[1]Curva Cupon'!K122,'[1]Curva Cupon'!K124,'[1]Curva Cupon'!L124))^H157</f>
        <v>-14.942515843299958</v>
      </c>
      <c r="AE157" s="98">
        <f t="shared" si="51"/>
        <v>0.21388985553790602</v>
      </c>
      <c r="AF157" s="96">
        <f>IF(MOD(H157,12)=6,1,0)*AVERAGE(O151:O162)/(1+IF($I$11='[1]Curva Cupon'!K122,'[1]Curva Cupon'!K124,'[1]Curva Cupon'!L124))^H157</f>
        <v>0</v>
      </c>
    </row>
    <row r="158" spans="1:34" x14ac:dyDescent="0.25">
      <c r="A158" s="1">
        <v>158</v>
      </c>
      <c r="B158" s="2">
        <f t="shared" si="55"/>
        <v>9</v>
      </c>
      <c r="C158" s="2">
        <f t="shared" si="50"/>
        <v>0</v>
      </c>
      <c r="D158" s="2">
        <f t="shared" si="37"/>
        <v>0</v>
      </c>
      <c r="E158" s="2">
        <v>1</v>
      </c>
      <c r="H158" s="82">
        <f t="shared" si="40"/>
        <v>118</v>
      </c>
      <c r="I158" s="83">
        <f t="shared" si="41"/>
        <v>12539.585135707002</v>
      </c>
      <c r="J158" s="84">
        <f t="shared" si="31"/>
        <v>82.96550831682552</v>
      </c>
      <c r="K158" s="84">
        <f t="shared" si="32"/>
        <v>4235.2936311788753</v>
      </c>
      <c r="L158" s="84">
        <f t="shared" si="33"/>
        <v>4152.3281228620499</v>
      </c>
      <c r="M158" s="84">
        <f t="shared" si="34"/>
        <v>0</v>
      </c>
      <c r="N158" s="84">
        <f t="shared" si="53"/>
        <v>8387.2570128449515</v>
      </c>
      <c r="O158" s="85">
        <f t="shared" si="38"/>
        <v>12383.068348584815</v>
      </c>
      <c r="P158" s="85">
        <f t="shared" si="35"/>
        <v>8229.4024754054808</v>
      </c>
      <c r="Q158" s="84">
        <f t="shared" si="42"/>
        <v>81.929948155689729</v>
      </c>
      <c r="R158" s="86">
        <f t="shared" si="43"/>
        <v>47.782682614046543</v>
      </c>
      <c r="S158" s="86">
        <f t="shared" si="46"/>
        <v>34.147265541643186</v>
      </c>
      <c r="T158" s="97">
        <f t="array" ref="T158">(AVERAGE(I158:I169)*INDEX(tasapd,MATCH($I$24&amp;B158&amp;B158,Buck&amp;Madur1&amp;Madur2,0))*$I$25)*(IF($D$40=2,IF(MOD(H158,12)=1,1,0),0))</f>
        <v>0</v>
      </c>
      <c r="U158" s="88">
        <f>(P158/SUM($P$149:$P$160)*$T$149*(1+IF($I$11='[1]Curva Cupon'!$K$6,'[1]Curva Cupon'!K125,'[1]Curva Cupon'!L125))^H158)*E158</f>
        <v>1.504424414209192</v>
      </c>
      <c r="V158" s="89">
        <f t="shared" si="36"/>
        <v>1.2164585475309277</v>
      </c>
      <c r="W158" s="90">
        <f t="shared" si="48"/>
        <v>0.78580013384917857</v>
      </c>
      <c r="X158" s="91">
        <f t="shared" si="39"/>
        <v>2.4961755351351651</v>
      </c>
      <c r="Y158" s="92">
        <f t="shared" si="44"/>
        <v>4.4984342165152711</v>
      </c>
      <c r="Z158" s="94"/>
      <c r="AA158" s="94"/>
      <c r="AB158" s="86">
        <f t="shared" si="45"/>
        <v>96.872010556859038</v>
      </c>
      <c r="AC158" s="95">
        <f t="shared" si="47"/>
        <v>-59.730735212909771</v>
      </c>
      <c r="AD158" s="95">
        <f>AC158/(1+IF($I$11='[1]Curva Cupon'!K123,'[1]Curva Cupon'!K125,'[1]Curva Cupon'!L125))^H158</f>
        <v>-18.498166432250915</v>
      </c>
      <c r="AE158" s="98">
        <f t="shared" si="51"/>
        <v>0.14523611585171162</v>
      </c>
      <c r="AF158" s="96">
        <f>IF(MOD(H158,12)=6,1,0)*AVERAGE(O152:O163)/(1+IF($I$11='[1]Curva Cupon'!K123,'[1]Curva Cupon'!K125,'[1]Curva Cupon'!L125))^H158</f>
        <v>0</v>
      </c>
    </row>
    <row r="159" spans="1:34" x14ac:dyDescent="0.25">
      <c r="A159" s="1">
        <v>159</v>
      </c>
      <c r="B159" s="2">
        <f t="shared" si="55"/>
        <v>9</v>
      </c>
      <c r="C159" s="2">
        <f t="shared" si="50"/>
        <v>0</v>
      </c>
      <c r="D159" s="2">
        <f t="shared" si="37"/>
        <v>0</v>
      </c>
      <c r="E159" s="2">
        <v>1</v>
      </c>
      <c r="H159" s="82">
        <f t="shared" si="40"/>
        <v>119</v>
      </c>
      <c r="I159" s="83">
        <f t="shared" si="41"/>
        <v>8387.2570128449515</v>
      </c>
      <c r="J159" s="84">
        <f t="shared" si="31"/>
        <v>55.492509036289391</v>
      </c>
      <c r="K159" s="84">
        <f t="shared" si="32"/>
        <v>4235.2936311788753</v>
      </c>
      <c r="L159" s="84">
        <f t="shared" si="33"/>
        <v>4179.8011221425859</v>
      </c>
      <c r="M159" s="84">
        <f t="shared" si="34"/>
        <v>0</v>
      </c>
      <c r="N159" s="84">
        <f t="shared" si="53"/>
        <v>4207.4558907023657</v>
      </c>
      <c r="O159" s="85">
        <f t="shared" si="38"/>
        <v>8229.4024754054808</v>
      </c>
      <c r="P159" s="85">
        <f t="shared" si="35"/>
        <v>4048.2636029456116</v>
      </c>
      <c r="Q159" s="84">
        <f t="shared" si="42"/>
        <v>54.448097933605439</v>
      </c>
      <c r="R159" s="86">
        <f t="shared" si="43"/>
        <v>31.754886229832376</v>
      </c>
      <c r="S159" s="86">
        <f t="shared" si="46"/>
        <v>22.693211703773063</v>
      </c>
      <c r="T159" s="97">
        <f t="array" ref="T159">(AVERAGE(I159:I170)*INDEX(tasapd,MATCH($I$24&amp;B159&amp;B159,Buck&amp;Madur1&amp;Madur2,0))*$I$25)*(IF($D$40=2,IF(MOD(H159,12)=1,1,0),0))</f>
        <v>0</v>
      </c>
      <c r="U159" s="88">
        <f>(P159/SUM($P$149:$P$160)*$T$149*(1+IF($I$11='[1]Curva Cupon'!$K$6,'[1]Curva Cupon'!K126,'[1]Curva Cupon'!L126))^H159)*E159</f>
        <v>0.74745491019645149</v>
      </c>
      <c r="V159" s="89">
        <f t="shared" si="36"/>
        <v>1.2164585475309277</v>
      </c>
      <c r="W159" s="90">
        <f t="shared" si="48"/>
        <v>0.52221835369352743</v>
      </c>
      <c r="X159" s="91">
        <f t="shared" si="39"/>
        <v>1.6588807030396107</v>
      </c>
      <c r="Y159" s="92">
        <f t="shared" si="44"/>
        <v>3.3975576042640654</v>
      </c>
      <c r="Z159" s="94"/>
      <c r="AA159" s="94"/>
      <c r="AB159" s="86">
        <f t="shared" si="45"/>
        <v>97.095195324585873</v>
      </c>
      <c r="AC159" s="95">
        <f t="shared" si="47"/>
        <v>-71.751880926745201</v>
      </c>
      <c r="AD159" s="95">
        <f>AC159/(1+IF($I$11='[1]Curva Cupon'!K124,'[1]Curva Cupon'!K126,'[1]Curva Cupon'!L126))^H159</f>
        <v>-22.001382269318448</v>
      </c>
      <c r="AE159" s="98">
        <f t="shared" si="51"/>
        <v>0.11506379625421025</v>
      </c>
      <c r="AF159" s="96">
        <f>IF(MOD(H159,12)=6,1,0)*AVERAGE(O153:O164)/(1+IF($I$11='[1]Curva Cupon'!K124,'[1]Curva Cupon'!K126,'[1]Curva Cupon'!L126))^H159</f>
        <v>0</v>
      </c>
    </row>
    <row r="160" spans="1:34" x14ac:dyDescent="0.25">
      <c r="A160" s="1">
        <v>160</v>
      </c>
      <c r="B160" s="2">
        <f t="shared" si="55"/>
        <v>9</v>
      </c>
      <c r="C160" s="2">
        <f t="shared" si="50"/>
        <v>0</v>
      </c>
      <c r="D160" s="2">
        <f t="shared" si="37"/>
        <v>0</v>
      </c>
      <c r="E160" s="2">
        <v>1</v>
      </c>
      <c r="H160" s="82">
        <f t="shared" si="40"/>
        <v>120</v>
      </c>
      <c r="I160" s="83">
        <f t="shared" si="41"/>
        <v>4207.4558907023657</v>
      </c>
      <c r="J160" s="84">
        <f t="shared" si="31"/>
        <v>27.83774047665591</v>
      </c>
      <c r="K160" s="84">
        <f t="shared" si="32"/>
        <v>4235.2936311788753</v>
      </c>
      <c r="L160" s="84">
        <f t="shared" si="33"/>
        <v>4207.4558907022192</v>
      </c>
      <c r="M160" s="84">
        <f t="shared" si="34"/>
        <v>0</v>
      </c>
      <c r="N160" s="84">
        <f t="shared" si="53"/>
        <v>1.4642864698544145E-10</v>
      </c>
      <c r="O160" s="85">
        <f t="shared" si="38"/>
        <v>4048.2636029456116</v>
      </c>
      <c r="P160" s="85">
        <f t="shared" si="35"/>
        <v>-160.53003807389132</v>
      </c>
      <c r="Q160" s="84">
        <f t="shared" si="42"/>
        <v>26.784478432423793</v>
      </c>
      <c r="R160" s="86">
        <f t="shared" si="43"/>
        <v>15.62107947984099</v>
      </c>
      <c r="S160" s="86">
        <f t="shared" si="46"/>
        <v>11.163398952582803</v>
      </c>
      <c r="T160" s="87">
        <f t="array" ref="T160">(AVERAGE(I160:I171)*INDEX(tasapd,MATCH($I$24&amp;B160&amp;B160,Buck&amp;Madur1&amp;Madur2,0))*$I$25)*(IF($D$40=2,IF(MOD(H160,12)=1,1,0),0))</f>
        <v>0</v>
      </c>
      <c r="U160" s="88">
        <f>(P160/SUM($P$149:$P$160)*$T$149*(1+IF($I$11='[1]Curva Cupon'!$K$6,'[1]Curva Cupon'!K127,'[1]Curva Cupon'!L127))^H160)*E160</f>
        <v>-2.9935510562728005E-2</v>
      </c>
      <c r="V160" s="89">
        <f t="shared" si="36"/>
        <v>1.2164585475309277</v>
      </c>
      <c r="W160" s="90">
        <f t="shared" si="48"/>
        <v>0.25689320219370115</v>
      </c>
      <c r="X160" s="91">
        <f t="shared" si="39"/>
        <v>0.81604787125364064</v>
      </c>
      <c r="Y160" s="92">
        <f t="shared" si="44"/>
        <v>2.2893996209782692</v>
      </c>
      <c r="Z160" s="94"/>
      <c r="AA160" s="94"/>
      <c r="AB160" s="86">
        <f t="shared" si="45"/>
        <v>97.318894290792386</v>
      </c>
      <c r="AC160" s="95">
        <f t="shared" si="47"/>
        <v>-83.83616020666858</v>
      </c>
      <c r="AD160" s="95">
        <f>AC160/(1+IF($I$11='[1]Curva Cupon'!K125,'[1]Curva Cupon'!K127,'[1]Curva Cupon'!L127))^H160</f>
        <v>-25.452703001760518</v>
      </c>
      <c r="AE160" s="98">
        <f t="shared" si="51"/>
        <v>9.8153126386291187E-2</v>
      </c>
      <c r="AF160" s="96">
        <f>IF(MOD(H160,12)=6,1,0)*AVERAGE(O154:O165)/(1+IF($I$11='[1]Curva Cupon'!K125,'[1]Curva Cupon'!K127,'[1]Curva Cupon'!L127))^H160</f>
        <v>0</v>
      </c>
    </row>
    <row r="161" spans="1:32" s="66" customFormat="1" x14ac:dyDescent="0.25">
      <c r="A161" s="1">
        <v>161</v>
      </c>
      <c r="B161" s="2">
        <f>B160+1</f>
        <v>10</v>
      </c>
      <c r="C161" s="2">
        <f t="shared" si="50"/>
        <v>0</v>
      </c>
      <c r="D161" s="2">
        <f t="shared" si="37"/>
        <v>0</v>
      </c>
      <c r="E161" s="2">
        <v>1</v>
      </c>
      <c r="F161" s="2"/>
      <c r="G161" s="2"/>
      <c r="H161" s="82">
        <f t="shared" si="40"/>
        <v>121</v>
      </c>
      <c r="I161" s="83">
        <f t="shared" si="41"/>
        <v>1.4642864698544145E-10</v>
      </c>
      <c r="J161" s="84">
        <f>I161*$I$18</f>
        <v>9.6881411927247113E-13</v>
      </c>
      <c r="K161" s="84">
        <f t="shared" si="32"/>
        <v>4235.2936311788753</v>
      </c>
      <c r="L161" s="84">
        <f t="shared" si="33"/>
        <v>4235.2936311788744</v>
      </c>
      <c r="M161" s="84">
        <f t="shared" si="34"/>
        <v>0</v>
      </c>
      <c r="N161" s="84">
        <f t="shared" si="53"/>
        <v>-4235.293631178728</v>
      </c>
      <c r="O161" s="85">
        <f t="shared" si="38"/>
        <v>-160.53003807389132</v>
      </c>
      <c r="P161" s="85">
        <f t="shared" si="35"/>
        <v>-4397.1614195700495</v>
      </c>
      <c r="Q161" s="84">
        <f t="shared" si="42"/>
        <v>-1.0621129857793203</v>
      </c>
      <c r="R161" s="86">
        <f t="shared" si="43"/>
        <v>-0.61943903105260478</v>
      </c>
      <c r="S161" s="86">
        <f t="shared" si="46"/>
        <v>-0.44267395472671556</v>
      </c>
      <c r="T161" s="87">
        <f t="array" ref="T161">(AVERAGE(I161:I172)*INDEX(tasapd,MATCH($I$24&amp;B161&amp;B161,Buck&amp;Madur1&amp;Madur2,0))*$I$25)*(IF($D$40=2,IF(MOD(H161,12)=1,1,0),0))</f>
        <v>-13.627578949755575</v>
      </c>
      <c r="U161" s="88">
        <f>(P161/SUM($P$161:$P$172)*$T$149*(1+IF($I$11='[1]Curva Cupon'!$K$6,'[1]Curva Cupon'!K128,'[1]Curva Cupon'!L128))^H161)*E161</f>
        <v>0.65629011554360039</v>
      </c>
      <c r="V161" s="89">
        <f t="shared" si="36"/>
        <v>1.2164585475309277</v>
      </c>
      <c r="W161" s="90">
        <f t="shared" si="48"/>
        <v>-1.0186855297434728E-2</v>
      </c>
      <c r="X161" s="91">
        <f t="shared" si="39"/>
        <v>-3.2359601224373355E-2</v>
      </c>
      <c r="Y161" s="92">
        <f t="shared" si="44"/>
        <v>1.1739120910091196</v>
      </c>
      <c r="Z161" s="94"/>
      <c r="AA161" s="94"/>
      <c r="AB161" s="86">
        <f t="shared" si="45"/>
        <v>97.543108640147494</v>
      </c>
      <c r="AC161" s="95">
        <f t="shared" si="47"/>
        <v>-97.468160619408692</v>
      </c>
      <c r="AD161" s="95">
        <f>AC161/(1+IF($I$11='[1]Curva Cupon'!K126,'[1]Curva Cupon'!K128,'[1]Curva Cupon'!L128))^H161</f>
        <v>-29.298889223624975</v>
      </c>
      <c r="AE161" s="98">
        <f t="shared" si="51"/>
        <v>8.7371795465080948E-2</v>
      </c>
      <c r="AF161" s="96">
        <f>IF(MOD(H161,12)=6,1,0)*AVERAGE(O155:O166)/(1+IF($I$11='[1]Curva Cupon'!K126,'[1]Curva Cupon'!K128,'[1]Curva Cupon'!L128))^H161</f>
        <v>0</v>
      </c>
    </row>
    <row r="162" spans="1:32" x14ac:dyDescent="0.25">
      <c r="A162" s="1">
        <v>162</v>
      </c>
      <c r="B162" s="1">
        <f>B161</f>
        <v>10</v>
      </c>
      <c r="C162" s="2">
        <f t="shared" si="50"/>
        <v>0</v>
      </c>
      <c r="D162" s="2">
        <f t="shared" si="37"/>
        <v>0</v>
      </c>
      <c r="E162" s="2">
        <v>1</v>
      </c>
      <c r="H162" s="82">
        <f t="shared" si="40"/>
        <v>122</v>
      </c>
      <c r="I162" s="83">
        <f t="shared" si="41"/>
        <v>-4235.293631178728</v>
      </c>
      <c r="J162" s="84">
        <f t="shared" ref="J162:J225" si="56">I162*$I$18</f>
        <v>-28.021922988598565</v>
      </c>
      <c r="K162" s="84">
        <f t="shared" si="32"/>
        <v>4235.2936311788753</v>
      </c>
      <c r="L162" s="84">
        <f t="shared" si="33"/>
        <v>4263.3155541674741</v>
      </c>
      <c r="M162" s="84">
        <f t="shared" si="34"/>
        <v>0</v>
      </c>
      <c r="N162" s="84">
        <f t="shared" si="53"/>
        <v>-8498.6091853462021</v>
      </c>
      <c r="O162" s="85">
        <f t="shared" si="38"/>
        <v>-4397.1614195700495</v>
      </c>
      <c r="P162" s="85">
        <f t="shared" si="35"/>
        <v>-8661.8147240548078</v>
      </c>
      <c r="Q162" s="84">
        <f t="shared" si="42"/>
        <v>-29.092886915927021</v>
      </c>
      <c r="R162" s="86">
        <f t="shared" si="43"/>
        <v>-16.967375338605638</v>
      </c>
      <c r="S162" s="86">
        <f t="shared" si="46"/>
        <v>-12.125511577321383</v>
      </c>
      <c r="T162" s="97">
        <f t="array" ref="T162">(AVERAGE(I162:I173)*INDEX(tasapd,MATCH($I$24&amp;B162&amp;B162,Buck&amp;Madur1&amp;Madur2,0))*$I$25)*(IF($D$40=2,IF(MOD(H162,12)=1,1,0),0))</f>
        <v>0</v>
      </c>
      <c r="U162" s="88">
        <f>(P162/SUM($P$161:$P$172)*$T$149*(1+IF($I$11='[1]Curva Cupon'!$K$6,'[1]Curva Cupon'!K129,'[1]Curva Cupon'!L129))^H162)*E162</f>
        <v>1.3057092778047354</v>
      </c>
      <c r="V162" s="89">
        <f t="shared" si="36"/>
        <v>1.2164585475309277</v>
      </c>
      <c r="W162" s="90">
        <f t="shared" si="48"/>
        <v>-0.27903342974356377</v>
      </c>
      <c r="X162" s="91">
        <f t="shared" si="39"/>
        <v>-0.88637859782348372</v>
      </c>
      <c r="Y162" s="92">
        <f t="shared" si="44"/>
        <v>5.1046519963880321E-2</v>
      </c>
      <c r="Z162" s="94"/>
      <c r="AA162" s="94"/>
      <c r="AB162" s="86">
        <f t="shared" si="45"/>
        <v>97.767839560049552</v>
      </c>
      <c r="AC162" s="95">
        <f t="shared" si="47"/>
        <v>-111.14801389521179</v>
      </c>
      <c r="AD162" s="95">
        <f>AC162/(1+IF($I$11='[1]Curva Cupon'!K127,'[1]Curva Cupon'!K129,'[1]Curva Cupon'!L129))^H162</f>
        <v>-33.080795651101447</v>
      </c>
      <c r="AE162" s="98">
        <f t="shared" si="51"/>
        <v>7.9872726560575133E-2</v>
      </c>
      <c r="AF162" s="96">
        <f>IF(MOD(H162,12)=6,1,0)*AVERAGE(O156:O167)/(1+IF($I$11='[1]Curva Cupon'!K127,'[1]Curva Cupon'!K129,'[1]Curva Cupon'!L129))^H162</f>
        <v>0</v>
      </c>
    </row>
    <row r="163" spans="1:32" x14ac:dyDescent="0.25">
      <c r="A163" s="1">
        <v>163</v>
      </c>
      <c r="B163" s="2">
        <f>B162</f>
        <v>10</v>
      </c>
      <c r="C163" s="2">
        <f t="shared" si="50"/>
        <v>0</v>
      </c>
      <c r="D163" s="2">
        <f t="shared" si="37"/>
        <v>0</v>
      </c>
      <c r="E163" s="2">
        <v>1</v>
      </c>
      <c r="H163" s="82">
        <f t="shared" si="40"/>
        <v>123</v>
      </c>
      <c r="I163" s="83">
        <f t="shared" si="41"/>
        <v>-8498.6091853462021</v>
      </c>
      <c r="J163" s="84">
        <f t="shared" si="56"/>
        <v>-56.229247093710633</v>
      </c>
      <c r="K163" s="84">
        <f t="shared" si="32"/>
        <v>4235.2936311788753</v>
      </c>
      <c r="L163" s="84">
        <f t="shared" si="33"/>
        <v>4291.5228782725862</v>
      </c>
      <c r="M163" s="84">
        <f t="shared" si="34"/>
        <v>0</v>
      </c>
      <c r="N163" s="84">
        <f t="shared" si="53"/>
        <v>-12790.132063618788</v>
      </c>
      <c r="O163" s="85">
        <f t="shared" si="38"/>
        <v>-8661.8147240548078</v>
      </c>
      <c r="P163" s="85">
        <f t="shared" si="35"/>
        <v>-12954.675352644677</v>
      </c>
      <c r="Q163" s="84">
        <f t="shared" si="42"/>
        <v>-57.309061962587265</v>
      </c>
      <c r="R163" s="86">
        <f t="shared" si="43"/>
        <v>-33.423440149911343</v>
      </c>
      <c r="S163" s="86">
        <f t="shared" si="46"/>
        <v>-23.885621812675922</v>
      </c>
      <c r="T163" s="97">
        <f t="array" ref="T163">(AVERAGE(I163:I174)*INDEX(tasapd,MATCH($I$24&amp;B163&amp;B163,Buck&amp;Madur1&amp;Madur2,0))*$I$25)*(IF($D$40=2,IF(MOD(H163,12)=1,1,0),0))</f>
        <v>0</v>
      </c>
      <c r="U163" s="88">
        <f>(P163/SUM($P$161:$P$172)*$T$149*(1+IF($I$11='[1]Curva Cupon'!$K$6,'[1]Curva Cupon'!K130,'[1]Curva Cupon'!L130))^H163)*E163</f>
        <v>1.9723240916256157</v>
      </c>
      <c r="V163" s="89">
        <f t="shared" si="36"/>
        <v>1.2164585475309277</v>
      </c>
      <c r="W163" s="90">
        <f t="shared" si="48"/>
        <v>-0.54965820892985084</v>
      </c>
      <c r="X163" s="91">
        <f t="shared" si="39"/>
        <v>-1.7460462460041368</v>
      </c>
      <c r="Y163" s="92">
        <f t="shared" si="44"/>
        <v>-1.0792459074030598</v>
      </c>
      <c r="Z163" s="94"/>
      <c r="AA163" s="94"/>
      <c r="AB163" s="86">
        <f t="shared" si="45"/>
        <v>97.993088240632687</v>
      </c>
      <c r="AC163" s="95">
        <f t="shared" si="47"/>
        <v>-124.93028005233728</v>
      </c>
      <c r="AD163" s="95">
        <f>AC163/(1+IF($I$11='[1]Curva Cupon'!K128,'[1]Curva Cupon'!K130,'[1]Curva Cupon'!L130))^H163</f>
        <v>-36.815254563358955</v>
      </c>
      <c r="AE163" s="98">
        <f t="shared" si="51"/>
        <v>7.4358137296205939E-2</v>
      </c>
      <c r="AF163" s="96">
        <f>IF(MOD(H163,12)=6,1,0)*AVERAGE(O157:O168)/(1+IF($I$11='[1]Curva Cupon'!K128,'[1]Curva Cupon'!K130,'[1]Curva Cupon'!L130))^H163</f>
        <v>0</v>
      </c>
    </row>
    <row r="164" spans="1:32" x14ac:dyDescent="0.25">
      <c r="A164" s="1">
        <v>164</v>
      </c>
      <c r="B164" s="2">
        <f t="shared" ref="B164:B172" si="57">B163</f>
        <v>10</v>
      </c>
      <c r="C164" s="2">
        <f t="shared" si="50"/>
        <v>0</v>
      </c>
      <c r="D164" s="2">
        <f t="shared" si="37"/>
        <v>0</v>
      </c>
      <c r="E164" s="2">
        <v>1</v>
      </c>
      <c r="H164" s="82">
        <f t="shared" si="40"/>
        <v>124</v>
      </c>
      <c r="I164" s="83">
        <f t="shared" si="41"/>
        <v>-12790.132063618788</v>
      </c>
      <c r="J164" s="84">
        <f t="shared" si="56"/>
        <v>-84.623198982542135</v>
      </c>
      <c r="K164" s="84">
        <f t="shared" si="32"/>
        <v>4235.2936311788753</v>
      </c>
      <c r="L164" s="84">
        <f t="shared" si="33"/>
        <v>4319.9168301614172</v>
      </c>
      <c r="M164" s="84">
        <f t="shared" si="34"/>
        <v>0</v>
      </c>
      <c r="N164" s="84">
        <f t="shared" si="53"/>
        <v>-17110.048893780207</v>
      </c>
      <c r="O164" s="85">
        <f t="shared" si="38"/>
        <v>-12954.675352644677</v>
      </c>
      <c r="P164" s="85">
        <f t="shared" si="35"/>
        <v>-17275.929933123381</v>
      </c>
      <c r="Q164" s="84">
        <f t="shared" si="42"/>
        <v>-85.711864792966935</v>
      </c>
      <c r="R164" s="86">
        <f t="shared" si="43"/>
        <v>-49.988348874305849</v>
      </c>
      <c r="S164" s="86">
        <f t="shared" si="46"/>
        <v>-35.723515918661086</v>
      </c>
      <c r="T164" s="97">
        <f t="array" ref="T164">(AVERAGE(I164:I175)*INDEX(tasapd,MATCH($I$24&amp;B164&amp;B164,Buck&amp;Madur1&amp;Madur2,0))*$I$25)*(IF($D$40=2,IF(MOD(H164,12)=1,1,0),0))</f>
        <v>0</v>
      </c>
      <c r="U164" s="88">
        <f>(P164/SUM($P$161:$P$172)*$T$149*(1+IF($I$11='[1]Curva Cupon'!$K$6,'[1]Curva Cupon'!K131,'[1]Curva Cupon'!L131))^H164)*E164</f>
        <v>2.6564847384452315</v>
      </c>
      <c r="V164" s="89">
        <f t="shared" si="36"/>
        <v>1.2164585475309277</v>
      </c>
      <c r="W164" s="90">
        <f t="shared" si="48"/>
        <v>-0.8220729579712146</v>
      </c>
      <c r="X164" s="91">
        <f t="shared" si="39"/>
        <v>-2.6113999188727544</v>
      </c>
      <c r="Y164" s="92">
        <f t="shared" si="44"/>
        <v>-2.2170143293130415</v>
      </c>
      <c r="Z164" s="94"/>
      <c r="AA164" s="94"/>
      <c r="AB164" s="86">
        <f t="shared" si="45"/>
        <v>98.218855874772871</v>
      </c>
      <c r="AC164" s="95">
        <f t="shared" si="47"/>
        <v>-138.81587086119222</v>
      </c>
      <c r="AD164" s="95">
        <f>AC164/(1+IF($I$11='[1]Curva Cupon'!K129,'[1]Curva Cupon'!K131,'[1]Curva Cupon'!L131))^H164</f>
        <v>-40.502802164748978</v>
      </c>
      <c r="AE164" s="98">
        <f t="shared" si="51"/>
        <v>7.0134003879657264E-2</v>
      </c>
      <c r="AF164" s="96">
        <f>IF(MOD(H164,12)=6,1,0)*AVERAGE(O158:O169)/(1+IF($I$11='[1]Curva Cupon'!K129,'[1]Curva Cupon'!K131,'[1]Curva Cupon'!L131))^H164</f>
        <v>0</v>
      </c>
    </row>
    <row r="165" spans="1:32" x14ac:dyDescent="0.25">
      <c r="A165" s="1">
        <v>165</v>
      </c>
      <c r="B165" s="2">
        <f t="shared" si="57"/>
        <v>10</v>
      </c>
      <c r="C165" s="2">
        <f t="shared" si="50"/>
        <v>0</v>
      </c>
      <c r="D165" s="2">
        <f t="shared" si="37"/>
        <v>0</v>
      </c>
      <c r="E165" s="2">
        <v>1</v>
      </c>
      <c r="H165" s="82">
        <f t="shared" si="40"/>
        <v>125</v>
      </c>
      <c r="I165" s="83">
        <f t="shared" si="41"/>
        <v>-17110.048893780207</v>
      </c>
      <c r="J165" s="84">
        <f t="shared" si="56"/>
        <v>-113.20501343828364</v>
      </c>
      <c r="K165" s="84">
        <f t="shared" si="32"/>
        <v>4235.2936311788753</v>
      </c>
      <c r="L165" s="84">
        <f t="shared" si="33"/>
        <v>4348.4986446171588</v>
      </c>
      <c r="M165" s="84">
        <f t="shared" si="34"/>
        <v>0</v>
      </c>
      <c r="N165" s="84">
        <f t="shared" si="53"/>
        <v>-21458.547538397368</v>
      </c>
      <c r="O165" s="85">
        <f t="shared" si="38"/>
        <v>-17275.929933123381</v>
      </c>
      <c r="P165" s="85">
        <f t="shared" si="35"/>
        <v>-21625.766328057824</v>
      </c>
      <c r="Q165" s="84">
        <f t="shared" si="42"/>
        <v>-114.30253019025662</v>
      </c>
      <c r="R165" s="86">
        <f t="shared" si="43"/>
        <v>-66.662821654479615</v>
      </c>
      <c r="S165" s="86">
        <f t="shared" si="46"/>
        <v>-47.639708535777004</v>
      </c>
      <c r="T165" s="97">
        <f t="array" ref="T165">(AVERAGE(I165:I176)*INDEX(tasapd,MATCH($I$24&amp;B165&amp;B165,Buck&amp;Madur1&amp;Madur2,0))*$I$25)*(IF($D$40=2,IF(MOD(H165,12)=1,1,0),0))</f>
        <v>0</v>
      </c>
      <c r="U165" s="88">
        <f>(P165/SUM($P$161:$P$172)*$T$149*(1+IF($I$11='[1]Curva Cupon'!$K$6,'[1]Curva Cupon'!K132,'[1]Curva Cupon'!L132))^H165)*E165</f>
        <v>3.3585478705262339</v>
      </c>
      <c r="V165" s="89">
        <f t="shared" si="36"/>
        <v>1.2164585475309277</v>
      </c>
      <c r="W165" s="90">
        <f t="shared" si="48"/>
        <v>-1.0962895198239648</v>
      </c>
      <c r="X165" s="91">
        <f t="shared" si="39"/>
        <v>-3.4824772368070005</v>
      </c>
      <c r="Y165" s="92">
        <f t="shared" si="44"/>
        <v>-3.3623082091000382</v>
      </c>
      <c r="Z165" s="94"/>
      <c r="AA165" s="94"/>
      <c r="AB165" s="86">
        <f t="shared" si="45"/>
        <v>98.445143658094423</v>
      </c>
      <c r="AC165" s="95">
        <f t="shared" si="47"/>
        <v>-152.80570827349771</v>
      </c>
      <c r="AD165" s="95">
        <f>AC165/(1+IF($I$11='[1]Curva Cupon'!K130,'[1]Curva Cupon'!K132,'[1]Curva Cupon'!L132))^H165</f>
        <v>-44.143969325952916</v>
      </c>
      <c r="AE165" s="98">
        <f t="shared" si="51"/>
        <v>6.6796165356666201E-2</v>
      </c>
      <c r="AF165" s="96">
        <f>IF(MOD(H165,12)=6,1,0)*AVERAGE(O159:O170)/(1+IF($I$11='[1]Curva Cupon'!K130,'[1]Curva Cupon'!K132,'[1]Curva Cupon'!L132))^H165</f>
        <v>0</v>
      </c>
    </row>
    <row r="166" spans="1:32" x14ac:dyDescent="0.25">
      <c r="A166" s="1">
        <v>166</v>
      </c>
      <c r="B166" s="2">
        <f t="shared" si="57"/>
        <v>10</v>
      </c>
      <c r="C166" s="2">
        <f t="shared" si="50"/>
        <v>0</v>
      </c>
      <c r="D166" s="2">
        <f t="shared" si="37"/>
        <v>0</v>
      </c>
      <c r="E166" s="2">
        <v>1</v>
      </c>
      <c r="H166" s="82">
        <f t="shared" si="40"/>
        <v>126</v>
      </c>
      <c r="I166" s="83">
        <f t="shared" si="41"/>
        <v>-21458.547538397368</v>
      </c>
      <c r="J166" s="84">
        <f t="shared" si="56"/>
        <v>-141.9759334138071</v>
      </c>
      <c r="K166" s="84">
        <f t="shared" si="32"/>
        <v>4235.2936311788753</v>
      </c>
      <c r="L166" s="84">
        <f t="shared" si="33"/>
        <v>4377.2695645926824</v>
      </c>
      <c r="M166" s="84">
        <f t="shared" si="34"/>
        <v>0</v>
      </c>
      <c r="N166" s="84">
        <f t="shared" si="53"/>
        <v>-25835.817102990051</v>
      </c>
      <c r="O166" s="85">
        <f t="shared" si="38"/>
        <v>-21625.766328057824</v>
      </c>
      <c r="P166" s="85">
        <f t="shared" si="35"/>
        <v>-26004.373642967792</v>
      </c>
      <c r="Q166" s="84">
        <f t="shared" si="42"/>
        <v>-143.08230110732822</v>
      </c>
      <c r="R166" s="86">
        <f t="shared" si="43"/>
        <v>-83.447583397794588</v>
      </c>
      <c r="S166" s="86">
        <f t="shared" si="46"/>
        <v>-59.634717709533632</v>
      </c>
      <c r="T166" s="97">
        <f t="array" ref="T166">(AVERAGE(I166:I177)*INDEX(tasapd,MATCH($I$24&amp;B166&amp;B166,Buck&amp;Madur1&amp;Madur2,0))*$I$25)*(IF($D$40=2,IF(MOD(H166,12)=1,1,0),0))</f>
        <v>0</v>
      </c>
      <c r="U166" s="88">
        <f>(P166/SUM($P$161:$P$172)*$T$149*(1+IF($I$11='[1]Curva Cupon'!$K$6,'[1]Curva Cupon'!K133,'[1]Curva Cupon'!L133))^H166)*E166</f>
        <v>4.078876725131277</v>
      </c>
      <c r="V166" s="89">
        <f t="shared" si="36"/>
        <v>1.2164585475309277</v>
      </c>
      <c r="W166" s="90">
        <f t="shared" si="48"/>
        <v>-1.3723198158008216</v>
      </c>
      <c r="X166" s="91">
        <f t="shared" si="39"/>
        <v>-4.3593160690917943</v>
      </c>
      <c r="Y166" s="92">
        <f t="shared" si="44"/>
        <v>-4.5151773373616884</v>
      </c>
      <c r="Z166" s="94"/>
      <c r="AA166" s="94"/>
      <c r="AB166" s="86">
        <f t="shared" si="45"/>
        <v>98.671952788976142</v>
      </c>
      <c r="AC166" s="95">
        <f t="shared" si="47"/>
        <v>-166.90072456100273</v>
      </c>
      <c r="AD166" s="95">
        <f>AC166/(1+IF($I$11='[1]Curva Cupon'!K131,'[1]Curva Cupon'!K133,'[1]Curva Cupon'!L133))^H166</f>
        <v>-47.73928163832251</v>
      </c>
      <c r="AE166" s="98">
        <f t="shared" si="51"/>
        <v>6.4093302415954234E-2</v>
      </c>
      <c r="AF166" s="96">
        <f>IF(MOD(H166,12)=6,1,0)*AVERAGE(O160:O171)/(1+IF($I$11='[1]Curva Cupon'!K131,'[1]Curva Cupon'!K133,'[1]Curva Cupon'!L133))^H166</f>
        <v>-5611.4546255164378</v>
      </c>
    </row>
    <row r="167" spans="1:32" x14ac:dyDescent="0.25">
      <c r="A167" s="1">
        <v>167</v>
      </c>
      <c r="B167" s="2">
        <f t="shared" si="57"/>
        <v>10</v>
      </c>
      <c r="C167" s="2">
        <f t="shared" si="50"/>
        <v>0</v>
      </c>
      <c r="D167" s="2">
        <f t="shared" si="37"/>
        <v>0</v>
      </c>
      <c r="E167" s="2">
        <v>1</v>
      </c>
      <c r="H167" s="82">
        <f t="shared" si="40"/>
        <v>127</v>
      </c>
      <c r="I167" s="83">
        <f t="shared" si="41"/>
        <v>-25835.817102990051</v>
      </c>
      <c r="J167" s="84">
        <f t="shared" si="56"/>
        <v>-170.93721008571876</v>
      </c>
      <c r="K167" s="84">
        <f t="shared" si="32"/>
        <v>4235.2936311788753</v>
      </c>
      <c r="L167" s="84">
        <f t="shared" si="33"/>
        <v>4406.2308412645943</v>
      </c>
      <c r="M167" s="84">
        <f t="shared" si="34"/>
        <v>0</v>
      </c>
      <c r="N167" s="84">
        <f t="shared" si="53"/>
        <v>-30242.047944254646</v>
      </c>
      <c r="O167" s="85">
        <f t="shared" si="38"/>
        <v>-26004.373642967792</v>
      </c>
      <c r="P167" s="85">
        <f t="shared" si="35"/>
        <v>-30411.942234549668</v>
      </c>
      <c r="Q167" s="84">
        <f t="shared" si="42"/>
        <v>-172.05242872078807</v>
      </c>
      <c r="R167" s="86">
        <f t="shared" si="43"/>
        <v>-100.34336380780873</v>
      </c>
      <c r="S167" s="86">
        <f t="shared" si="46"/>
        <v>-71.709064912979343</v>
      </c>
      <c r="T167" s="97">
        <f t="array" ref="T167">(AVERAGE(I167:I178)*INDEX(tasapd,MATCH($I$24&amp;B167&amp;B167,Buck&amp;Madur1&amp;Madur2,0))*$I$25)*(IF($D$40=2,IF(MOD(H167,12)=1,1,0),0))</f>
        <v>0</v>
      </c>
      <c r="U167" s="88">
        <f>(P167/SUM($P$161:$P$172)*$T$149*(1+IF($I$11='[1]Curva Cupon'!$K$6,'[1]Curva Cupon'!K134,'[1]Curva Cupon'!L134))^H167)*E167</f>
        <v>4.8178412406654063</v>
      </c>
      <c r="V167" s="89">
        <f t="shared" si="36"/>
        <v>1.2164585475309277</v>
      </c>
      <c r="W167" s="90">
        <f t="shared" si="48"/>
        <v>-1.6501758460893459</v>
      </c>
      <c r="X167" s="91">
        <f t="shared" si="39"/>
        <v>-5.2419545355661583</v>
      </c>
      <c r="Y167" s="92">
        <f t="shared" si="44"/>
        <v>-5.6756718341245769</v>
      </c>
      <c r="Z167" s="94"/>
      <c r="AA167" s="94"/>
      <c r="AB167" s="86">
        <f t="shared" si="45"/>
        <v>98.899284468558037</v>
      </c>
      <c r="AC167" s="95">
        <f t="shared" si="47"/>
        <v>-181.10186245632735</v>
      </c>
      <c r="AD167" s="95">
        <f>AC167/(1+IF($I$11='[1]Curva Cupon'!K132,'[1]Curva Cupon'!K134,'[1]Curva Cupon'!L134))^H167</f>
        <v>-51.289259467685874</v>
      </c>
      <c r="AE167" s="98">
        <f t="shared" si="51"/>
        <v>6.1860928197957098E-2</v>
      </c>
      <c r="AF167" s="96">
        <f>IF(MOD(H167,12)=6,1,0)*AVERAGE(O161:O172)/(1+IF($I$11='[1]Curva Cupon'!K132,'[1]Curva Cupon'!K134,'[1]Curva Cupon'!L134))^H167</f>
        <v>0</v>
      </c>
    </row>
    <row r="168" spans="1:32" x14ac:dyDescent="0.25">
      <c r="A168" s="1">
        <v>168</v>
      </c>
      <c r="B168" s="2">
        <f t="shared" si="57"/>
        <v>10</v>
      </c>
      <c r="C168" s="2">
        <f t="shared" si="50"/>
        <v>0</v>
      </c>
      <c r="D168" s="2">
        <f t="shared" si="37"/>
        <v>0</v>
      </c>
      <c r="E168" s="2">
        <v>1</v>
      </c>
      <c r="H168" s="82">
        <f t="shared" si="40"/>
        <v>128</v>
      </c>
      <c r="I168" s="83">
        <f t="shared" si="41"/>
        <v>-30242.047944254646</v>
      </c>
      <c r="J168" s="84">
        <f t="shared" si="56"/>
        <v>-200.09010290876984</v>
      </c>
      <c r="K168" s="84">
        <f t="shared" si="32"/>
        <v>4235.2936311788753</v>
      </c>
      <c r="L168" s="84">
        <f t="shared" si="33"/>
        <v>4435.3837340876453</v>
      </c>
      <c r="M168" s="84">
        <f t="shared" si="34"/>
        <v>0</v>
      </c>
      <c r="N168" s="84">
        <f t="shared" si="53"/>
        <v>-34677.431678342291</v>
      </c>
      <c r="O168" s="85">
        <f t="shared" si="38"/>
        <v>-30411.942234549668</v>
      </c>
      <c r="P168" s="85">
        <f t="shared" si="35"/>
        <v>-34848.663718954595</v>
      </c>
      <c r="Q168" s="84">
        <f t="shared" si="42"/>
        <v>-201.21417248538731</v>
      </c>
      <c r="R168" s="86">
        <f t="shared" si="43"/>
        <v>-117.35089741600898</v>
      </c>
      <c r="S168" s="86">
        <f t="shared" si="46"/>
        <v>-83.863275069378332</v>
      </c>
      <c r="T168" s="97">
        <f t="array" ref="T168">(AVERAGE(I168:I179)*INDEX(tasapd,MATCH($I$24&amp;B168&amp;B168,Buck&amp;Madur1&amp;Madur2,0))*$I$25)*(IF($D$40=2,IF(MOD(H168,12)=1,1,0),0))</f>
        <v>0</v>
      </c>
      <c r="U168" s="88">
        <f>(P168/SUM($P$161:$P$172)*$T$149*(1+IF($I$11='[1]Curva Cupon'!$K$6,'[1]Curva Cupon'!K135,'[1]Curva Cupon'!L135))^H168)*E168</f>
        <v>5.575818174817905</v>
      </c>
      <c r="V168" s="89">
        <f t="shared" si="36"/>
        <v>1.2164585475309277</v>
      </c>
      <c r="W168" s="90">
        <f t="shared" si="48"/>
        <v>-1.9298696902737953</v>
      </c>
      <c r="X168" s="91">
        <f t="shared" si="39"/>
        <v>-6.1304310082809517</v>
      </c>
      <c r="Y168" s="92">
        <f t="shared" si="44"/>
        <v>-6.8438421510238188</v>
      </c>
      <c r="Z168" s="94"/>
      <c r="AA168" s="94"/>
      <c r="AB168" s="86">
        <f t="shared" si="45"/>
        <v>99.12713990074721</v>
      </c>
      <c r="AC168" s="95">
        <f t="shared" si="47"/>
        <v>-195.41007529596726</v>
      </c>
      <c r="AD168" s="95">
        <f>AC168/(1+IF($I$11='[1]Curva Cupon'!K133,'[1]Curva Cupon'!K135,'[1]Curva Cupon'!L135))^H168</f>
        <v>-54.794418007624245</v>
      </c>
      <c r="AE168" s="98">
        <f t="shared" si="51"/>
        <v>5.998686878680435E-2</v>
      </c>
      <c r="AF168" s="96">
        <f>IF(MOD(H168,12)=6,1,0)*AVERAGE(O162:O173)/(1+IF($I$11='[1]Curva Cupon'!K133,'[1]Curva Cupon'!K135,'[1]Curva Cupon'!L135))^H168</f>
        <v>0</v>
      </c>
    </row>
    <row r="169" spans="1:32" x14ac:dyDescent="0.25">
      <c r="A169" s="1">
        <v>169</v>
      </c>
      <c r="B169" s="2">
        <f t="shared" si="57"/>
        <v>10</v>
      </c>
      <c r="C169" s="2">
        <f t="shared" si="50"/>
        <v>0</v>
      </c>
      <c r="D169" s="2">
        <f t="shared" si="37"/>
        <v>0</v>
      </c>
      <c r="E169" s="2">
        <v>1</v>
      </c>
      <c r="H169" s="82">
        <f t="shared" si="40"/>
        <v>129</v>
      </c>
      <c r="I169" s="83">
        <f t="shared" si="41"/>
        <v>-34677.431678342291</v>
      </c>
      <c r="J169" s="84">
        <f t="shared" si="56"/>
        <v>-229.43587967062709</v>
      </c>
      <c r="K169" s="84">
        <f t="shared" ref="K169:K232" si="58">-$I$21</f>
        <v>4235.2936311788753</v>
      </c>
      <c r="L169" s="84">
        <f t="shared" ref="L169:L232" si="59">K169-J169</f>
        <v>4464.7295108495027</v>
      </c>
      <c r="M169" s="84">
        <f t="shared" ref="M169:M232" si="60">(I169-L169)*0</f>
        <v>0</v>
      </c>
      <c r="N169" s="84">
        <f t="shared" si="53"/>
        <v>-39142.161189191793</v>
      </c>
      <c r="O169" s="85">
        <f t="shared" si="38"/>
        <v>-34848.663718954595</v>
      </c>
      <c r="P169" s="85">
        <f t="shared" ref="P169:P232" si="61">N169-$I$41*H169*$I$28*$I$29</f>
        <v>-39314.730980121385</v>
      </c>
      <c r="Q169" s="84">
        <f t="shared" si="42"/>
        <v>-230.56880018879272</v>
      </c>
      <c r="R169" s="86">
        <f t="shared" si="43"/>
        <v>-134.47092361375422</v>
      </c>
      <c r="S169" s="86">
        <f t="shared" si="46"/>
        <v>-96.097876575038498</v>
      </c>
      <c r="T169" s="97">
        <f t="array" ref="T169">(AVERAGE(I169:I180)*INDEX(tasapd,MATCH($I$24&amp;B169&amp;B169,Buck&amp;Madur1&amp;Madur2,0))*$I$25)*(IF($D$40=2,IF(MOD(H169,12)=1,1,0),0))</f>
        <v>0</v>
      </c>
      <c r="U169" s="88">
        <f>(P169/SUM($P$161:$P$172)*$T$149*(1+IF($I$11='[1]Curva Cupon'!$K$6,'[1]Curva Cupon'!K136,'[1]Curva Cupon'!L136))^H169)*E169</f>
        <v>6.3531912247375493</v>
      </c>
      <c r="V169" s="89">
        <f t="shared" ref="V169:V232" si="62">$L$32</f>
        <v>1.2164585475309277</v>
      </c>
      <c r="W169" s="90">
        <f t="shared" si="48"/>
        <v>-2.2114135078604407</v>
      </c>
      <c r="X169" s="91">
        <f t="shared" si="39"/>
        <v>-7.0247841131675788</v>
      </c>
      <c r="Y169" s="92">
        <f t="shared" si="44"/>
        <v>-8.0197390734970906</v>
      </c>
      <c r="Z169" s="94"/>
      <c r="AA169" s="94"/>
      <c r="AB169" s="86">
        <f t="shared" si="45"/>
        <v>99.355520292224597</v>
      </c>
      <c r="AC169" s="95">
        <f t="shared" si="47"/>
        <v>-209.82632716549773</v>
      </c>
      <c r="AD169" s="95">
        <f>AC169/(1+IF($I$11='[1]Curva Cupon'!K134,'[1]Curva Cupon'!K136,'[1]Curva Cupon'!L136))^H169</f>
        <v>-58.255267332225088</v>
      </c>
      <c r="AE169" s="98">
        <f t="shared" si="51"/>
        <v>5.8391998360499929E-2</v>
      </c>
      <c r="AF169" s="96">
        <f>IF(MOD(H169,12)=6,1,0)*AVERAGE(O163:O174)/(1+IF($I$11='[1]Curva Cupon'!K134,'[1]Curva Cupon'!K136,'[1]Curva Cupon'!L136))^H169</f>
        <v>0</v>
      </c>
    </row>
    <row r="170" spans="1:32" x14ac:dyDescent="0.25">
      <c r="A170" s="1">
        <v>170</v>
      </c>
      <c r="B170" s="2">
        <f t="shared" si="57"/>
        <v>10</v>
      </c>
      <c r="C170" s="2">
        <f t="shared" si="50"/>
        <v>0</v>
      </c>
      <c r="D170" s="2">
        <f t="shared" ref="D170:D233" si="63">IF($I$8=2,IF(MOD(H170,12)=1,1,0),0)</f>
        <v>0</v>
      </c>
      <c r="E170" s="2">
        <v>1</v>
      </c>
      <c r="H170" s="82">
        <f t="shared" si="40"/>
        <v>130</v>
      </c>
      <c r="I170" s="83">
        <f t="shared" si="41"/>
        <v>-39142.161189191793</v>
      </c>
      <c r="J170" s="84">
        <f t="shared" si="56"/>
        <v>-258.97581654700571</v>
      </c>
      <c r="K170" s="84">
        <f t="shared" si="58"/>
        <v>4235.2936311788753</v>
      </c>
      <c r="L170" s="84">
        <f t="shared" si="59"/>
        <v>4494.269447725881</v>
      </c>
      <c r="M170" s="84">
        <f t="shared" si="60"/>
        <v>0</v>
      </c>
      <c r="N170" s="84">
        <f t="shared" si="53"/>
        <v>-43636.430636917677</v>
      </c>
      <c r="O170" s="85">
        <f t="shared" ref="O170:O408" si="64">P169</f>
        <v>-39314.730980121385</v>
      </c>
      <c r="P170" s="85">
        <f t="shared" si="61"/>
        <v>-43810.338178164551</v>
      </c>
      <c r="Q170" s="84">
        <f t="shared" si="42"/>
        <v>-260.11758800671953</v>
      </c>
      <c r="R170" s="86">
        <f t="shared" si="43"/>
        <v>-151.70418668442969</v>
      </c>
      <c r="S170" s="86">
        <f t="shared" si="46"/>
        <v>-108.41340132228984</v>
      </c>
      <c r="T170" s="97">
        <f t="array" ref="T170">(AVERAGE(I170:I181)*INDEX(tasapd,MATCH($I$24&amp;B170&amp;B170,Buck&amp;Madur1&amp;Madur2,0))*$I$25)*(IF($D$40=2,IF(MOD(H170,12)=1,1,0),0))</f>
        <v>0</v>
      </c>
      <c r="U170" s="88">
        <f>(P170/SUM($P$161:$P$172)*$T$149*(1+IF($I$11='[1]Curva Cupon'!$K$6,'[1]Curva Cupon'!K137,'[1]Curva Cupon'!L137))^H170)*E170</f>
        <v>7.1503511492758109</v>
      </c>
      <c r="V170" s="89">
        <f t="shared" si="62"/>
        <v>1.2164585475309277</v>
      </c>
      <c r="W170" s="90">
        <f t="shared" si="48"/>
        <v>-2.4948195388063463</v>
      </c>
      <c r="X170" s="91">
        <f t="shared" ref="X170:X233" si="65">(($L$37-$L$38)/1.2154)*O170*$O$37</f>
        <v>-7.9250527317177379</v>
      </c>
      <c r="Y170" s="92">
        <f t="shared" si="44"/>
        <v>-9.2034137229931563</v>
      </c>
      <c r="Z170" s="94"/>
      <c r="AA170" s="94"/>
      <c r="AB170" s="86">
        <f t="shared" si="45"/>
        <v>99.584426852451159</v>
      </c>
      <c r="AC170" s="95">
        <f t="shared" si="47"/>
        <v>-224.35159304700997</v>
      </c>
      <c r="AD170" s="95">
        <f>AC170/(1+IF($I$11='[1]Curva Cupon'!K135,'[1]Curva Cupon'!K137,'[1]Curva Cupon'!L137))^H170</f>
        <v>-61.672312448316454</v>
      </c>
      <c r="AE170" s="98">
        <f t="shared" si="51"/>
        <v>5.7018903732092625E-2</v>
      </c>
      <c r="AF170" s="96">
        <f>IF(MOD(H170,12)=6,1,0)*AVERAGE(O164:O175)/(1+IF($I$11='[1]Curva Cupon'!K135,'[1]Curva Cupon'!K137,'[1]Curva Cupon'!L137))^H170</f>
        <v>0</v>
      </c>
    </row>
    <row r="171" spans="1:32" x14ac:dyDescent="0.25">
      <c r="A171" s="1">
        <v>171</v>
      </c>
      <c r="B171" s="2">
        <f t="shared" si="57"/>
        <v>10</v>
      </c>
      <c r="C171" s="2">
        <f t="shared" si="50"/>
        <v>0</v>
      </c>
      <c r="D171" s="2">
        <f t="shared" si="63"/>
        <v>0</v>
      </c>
      <c r="E171" s="2">
        <v>1</v>
      </c>
      <c r="H171" s="82">
        <f t="shared" ref="H171:H234" si="66">H170+1</f>
        <v>131</v>
      </c>
      <c r="I171" s="83">
        <f t="shared" ref="I171:I234" si="67">N170</f>
        <v>-43636.430636917677</v>
      </c>
      <c r="J171" s="84">
        <f t="shared" si="56"/>
        <v>-288.71119815716725</v>
      </c>
      <c r="K171" s="84">
        <f t="shared" si="58"/>
        <v>4235.2936311788753</v>
      </c>
      <c r="L171" s="84">
        <f t="shared" si="59"/>
        <v>4524.0048293360423</v>
      </c>
      <c r="M171" s="84">
        <f t="shared" si="60"/>
        <v>0</v>
      </c>
      <c r="N171" s="84">
        <f t="shared" si="53"/>
        <v>-48160.435466253723</v>
      </c>
      <c r="O171" s="85">
        <f t="shared" si="64"/>
        <v>-43810.338178164551</v>
      </c>
      <c r="P171" s="85">
        <f t="shared" si="61"/>
        <v>-48335.680757817878</v>
      </c>
      <c r="Q171" s="84">
        <f t="shared" ref="Q171:Q234" si="68">O171*$I$18</f>
        <v>-289.8618205584292</v>
      </c>
      <c r="R171" s="86">
        <f t="shared" ref="R171:R234" si="69">O171*$L$29</f>
        <v>-169.05143583581383</v>
      </c>
      <c r="S171" s="86">
        <f t="shared" si="46"/>
        <v>-120.81038472261537</v>
      </c>
      <c r="T171" s="97">
        <f t="array" ref="T171">(AVERAGE(I171:I182)*INDEX(tasapd,MATCH($I$24&amp;B171&amp;B171,Buck&amp;Madur1&amp;Madur2,0))*$I$25)*(IF($D$40=2,IF(MOD(H171,12)=1,1,0),0))</f>
        <v>0</v>
      </c>
      <c r="U171" s="88">
        <f>(P171/SUM($P$161:$P$172)*$T$149*(1+IF($I$11='[1]Curva Cupon'!$K$6,'[1]Curva Cupon'!K138,'[1]Curva Cupon'!L138))^H171)*E171</f>
        <v>7.9676958933331088</v>
      </c>
      <c r="V171" s="89">
        <f t="shared" si="62"/>
        <v>1.2164585475309277</v>
      </c>
      <c r="W171" s="90">
        <f t="shared" si="48"/>
        <v>-2.780100104051662</v>
      </c>
      <c r="X171" s="91">
        <f t="shared" si="65"/>
        <v>-8.8312760026742758</v>
      </c>
      <c r="Y171" s="92">
        <f t="shared" ref="Y171:Y234" si="70">X171+W171+V171</f>
        <v>-10.39491755919501</v>
      </c>
      <c r="Z171" s="94"/>
      <c r="AA171" s="94"/>
      <c r="AB171" s="86">
        <f t="shared" ref="AB171:AB234" si="71">$L$36*(1+$I$32)^H171</f>
        <v>99.81386079367438</v>
      </c>
      <c r="AC171" s="95">
        <f t="shared" si="47"/>
        <v>-238.9868589688179</v>
      </c>
      <c r="AD171" s="95">
        <f>AC171/(1+IF($I$11='[1]Curva Cupon'!K136,'[1]Curva Cupon'!K138,'[1]Curva Cupon'!L138))^H171</f>
        <v>-65.046053347188064</v>
      </c>
      <c r="AE171" s="98">
        <f t="shared" si="51"/>
        <v>5.5824915036477733E-2</v>
      </c>
      <c r="AF171" s="96">
        <f>IF(MOD(H171,12)=6,1,0)*AVERAGE(O165:O176)/(1+IF($I$11='[1]Curva Cupon'!K136,'[1]Curva Cupon'!K138,'[1]Curva Cupon'!L138))^H171</f>
        <v>0</v>
      </c>
    </row>
    <row r="172" spans="1:32" x14ac:dyDescent="0.25">
      <c r="A172" s="1">
        <v>172</v>
      </c>
      <c r="B172" s="2">
        <f t="shared" si="57"/>
        <v>10</v>
      </c>
      <c r="C172" s="2">
        <f t="shared" si="50"/>
        <v>0</v>
      </c>
      <c r="D172" s="2">
        <f t="shared" si="63"/>
        <v>0</v>
      </c>
      <c r="E172" s="2">
        <v>1</v>
      </c>
      <c r="H172" s="82">
        <f t="shared" si="66"/>
        <v>132</v>
      </c>
      <c r="I172" s="83">
        <f t="shared" si="67"/>
        <v>-48160.435466253723</v>
      </c>
      <c r="J172" s="84">
        <f t="shared" si="56"/>
        <v>-318.64331761978423</v>
      </c>
      <c r="K172" s="84">
        <f t="shared" si="58"/>
        <v>4235.2936311788753</v>
      </c>
      <c r="L172" s="84">
        <f t="shared" si="59"/>
        <v>4553.9369487986596</v>
      </c>
      <c r="M172" s="84">
        <f t="shared" si="60"/>
        <v>0</v>
      </c>
      <c r="N172" s="84">
        <f t="shared" si="53"/>
        <v>-52714.372415052385</v>
      </c>
      <c r="O172" s="85">
        <f t="shared" si="64"/>
        <v>-48335.680757817878</v>
      </c>
      <c r="P172" s="85">
        <f t="shared" si="61"/>
        <v>-52890.955456933829</v>
      </c>
      <c r="Q172" s="84">
        <f t="shared" si="68"/>
        <v>-319.80279096259437</v>
      </c>
      <c r="R172" s="86">
        <f t="shared" si="69"/>
        <v>-186.51342523265967</v>
      </c>
      <c r="S172" s="86">
        <f t="shared" ref="S172:S235" si="72">Q172-R172</f>
        <v>-133.2893657299347</v>
      </c>
      <c r="T172" s="97">
        <f t="array" ref="T172">(AVERAGE(I172:I183)*INDEX(tasapd,MATCH($I$24&amp;B172&amp;B172,Buck&amp;Madur1&amp;Madur2,0))*$I$25)*(IF($D$40=2,IF(MOD(H172,12)=1,1,0),0))</f>
        <v>0</v>
      </c>
      <c r="U172" s="88">
        <f>(P172/SUM($P$161:$P$172)*$T$149*(1+IF($I$11='[1]Curva Cupon'!$K$6,'[1]Curva Cupon'!K139,'[1]Curva Cupon'!L139))^H172)*E172</f>
        <v>8.8056307143438346</v>
      </c>
      <c r="V172" s="89">
        <f t="shared" si="62"/>
        <v>1.2164585475309277</v>
      </c>
      <c r="W172" s="90">
        <f t="shared" si="48"/>
        <v>-3.0672676060554256</v>
      </c>
      <c r="X172" s="91">
        <f t="shared" si="65"/>
        <v>-9.7434933237332402</v>
      </c>
      <c r="Y172" s="92">
        <f t="shared" si="70"/>
        <v>-11.594302382257737</v>
      </c>
      <c r="Z172" s="94"/>
      <c r="AA172" s="94"/>
      <c r="AB172" s="86">
        <f t="shared" si="71"/>
        <v>100.04382333093466</v>
      </c>
      <c r="AC172" s="95">
        <f t="shared" ref="AC172:AC235" si="73">S172-U172+Y172-AB172</f>
        <v>-253.73312215747094</v>
      </c>
      <c r="AD172" s="95">
        <f>AC172/(1+IF($I$11='[1]Curva Cupon'!K137,'[1]Curva Cupon'!K139,'[1]Curva Cupon'!L139))^H172</f>
        <v>-68.376985055803999</v>
      </c>
      <c r="AE172" s="98">
        <f t="shared" si="51"/>
        <v>5.4777658895766676E-2</v>
      </c>
      <c r="AF172" s="96">
        <f>IF(MOD(H172,12)=6,1,0)*AVERAGE(O166:O177)/(1+IF($I$11='[1]Curva Cupon'!K137,'[1]Curva Cupon'!K139,'[1]Curva Cupon'!L139))^H172</f>
        <v>0</v>
      </c>
    </row>
    <row r="173" spans="1:32" x14ac:dyDescent="0.25">
      <c r="A173" s="1">
        <v>173</v>
      </c>
      <c r="B173" s="2">
        <f>B172+1</f>
        <v>11</v>
      </c>
      <c r="C173" s="2">
        <f t="shared" si="50"/>
        <v>0</v>
      </c>
      <c r="D173" s="2">
        <f t="shared" si="63"/>
        <v>0</v>
      </c>
      <c r="E173" s="2">
        <v>1</v>
      </c>
      <c r="H173" s="82">
        <f t="shared" si="66"/>
        <v>133</v>
      </c>
      <c r="I173" s="83">
        <f t="shared" si="67"/>
        <v>-52714.372415052385</v>
      </c>
      <c r="J173" s="84">
        <f t="shared" si="56"/>
        <v>-348.77347660917513</v>
      </c>
      <c r="K173" s="84">
        <f t="shared" si="58"/>
        <v>4235.2936311788753</v>
      </c>
      <c r="L173" s="84">
        <f t="shared" si="59"/>
        <v>4584.0671077880506</v>
      </c>
      <c r="M173" s="84">
        <f t="shared" si="60"/>
        <v>0</v>
      </c>
      <c r="N173" s="84">
        <f t="shared" si="53"/>
        <v>-57298.439522840432</v>
      </c>
      <c r="O173" s="85">
        <f t="shared" si="64"/>
        <v>-52890.955456933829</v>
      </c>
      <c r="P173" s="85">
        <f t="shared" si="61"/>
        <v>-57476.360315039157</v>
      </c>
      <c r="Q173" s="84">
        <f t="shared" si="68"/>
        <v>-349.94180089353347</v>
      </c>
      <c r="R173" s="86">
        <f t="shared" si="69"/>
        <v>-204.09091402949164</v>
      </c>
      <c r="S173" s="86">
        <f t="shared" si="72"/>
        <v>-145.85088686404183</v>
      </c>
      <c r="T173" s="97">
        <f t="array" ref="T173">(AVERAGE(I173:I184)*INDEX(tasapd,MATCH($I$24&amp;B173&amp;B173,Buck&amp;Madur1&amp;Madur2,0))*$I$25)*(IF($D$40=2,IF(MOD(H173,12)=1,1,0),0))</f>
        <v>-12872.54833704472</v>
      </c>
      <c r="U173" s="88">
        <f>(P173/SUM($P$161:$P$172)*$T$149*(1+IF($I$11='[1]Curva Cupon'!$K$6,'[1]Curva Cupon'!K140,'[1]Curva Cupon'!L140))^H173)*E173</f>
        <v>9.6645683109364402</v>
      </c>
      <c r="V173" s="89">
        <f t="shared" si="62"/>
        <v>1.2164585475309277</v>
      </c>
      <c r="W173" s="90">
        <f t="shared" ref="W173:W236" si="74">0.15*$L$33*O173/1.18*$O$38</f>
        <v>-3.3563345293349194</v>
      </c>
      <c r="X173" s="91">
        <f t="shared" si="65"/>
        <v>-10.661744353257189</v>
      </c>
      <c r="Y173" s="92">
        <f t="shared" si="70"/>
        <v>-12.80162033506118</v>
      </c>
      <c r="Z173" s="94"/>
      <c r="AA173" s="94"/>
      <c r="AB173" s="86">
        <f t="shared" si="71"/>
        <v>100.27431568207169</v>
      </c>
      <c r="AC173" s="95">
        <f t="shared" si="73"/>
        <v>-268.59139119211113</v>
      </c>
      <c r="AD173" s="95">
        <f>AC173/(1+IF($I$11='[1]Curva Cupon'!K138,'[1]Curva Cupon'!K140,'[1]Curva Cupon'!L140))^H173</f>
        <v>-71.665597687512275</v>
      </c>
      <c r="AE173" s="98">
        <f t="shared" si="51"/>
        <v>5.3852129508977241E-2</v>
      </c>
      <c r="AF173" s="96">
        <f>IF(MOD(H173,12)=6,1,0)*AVERAGE(O167:O178)/(1+IF($I$11='[1]Curva Cupon'!K138,'[1]Curva Cupon'!K140,'[1]Curva Cupon'!L140))^H173</f>
        <v>0</v>
      </c>
    </row>
    <row r="174" spans="1:32" x14ac:dyDescent="0.25">
      <c r="A174" s="1">
        <v>174</v>
      </c>
      <c r="B174" s="1">
        <f>B173</f>
        <v>11</v>
      </c>
      <c r="C174" s="2">
        <f t="shared" si="50"/>
        <v>0</v>
      </c>
      <c r="D174" s="2">
        <f t="shared" si="63"/>
        <v>0</v>
      </c>
      <c r="E174" s="2">
        <v>1</v>
      </c>
      <c r="H174" s="82">
        <f t="shared" si="66"/>
        <v>134</v>
      </c>
      <c r="I174" s="83">
        <f t="shared" si="67"/>
        <v>-57298.439522840432</v>
      </c>
      <c r="J174" s="84">
        <f t="shared" si="56"/>
        <v>-379.10298541191054</v>
      </c>
      <c r="K174" s="84">
        <f t="shared" si="58"/>
        <v>4235.2936311788753</v>
      </c>
      <c r="L174" s="84">
        <f t="shared" si="59"/>
        <v>4614.3966165907859</v>
      </c>
      <c r="M174" s="84">
        <f t="shared" si="60"/>
        <v>0</v>
      </c>
      <c r="N174" s="84">
        <f t="shared" si="53"/>
        <v>-61912.836139431216</v>
      </c>
      <c r="O174" s="85">
        <f t="shared" si="64"/>
        <v>-57476.360315039157</v>
      </c>
      <c r="P174" s="85">
        <f t="shared" si="61"/>
        <v>-62092.094681947223</v>
      </c>
      <c r="Q174" s="84">
        <f t="shared" si="68"/>
        <v>-380.280160637817</v>
      </c>
      <c r="R174" s="86">
        <f t="shared" si="69"/>
        <v>-221.78466640361898</v>
      </c>
      <c r="S174" s="86">
        <f t="shared" si="72"/>
        <v>-158.49549423419802</v>
      </c>
      <c r="T174" s="97">
        <f t="array" ref="T174">(AVERAGE(I174:I185)*INDEX(tasapd,MATCH($I$24&amp;B174&amp;B174,Buck&amp;Madur1&amp;Madur2,0))*$I$25)*(IF($D$40=2,IF(MOD(H174,12)=1,1,0),0))</f>
        <v>0</v>
      </c>
      <c r="U174" s="88">
        <f>(P174/SUM($P$161:$P$172)*$T$149*(1+IF($I$11='[1]Curva Cupon'!$K$6,'[1]Curva Cupon'!K141,'[1]Curva Cupon'!L141))^H174)*E174</f>
        <v>10.544928953805506</v>
      </c>
      <c r="V174" s="89">
        <f t="shared" si="62"/>
        <v>1.2164585475309277</v>
      </c>
      <c r="W174" s="90">
        <f t="shared" si="74"/>
        <v>-3.6473134410085861</v>
      </c>
      <c r="X174" s="91">
        <f t="shared" si="65"/>
        <v>-11.586069011999831</v>
      </c>
      <c r="Y174" s="92">
        <f t="shared" si="70"/>
        <v>-14.016923905477489</v>
      </c>
      <c r="Z174" s="94"/>
      <c r="AA174" s="94"/>
      <c r="AB174" s="86">
        <f t="shared" si="71"/>
        <v>100.50533906773104</v>
      </c>
      <c r="AC174" s="95">
        <f t="shared" si="73"/>
        <v>-283.56268616121207</v>
      </c>
      <c r="AD174" s="95">
        <f>AC174/(1+IF($I$11='[1]Curva Cupon'!K139,'[1]Curva Cupon'!K141,'[1]Curva Cupon'!L141))^H174</f>
        <v>-74.912376492256271</v>
      </c>
      <c r="AE174" s="98">
        <f t="shared" si="51"/>
        <v>5.3028705706123502E-2</v>
      </c>
      <c r="AF174" s="96">
        <f>IF(MOD(H174,12)=6,1,0)*AVERAGE(O168:O179)/(1+IF($I$11='[1]Curva Cupon'!K139,'[1]Curva Cupon'!K141,'[1]Curva Cupon'!L141))^H174</f>
        <v>0</v>
      </c>
    </row>
    <row r="175" spans="1:32" x14ac:dyDescent="0.25">
      <c r="A175" s="1">
        <v>175</v>
      </c>
      <c r="B175" s="2">
        <f>B174</f>
        <v>11</v>
      </c>
      <c r="C175" s="2">
        <f t="shared" si="50"/>
        <v>0</v>
      </c>
      <c r="D175" s="2">
        <f t="shared" si="63"/>
        <v>0</v>
      </c>
      <c r="E175" s="2">
        <v>1</v>
      </c>
      <c r="H175" s="82">
        <f t="shared" si="66"/>
        <v>135</v>
      </c>
      <c r="I175" s="83">
        <f t="shared" si="67"/>
        <v>-61912.836139431216</v>
      </c>
      <c r="J175" s="84">
        <f t="shared" si="56"/>
        <v>-409.6331629837947</v>
      </c>
      <c r="K175" s="84">
        <f t="shared" si="58"/>
        <v>4235.2936311788753</v>
      </c>
      <c r="L175" s="84">
        <f t="shared" si="59"/>
        <v>4644.9267941626704</v>
      </c>
      <c r="M175" s="84">
        <f t="shared" si="60"/>
        <v>0</v>
      </c>
      <c r="N175" s="84">
        <f t="shared" si="53"/>
        <v>-66557.762933593884</v>
      </c>
      <c r="O175" s="85">
        <f t="shared" si="64"/>
        <v>-62092.094681947223</v>
      </c>
      <c r="P175" s="85">
        <f t="shared" si="61"/>
        <v>-66738.359226427172</v>
      </c>
      <c r="Q175" s="84">
        <f t="shared" si="68"/>
        <v>-410.81918915124936</v>
      </c>
      <c r="R175" s="86">
        <f t="shared" si="69"/>
        <v>-239.59545158836852</v>
      </c>
      <c r="S175" s="86">
        <f t="shared" si="72"/>
        <v>-171.22373756288084</v>
      </c>
      <c r="T175" s="97">
        <f t="array" ref="T175">(AVERAGE(I175:I186)*INDEX(tasapd,MATCH($I$24&amp;B175&amp;B175,Buck&amp;Madur1&amp;Madur2,0))*$I$25)*(IF($D$40=2,IF(MOD(H175,12)=1,1,0),0))</f>
        <v>0</v>
      </c>
      <c r="U175" s="88">
        <f>(P175/SUM($P$161:$P$172)*$T$149*(1+IF($I$11='[1]Curva Cupon'!$K$6,'[1]Curva Cupon'!K142,'[1]Curva Cupon'!L142))^H175)*E175</f>
        <v>11.447140618833375</v>
      </c>
      <c r="V175" s="89">
        <f t="shared" si="62"/>
        <v>1.2164585475309277</v>
      </c>
      <c r="W175" s="90">
        <f t="shared" si="74"/>
        <v>-3.9402169913425484</v>
      </c>
      <c r="X175" s="91">
        <f t="shared" si="65"/>
        <v>-12.516507484842084</v>
      </c>
      <c r="Y175" s="92">
        <f t="shared" si="70"/>
        <v>-15.240265928653704</v>
      </c>
      <c r="Z175" s="94"/>
      <c r="AA175" s="94"/>
      <c r="AB175" s="86">
        <f t="shared" si="71"/>
        <v>100.7368947113705</v>
      </c>
      <c r="AC175" s="95">
        <f t="shared" si="73"/>
        <v>-298.6480388217384</v>
      </c>
      <c r="AD175" s="95">
        <f>AC175/(1+IF($I$11='[1]Curva Cupon'!K140,'[1]Curva Cupon'!K142,'[1]Curva Cupon'!L142))^H175</f>
        <v>-78.117801906292868</v>
      </c>
      <c r="AE175" s="98">
        <f t="shared" si="51"/>
        <v>5.2291775730520976E-2</v>
      </c>
      <c r="AF175" s="96">
        <f>IF(MOD(H175,12)=6,1,0)*AVERAGE(O169:O180)/(1+IF($I$11='[1]Curva Cupon'!K140,'[1]Curva Cupon'!K142,'[1]Curva Cupon'!L142))^H175</f>
        <v>0</v>
      </c>
    </row>
    <row r="176" spans="1:32" x14ac:dyDescent="0.25">
      <c r="A176" s="1">
        <v>176</v>
      </c>
      <c r="B176" s="2">
        <f t="shared" ref="B176:B184" si="75">B175</f>
        <v>11</v>
      </c>
      <c r="C176" s="2">
        <f t="shared" si="50"/>
        <v>0</v>
      </c>
      <c r="D176" s="2">
        <f t="shared" si="63"/>
        <v>0</v>
      </c>
      <c r="E176" s="2">
        <v>1</v>
      </c>
      <c r="H176" s="82">
        <f t="shared" si="66"/>
        <v>136</v>
      </c>
      <c r="I176" s="83">
        <f t="shared" si="67"/>
        <v>-66557.762933593884</v>
      </c>
      <c r="J176" s="84">
        <f t="shared" si="56"/>
        <v>-440.3653370072235</v>
      </c>
      <c r="K176" s="84">
        <f t="shared" si="58"/>
        <v>4235.2936311788753</v>
      </c>
      <c r="L176" s="84">
        <f t="shared" si="59"/>
        <v>4675.6589681860987</v>
      </c>
      <c r="M176" s="84">
        <f t="shared" si="60"/>
        <v>0</v>
      </c>
      <c r="N176" s="84">
        <f t="shared" si="53"/>
        <v>-71233.421901779977</v>
      </c>
      <c r="O176" s="85">
        <f t="shared" si="64"/>
        <v>-66738.359226427172</v>
      </c>
      <c r="P176" s="85">
        <f t="shared" si="61"/>
        <v>-71415.355944930547</v>
      </c>
      <c r="Q176" s="84">
        <f t="shared" si="68"/>
        <v>-441.56021411622629</v>
      </c>
      <c r="R176" s="86">
        <f t="shared" si="69"/>
        <v>-257.52404390653618</v>
      </c>
      <c r="S176" s="86">
        <f t="shared" si="72"/>
        <v>-184.03617020969011</v>
      </c>
      <c r="T176" s="97">
        <f t="array" ref="T176">(AVERAGE(I176:I187)*INDEX(tasapd,MATCH($I$24&amp;B176&amp;B176,Buck&amp;Madur1&amp;Madur2,0))*$I$25)*(IF($D$40=2,IF(MOD(H176,12)=1,1,0),0))</f>
        <v>0</v>
      </c>
      <c r="U176" s="88">
        <f>(P176/SUM($P$161:$P$172)*$T$149*(1+IF($I$11='[1]Curva Cupon'!$K$6,'[1]Curva Cupon'!K143,'[1]Curva Cupon'!L143))^H176)*E176</f>
        <v>12.371639122499419</v>
      </c>
      <c r="V176" s="89">
        <f t="shared" si="62"/>
        <v>1.2164585475309277</v>
      </c>
      <c r="W176" s="90">
        <f t="shared" si="74"/>
        <v>-4.2350579143007341</v>
      </c>
      <c r="X176" s="91">
        <f t="shared" si="65"/>
        <v>-13.453100222539621</v>
      </c>
      <c r="Y176" s="92">
        <f t="shared" si="70"/>
        <v>-16.471699589309431</v>
      </c>
      <c r="Z176" s="94"/>
      <c r="AA176" s="94"/>
      <c r="AB176" s="86">
        <f t="shared" si="71"/>
        <v>100.9689838392666</v>
      </c>
      <c r="AC176" s="95">
        <f t="shared" si="73"/>
        <v>-313.84849276076557</v>
      </c>
      <c r="AD176" s="95">
        <f>AC176/(1+IF($I$11='[1]Curva Cupon'!K141,'[1]Curva Cupon'!K143,'[1]Curva Cupon'!L143))^H176</f>
        <v>-81.282349601422638</v>
      </c>
      <c r="AE176" s="98">
        <f t="shared" si="51"/>
        <v>5.1628763011892877E-2</v>
      </c>
      <c r="AF176" s="96">
        <f>IF(MOD(H176,12)=6,1,0)*AVERAGE(O170:O181)/(1+IF($I$11='[1]Curva Cupon'!K141,'[1]Curva Cupon'!K143,'[1]Curva Cupon'!L143))^H176</f>
        <v>0</v>
      </c>
    </row>
    <row r="177" spans="1:32" x14ac:dyDescent="0.25">
      <c r="A177" s="1">
        <v>177</v>
      </c>
      <c r="B177" s="2">
        <f t="shared" si="75"/>
        <v>11</v>
      </c>
      <c r="C177" s="2">
        <f t="shared" si="50"/>
        <v>0</v>
      </c>
      <c r="D177" s="2">
        <f t="shared" si="63"/>
        <v>0</v>
      </c>
      <c r="E177" s="2">
        <v>1</v>
      </c>
      <c r="H177" s="82">
        <f t="shared" si="66"/>
        <v>137</v>
      </c>
      <c r="I177" s="83">
        <f t="shared" si="67"/>
        <v>-71233.421901779977</v>
      </c>
      <c r="J177" s="84">
        <f t="shared" si="56"/>
        <v>-471.30084394892197</v>
      </c>
      <c r="K177" s="84">
        <f t="shared" si="58"/>
        <v>4235.2936311788753</v>
      </c>
      <c r="L177" s="84">
        <f t="shared" si="59"/>
        <v>4706.5944751277975</v>
      </c>
      <c r="M177" s="84">
        <f t="shared" si="60"/>
        <v>0</v>
      </c>
      <c r="N177" s="84">
        <f t="shared" si="53"/>
        <v>-75940.016376907777</v>
      </c>
      <c r="O177" s="85">
        <f t="shared" si="64"/>
        <v>-71415.355944930547</v>
      </c>
      <c r="P177" s="85">
        <f t="shared" si="61"/>
        <v>-76123.288170375643</v>
      </c>
      <c r="Q177" s="84">
        <f t="shared" si="68"/>
        <v>-472.50457199947294</v>
      </c>
      <c r="R177" s="86">
        <f t="shared" si="69"/>
        <v>-275.57122280406071</v>
      </c>
      <c r="S177" s="86">
        <f t="shared" si="72"/>
        <v>-196.93334919541223</v>
      </c>
      <c r="T177" s="97">
        <f t="array" ref="T177">(AVERAGE(I177:I188)*INDEX(tasapd,MATCH($I$24&amp;B177&amp;B177,Buck&amp;Madur1&amp;Madur2,0))*$I$25)*(IF($D$40=2,IF(MOD(H177,12)=1,1,0),0))</f>
        <v>0</v>
      </c>
      <c r="U177" s="88">
        <f>(P177/SUM($P$161:$P$172)*$T$149*(1+IF($I$11='[1]Curva Cupon'!$K$6,'[1]Curva Cupon'!K144,'[1]Curva Cupon'!L144))^H177)*E177</f>
        <v>13.318868259615916</v>
      </c>
      <c r="V177" s="89">
        <f t="shared" si="62"/>
        <v>1.2164585475309277</v>
      </c>
      <c r="W177" s="90">
        <f t="shared" si="74"/>
        <v>-4.5318490280986428</v>
      </c>
      <c r="X177" s="91">
        <f t="shared" si="65"/>
        <v>-14.395887943481968</v>
      </c>
      <c r="Y177" s="92">
        <f t="shared" si="70"/>
        <v>-17.711278424049684</v>
      </c>
      <c r="Z177" s="94"/>
      <c r="AA177" s="94"/>
      <c r="AB177" s="86">
        <f t="shared" si="71"/>
        <v>101.20160768052112</v>
      </c>
      <c r="AC177" s="95">
        <f t="shared" si="73"/>
        <v>-329.16510355959895</v>
      </c>
      <c r="AD177" s="95">
        <f>AC177/(1+IF($I$11='[1]Curva Cupon'!K142,'[1]Curva Cupon'!K144,'[1]Curva Cupon'!L144))^H177</f>
        <v>-84.406490533736289</v>
      </c>
      <c r="AE177" s="98">
        <f t="shared" si="51"/>
        <v>5.1029422842835306E-2</v>
      </c>
      <c r="AF177" s="96">
        <f>IF(MOD(H177,12)=6,1,0)*AVERAGE(O171:O182)/(1+IF($I$11='[1]Curva Cupon'!K142,'[1]Curva Cupon'!K144,'[1]Curva Cupon'!L144))^H177</f>
        <v>0</v>
      </c>
    </row>
    <row r="178" spans="1:32" x14ac:dyDescent="0.25">
      <c r="A178" s="1">
        <v>178</v>
      </c>
      <c r="B178" s="2">
        <f t="shared" si="75"/>
        <v>11</v>
      </c>
      <c r="C178" s="2">
        <f t="shared" si="50"/>
        <v>0</v>
      </c>
      <c r="D178" s="2">
        <f t="shared" si="63"/>
        <v>0</v>
      </c>
      <c r="E178" s="2">
        <v>1</v>
      </c>
      <c r="H178" s="82">
        <f t="shared" si="66"/>
        <v>138</v>
      </c>
      <c r="I178" s="83">
        <f t="shared" si="67"/>
        <v>-75940.016376907777</v>
      </c>
      <c r="J178" s="84">
        <f t="shared" si="56"/>
        <v>-502.44102911806431</v>
      </c>
      <c r="K178" s="84">
        <f t="shared" si="58"/>
        <v>4235.2936311788753</v>
      </c>
      <c r="L178" s="84">
        <f t="shared" si="59"/>
        <v>4737.7346602969392</v>
      </c>
      <c r="M178" s="84">
        <f t="shared" si="60"/>
        <v>0</v>
      </c>
      <c r="N178" s="84">
        <f t="shared" si="53"/>
        <v>-80677.751037204711</v>
      </c>
      <c r="O178" s="85">
        <f t="shared" si="64"/>
        <v>-76123.288170375643</v>
      </c>
      <c r="P178" s="85">
        <f t="shared" si="61"/>
        <v>-80862.360580989858</v>
      </c>
      <c r="Q178" s="84">
        <f t="shared" si="68"/>
        <v>-503.65360811016347</v>
      </c>
      <c r="R178" s="86">
        <f t="shared" si="69"/>
        <v>-293.73777288391989</v>
      </c>
      <c r="S178" s="86">
        <f t="shared" si="72"/>
        <v>-209.91583522624359</v>
      </c>
      <c r="T178" s="97">
        <f t="array" ref="T178">(AVERAGE(I178:I189)*INDEX(tasapd,MATCH($I$24&amp;B178&amp;B178,Buck&amp;Madur1&amp;Madur2,0))*$I$25)*(IF($D$40=2,IF(MOD(H178,12)=1,1,0),0))</f>
        <v>0</v>
      </c>
      <c r="U178" s="88">
        <f>(P178/SUM($P$161:$P$172)*$T$149*(1+IF($I$11='[1]Curva Cupon'!$K$6,'[1]Curva Cupon'!K145,'[1]Curva Cupon'!L145))^H178)*E178</f>
        <v>14.289279943429818</v>
      </c>
      <c r="V178" s="89">
        <f t="shared" si="62"/>
        <v>1.2164585475309277</v>
      </c>
      <c r="W178" s="90">
        <f t="shared" si="74"/>
        <v>-4.8306032357607851</v>
      </c>
      <c r="X178" s="91">
        <f t="shared" si="65"/>
        <v>-15.344911635463248</v>
      </c>
      <c r="Y178" s="92">
        <f t="shared" si="70"/>
        <v>-18.959056323693105</v>
      </c>
      <c r="Z178" s="94"/>
      <c r="AA178" s="94"/>
      <c r="AB178" s="86">
        <f t="shared" si="71"/>
        <v>101.43476746706756</v>
      </c>
      <c r="AC178" s="95">
        <f t="shared" si="73"/>
        <v>-344.59893896043405</v>
      </c>
      <c r="AD178" s="95">
        <f>AC178/(1+IF($I$11='[1]Curva Cupon'!K143,'[1]Curva Cupon'!K145,'[1]Curva Cupon'!L145))^H178</f>
        <v>-87.490690991882857</v>
      </c>
      <c r="AE178" s="98">
        <f t="shared" si="51"/>
        <v>5.0485325966152288E-2</v>
      </c>
      <c r="AF178" s="96">
        <f>IF(MOD(H178,12)=6,1,0)*AVERAGE(O172:O183)/(1+IF($I$11='[1]Curva Cupon'!K143,'[1]Curva Cupon'!K145,'[1]Curva Cupon'!L145))^H178</f>
        <v>-18775.364285950258</v>
      </c>
    </row>
    <row r="179" spans="1:32" x14ac:dyDescent="0.25">
      <c r="A179" s="1">
        <v>179</v>
      </c>
      <c r="B179" s="2">
        <f t="shared" si="75"/>
        <v>11</v>
      </c>
      <c r="C179" s="2">
        <f t="shared" si="50"/>
        <v>0</v>
      </c>
      <c r="D179" s="2">
        <f t="shared" si="63"/>
        <v>0</v>
      </c>
      <c r="E179" s="2">
        <v>1</v>
      </c>
      <c r="H179" s="82">
        <f t="shared" si="66"/>
        <v>139</v>
      </c>
      <c r="I179" s="83">
        <f t="shared" si="67"/>
        <v>-80677.751037204711</v>
      </c>
      <c r="J179" s="84">
        <f t="shared" si="56"/>
        <v>-533.78724672477745</v>
      </c>
      <c r="K179" s="84">
        <f t="shared" si="58"/>
        <v>4235.2936311788753</v>
      </c>
      <c r="L179" s="84">
        <f t="shared" si="59"/>
        <v>4769.0808779036524</v>
      </c>
      <c r="M179" s="84">
        <f t="shared" si="60"/>
        <v>0</v>
      </c>
      <c r="N179" s="84">
        <f t="shared" si="53"/>
        <v>-85446.831915108371</v>
      </c>
      <c r="O179" s="85">
        <f t="shared" si="64"/>
        <v>-80862.360580989858</v>
      </c>
      <c r="P179" s="85">
        <f t="shared" si="61"/>
        <v>-85632.779209210799</v>
      </c>
      <c r="Q179" s="84">
        <f t="shared" si="68"/>
        <v>-535.00867665842486</v>
      </c>
      <c r="R179" s="86">
        <f t="shared" si="69"/>
        <v>-312.02448394025049</v>
      </c>
      <c r="S179" s="86">
        <f t="shared" si="72"/>
        <v>-222.98419271817437</v>
      </c>
      <c r="T179" s="97">
        <f t="array" ref="T179">(AVERAGE(I179:I190)*INDEX(tasapd,MATCH($I$24&amp;B179&amp;B179,Buck&amp;Madur1&amp;Madur2,0))*$I$25)*(IF($D$40=2,IF(MOD(H179,12)=1,1,0),0))</f>
        <v>0</v>
      </c>
      <c r="U179" s="88">
        <f>(P179/SUM($P$161:$P$172)*$T$149*(1+IF($I$11='[1]Curva Cupon'!$K$6,'[1]Curva Cupon'!K146,'[1]Curva Cupon'!L146))^H179)*E179</f>
        <v>15.283334348130726</v>
      </c>
      <c r="V179" s="89">
        <f t="shared" si="62"/>
        <v>1.2164585475309277</v>
      </c>
      <c r="W179" s="90">
        <f t="shared" si="74"/>
        <v>-5.1313335256817965</v>
      </c>
      <c r="X179" s="91">
        <f t="shared" si="65"/>
        <v>-16.300212557464633</v>
      </c>
      <c r="Y179" s="92">
        <f t="shared" si="70"/>
        <v>-20.215087535615503</v>
      </c>
      <c r="Z179" s="94"/>
      <c r="AA179" s="94"/>
      <c r="AB179" s="86">
        <f t="shared" si="71"/>
        <v>101.66846443367773</v>
      </c>
      <c r="AC179" s="95">
        <f t="shared" si="73"/>
        <v>-360.15107903559834</v>
      </c>
      <c r="AD179" s="95">
        <f>AC179/(1+IF($I$11='[1]Curva Cupon'!K144,'[1]Curva Cupon'!K146,'[1]Curva Cupon'!L146))^H179</f>
        <v>-90.535412644864209</v>
      </c>
      <c r="AE179" s="98">
        <f t="shared" si="51"/>
        <v>4.9989473580016583E-2</v>
      </c>
      <c r="AF179" s="96">
        <f>IF(MOD(H179,12)=6,1,0)*AVERAGE(O173:O184)/(1+IF($I$11='[1]Curva Cupon'!K144,'[1]Curva Cupon'!K146,'[1]Curva Cupon'!L146))^H179</f>
        <v>0</v>
      </c>
    </row>
    <row r="180" spans="1:32" x14ac:dyDescent="0.25">
      <c r="A180" s="1">
        <v>180</v>
      </c>
      <c r="B180" s="2">
        <f t="shared" si="75"/>
        <v>11</v>
      </c>
      <c r="C180" s="2">
        <f t="shared" si="50"/>
        <v>0</v>
      </c>
      <c r="D180" s="2">
        <f t="shared" si="63"/>
        <v>0</v>
      </c>
      <c r="E180" s="2">
        <v>1</v>
      </c>
      <c r="H180" s="82">
        <f t="shared" si="66"/>
        <v>140</v>
      </c>
      <c r="I180" s="83">
        <f t="shared" si="67"/>
        <v>-85446.831915108371</v>
      </c>
      <c r="J180" s="84">
        <f t="shared" si="56"/>
        <v>-565.34085993903318</v>
      </c>
      <c r="K180" s="84">
        <f t="shared" si="58"/>
        <v>4235.2936311788753</v>
      </c>
      <c r="L180" s="84">
        <f t="shared" si="59"/>
        <v>4800.6344911179085</v>
      </c>
      <c r="M180" s="84">
        <f t="shared" si="60"/>
        <v>0</v>
      </c>
      <c r="N180" s="84">
        <f t="shared" si="53"/>
        <v>-90247.466406226275</v>
      </c>
      <c r="O180" s="85">
        <f t="shared" si="64"/>
        <v>-85632.779209210799</v>
      </c>
      <c r="P180" s="85">
        <f t="shared" si="61"/>
        <v>-90434.751450645985</v>
      </c>
      <c r="Q180" s="84">
        <f t="shared" si="68"/>
        <v>-566.57114081422878</v>
      </c>
      <c r="R180" s="86">
        <f t="shared" si="69"/>
        <v>-330.43215099269526</v>
      </c>
      <c r="S180" s="86">
        <f t="shared" si="72"/>
        <v>-236.13898982153353</v>
      </c>
      <c r="T180" s="97">
        <f t="array" ref="T180">(AVERAGE(I180:I191)*INDEX(tasapd,MATCH($I$24&amp;B180&amp;B180,Buck&amp;Madur1&amp;Madur2,0))*$I$25)*(IF($D$40=2,IF(MOD(H180,12)=1,1,0),0))</f>
        <v>0</v>
      </c>
      <c r="U180" s="88">
        <f>(P180/SUM($P$161:$P$172)*$T$149*(1+IF($I$11='[1]Curva Cupon'!$K$6,'[1]Curva Cupon'!K147,'[1]Curva Cupon'!L147))^H180)*E180</f>
        <v>16.301500053805725</v>
      </c>
      <c r="V180" s="89">
        <f t="shared" si="62"/>
        <v>1.2164585475309277</v>
      </c>
      <c r="W180" s="90">
        <f t="shared" si="74"/>
        <v>-5.4340529721912745</v>
      </c>
      <c r="X180" s="91">
        <f t="shared" si="65"/>
        <v>-17.261832241448612</v>
      </c>
      <c r="Y180" s="92">
        <f t="shared" si="70"/>
        <v>-21.47942666610896</v>
      </c>
      <c r="Z180" s="94"/>
      <c r="AA180" s="94"/>
      <c r="AB180" s="86">
        <f t="shared" si="71"/>
        <v>101.90269981796823</v>
      </c>
      <c r="AC180" s="95">
        <f t="shared" si="73"/>
        <v>-375.82261635941643</v>
      </c>
      <c r="AD180" s="95">
        <f>AC180/(1+IF($I$11='[1]Curva Cupon'!K145,'[1]Curva Cupon'!K147,'[1]Curva Cupon'!L147))^H180</f>
        <v>-93.541112589360395</v>
      </c>
      <c r="AE180" s="98">
        <f t="shared" si="51"/>
        <v>4.9536006331099537E-2</v>
      </c>
      <c r="AF180" s="96">
        <f>IF(MOD(H180,12)=6,1,0)*AVERAGE(O174:O185)/(1+IF($I$11='[1]Curva Cupon'!K145,'[1]Curva Cupon'!K147,'[1]Curva Cupon'!L147))^H180</f>
        <v>0</v>
      </c>
    </row>
    <row r="181" spans="1:32" x14ac:dyDescent="0.25">
      <c r="A181" s="1">
        <v>181</v>
      </c>
      <c r="B181" s="2">
        <f t="shared" si="75"/>
        <v>11</v>
      </c>
      <c r="C181" s="2">
        <f t="shared" si="50"/>
        <v>0</v>
      </c>
      <c r="D181" s="2">
        <f t="shared" si="63"/>
        <v>0</v>
      </c>
      <c r="E181" s="2">
        <v>1</v>
      </c>
      <c r="H181" s="82">
        <f t="shared" si="66"/>
        <v>141</v>
      </c>
      <c r="I181" s="83">
        <f t="shared" si="67"/>
        <v>-90247.466406226275</v>
      </c>
      <c r="J181" s="84">
        <f t="shared" si="56"/>
        <v>-597.10324094992825</v>
      </c>
      <c r="K181" s="84">
        <f t="shared" si="58"/>
        <v>4235.2936311788753</v>
      </c>
      <c r="L181" s="84">
        <f t="shared" si="59"/>
        <v>4832.3968721288038</v>
      </c>
      <c r="M181" s="84">
        <f t="shared" si="60"/>
        <v>0</v>
      </c>
      <c r="N181" s="84">
        <f t="shared" si="53"/>
        <v>-95079.863278355071</v>
      </c>
      <c r="O181" s="85">
        <f t="shared" si="64"/>
        <v>-90434.751450645985</v>
      </c>
      <c r="P181" s="85">
        <f t="shared" si="61"/>
        <v>-95268.486073092063</v>
      </c>
      <c r="Q181" s="84">
        <f t="shared" si="68"/>
        <v>-598.34237276667193</v>
      </c>
      <c r="R181" s="86">
        <f t="shared" si="69"/>
        <v>-348.96157432097579</v>
      </c>
      <c r="S181" s="86">
        <f t="shared" si="72"/>
        <v>-249.38079844569614</v>
      </c>
      <c r="T181" s="97">
        <f t="array" ref="T181">(AVERAGE(I181:I192)*INDEX(tasapd,MATCH($I$24&amp;B181&amp;B181,Buck&amp;Madur1&amp;Madur2,0))*$I$25)*(IF($D$40=2,IF(MOD(H181,12)=1,1,0),0))</f>
        <v>0</v>
      </c>
      <c r="U181" s="88">
        <f>(P181/SUM($P$161:$P$172)*$T$149*(1+IF($I$11='[1]Curva Cupon'!$K$6,'[1]Curva Cupon'!K148,'[1]Curva Cupon'!L148))^H181)*E181</f>
        <v>17.344254193882737</v>
      </c>
      <c r="V181" s="89">
        <f t="shared" si="62"/>
        <v>1.2164585475309277</v>
      </c>
      <c r="W181" s="90">
        <f t="shared" si="74"/>
        <v>-5.7387747361223473</v>
      </c>
      <c r="X181" s="91">
        <f t="shared" si="65"/>
        <v>-18.229812494165103</v>
      </c>
      <c r="Y181" s="92">
        <f t="shared" si="70"/>
        <v>-22.752128682756524</v>
      </c>
      <c r="Z181" s="94"/>
      <c r="AA181" s="94"/>
      <c r="AB181" s="86">
        <f t="shared" si="71"/>
        <v>102.13747486040698</v>
      </c>
      <c r="AC181" s="95">
        <f t="shared" si="73"/>
        <v>-391.61465618274241</v>
      </c>
      <c r="AD181" s="95">
        <f>AC181/(1+IF($I$11='[1]Curva Cupon'!K146,'[1]Curva Cupon'!K148,'[1]Curva Cupon'!L148))^H181</f>
        <v>-96.508243396590771</v>
      </c>
      <c r="AE181" s="98">
        <f t="shared" si="51"/>
        <v>4.9119981573025065E-2</v>
      </c>
      <c r="AF181" s="96">
        <f>IF(MOD(H181,12)=6,1,0)*AVERAGE(O175:O186)/(1+IF($I$11='[1]Curva Cupon'!K146,'[1]Curva Cupon'!K148,'[1]Curva Cupon'!L148))^H181</f>
        <v>0</v>
      </c>
    </row>
    <row r="182" spans="1:32" x14ac:dyDescent="0.25">
      <c r="A182" s="1">
        <v>182</v>
      </c>
      <c r="B182" s="2">
        <f t="shared" si="75"/>
        <v>11</v>
      </c>
      <c r="C182" s="2">
        <f t="shared" ref="C182:C245" si="76">IF($I$8=2,IF(MOD(D182,12)=1,1,0),0)</f>
        <v>0</v>
      </c>
      <c r="D182" s="2">
        <f t="shared" si="63"/>
        <v>0</v>
      </c>
      <c r="E182" s="2">
        <v>1</v>
      </c>
      <c r="H182" s="82">
        <f t="shared" si="66"/>
        <v>142</v>
      </c>
      <c r="I182" s="83">
        <f t="shared" si="67"/>
        <v>-95079.863278355071</v>
      </c>
      <c r="J182" s="84">
        <f t="shared" si="56"/>
        <v>-629.07577102535799</v>
      </c>
      <c r="K182" s="84">
        <f t="shared" si="58"/>
        <v>4235.2936311788753</v>
      </c>
      <c r="L182" s="84">
        <f t="shared" si="59"/>
        <v>4864.3694022042337</v>
      </c>
      <c r="M182" s="84">
        <f t="shared" si="60"/>
        <v>0</v>
      </c>
      <c r="N182" s="84">
        <f t="shared" si="53"/>
        <v>-99944.232680559304</v>
      </c>
      <c r="O182" s="85">
        <f t="shared" si="64"/>
        <v>-95268.486073092063</v>
      </c>
      <c r="P182" s="85">
        <f t="shared" si="61"/>
        <v>-100134.19322561358</v>
      </c>
      <c r="Q182" s="84">
        <f t="shared" si="68"/>
        <v>-630.32375378364975</v>
      </c>
      <c r="R182" s="86">
        <f t="shared" si="69"/>
        <v>-367.61355949969482</v>
      </c>
      <c r="S182" s="86">
        <f t="shared" si="72"/>
        <v>-262.71019428395493</v>
      </c>
      <c r="T182" s="97">
        <f t="array" ref="T182">(AVERAGE(I182:I193)*INDEX(tasapd,MATCH($I$24&amp;B182&amp;B182,Buck&amp;Madur1&amp;Madur2,0))*$I$25)*(IF($D$40=2,IF(MOD(H182,12)=1,1,0),0))</f>
        <v>0</v>
      </c>
      <c r="U182" s="88">
        <f>(P182/SUM($P$161:$P$172)*$T$149*(1+IF($I$11='[1]Curva Cupon'!$K$6,'[1]Curva Cupon'!K149,'[1]Curva Cupon'!L149))^H182)*E182</f>
        <v>18.412082605104381</v>
      </c>
      <c r="V182" s="89">
        <f t="shared" si="62"/>
        <v>1.2164585475309277</v>
      </c>
      <c r="W182" s="90">
        <f t="shared" si="74"/>
        <v>-6.0455120653840106</v>
      </c>
      <c r="X182" s="91">
        <f t="shared" si="65"/>
        <v>-19.204195398969521</v>
      </c>
      <c r="Y182" s="92">
        <f t="shared" si="70"/>
        <v>-24.033248916822604</v>
      </c>
      <c r="Z182" s="94"/>
      <c r="AA182" s="94"/>
      <c r="AB182" s="86">
        <f t="shared" si="71"/>
        <v>102.37279080431988</v>
      </c>
      <c r="AC182" s="95">
        <f t="shared" si="73"/>
        <v>-407.52831661020184</v>
      </c>
      <c r="AD182" s="95">
        <f>AC182/(1+IF($I$11='[1]Curva Cupon'!K147,'[1]Curva Cupon'!K149,'[1]Curva Cupon'!L149))^H182</f>
        <v>-99.437253158715791</v>
      </c>
      <c r="AE182" s="98">
        <f t="shared" si="51"/>
        <v>4.8737200910244742E-2</v>
      </c>
      <c r="AF182" s="96">
        <f>IF(MOD(H182,12)=6,1,0)*AVERAGE(O176:O187)/(1+IF($I$11='[1]Curva Cupon'!K147,'[1]Curva Cupon'!K149,'[1]Curva Cupon'!L149))^H182</f>
        <v>0</v>
      </c>
    </row>
    <row r="183" spans="1:32" x14ac:dyDescent="0.25">
      <c r="A183" s="1">
        <v>183</v>
      </c>
      <c r="B183" s="2">
        <f t="shared" si="75"/>
        <v>11</v>
      </c>
      <c r="C183" s="2">
        <f t="shared" si="76"/>
        <v>0</v>
      </c>
      <c r="D183" s="2">
        <f t="shared" si="63"/>
        <v>0</v>
      </c>
      <c r="E183" s="2">
        <v>1</v>
      </c>
      <c r="H183" s="82">
        <f t="shared" si="66"/>
        <v>143</v>
      </c>
      <c r="I183" s="83">
        <f t="shared" si="67"/>
        <v>-99944.232680559304</v>
      </c>
      <c r="J183" s="84">
        <f t="shared" si="56"/>
        <v>-661.25984057208404</v>
      </c>
      <c r="K183" s="84">
        <f t="shared" si="58"/>
        <v>4235.2936311788753</v>
      </c>
      <c r="L183" s="84">
        <f t="shared" si="59"/>
        <v>4896.553471750959</v>
      </c>
      <c r="M183" s="84">
        <f t="shared" si="60"/>
        <v>0</v>
      </c>
      <c r="N183" s="84">
        <f t="shared" si="53"/>
        <v>-104840.78615231026</v>
      </c>
      <c r="O183" s="85">
        <f t="shared" si="64"/>
        <v>-100134.19322561358</v>
      </c>
      <c r="P183" s="85">
        <f t="shared" si="61"/>
        <v>-105032.08444768182</v>
      </c>
      <c r="Q183" s="84">
        <f t="shared" si="68"/>
        <v>-662.51667427192399</v>
      </c>
      <c r="R183" s="86">
        <f t="shared" si="69"/>
        <v>-386.38891743336904</v>
      </c>
      <c r="S183" s="86">
        <f t="shared" si="72"/>
        <v>-276.12775683855494</v>
      </c>
      <c r="T183" s="97">
        <f t="array" ref="T183">(AVERAGE(I183:I194)*INDEX(tasapd,MATCH($I$24&amp;B183&amp;B183,Buck&amp;Madur1&amp;Madur2,0))*$I$25)*(IF($D$40=2,IF(MOD(H183,12)=1,1,0),0))</f>
        <v>0</v>
      </c>
      <c r="U183" s="88">
        <f>(P183/SUM($P$161:$P$172)*$T$149*(1+IF($I$11='[1]Curva Cupon'!$K$6,'[1]Curva Cupon'!K150,'[1]Curva Cupon'!L150))^H183)*E183</f>
        <v>19.505479980075499</v>
      </c>
      <c r="V183" s="89">
        <f t="shared" si="62"/>
        <v>1.2164585475309277</v>
      </c>
      <c r="W183" s="90">
        <f t="shared" si="74"/>
        <v>-6.3542782955372399</v>
      </c>
      <c r="X183" s="91">
        <f t="shared" si="65"/>
        <v>-20.185023317652892</v>
      </c>
      <c r="Y183" s="92">
        <f t="shared" si="70"/>
        <v>-25.322843065659207</v>
      </c>
      <c r="Z183" s="94"/>
      <c r="AA183" s="94"/>
      <c r="AB183" s="86">
        <f t="shared" si="71"/>
        <v>102.60864889589736</v>
      </c>
      <c r="AC183" s="95">
        <f t="shared" si="73"/>
        <v>-423.56472878018701</v>
      </c>
      <c r="AD183" s="95">
        <f>AC183/(1+IF($I$11='[1]Curva Cupon'!K148,'[1]Curva Cupon'!K150,'[1]Curva Cupon'!L150))^H183</f>
        <v>-102.32858553478309</v>
      </c>
      <c r="AE183" s="98">
        <f t="shared" si="51"/>
        <v>4.8384075263287106E-2</v>
      </c>
      <c r="AF183" s="96">
        <f>IF(MOD(H183,12)=6,1,0)*AVERAGE(O177:O188)/(1+IF($I$11='[1]Curva Cupon'!K148,'[1]Curva Cupon'!K150,'[1]Curva Cupon'!L150))^H183</f>
        <v>0</v>
      </c>
    </row>
    <row r="184" spans="1:32" x14ac:dyDescent="0.25">
      <c r="A184" s="1">
        <v>184</v>
      </c>
      <c r="B184" s="2">
        <f t="shared" si="75"/>
        <v>11</v>
      </c>
      <c r="C184" s="2">
        <f t="shared" si="76"/>
        <v>0</v>
      </c>
      <c r="D184" s="2">
        <f t="shared" si="63"/>
        <v>0</v>
      </c>
      <c r="E184" s="2">
        <v>1</v>
      </c>
      <c r="H184" s="82">
        <f t="shared" si="66"/>
        <v>144</v>
      </c>
      <c r="I184" s="83">
        <f t="shared" si="67"/>
        <v>-104840.78615231026</v>
      </c>
      <c r="J184" s="84">
        <f t="shared" si="56"/>
        <v>-693.65684919619991</v>
      </c>
      <c r="K184" s="84">
        <f t="shared" si="58"/>
        <v>4235.2936311788753</v>
      </c>
      <c r="L184" s="84">
        <f t="shared" si="59"/>
        <v>4928.9504803750751</v>
      </c>
      <c r="M184" s="84">
        <f t="shared" si="60"/>
        <v>0</v>
      </c>
      <c r="N184" s="84">
        <f t="shared" si="53"/>
        <v>-109769.73663268534</v>
      </c>
      <c r="O184" s="85">
        <f t="shared" si="64"/>
        <v>-105032.08444768182</v>
      </c>
      <c r="P184" s="85">
        <f t="shared" si="61"/>
        <v>-109962.37267837419</v>
      </c>
      <c r="Q184" s="84">
        <f t="shared" si="68"/>
        <v>-694.92253383758805</v>
      </c>
      <c r="R184" s="86">
        <f t="shared" si="69"/>
        <v>-405.28846439169274</v>
      </c>
      <c r="S184" s="86">
        <f t="shared" si="72"/>
        <v>-289.63406944589531</v>
      </c>
      <c r="T184" s="97">
        <f t="array" ref="T184">(AVERAGE(I184:I195)*INDEX(tasapd,MATCH($I$24&amp;B184&amp;B184,Buck&amp;Madur1&amp;Madur2,0))*$I$25)*(IF($D$40=2,IF(MOD(H184,12)=1,1,0),0))</f>
        <v>0</v>
      </c>
      <c r="U184" s="88">
        <f>(P184/SUM($P$161:$P$172)*$T$149*(1+IF($I$11='[1]Curva Cupon'!$K$6,'[1]Curva Cupon'!K151,'[1]Curva Cupon'!L151))^H184)*E184</f>
        <v>20.624950022427765</v>
      </c>
      <c r="V184" s="89">
        <f t="shared" si="62"/>
        <v>1.2164585475309277</v>
      </c>
      <c r="W184" s="90">
        <f t="shared" si="74"/>
        <v>-6.6650868503749274</v>
      </c>
      <c r="X184" s="91">
        <f t="shared" si="65"/>
        <v>-21.172338892284056</v>
      </c>
      <c r="Y184" s="92">
        <f t="shared" si="70"/>
        <v>-26.620967195128056</v>
      </c>
      <c r="Z184" s="94"/>
      <c r="AA184" s="94"/>
      <c r="AB184" s="86">
        <f t="shared" si="71"/>
        <v>102.8450503842009</v>
      </c>
      <c r="AC184" s="95">
        <f t="shared" si="73"/>
        <v>-439.72503704765199</v>
      </c>
      <c r="AD184" s="95">
        <f>AC184/(1+IF($I$11='[1]Curva Cupon'!K149,'[1]Curva Cupon'!K151,'[1]Curva Cupon'!L151))^H184</f>
        <v>-105.18267979622397</v>
      </c>
      <c r="AE184" s="98">
        <f t="shared" si="51"/>
        <v>4.8057518264533312E-2</v>
      </c>
      <c r="AF184" s="96">
        <f>IF(MOD(H184,12)=6,1,0)*AVERAGE(O178:O189)/(1+IF($I$11='[1]Curva Cupon'!K149,'[1]Curva Cupon'!K151,'[1]Curva Cupon'!L151))^H184</f>
        <v>0</v>
      </c>
    </row>
    <row r="185" spans="1:32" x14ac:dyDescent="0.25">
      <c r="A185" s="1">
        <v>185</v>
      </c>
      <c r="B185" s="2">
        <f>B184+1</f>
        <v>12</v>
      </c>
      <c r="C185" s="2">
        <f t="shared" si="76"/>
        <v>0</v>
      </c>
      <c r="D185" s="2">
        <f t="shared" si="63"/>
        <v>0</v>
      </c>
      <c r="E185" s="2">
        <v>1</v>
      </c>
      <c r="H185" s="82">
        <f t="shared" si="66"/>
        <v>145</v>
      </c>
      <c r="I185" s="83">
        <f t="shared" si="67"/>
        <v>-109769.73663268534</v>
      </c>
      <c r="J185" s="84">
        <f t="shared" si="56"/>
        <v>-726.26820576399621</v>
      </c>
      <c r="K185" s="84">
        <f t="shared" si="58"/>
        <v>4235.2936311788753</v>
      </c>
      <c r="L185" s="84">
        <f t="shared" si="59"/>
        <v>4961.5618369428712</v>
      </c>
      <c r="M185" s="84">
        <f t="shared" si="60"/>
        <v>0</v>
      </c>
      <c r="N185" s="84">
        <f t="shared" si="53"/>
        <v>-114731.29846962821</v>
      </c>
      <c r="O185" s="85">
        <f t="shared" si="64"/>
        <v>-109962.37267837419</v>
      </c>
      <c r="P185" s="85">
        <f t="shared" si="61"/>
        <v>-114925.27226563434</v>
      </c>
      <c r="Q185" s="84">
        <f t="shared" si="68"/>
        <v>-727.54274134693264</v>
      </c>
      <c r="R185" s="86">
        <f t="shared" si="69"/>
        <v>-424.31302204503606</v>
      </c>
      <c r="S185" s="86">
        <f t="shared" si="72"/>
        <v>-303.22971930189658</v>
      </c>
      <c r="T185" s="97">
        <f t="array" ref="T185">(AVERAGE(I185:I196)*INDEX(tasapd,MATCH($I$24&amp;B185&amp;B185,Buck&amp;Madur1&amp;Madur2,0))*$I$25)*(IF($D$40=2,IF(MOD(H185,12)=1,1,0),0))</f>
        <v>0</v>
      </c>
      <c r="U185" s="88">
        <f>(P185/SUM($P$161:$P$172)*$T$149*(1+IF($I$11='[1]Curva Cupon'!$K$6,'[1]Curva Cupon'!K152,'[1]Curva Cupon'!L152))^H185)*E185</f>
        <v>21.771005604645797</v>
      </c>
      <c r="V185" s="89">
        <f t="shared" si="62"/>
        <v>1.2164585475309277</v>
      </c>
      <c r="W185" s="90">
        <f t="shared" si="74"/>
        <v>-6.9779512425056431</v>
      </c>
      <c r="X185" s="91">
        <f t="shared" si="65"/>
        <v>-22.166185047064076</v>
      </c>
      <c r="Y185" s="92">
        <f t="shared" si="70"/>
        <v>-27.927677742038792</v>
      </c>
      <c r="Z185" s="94"/>
      <c r="AA185" s="94"/>
      <c r="AB185" s="86">
        <f t="shared" si="71"/>
        <v>103.08199652116978</v>
      </c>
      <c r="AC185" s="95">
        <f t="shared" si="73"/>
        <v>-456.01039916975094</v>
      </c>
      <c r="AD185" s="95">
        <f>AC185/(1+IF($I$11='[1]Curva Cupon'!K150,'[1]Curva Cupon'!K152,'[1]Curva Cupon'!L152))^H185</f>
        <v>-107.99997087190317</v>
      </c>
      <c r="AE185" s="98">
        <f t="shared" si="51"/>
        <v>4.7754861279590791E-2</v>
      </c>
      <c r="AF185" s="96">
        <f>IF(MOD(H185,12)=6,1,0)*AVERAGE(O179:O190)/(1+IF($I$11='[1]Curva Cupon'!K150,'[1]Curva Cupon'!K152,'[1]Curva Cupon'!L152))^H185</f>
        <v>0</v>
      </c>
    </row>
    <row r="186" spans="1:32" x14ac:dyDescent="0.25">
      <c r="A186" s="1">
        <v>186</v>
      </c>
      <c r="B186" s="1">
        <f>B185</f>
        <v>12</v>
      </c>
      <c r="C186" s="2">
        <f t="shared" si="76"/>
        <v>0</v>
      </c>
      <c r="D186" s="2">
        <f t="shared" si="63"/>
        <v>0</v>
      </c>
      <c r="E186" s="2">
        <v>1</v>
      </c>
      <c r="H186" s="82">
        <f t="shared" si="66"/>
        <v>146</v>
      </c>
      <c r="I186" s="83">
        <f t="shared" si="67"/>
        <v>-114731.29846962821</v>
      </c>
      <c r="J186" s="84">
        <f t="shared" si="56"/>
        <v>-759.09532846322895</v>
      </c>
      <c r="K186" s="84">
        <f t="shared" si="58"/>
        <v>4235.2936311788753</v>
      </c>
      <c r="L186" s="84">
        <f t="shared" si="59"/>
        <v>4994.3889596421041</v>
      </c>
      <c r="M186" s="84">
        <f t="shared" si="60"/>
        <v>0</v>
      </c>
      <c r="N186" s="84">
        <f t="shared" si="53"/>
        <v>-119725.68742927031</v>
      </c>
      <c r="O186" s="85">
        <f t="shared" si="64"/>
        <v>-114925.27226563434</v>
      </c>
      <c r="P186" s="85">
        <f t="shared" si="61"/>
        <v>-119920.99897559373</v>
      </c>
      <c r="Q186" s="84">
        <f t="shared" si="68"/>
        <v>-760.37871498771347</v>
      </c>
      <c r="R186" s="86">
        <f t="shared" si="69"/>
        <v>-443.46341750017672</v>
      </c>
      <c r="S186" s="86">
        <f t="shared" si="72"/>
        <v>-316.91529748753675</v>
      </c>
      <c r="T186" s="97">
        <f t="array" ref="T186">(AVERAGE(I186:I197)*INDEX(tasapd,MATCH($I$24&amp;B186&amp;B186,Buck&amp;Madur1&amp;Madur2,0))*$I$25)*(IF($D$40=2,IF(MOD(H186,12)=1,1,0),0))</f>
        <v>0</v>
      </c>
      <c r="U186" s="88">
        <f>(P186/SUM($P$161:$P$172)*$T$149*(1+IF($I$11='[1]Curva Cupon'!$K$6,'[1]Curva Cupon'!K153,'[1]Curva Cupon'!L153))^H186)*E186</f>
        <v>22.944168928600007</v>
      </c>
      <c r="V186" s="89">
        <f t="shared" si="62"/>
        <v>1.2164585475309277</v>
      </c>
      <c r="W186" s="90">
        <f t="shared" si="74"/>
        <v>-7.2928850739412683</v>
      </c>
      <c r="X186" s="91">
        <f t="shared" si="65"/>
        <v>-23.166604990192869</v>
      </c>
      <c r="Y186" s="92">
        <f t="shared" si="70"/>
        <v>-29.24303151660321</v>
      </c>
      <c r="Z186" s="94"/>
      <c r="AA186" s="94"/>
      <c r="AB186" s="86">
        <f t="shared" si="71"/>
        <v>103.31948856162759</v>
      </c>
      <c r="AC186" s="95">
        <f t="shared" si="73"/>
        <v>-472.4219864943675</v>
      </c>
      <c r="AD186" s="95">
        <f>AC186/(1+IF($I$11='[1]Curva Cupon'!K151,'[1]Curva Cupon'!K153,'[1]Curva Cupon'!L153))^H186</f>
        <v>-110.78088939272763</v>
      </c>
      <c r="AE186" s="98">
        <f t="shared" si="51"/>
        <v>4.7473785103560387E-2</v>
      </c>
      <c r="AF186" s="96">
        <f>IF(MOD(H186,12)=6,1,0)*AVERAGE(O180:O191)/(1+IF($I$11='[1]Curva Cupon'!K151,'[1]Curva Cupon'!K153,'[1]Curva Cupon'!L153))^H186</f>
        <v>0</v>
      </c>
    </row>
    <row r="187" spans="1:32" x14ac:dyDescent="0.25">
      <c r="A187" s="1">
        <v>187</v>
      </c>
      <c r="B187" s="2">
        <f>B186</f>
        <v>12</v>
      </c>
      <c r="C187" s="2">
        <f t="shared" si="76"/>
        <v>0</v>
      </c>
      <c r="D187" s="2">
        <f t="shared" si="63"/>
        <v>0</v>
      </c>
      <c r="E187" s="2">
        <v>1</v>
      </c>
      <c r="H187" s="82">
        <f t="shared" si="66"/>
        <v>147</v>
      </c>
      <c r="I187" s="83">
        <f t="shared" si="67"/>
        <v>-119725.68742927031</v>
      </c>
      <c r="J187" s="84">
        <f t="shared" si="56"/>
        <v>-792.13964486479267</v>
      </c>
      <c r="K187" s="84">
        <f t="shared" si="58"/>
        <v>4235.2936311788753</v>
      </c>
      <c r="L187" s="84">
        <f t="shared" si="59"/>
        <v>5027.4332760436682</v>
      </c>
      <c r="M187" s="84">
        <f t="shared" si="60"/>
        <v>0</v>
      </c>
      <c r="N187" s="84">
        <f t="shared" si="53"/>
        <v>-124753.12070531398</v>
      </c>
      <c r="O187" s="85">
        <f t="shared" si="64"/>
        <v>-119920.99897559373</v>
      </c>
      <c r="P187" s="85">
        <f t="shared" si="61"/>
        <v>-124949.77000195468</v>
      </c>
      <c r="Q187" s="84">
        <f t="shared" si="68"/>
        <v>-793.43188233082537</v>
      </c>
      <c r="R187" s="86">
        <f t="shared" si="69"/>
        <v>-462.74048333626934</v>
      </c>
      <c r="S187" s="86">
        <f t="shared" si="72"/>
        <v>-330.69139899455604</v>
      </c>
      <c r="T187" s="97">
        <f t="array" ref="T187">(AVERAGE(I187:I198)*INDEX(tasapd,MATCH($I$24&amp;B187&amp;B187,Buck&amp;Madur1&amp;Madur2,0))*$I$25)*(IF($D$40=2,IF(MOD(H187,12)=1,1,0),0))</f>
        <v>0</v>
      </c>
      <c r="U187" s="88">
        <f>(P187/SUM($P$161:$P$172)*$T$149*(1+IF($I$11='[1]Curva Cupon'!$K$6,'[1]Curva Cupon'!K154,'[1]Curva Cupon'!L154))^H187)*E187</f>
        <v>24.14497168883188</v>
      </c>
      <c r="V187" s="89">
        <f t="shared" si="62"/>
        <v>1.2164585475309277</v>
      </c>
      <c r="W187" s="90">
        <f t="shared" si="74"/>
        <v>-7.6099020366885224</v>
      </c>
      <c r="X187" s="91">
        <f t="shared" si="65"/>
        <v>-24.173642215748281</v>
      </c>
      <c r="Y187" s="92">
        <f t="shared" si="70"/>
        <v>-30.567085704905878</v>
      </c>
      <c r="Z187" s="94"/>
      <c r="AA187" s="94"/>
      <c r="AB187" s="86">
        <f t="shared" si="71"/>
        <v>103.55752776328895</v>
      </c>
      <c r="AC187" s="95">
        <f t="shared" si="73"/>
        <v>-488.96098415158275</v>
      </c>
      <c r="AD187" s="95">
        <f>AC187/(1+IF($I$11='[1]Curva Cupon'!K152,'[1]Curva Cupon'!K154,'[1]Curva Cupon'!L154))^H187</f>
        <v>-113.52586173581805</v>
      </c>
      <c r="AE187" s="98">
        <f t="shared" ref="AE187:AE250" si="77">SUM(AC187:AC198)/AVERAGE(O187:O198)</f>
        <v>4.7212264635736509E-2</v>
      </c>
      <c r="AF187" s="96">
        <f>IF(MOD(H187,12)=6,1,0)*AVERAGE(O181:O192)/(1+IF($I$11='[1]Curva Cupon'!K152,'[1]Curva Cupon'!K154,'[1]Curva Cupon'!L154))^H187</f>
        <v>0</v>
      </c>
    </row>
    <row r="188" spans="1:32" x14ac:dyDescent="0.25">
      <c r="A188" s="1">
        <v>188</v>
      </c>
      <c r="B188" s="2">
        <f t="shared" ref="B188:B196" si="78">B187</f>
        <v>12</v>
      </c>
      <c r="C188" s="2">
        <f t="shared" si="76"/>
        <v>0</v>
      </c>
      <c r="D188" s="2">
        <f t="shared" si="63"/>
        <v>0</v>
      </c>
      <c r="E188" s="2">
        <v>1</v>
      </c>
      <c r="H188" s="82">
        <f t="shared" si="66"/>
        <v>148</v>
      </c>
      <c r="I188" s="83">
        <f t="shared" si="67"/>
        <v>-124753.12070531398</v>
      </c>
      <c r="J188" s="84">
        <f t="shared" si="56"/>
        <v>-825.40259198480283</v>
      </c>
      <c r="K188" s="84">
        <f t="shared" si="58"/>
        <v>4235.2936311788753</v>
      </c>
      <c r="L188" s="84">
        <f t="shared" si="59"/>
        <v>5060.696223163678</v>
      </c>
      <c r="M188" s="84">
        <f t="shared" si="60"/>
        <v>0</v>
      </c>
      <c r="N188" s="84">
        <f t="shared" si="53"/>
        <v>-129813.81692847765</v>
      </c>
      <c r="O188" s="85">
        <f t="shared" si="64"/>
        <v>-124949.77000195468</v>
      </c>
      <c r="P188" s="85">
        <f t="shared" si="61"/>
        <v>-130011.80397543563</v>
      </c>
      <c r="Q188" s="84">
        <f t="shared" si="68"/>
        <v>-826.7036803923836</v>
      </c>
      <c r="R188" s="86">
        <f t="shared" si="69"/>
        <v>-482.14505764105218</v>
      </c>
      <c r="S188" s="86">
        <f t="shared" si="72"/>
        <v>-344.55862275133143</v>
      </c>
      <c r="T188" s="97">
        <f t="array" ref="T188">(AVERAGE(I188:I199)*INDEX(tasapd,MATCH($I$24&amp;B188&amp;B188,Buck&amp;Madur1&amp;Madur2,0))*$I$25)*(IF($D$40=2,IF(MOD(H188,12)=1,1,0),0))</f>
        <v>0</v>
      </c>
      <c r="U188" s="88">
        <f>(P188/SUM($P$161:$P$172)*$T$149*(1+IF($I$11='[1]Curva Cupon'!$K$6,'[1]Curva Cupon'!K155,'[1]Curva Cupon'!L155))^H188)*E188</f>
        <v>25.373955238638398</v>
      </c>
      <c r="V188" s="89">
        <f t="shared" si="62"/>
        <v>1.2164585475309277</v>
      </c>
      <c r="W188" s="90">
        <f t="shared" si="74"/>
        <v>-7.9290159133443758</v>
      </c>
      <c r="X188" s="91">
        <f t="shared" si="65"/>
        <v>-25.187340505577502</v>
      </c>
      <c r="Y188" s="92">
        <f t="shared" si="70"/>
        <v>-31.899897871390955</v>
      </c>
      <c r="Z188" s="94"/>
      <c r="AA188" s="94"/>
      <c r="AB188" s="86">
        <f t="shared" si="71"/>
        <v>103.79611538676616</v>
      </c>
      <c r="AC188" s="95">
        <f t="shared" si="73"/>
        <v>-505.62859124812701</v>
      </c>
      <c r="AD188" s="95">
        <f>AC188/(1+IF($I$11='[1]Curva Cupon'!K153,'[1]Curva Cupon'!K155,'[1]Curva Cupon'!L155))^H188</f>
        <v>-116.23531006824783</v>
      </c>
      <c r="AE188" s="98">
        <f t="shared" si="77"/>
        <v>4.6968523744018734E-2</v>
      </c>
      <c r="AF188" s="96">
        <f>IF(MOD(H188,12)=6,1,0)*AVERAGE(O182:O193)/(1+IF($I$11='[1]Curva Cupon'!K153,'[1]Curva Cupon'!K155,'[1]Curva Cupon'!L155))^H188</f>
        <v>0</v>
      </c>
    </row>
    <row r="189" spans="1:32" x14ac:dyDescent="0.25">
      <c r="A189" s="1">
        <v>189</v>
      </c>
      <c r="B189" s="2">
        <f t="shared" si="78"/>
        <v>12</v>
      </c>
      <c r="C189" s="2">
        <f t="shared" si="76"/>
        <v>0</v>
      </c>
      <c r="D189" s="2">
        <f t="shared" si="63"/>
        <v>0</v>
      </c>
      <c r="E189" s="2">
        <v>1</v>
      </c>
      <c r="H189" s="82">
        <f t="shared" si="66"/>
        <v>149</v>
      </c>
      <c r="I189" s="83">
        <f t="shared" si="67"/>
        <v>-129813.81692847765</v>
      </c>
      <c r="J189" s="84">
        <f t="shared" si="56"/>
        <v>-858.88561634708685</v>
      </c>
      <c r="K189" s="84">
        <f t="shared" si="58"/>
        <v>4235.2936311788753</v>
      </c>
      <c r="L189" s="84">
        <f t="shared" si="59"/>
        <v>5094.1792475259626</v>
      </c>
      <c r="M189" s="84">
        <f t="shared" si="60"/>
        <v>0</v>
      </c>
      <c r="N189" s="84">
        <f t="shared" si="53"/>
        <v>-134907.99617600362</v>
      </c>
      <c r="O189" s="85">
        <f t="shared" si="64"/>
        <v>-130011.80397543563</v>
      </c>
      <c r="P189" s="85">
        <f t="shared" si="61"/>
        <v>-135107.3209732789</v>
      </c>
      <c r="Q189" s="84">
        <f t="shared" si="68"/>
        <v>-860.19555569621582</v>
      </c>
      <c r="R189" s="86">
        <f t="shared" si="69"/>
        <v>-501.67798404729331</v>
      </c>
      <c r="S189" s="86">
        <f t="shared" si="72"/>
        <v>-358.51757164892251</v>
      </c>
      <c r="T189" s="97">
        <f t="array" ref="T189">(AVERAGE(I189:I200)*INDEX(tasapd,MATCH($I$24&amp;B189&amp;B189,Buck&amp;Madur1&amp;Madur2,0))*$I$25)*(IF($D$40=2,IF(MOD(H189,12)=1,1,0),0))</f>
        <v>0</v>
      </c>
      <c r="U189" s="88">
        <f>(P189/SUM($P$161:$P$172)*$T$149*(1+IF($I$11='[1]Curva Cupon'!$K$6,'[1]Curva Cupon'!K156,'[1]Curva Cupon'!L156))^H189)*E189</f>
        <v>26.631670759003125</v>
      </c>
      <c r="V189" s="89">
        <f t="shared" si="62"/>
        <v>1.2164585475309277</v>
      </c>
      <c r="W189" s="90">
        <f t="shared" si="74"/>
        <v>-8.2502405776954379</v>
      </c>
      <c r="X189" s="91">
        <f t="shared" si="65"/>
        <v>-26.207743931201026</v>
      </c>
      <c r="Y189" s="92">
        <f t="shared" si="70"/>
        <v>-33.241525961365539</v>
      </c>
      <c r="Z189" s="94"/>
      <c r="AA189" s="94"/>
      <c r="AB189" s="86">
        <f t="shared" si="71"/>
        <v>104.03525269557581</v>
      </c>
      <c r="AC189" s="95">
        <f t="shared" si="73"/>
        <v>-522.42602106486697</v>
      </c>
      <c r="AD189" s="95">
        <f>AC189/(1+IF($I$11='[1]Curva Cupon'!K154,'[1]Curva Cupon'!K156,'[1]Curva Cupon'!L156))^H189</f>
        <v>-118.90965239035341</v>
      </c>
      <c r="AE189" s="98">
        <f t="shared" si="77"/>
        <v>4.6740998194743484E-2</v>
      </c>
      <c r="AF189" s="96">
        <f>IF(MOD(H189,12)=6,1,0)*AVERAGE(O183:O194)/(1+IF($I$11='[1]Curva Cupon'!K154,'[1]Curva Cupon'!K156,'[1]Curva Cupon'!L156))^H189</f>
        <v>0</v>
      </c>
    </row>
    <row r="190" spans="1:32" x14ac:dyDescent="0.25">
      <c r="A190" s="1">
        <v>190</v>
      </c>
      <c r="B190" s="2">
        <f t="shared" si="78"/>
        <v>12</v>
      </c>
      <c r="C190" s="2">
        <f t="shared" si="76"/>
        <v>0</v>
      </c>
      <c r="D190" s="2">
        <f t="shared" si="63"/>
        <v>0</v>
      </c>
      <c r="E190" s="2">
        <v>1</v>
      </c>
      <c r="H190" s="82">
        <f t="shared" si="66"/>
        <v>150</v>
      </c>
      <c r="I190" s="83">
        <f t="shared" si="67"/>
        <v>-134907.99617600362</v>
      </c>
      <c r="J190" s="84">
        <f t="shared" si="56"/>
        <v>-892.59017404609142</v>
      </c>
      <c r="K190" s="84">
        <f t="shared" si="58"/>
        <v>4235.2936311788753</v>
      </c>
      <c r="L190" s="84">
        <f t="shared" si="59"/>
        <v>5127.8838052249666</v>
      </c>
      <c r="M190" s="84">
        <f t="shared" si="60"/>
        <v>0</v>
      </c>
      <c r="N190" s="84">
        <f t="shared" si="53"/>
        <v>-140035.87998122859</v>
      </c>
      <c r="O190" s="85">
        <f t="shared" si="64"/>
        <v>-135107.3209732789</v>
      </c>
      <c r="P190" s="85">
        <f t="shared" si="61"/>
        <v>-140236.54252882113</v>
      </c>
      <c r="Q190" s="84">
        <f t="shared" si="68"/>
        <v>-893.90896433676858</v>
      </c>
      <c r="R190" s="86">
        <f t="shared" si="69"/>
        <v>-521.34011176947854</v>
      </c>
      <c r="S190" s="86">
        <f t="shared" si="72"/>
        <v>-372.56885256729004</v>
      </c>
      <c r="T190" s="97">
        <f t="array" ref="T190">(AVERAGE(I190:I201)*INDEX(tasapd,MATCH($I$24&amp;B190&amp;B190,Buck&amp;Madur1&amp;Madur2,0))*$I$25)*(IF($D$40=2,IF(MOD(H190,12)=1,1,0),0))</f>
        <v>0</v>
      </c>
      <c r="U190" s="88">
        <f>(P190/SUM($P$161:$P$172)*$T$149*(1+IF($I$11='[1]Curva Cupon'!$K$6,'[1]Curva Cupon'!K157,'[1]Curva Cupon'!L157))^H190)*E190</f>
        <v>27.918679430421932</v>
      </c>
      <c r="V190" s="89">
        <f t="shared" si="62"/>
        <v>1.2164585475309277</v>
      </c>
      <c r="W190" s="90">
        <f t="shared" si="74"/>
        <v>-8.5735899953212886</v>
      </c>
      <c r="X190" s="91">
        <f t="shared" si="65"/>
        <v>-27.234896855729247</v>
      </c>
      <c r="Y190" s="92">
        <f t="shared" si="70"/>
        <v>-34.592028303519605</v>
      </c>
      <c r="Z190" s="94"/>
      <c r="AA190" s="94"/>
      <c r="AB190" s="86">
        <f t="shared" si="71"/>
        <v>104.27494095614556</v>
      </c>
      <c r="AC190" s="95">
        <f t="shared" si="73"/>
        <v>-539.35450125737714</v>
      </c>
      <c r="AD190" s="95">
        <f>AC190/(1+IF($I$11='[1]Curva Cupon'!K155,'[1]Curva Cupon'!K157,'[1]Curva Cupon'!L157))^H190</f>
        <v>-121.54930257862124</v>
      </c>
      <c r="AE190" s="98">
        <f t="shared" si="77"/>
        <v>4.6528305015132783E-2</v>
      </c>
      <c r="AF190" s="96">
        <f>IF(MOD(H190,12)=6,1,0)*AVERAGE(O184:O195)/(1+IF($I$11='[1]Curva Cupon'!K155,'[1]Curva Cupon'!K157,'[1]Curva Cupon'!L157))^H190</f>
        <v>-29917.880076224556</v>
      </c>
    </row>
    <row r="191" spans="1:32" x14ac:dyDescent="0.25">
      <c r="A191" s="1">
        <v>191</v>
      </c>
      <c r="B191" s="2">
        <f t="shared" si="78"/>
        <v>12</v>
      </c>
      <c r="C191" s="2">
        <f t="shared" si="76"/>
        <v>0</v>
      </c>
      <c r="D191" s="2">
        <f t="shared" si="63"/>
        <v>0</v>
      </c>
      <c r="E191" s="2">
        <v>1</v>
      </c>
      <c r="H191" s="82">
        <f t="shared" si="66"/>
        <v>151</v>
      </c>
      <c r="I191" s="83">
        <f t="shared" si="67"/>
        <v>-140035.87998122859</v>
      </c>
      <c r="J191" s="84">
        <f t="shared" si="56"/>
        <v>-926.51773081020269</v>
      </c>
      <c r="K191" s="84">
        <f t="shared" si="58"/>
        <v>4235.2936311788753</v>
      </c>
      <c r="L191" s="84">
        <f t="shared" si="59"/>
        <v>5161.8113619890783</v>
      </c>
      <c r="M191" s="84">
        <f t="shared" si="60"/>
        <v>0</v>
      </c>
      <c r="N191" s="84">
        <f t="shared" si="53"/>
        <v>-145197.69134321765</v>
      </c>
      <c r="O191" s="85">
        <f t="shared" si="64"/>
        <v>-140236.54252882113</v>
      </c>
      <c r="P191" s="85">
        <f t="shared" si="61"/>
        <v>-145399.69164112749</v>
      </c>
      <c r="Q191" s="84">
        <f t="shared" si="68"/>
        <v>-927.84537204242804</v>
      </c>
      <c r="R191" s="86">
        <f t="shared" si="69"/>
        <v>-541.13229564074095</v>
      </c>
      <c r="S191" s="86">
        <f t="shared" si="72"/>
        <v>-386.71307640168709</v>
      </c>
      <c r="T191" s="97">
        <f t="array" ref="T191">(AVERAGE(I191:I202)*INDEX(tasapd,MATCH($I$24&amp;B191&amp;B191,Buck&amp;Madur1&amp;Madur2,0))*$I$25)*(IF($D$40=2,IF(MOD(H191,12)=1,1,0),0))</f>
        <v>0</v>
      </c>
      <c r="U191" s="88">
        <f>(P191/SUM($P$161:$P$172)*$T$149*(1+IF($I$11='[1]Curva Cupon'!$K$6,'[1]Curva Cupon'!K158,'[1]Curva Cupon'!L158))^H191)*E191</f>
        <v>29.235552607672812</v>
      </c>
      <c r="V191" s="89">
        <f t="shared" si="62"/>
        <v>1.2164585475309277</v>
      </c>
      <c r="W191" s="90">
        <f t="shared" si="74"/>
        <v>-8.8990782242017996</v>
      </c>
      <c r="X191" s="91">
        <f t="shared" si="65"/>
        <v>-28.268843935791654</v>
      </c>
      <c r="Y191" s="92">
        <f t="shared" si="70"/>
        <v>-35.951463612462526</v>
      </c>
      <c r="Z191" s="94"/>
      <c r="AA191" s="94"/>
      <c r="AB191" s="86">
        <f t="shared" si="71"/>
        <v>104.5151814378208</v>
      </c>
      <c r="AC191" s="95">
        <f t="shared" si="73"/>
        <v>-556.41527405964325</v>
      </c>
      <c r="AD191" s="95">
        <f>AC191/(1+IF($I$11='[1]Curva Cupon'!K156,'[1]Curva Cupon'!K158,'[1]Curva Cupon'!L158))^H191</f>
        <v>-124.15467042815389</v>
      </c>
      <c r="AE191" s="98">
        <f t="shared" si="77"/>
        <v>4.6329217022712872E-2</v>
      </c>
      <c r="AF191" s="96">
        <f>IF(MOD(H191,12)=6,1,0)*AVERAGE(O185:O196)/(1+IF($I$11='[1]Curva Cupon'!K156,'[1]Curva Cupon'!K158,'[1]Curva Cupon'!L158))^H191</f>
        <v>0</v>
      </c>
    </row>
    <row r="192" spans="1:32" x14ac:dyDescent="0.25">
      <c r="A192" s="1">
        <v>192</v>
      </c>
      <c r="B192" s="2">
        <f t="shared" si="78"/>
        <v>12</v>
      </c>
      <c r="C192" s="2">
        <f t="shared" si="76"/>
        <v>0</v>
      </c>
      <c r="D192" s="2">
        <f t="shared" si="63"/>
        <v>0</v>
      </c>
      <c r="E192" s="2">
        <v>1</v>
      </c>
      <c r="H192" s="82">
        <f t="shared" si="66"/>
        <v>152</v>
      </c>
      <c r="I192" s="83">
        <f t="shared" si="67"/>
        <v>-145197.69134321765</v>
      </c>
      <c r="J192" s="84">
        <f t="shared" si="56"/>
        <v>-960.66976206548895</v>
      </c>
      <c r="K192" s="84">
        <f t="shared" si="58"/>
        <v>4235.2936311788753</v>
      </c>
      <c r="L192" s="84">
        <f t="shared" si="59"/>
        <v>5195.9633932443639</v>
      </c>
      <c r="M192" s="84">
        <f t="shared" si="60"/>
        <v>0</v>
      </c>
      <c r="N192" s="84">
        <f t="shared" si="53"/>
        <v>-150393.65473646202</v>
      </c>
      <c r="O192" s="85">
        <f t="shared" si="64"/>
        <v>-145399.69164112749</v>
      </c>
      <c r="P192" s="85">
        <f t="shared" si="61"/>
        <v>-150596.99278468912</v>
      </c>
      <c r="Q192" s="84">
        <f t="shared" si="68"/>
        <v>-962.00625423926249</v>
      </c>
      <c r="R192" s="86">
        <f t="shared" si="69"/>
        <v>-561.05539615003647</v>
      </c>
      <c r="S192" s="86">
        <f t="shared" si="72"/>
        <v>-400.95085808922602</v>
      </c>
      <c r="T192" s="97">
        <f t="array" ref="T192">(AVERAGE(I192:I203)*INDEX(tasapd,MATCH($I$24&amp;B192&amp;B192,Buck&amp;Madur1&amp;Madur2,0))*$I$25)*(IF($D$40=2,IF(MOD(H192,12)=1,1,0),0))</f>
        <v>0</v>
      </c>
      <c r="U192" s="88">
        <f>(P192/SUM($P$161:$P$172)*$T$149*(1+IF($I$11='[1]Curva Cupon'!$K$6,'[1]Curva Cupon'!K159,'[1]Curva Cupon'!L159))^H192)*E192</f>
        <v>30.582871997579087</v>
      </c>
      <c r="V192" s="89">
        <f t="shared" si="62"/>
        <v>1.2164585475309277</v>
      </c>
      <c r="W192" s="90">
        <f t="shared" si="74"/>
        <v>-9.2267194153284962</v>
      </c>
      <c r="X192" s="91">
        <f t="shared" si="65"/>
        <v>-29.309630123478883</v>
      </c>
      <c r="Y192" s="92">
        <f t="shared" si="70"/>
        <v>-37.319890991276452</v>
      </c>
      <c r="Z192" s="94"/>
      <c r="AA192" s="94"/>
      <c r="AB192" s="86">
        <f t="shared" si="71"/>
        <v>104.75597541287144</v>
      </c>
      <c r="AC192" s="95">
        <f t="shared" si="73"/>
        <v>-573.60959649095298</v>
      </c>
      <c r="AD192" s="95">
        <f>AC192/(1+IF($I$11='[1]Curva Cupon'!K157,'[1]Curva Cupon'!K159,'[1]Curva Cupon'!L159))^H192</f>
        <v>-126.72616169472191</v>
      </c>
      <c r="AE192" s="98">
        <f t="shared" si="77"/>
        <v>4.6142641532871606E-2</v>
      </c>
      <c r="AF192" s="96">
        <f>IF(MOD(H192,12)=6,1,0)*AVERAGE(O186:O197)/(1+IF($I$11='[1]Curva Cupon'!K157,'[1]Curva Cupon'!K159,'[1]Curva Cupon'!L159))^H192</f>
        <v>0</v>
      </c>
    </row>
    <row r="193" spans="1:32" x14ac:dyDescent="0.25">
      <c r="A193" s="1">
        <v>193</v>
      </c>
      <c r="B193" s="2">
        <f t="shared" si="78"/>
        <v>12</v>
      </c>
      <c r="C193" s="2">
        <f t="shared" si="76"/>
        <v>0</v>
      </c>
      <c r="D193" s="2">
        <f t="shared" si="63"/>
        <v>0</v>
      </c>
      <c r="E193" s="2">
        <v>1</v>
      </c>
      <c r="H193" s="82">
        <f t="shared" si="66"/>
        <v>153</v>
      </c>
      <c r="I193" s="83">
        <f t="shared" si="67"/>
        <v>-150393.65473646202</v>
      </c>
      <c r="J193" s="84">
        <f t="shared" si="56"/>
        <v>-995.04775299986215</v>
      </c>
      <c r="K193" s="84">
        <f t="shared" si="58"/>
        <v>4235.2936311788753</v>
      </c>
      <c r="L193" s="84">
        <f t="shared" si="59"/>
        <v>5230.3413841787378</v>
      </c>
      <c r="M193" s="84">
        <f t="shared" si="60"/>
        <v>0</v>
      </c>
      <c r="N193" s="84">
        <f t="shared" si="53"/>
        <v>-155623.99612064075</v>
      </c>
      <c r="O193" s="85">
        <f t="shared" si="64"/>
        <v>-150596.99278468912</v>
      </c>
      <c r="P193" s="85">
        <f t="shared" si="61"/>
        <v>-155828.67191918514</v>
      </c>
      <c r="Q193" s="84">
        <f t="shared" si="68"/>
        <v>-996.39309611518388</v>
      </c>
      <c r="R193" s="86">
        <f t="shared" si="69"/>
        <v>-581.11027947956347</v>
      </c>
      <c r="S193" s="86">
        <f t="shared" si="72"/>
        <v>-415.28281663562041</v>
      </c>
      <c r="T193" s="97">
        <f t="array" ref="T193">(AVERAGE(I193:I204)*INDEX(tasapd,MATCH($I$24&amp;B193&amp;B193,Buck&amp;Madur1&amp;Madur2,0))*$I$25)*(IF($D$40=2,IF(MOD(H193,12)=1,1,0),0))</f>
        <v>0</v>
      </c>
      <c r="U193" s="88">
        <f>(P193/SUM($P$161:$P$172)*$T$149*(1+IF($I$11='[1]Curva Cupon'!$K$6,'[1]Curva Cupon'!K160,'[1]Curva Cupon'!L160))^H193)*E193</f>
        <v>31.9612298398173</v>
      </c>
      <c r="V193" s="89">
        <f t="shared" si="62"/>
        <v>1.2164585475309277</v>
      </c>
      <c r="W193" s="90">
        <f t="shared" si="74"/>
        <v>-9.5565278133199314</v>
      </c>
      <c r="X193" s="91">
        <f t="shared" si="65"/>
        <v>-30.357300668297544</v>
      </c>
      <c r="Y193" s="92">
        <f t="shared" si="70"/>
        <v>-38.697369934086545</v>
      </c>
      <c r="Z193" s="94"/>
      <c r="AA193" s="94"/>
      <c r="AB193" s="86">
        <f t="shared" si="71"/>
        <v>104.99732415649848</v>
      </c>
      <c r="AC193" s="95">
        <f t="shared" si="73"/>
        <v>-590.93874056602272</v>
      </c>
      <c r="AD193" s="95">
        <f>AC193/(1+IF($I$11='[1]Curva Cupon'!K158,'[1]Curva Cupon'!K160,'[1]Curva Cupon'!L160))^H193</f>
        <v>-129.26417813640319</v>
      </c>
      <c r="AE193" s="98">
        <f t="shared" si="77"/>
        <v>4.5967602466240355E-2</v>
      </c>
      <c r="AF193" s="96">
        <f>IF(MOD(H193,12)=6,1,0)*AVERAGE(O187:O198)/(1+IF($I$11='[1]Curva Cupon'!K158,'[1]Curva Cupon'!K160,'[1]Curva Cupon'!L160))^H193</f>
        <v>0</v>
      </c>
    </row>
    <row r="194" spans="1:32" x14ac:dyDescent="0.25">
      <c r="A194" s="1">
        <v>194</v>
      </c>
      <c r="B194" s="2">
        <f t="shared" si="78"/>
        <v>12</v>
      </c>
      <c r="C194" s="2">
        <f t="shared" si="76"/>
        <v>0</v>
      </c>
      <c r="D194" s="2">
        <f t="shared" si="63"/>
        <v>0</v>
      </c>
      <c r="E194" s="2">
        <v>1</v>
      </c>
      <c r="H194" s="82">
        <f t="shared" si="66"/>
        <v>154</v>
      </c>
      <c r="I194" s="83">
        <f t="shared" si="67"/>
        <v>-155623.99612064075</v>
      </c>
      <c r="J194" s="84">
        <f t="shared" si="56"/>
        <v>-1029.6531986276652</v>
      </c>
      <c r="K194" s="84">
        <f t="shared" si="58"/>
        <v>4235.2936311788753</v>
      </c>
      <c r="L194" s="84">
        <f t="shared" si="59"/>
        <v>5264.9468298065403</v>
      </c>
      <c r="M194" s="84">
        <f t="shared" si="60"/>
        <v>0</v>
      </c>
      <c r="N194" s="84">
        <f t="shared" ref="N194:N257" si="79">I194-L194</f>
        <v>-160888.94295044729</v>
      </c>
      <c r="O194" s="85">
        <f t="shared" si="64"/>
        <v>-155828.67191918514</v>
      </c>
      <c r="P194" s="85">
        <f t="shared" si="61"/>
        <v>-161094.95649930899</v>
      </c>
      <c r="Q194" s="84">
        <f t="shared" si="68"/>
        <v>-1031.0073926845353</v>
      </c>
      <c r="R194" s="86">
        <f t="shared" si="69"/>
        <v>-601.29781754243152</v>
      </c>
      <c r="S194" s="86">
        <f t="shared" si="72"/>
        <v>-429.70957514210374</v>
      </c>
      <c r="T194" s="97">
        <f t="array" ref="T194">(AVERAGE(I194:I205)*INDEX(tasapd,MATCH($I$24&amp;B194&amp;B194,Buck&amp;Madur1&amp;Madur2,0))*$I$25)*(IF($D$40=2,IF(MOD(H194,12)=1,1,0),0))</f>
        <v>0</v>
      </c>
      <c r="U194" s="88">
        <f>(P194/SUM($P$161:$P$172)*$T$149*(1+IF($I$11='[1]Curva Cupon'!$K$6,'[1]Curva Cupon'!K161,'[1]Curva Cupon'!L161))^H194)*E194</f>
        <v>33.371229090820869</v>
      </c>
      <c r="V194" s="89">
        <f t="shared" si="62"/>
        <v>1.2164585475309277</v>
      </c>
      <c r="W194" s="90">
        <f t="shared" si="74"/>
        <v>-9.8885177570411695</v>
      </c>
      <c r="X194" s="91">
        <f t="shared" si="65"/>
        <v>-31.41190111913803</v>
      </c>
      <c r="Y194" s="92">
        <f t="shared" si="70"/>
        <v>-40.083960328648274</v>
      </c>
      <c r="Z194" s="94"/>
      <c r="AA194" s="94"/>
      <c r="AB194" s="86">
        <f t="shared" si="71"/>
        <v>105.23922894684092</v>
      </c>
      <c r="AC194" s="95">
        <f t="shared" si="73"/>
        <v>-608.40399350841381</v>
      </c>
      <c r="AD194" s="95">
        <f>AC194/(1+IF($I$11='[1]Curva Cupon'!K159,'[1]Curva Cupon'!K161,'[1]Curva Cupon'!L161))^H194</f>
        <v>-131.76911755481558</v>
      </c>
      <c r="AE194" s="98">
        <f t="shared" si="77"/>
        <v>4.5803225238989394E-2</v>
      </c>
      <c r="AF194" s="96">
        <f>IF(MOD(H194,12)=6,1,0)*AVERAGE(O188:O199)/(1+IF($I$11='[1]Curva Cupon'!K159,'[1]Curva Cupon'!K161,'[1]Curva Cupon'!L161))^H194</f>
        <v>0</v>
      </c>
    </row>
    <row r="195" spans="1:32" x14ac:dyDescent="0.25">
      <c r="A195" s="1">
        <v>195</v>
      </c>
      <c r="B195" s="2">
        <f t="shared" si="78"/>
        <v>12</v>
      </c>
      <c r="C195" s="2">
        <f t="shared" si="76"/>
        <v>0</v>
      </c>
      <c r="D195" s="2">
        <f t="shared" si="63"/>
        <v>0</v>
      </c>
      <c r="E195" s="2">
        <v>1</v>
      </c>
      <c r="H195" s="82">
        <f t="shared" si="66"/>
        <v>155</v>
      </c>
      <c r="I195" s="83">
        <f t="shared" si="67"/>
        <v>-160888.94295044729</v>
      </c>
      <c r="J195" s="84">
        <f t="shared" si="56"/>
        <v>-1064.4876038546872</v>
      </c>
      <c r="K195" s="84">
        <f t="shared" si="58"/>
        <v>4235.2936311788753</v>
      </c>
      <c r="L195" s="84">
        <f t="shared" si="59"/>
        <v>5299.7812350335626</v>
      </c>
      <c r="M195" s="84">
        <f t="shared" si="60"/>
        <v>0</v>
      </c>
      <c r="N195" s="84">
        <f t="shared" si="79"/>
        <v>-166188.72418548085</v>
      </c>
      <c r="O195" s="85">
        <f t="shared" si="64"/>
        <v>-161094.95649930899</v>
      </c>
      <c r="P195" s="85">
        <f t="shared" si="61"/>
        <v>-166396.07548465981</v>
      </c>
      <c r="Q195" s="84">
        <f t="shared" si="68"/>
        <v>-1065.8506488531054</v>
      </c>
      <c r="R195" s="86">
        <f t="shared" si="69"/>
        <v>-621.61888802057865</v>
      </c>
      <c r="S195" s="86">
        <f t="shared" si="72"/>
        <v>-444.23176083252679</v>
      </c>
      <c r="T195" s="97">
        <f t="array" ref="T195">(AVERAGE(I195:I206)*INDEX(tasapd,MATCH($I$24&amp;B195&amp;B195,Buck&amp;Madur1&amp;Madur2,0))*$I$25)*(IF($D$40=2,IF(MOD(H195,12)=1,1,0),0))</f>
        <v>0</v>
      </c>
      <c r="U195" s="88">
        <f>(P195/SUM($P$161:$P$172)*$T$149*(1+IF($I$11='[1]Curva Cupon'!$K$6,'[1]Curva Cupon'!K162,'[1]Curva Cupon'!L162))^H195)*E195</f>
        <v>34.813483610832208</v>
      </c>
      <c r="V195" s="89">
        <f t="shared" si="62"/>
        <v>1.2164585475309277</v>
      </c>
      <c r="W195" s="90">
        <f t="shared" si="74"/>
        <v>-10.222703680227335</v>
      </c>
      <c r="X195" s="91">
        <f t="shared" si="65"/>
        <v>-32.473477326255306</v>
      </c>
      <c r="Y195" s="92">
        <f t="shared" si="70"/>
        <v>-41.479722458951713</v>
      </c>
      <c r="Z195" s="94"/>
      <c r="AA195" s="94"/>
      <c r="AB195" s="86">
        <f t="shared" si="71"/>
        <v>105.48169106498258</v>
      </c>
      <c r="AC195" s="95">
        <f t="shared" si="73"/>
        <v>-626.00665796729334</v>
      </c>
      <c r="AD195" s="95">
        <f>AC195/(1+IF($I$11='[1]Curva Cupon'!K160,'[1]Curva Cupon'!K162,'[1]Curva Cupon'!L162))^H195</f>
        <v>-134.24137383594621</v>
      </c>
      <c r="AE195" s="98">
        <f t="shared" si="77"/>
        <v>4.564872394382586E-2</v>
      </c>
      <c r="AF195" s="96">
        <f>IF(MOD(H195,12)=6,1,0)*AVERAGE(O189:O200)/(1+IF($I$11='[1]Curva Cupon'!K160,'[1]Curva Cupon'!K162,'[1]Curva Cupon'!L162))^H195</f>
        <v>0</v>
      </c>
    </row>
    <row r="196" spans="1:32" x14ac:dyDescent="0.25">
      <c r="A196" s="1">
        <v>196</v>
      </c>
      <c r="B196" s="2">
        <f t="shared" si="78"/>
        <v>12</v>
      </c>
      <c r="C196" s="2">
        <f t="shared" si="76"/>
        <v>0</v>
      </c>
      <c r="D196" s="2">
        <f t="shared" si="63"/>
        <v>0</v>
      </c>
      <c r="E196" s="2">
        <v>1</v>
      </c>
      <c r="H196" s="82">
        <f t="shared" si="66"/>
        <v>156</v>
      </c>
      <c r="I196" s="83">
        <f t="shared" si="67"/>
        <v>-166188.72418548085</v>
      </c>
      <c r="J196" s="84">
        <f t="shared" si="56"/>
        <v>-1099.552483543607</v>
      </c>
      <c r="K196" s="84">
        <f t="shared" si="58"/>
        <v>4235.2936311788753</v>
      </c>
      <c r="L196" s="84">
        <f t="shared" si="59"/>
        <v>5334.8461147224825</v>
      </c>
      <c r="M196" s="84">
        <f t="shared" si="60"/>
        <v>0</v>
      </c>
      <c r="N196" s="84">
        <f t="shared" si="79"/>
        <v>-171523.57030020334</v>
      </c>
      <c r="O196" s="85">
        <f t="shared" si="64"/>
        <v>-166396.07548465981</v>
      </c>
      <c r="P196" s="85">
        <f t="shared" si="61"/>
        <v>-171732.2593496996</v>
      </c>
      <c r="Q196" s="84">
        <f t="shared" si="68"/>
        <v>-1100.9243794835731</v>
      </c>
      <c r="R196" s="86">
        <f t="shared" si="69"/>
        <v>-642.07437440293904</v>
      </c>
      <c r="S196" s="86">
        <f t="shared" si="72"/>
        <v>-458.85000508063411</v>
      </c>
      <c r="T196" s="97">
        <f t="array" ref="T196">(AVERAGE(I196:I207)*INDEX(tasapd,MATCH($I$24&amp;B196&amp;B196,Buck&amp;Madur1&amp;Madur2,0))*$I$25)*(IF($D$40=2,IF(MOD(H196,12)=1,1,0),0))</f>
        <v>0</v>
      </c>
      <c r="U196" s="88">
        <f>(P196/SUM($P$161:$P$172)*$T$149*(1+IF($I$11='[1]Curva Cupon'!$K$6,'[1]Curva Cupon'!K163,'[1]Curva Cupon'!L163))^H196)*E196</f>
        <v>36.288618354156519</v>
      </c>
      <c r="V196" s="89">
        <f t="shared" si="62"/>
        <v>1.2164585475309277</v>
      </c>
      <c r="W196" s="90">
        <f t="shared" si="74"/>
        <v>-10.559100112111292</v>
      </c>
      <c r="X196" s="91">
        <f t="shared" si="65"/>
        <v>-33.542075443262839</v>
      </c>
      <c r="Y196" s="92">
        <f t="shared" si="70"/>
        <v>-42.8847170078432</v>
      </c>
      <c r="Z196" s="94"/>
      <c r="AA196" s="94"/>
      <c r="AB196" s="86">
        <f t="shared" si="71"/>
        <v>105.72471179495862</v>
      </c>
      <c r="AC196" s="95">
        <f t="shared" si="73"/>
        <v>-643.74805223759245</v>
      </c>
      <c r="AD196" s="95">
        <f>AC196/(1+IF($I$11='[1]Curva Cupon'!K161,'[1]Curva Cupon'!K163,'[1]Curva Cupon'!L163))^H196</f>
        <v>-136.68133699058185</v>
      </c>
      <c r="AE196" s="98">
        <f t="shared" si="77"/>
        <v>4.5503390426525465E-2</v>
      </c>
      <c r="AF196" s="96">
        <f>IF(MOD(H196,12)=6,1,0)*AVERAGE(O190:O201)/(1+IF($I$11='[1]Curva Cupon'!K161,'[1]Curva Cupon'!K163,'[1]Curva Cupon'!L163))^H196</f>
        <v>0</v>
      </c>
    </row>
    <row r="197" spans="1:32" x14ac:dyDescent="0.25">
      <c r="A197" s="1">
        <v>197</v>
      </c>
      <c r="B197" s="2">
        <f>B196+1</f>
        <v>13</v>
      </c>
      <c r="C197" s="2">
        <f t="shared" si="76"/>
        <v>0</v>
      </c>
      <c r="D197" s="2">
        <f t="shared" si="63"/>
        <v>0</v>
      </c>
      <c r="E197" s="2">
        <v>1</v>
      </c>
      <c r="H197" s="82">
        <f t="shared" si="66"/>
        <v>157</v>
      </c>
      <c r="I197" s="83">
        <f t="shared" si="67"/>
        <v>-171523.57030020334</v>
      </c>
      <c r="J197" s="84">
        <f t="shared" si="56"/>
        <v>-1134.8493625798717</v>
      </c>
      <c r="K197" s="84">
        <f t="shared" si="58"/>
        <v>4235.2936311788753</v>
      </c>
      <c r="L197" s="84">
        <f t="shared" si="59"/>
        <v>5370.1429937587473</v>
      </c>
      <c r="M197" s="84">
        <f t="shared" si="60"/>
        <v>0</v>
      </c>
      <c r="N197" s="84">
        <f t="shared" si="79"/>
        <v>-176893.71329396209</v>
      </c>
      <c r="O197" s="85">
        <f t="shared" si="64"/>
        <v>-171732.2593496996</v>
      </c>
      <c r="P197" s="85">
        <f t="shared" si="61"/>
        <v>-177103.74009377562</v>
      </c>
      <c r="Q197" s="84">
        <f t="shared" si="68"/>
        <v>-1136.2301094613863</v>
      </c>
      <c r="R197" s="86">
        <f t="shared" si="69"/>
        <v>-662.66516602386491</v>
      </c>
      <c r="S197" s="86">
        <f t="shared" si="72"/>
        <v>-473.56494343752138</v>
      </c>
      <c r="T197" s="97">
        <f t="array" ref="T197">(AVERAGE(I197:I208)*INDEX(tasapd,MATCH($I$24&amp;B197&amp;B197,Buck&amp;Madur1&amp;Madur2,0))*$I$25)*(IF($D$40=2,IF(MOD(H197,12)=1,1,0),0))</f>
        <v>0</v>
      </c>
      <c r="U197" s="88">
        <f>(P197/SUM($P$161:$P$172)*$T$149*(1+IF($I$11='[1]Curva Cupon'!$K$6,'[1]Curva Cupon'!K164,'[1]Curva Cupon'!L164))^H197)*E197</f>
        <v>37.797269562671381</v>
      </c>
      <c r="V197" s="89">
        <f t="shared" si="62"/>
        <v>1.2164585475309277</v>
      </c>
      <c r="W197" s="90">
        <f t="shared" si="74"/>
        <v>-10.897721678055511</v>
      </c>
      <c r="X197" s="91">
        <f t="shared" si="65"/>
        <v>-34.617741929139704</v>
      </c>
      <c r="Y197" s="92">
        <f t="shared" si="70"/>
        <v>-44.299005059664289</v>
      </c>
      <c r="Z197" s="94"/>
      <c r="AA197" s="94"/>
      <c r="AB197" s="86">
        <f t="shared" si="71"/>
        <v>105.96829242376266</v>
      </c>
      <c r="AC197" s="95">
        <f t="shared" si="73"/>
        <v>-661.6295104836197</v>
      </c>
      <c r="AD197" s="95">
        <f>AC197/(1+IF($I$11='[1]Curva Cupon'!K162,'[1]Curva Cupon'!K164,'[1]Curva Cupon'!L164))^H197</f>
        <v>-139.08939319434398</v>
      </c>
      <c r="AE197" s="98">
        <f t="shared" si="77"/>
        <v>4.5366584938863704E-2</v>
      </c>
      <c r="AF197" s="96">
        <f>IF(MOD(H197,12)=6,1,0)*AVERAGE(O191:O202)/(1+IF($I$11='[1]Curva Cupon'!K162,'[1]Curva Cupon'!K164,'[1]Curva Cupon'!L164))^H197</f>
        <v>0</v>
      </c>
    </row>
    <row r="198" spans="1:32" x14ac:dyDescent="0.25">
      <c r="A198" s="1">
        <v>198</v>
      </c>
      <c r="B198" s="1">
        <f>B197</f>
        <v>13</v>
      </c>
      <c r="C198" s="2">
        <f t="shared" si="76"/>
        <v>0</v>
      </c>
      <c r="D198" s="2">
        <f t="shared" si="63"/>
        <v>0</v>
      </c>
      <c r="E198" s="2">
        <v>1</v>
      </c>
      <c r="H198" s="82">
        <f t="shared" si="66"/>
        <v>158</v>
      </c>
      <c r="I198" s="83">
        <f t="shared" si="67"/>
        <v>-176893.71329396209</v>
      </c>
      <c r="J198" s="84">
        <f t="shared" si="56"/>
        <v>-1170.37977593801</v>
      </c>
      <c r="K198" s="84">
        <f t="shared" si="58"/>
        <v>4235.2936311788753</v>
      </c>
      <c r="L198" s="84">
        <f t="shared" si="59"/>
        <v>5405.6734071168848</v>
      </c>
      <c r="M198" s="84">
        <f t="shared" si="60"/>
        <v>0</v>
      </c>
      <c r="N198" s="84">
        <f t="shared" si="79"/>
        <v>-182299.38670107897</v>
      </c>
      <c r="O198" s="85">
        <f t="shared" si="64"/>
        <v>-177103.74009377562</v>
      </c>
      <c r="P198" s="85">
        <f t="shared" si="61"/>
        <v>-182510.75125120979</v>
      </c>
      <c r="Q198" s="84">
        <f t="shared" si="68"/>
        <v>-1171.7693737610723</v>
      </c>
      <c r="R198" s="86">
        <f t="shared" si="69"/>
        <v>-683.39215810180008</v>
      </c>
      <c r="S198" s="86">
        <f t="shared" si="72"/>
        <v>-488.37721565927222</v>
      </c>
      <c r="T198" s="97">
        <f t="array" ref="T198">(AVERAGE(I198:I209)*INDEX(tasapd,MATCH($I$24&amp;B198&amp;B198,Buck&amp;Madur1&amp;Madur2,0))*$I$25)*(IF($D$40=2,IF(MOD(H198,12)=1,1,0),0))</f>
        <v>0</v>
      </c>
      <c r="U198" s="88">
        <f>(P198/SUM($P$161:$P$172)*$T$149*(1+IF($I$11='[1]Curva Cupon'!$K$6,'[1]Curva Cupon'!K165,'[1]Curva Cupon'!L165))^H198)*E198</f>
        <v>39.340084962647516</v>
      </c>
      <c r="V198" s="89">
        <f t="shared" si="62"/>
        <v>1.2164585475309277</v>
      </c>
      <c r="W198" s="90">
        <f t="shared" si="74"/>
        <v>-11.238583100188064</v>
      </c>
      <c r="X198" s="91">
        <f t="shared" si="65"/>
        <v>-35.700523550250971</v>
      </c>
      <c r="Y198" s="92">
        <f t="shared" si="70"/>
        <v>-45.72264810290811</v>
      </c>
      <c r="Z198" s="94"/>
      <c r="AA198" s="94"/>
      <c r="AB198" s="86">
        <f t="shared" si="71"/>
        <v>106.21243424135328</v>
      </c>
      <c r="AC198" s="95">
        <f t="shared" si="73"/>
        <v>-679.65238296618122</v>
      </c>
      <c r="AD198" s="95">
        <f>AC198/(1+IF($I$11='[1]Curva Cupon'!K163,'[1]Curva Cupon'!K165,'[1]Curva Cupon'!L165))^H198</f>
        <v>-141.46592482733249</v>
      </c>
      <c r="AE198" s="98">
        <f t="shared" si="77"/>
        <v>4.5237728108776472E-2</v>
      </c>
      <c r="AF198" s="96">
        <f>IF(MOD(H198,12)=6,1,0)*AVERAGE(O192:O203)/(1+IF($I$11='[1]Curva Cupon'!K163,'[1]Curva Cupon'!K165,'[1]Curva Cupon'!L165))^H198</f>
        <v>0</v>
      </c>
    </row>
    <row r="199" spans="1:32" x14ac:dyDescent="0.25">
      <c r="A199" s="1">
        <v>199</v>
      </c>
      <c r="B199" s="2">
        <f>B198</f>
        <v>13</v>
      </c>
      <c r="C199" s="2">
        <f t="shared" si="76"/>
        <v>0</v>
      </c>
      <c r="D199" s="2">
        <f t="shared" si="63"/>
        <v>0</v>
      </c>
      <c r="E199" s="2">
        <v>1</v>
      </c>
      <c r="H199" s="82">
        <f t="shared" si="66"/>
        <v>159</v>
      </c>
      <c r="I199" s="83">
        <f t="shared" si="67"/>
        <v>-182299.38670107897</v>
      </c>
      <c r="J199" s="84">
        <f t="shared" si="56"/>
        <v>-1206.1452687483836</v>
      </c>
      <c r="K199" s="84">
        <f t="shared" si="58"/>
        <v>4235.2936311788753</v>
      </c>
      <c r="L199" s="84">
        <f t="shared" si="59"/>
        <v>5441.4388999272587</v>
      </c>
      <c r="M199" s="84">
        <f t="shared" si="60"/>
        <v>0</v>
      </c>
      <c r="N199" s="84">
        <f t="shared" si="79"/>
        <v>-187740.82560100622</v>
      </c>
      <c r="O199" s="85">
        <f t="shared" si="64"/>
        <v>-182510.75125120979</v>
      </c>
      <c r="P199" s="85">
        <f t="shared" si="61"/>
        <v>-187953.5279014543</v>
      </c>
      <c r="Q199" s="84">
        <f t="shared" si="68"/>
        <v>-1207.5437175129944</v>
      </c>
      <c r="R199" s="86">
        <f t="shared" si="69"/>
        <v>-704.256251778212</v>
      </c>
      <c r="S199" s="86">
        <f t="shared" si="72"/>
        <v>-503.28746573478236</v>
      </c>
      <c r="T199" s="97">
        <f t="array" ref="T199">(AVERAGE(I199:I210)*INDEX(tasapd,MATCH($I$24&amp;B199&amp;B199,Buck&amp;Madur1&amp;Madur2,0))*$I$25)*(IF($D$40=2,IF(MOD(H199,12)=1,1,0),0))</f>
        <v>0</v>
      </c>
      <c r="U199" s="88">
        <f>(P199/SUM($P$161:$P$172)*$T$149*(1+IF($I$11='[1]Curva Cupon'!$K$6,'[1]Curva Cupon'!K166,'[1]Curva Cupon'!L166))^H199)*E199</f>
        <v>40.917723964936364</v>
      </c>
      <c r="V199" s="89">
        <f t="shared" si="62"/>
        <v>1.2164585475309277</v>
      </c>
      <c r="W199" s="90">
        <f t="shared" si="74"/>
        <v>-11.58169919804287</v>
      </c>
      <c r="X199" s="91">
        <f t="shared" si="65"/>
        <v>-36.790467382381436</v>
      </c>
      <c r="Y199" s="92">
        <f t="shared" si="70"/>
        <v>-47.155708032893379</v>
      </c>
      <c r="Z199" s="94"/>
      <c r="AA199" s="94"/>
      <c r="AB199" s="86">
        <f t="shared" si="71"/>
        <v>106.45713854066115</v>
      </c>
      <c r="AC199" s="95">
        <f t="shared" si="73"/>
        <v>-697.81803627327326</v>
      </c>
      <c r="AD199" s="95">
        <f>AC199/(1+IF($I$11='[1]Curva Cupon'!K164,'[1]Curva Cupon'!K166,'[1]Curva Cupon'!L166))^H199</f>
        <v>-143.81131051338264</v>
      </c>
      <c r="AE199" s="98">
        <f t="shared" si="77"/>
        <v>4.5116294016158451E-2</v>
      </c>
      <c r="AF199" s="96">
        <f>IF(MOD(H199,12)=6,1,0)*AVERAGE(O193:O204)/(1+IF($I$11='[1]Curva Cupon'!K164,'[1]Curva Cupon'!K166,'[1]Curva Cupon'!L166))^H199</f>
        <v>0</v>
      </c>
    </row>
    <row r="200" spans="1:32" x14ac:dyDescent="0.25">
      <c r="A200" s="1">
        <v>200</v>
      </c>
      <c r="B200" s="2">
        <f t="shared" ref="B200:B208" si="80">B199</f>
        <v>13</v>
      </c>
      <c r="C200" s="2">
        <f t="shared" si="76"/>
        <v>0</v>
      </c>
      <c r="D200" s="2">
        <f t="shared" si="63"/>
        <v>0</v>
      </c>
      <c r="E200" s="2">
        <v>1</v>
      </c>
      <c r="H200" s="82">
        <f t="shared" si="66"/>
        <v>160</v>
      </c>
      <c r="I200" s="83">
        <f t="shared" si="67"/>
        <v>-187740.82560100622</v>
      </c>
      <c r="J200" s="84">
        <f t="shared" si="56"/>
        <v>-1242.147396364383</v>
      </c>
      <c r="K200" s="84">
        <f t="shared" si="58"/>
        <v>4235.2936311788753</v>
      </c>
      <c r="L200" s="84">
        <f t="shared" si="59"/>
        <v>5477.4410275432583</v>
      </c>
      <c r="M200" s="84">
        <f t="shared" si="60"/>
        <v>0</v>
      </c>
      <c r="N200" s="84">
        <f t="shared" si="79"/>
        <v>-193218.26662854946</v>
      </c>
      <c r="O200" s="85">
        <f t="shared" si="64"/>
        <v>-187953.5279014543</v>
      </c>
      <c r="P200" s="85">
        <f t="shared" si="61"/>
        <v>-193432.30667931485</v>
      </c>
      <c r="Q200" s="84">
        <f t="shared" si="68"/>
        <v>-1243.5546960705417</v>
      </c>
      <c r="R200" s="86">
        <f t="shared" si="69"/>
        <v>-725.25835415677955</v>
      </c>
      <c r="S200" s="86">
        <f t="shared" si="72"/>
        <v>-518.29634191376215</v>
      </c>
      <c r="T200" s="97">
        <f t="array" ref="T200">(AVERAGE(I200:I211)*INDEX(tasapd,MATCH($I$24&amp;B200&amp;B200,Buck&amp;Madur1&amp;Madur2,0))*$I$25)*(IF($D$40=2,IF(MOD(H200,12)=1,1,0),0))</f>
        <v>0</v>
      </c>
      <c r="U200" s="88">
        <f>(P200/SUM($P$161:$P$172)*$T$149*(1+IF($I$11='[1]Curva Cupon'!$K$6,'[1]Curva Cupon'!K167,'[1]Curva Cupon'!L167))^H200)*E200</f>
        <v>42.530857868581784</v>
      </c>
      <c r="V200" s="89">
        <f t="shared" si="62"/>
        <v>1.2164585475309277</v>
      </c>
      <c r="W200" s="90">
        <f t="shared" si="74"/>
        <v>-11.927084889204149</v>
      </c>
      <c r="X200" s="91">
        <f t="shared" si="65"/>
        <v>-37.887620812782878</v>
      </c>
      <c r="Y200" s="92">
        <f t="shared" si="70"/>
        <v>-48.598247154456097</v>
      </c>
      <c r="Z200" s="94"/>
      <c r="AA200" s="94"/>
      <c r="AB200" s="86">
        <f t="shared" si="71"/>
        <v>106.7024066175957</v>
      </c>
      <c r="AC200" s="95">
        <f t="shared" si="73"/>
        <v>-716.12785355439564</v>
      </c>
      <c r="AD200" s="95">
        <f>AC200/(1+IF($I$11='[1]Curva Cupon'!K165,'[1]Curva Cupon'!K167,'[1]Curva Cupon'!L167))^H200</f>
        <v>-146.12592515893854</v>
      </c>
      <c r="AE200" s="98">
        <f t="shared" si="77"/>
        <v>4.5001804200680874E-2</v>
      </c>
      <c r="AF200" s="96">
        <f>IF(MOD(H200,12)=6,1,0)*AVERAGE(O194:O205)/(1+IF($I$11='[1]Curva Cupon'!K165,'[1]Curva Cupon'!K167,'[1]Curva Cupon'!L167))^H200</f>
        <v>0</v>
      </c>
    </row>
    <row r="201" spans="1:32" x14ac:dyDescent="0.25">
      <c r="A201" s="1">
        <v>201</v>
      </c>
      <c r="B201" s="2">
        <f t="shared" si="80"/>
        <v>13</v>
      </c>
      <c r="C201" s="2">
        <f t="shared" si="76"/>
        <v>0</v>
      </c>
      <c r="D201" s="2">
        <f t="shared" si="63"/>
        <v>0</v>
      </c>
      <c r="E201" s="2">
        <v>1</v>
      </c>
      <c r="H201" s="82">
        <f t="shared" si="66"/>
        <v>161</v>
      </c>
      <c r="I201" s="83">
        <f t="shared" si="67"/>
        <v>-193218.26662854946</v>
      </c>
      <c r="J201" s="84">
        <f t="shared" si="56"/>
        <v>-1278.3877244300641</v>
      </c>
      <c r="K201" s="84">
        <f t="shared" si="58"/>
        <v>4235.2936311788753</v>
      </c>
      <c r="L201" s="84">
        <f t="shared" si="59"/>
        <v>5513.6813556089392</v>
      </c>
      <c r="M201" s="84">
        <f t="shared" si="60"/>
        <v>0</v>
      </c>
      <c r="N201" s="84">
        <f t="shared" si="79"/>
        <v>-198731.94798415841</v>
      </c>
      <c r="O201" s="85">
        <f t="shared" si="64"/>
        <v>-193432.30667931485</v>
      </c>
      <c r="P201" s="85">
        <f t="shared" si="61"/>
        <v>-198947.32578524109</v>
      </c>
      <c r="Q201" s="84">
        <f t="shared" si="68"/>
        <v>-1279.8038750777712</v>
      </c>
      <c r="R201" s="86">
        <f t="shared" si="69"/>
        <v>-746.39937834284103</v>
      </c>
      <c r="S201" s="86">
        <f t="shared" si="72"/>
        <v>-533.40449673493015</v>
      </c>
      <c r="T201" s="97">
        <f t="array" ref="T201">(AVERAGE(I201:I212)*INDEX(tasapd,MATCH($I$24&amp;B201&amp;B201,Buck&amp;Madur1&amp;Madur2,0))*$I$25)*(IF($D$40=2,IF(MOD(H201,12)=1,1,0),0))</f>
        <v>0</v>
      </c>
      <c r="U201" s="88">
        <f>(P201/SUM($P$161:$P$172)*$T$149*(1+IF($I$11='[1]Curva Cupon'!$K$6,'[1]Curva Cupon'!K168,'[1]Curva Cupon'!L168))^H201)*E201</f>
        <v>44.180170067913743</v>
      </c>
      <c r="V201" s="89">
        <f t="shared" si="62"/>
        <v>1.2164585475309277</v>
      </c>
      <c r="W201" s="90">
        <f t="shared" si="74"/>
        <v>-12.274755189955163</v>
      </c>
      <c r="X201" s="91">
        <f t="shared" si="65"/>
        <v>-38.99203154223477</v>
      </c>
      <c r="Y201" s="92">
        <f t="shared" si="70"/>
        <v>-50.050328184659008</v>
      </c>
      <c r="Z201" s="94"/>
      <c r="AA201" s="94"/>
      <c r="AB201" s="86">
        <f t="shared" si="71"/>
        <v>106.94823977105202</v>
      </c>
      <c r="AC201" s="95">
        <f t="shared" si="73"/>
        <v>-734.58323475855502</v>
      </c>
      <c r="AD201" s="95">
        <f>AC201/(1+IF($I$11='[1]Curva Cupon'!K166,'[1]Curva Cupon'!K168,'[1]Curva Cupon'!L168))^H201</f>
        <v>-148.41013999154711</v>
      </c>
      <c r="AE201" s="98">
        <f t="shared" si="77"/>
        <v>4.4893822458484368E-2</v>
      </c>
      <c r="AF201" s="96">
        <f>IF(MOD(H201,12)=6,1,0)*AVERAGE(O195:O206)/(1+IF($I$11='[1]Curva Cupon'!K166,'[1]Curva Cupon'!K168,'[1]Curva Cupon'!L168))^H201</f>
        <v>0</v>
      </c>
    </row>
    <row r="202" spans="1:32" x14ac:dyDescent="0.25">
      <c r="A202" s="1">
        <v>202</v>
      </c>
      <c r="B202" s="2">
        <f t="shared" si="80"/>
        <v>13</v>
      </c>
      <c r="C202" s="2">
        <f t="shared" si="76"/>
        <v>0</v>
      </c>
      <c r="D202" s="2">
        <f t="shared" si="63"/>
        <v>0</v>
      </c>
      <c r="E202" s="2">
        <v>1</v>
      </c>
      <c r="H202" s="82">
        <f t="shared" si="66"/>
        <v>162</v>
      </c>
      <c r="I202" s="83">
        <f t="shared" si="67"/>
        <v>-198731.94798415841</v>
      </c>
      <c r="J202" s="84">
        <f t="shared" si="56"/>
        <v>-1314.8678289482355</v>
      </c>
      <c r="K202" s="84">
        <f t="shared" si="58"/>
        <v>4235.2936311788753</v>
      </c>
      <c r="L202" s="84">
        <f t="shared" si="59"/>
        <v>5550.1614601271103</v>
      </c>
      <c r="M202" s="84">
        <f t="shared" si="60"/>
        <v>0</v>
      </c>
      <c r="N202" s="84">
        <f t="shared" si="79"/>
        <v>-204282.10944428551</v>
      </c>
      <c r="O202" s="85">
        <f t="shared" si="64"/>
        <v>-198947.32578524109</v>
      </c>
      <c r="P202" s="85">
        <f t="shared" si="61"/>
        <v>-204498.82499568546</v>
      </c>
      <c r="Q202" s="84">
        <f t="shared" si="68"/>
        <v>-1316.2928305374908</v>
      </c>
      <c r="R202" s="86">
        <f t="shared" si="69"/>
        <v>-767.68024348310269</v>
      </c>
      <c r="S202" s="86">
        <f t="shared" si="72"/>
        <v>-548.61258705438809</v>
      </c>
      <c r="T202" s="97">
        <f t="array" ref="T202">(AVERAGE(I202:I213)*INDEX(tasapd,MATCH($I$24&amp;B202&amp;B202,Buck&amp;Madur1&amp;Madur2,0))*$I$25)*(IF($D$40=2,IF(MOD(H202,12)=1,1,0),0))</f>
        <v>0</v>
      </c>
      <c r="U202" s="88">
        <f>(P202/SUM($P$161:$P$172)*$T$149*(1+IF($I$11='[1]Curva Cupon'!$K$6,'[1]Curva Cupon'!K169,'[1]Curva Cupon'!L169))^H202)*E202</f>
        <v>45.866356263182723</v>
      </c>
      <c r="V202" s="89">
        <f t="shared" si="62"/>
        <v>1.2164585475309277</v>
      </c>
      <c r="W202" s="90">
        <f t="shared" si="74"/>
        <v>-12.62472521593123</v>
      </c>
      <c r="X202" s="91">
        <f t="shared" si="65"/>
        <v>-40.103747587118697</v>
      </c>
      <c r="Y202" s="92">
        <f t="shared" si="70"/>
        <v>-51.512014255518999</v>
      </c>
      <c r="Z202" s="94"/>
      <c r="AA202" s="94"/>
      <c r="AB202" s="86">
        <f t="shared" si="71"/>
        <v>107.19463930291772</v>
      </c>
      <c r="AC202" s="95">
        <f t="shared" si="73"/>
        <v>-753.18559687600759</v>
      </c>
      <c r="AD202" s="95">
        <f>AC202/(1+IF($I$11='[1]Curva Cupon'!K167,'[1]Curva Cupon'!K169,'[1]Curva Cupon'!L169))^H202</f>
        <v>-150.66432259797597</v>
      </c>
      <c r="AE202" s="98">
        <f t="shared" si="77"/>
        <v>4.4791950309189317E-2</v>
      </c>
      <c r="AF202" s="96">
        <f>IF(MOD(H202,12)=6,1,0)*AVERAGE(O196:O207)/(1+IF($I$11='[1]Curva Cupon'!K167,'[1]Curva Cupon'!K169,'[1]Curva Cupon'!L169))^H202</f>
        <v>-39287.480008217455</v>
      </c>
    </row>
    <row r="203" spans="1:32" x14ac:dyDescent="0.25">
      <c r="A203" s="1">
        <v>203</v>
      </c>
      <c r="B203" s="2">
        <f t="shared" si="80"/>
        <v>13</v>
      </c>
      <c r="C203" s="2">
        <f t="shared" si="76"/>
        <v>0</v>
      </c>
      <c r="D203" s="2">
        <f t="shared" si="63"/>
        <v>0</v>
      </c>
      <c r="E203" s="2">
        <v>1</v>
      </c>
      <c r="H203" s="82">
        <f t="shared" si="66"/>
        <v>163</v>
      </c>
      <c r="I203" s="83">
        <f t="shared" si="67"/>
        <v>-204282.10944428551</v>
      </c>
      <c r="J203" s="84">
        <f t="shared" si="56"/>
        <v>-1351.5892963489939</v>
      </c>
      <c r="K203" s="84">
        <f t="shared" si="58"/>
        <v>4235.2936311788753</v>
      </c>
      <c r="L203" s="84">
        <f t="shared" si="59"/>
        <v>5586.8829275278695</v>
      </c>
      <c r="M203" s="84">
        <f t="shared" si="60"/>
        <v>0</v>
      </c>
      <c r="N203" s="84">
        <f t="shared" si="79"/>
        <v>-209868.99237181339</v>
      </c>
      <c r="O203" s="85">
        <f t="shared" si="64"/>
        <v>-204498.82499568546</v>
      </c>
      <c r="P203" s="85">
        <f t="shared" si="61"/>
        <v>-210087.04567353064</v>
      </c>
      <c r="Q203" s="84">
        <f t="shared" si="68"/>
        <v>-1353.0231488797972</v>
      </c>
      <c r="R203" s="86">
        <f t="shared" si="69"/>
        <v>-789.10187480561001</v>
      </c>
      <c r="S203" s="86">
        <f t="shared" si="72"/>
        <v>-563.92127407418718</v>
      </c>
      <c r="T203" s="97">
        <f t="array" ref="T203">(AVERAGE(I203:I214)*INDEX(tasapd,MATCH($I$24&amp;B203&amp;B203,Buck&amp;Madur1&amp;Madur2,0))*$I$25)*(IF($D$40=2,IF(MOD(H203,12)=1,1,0),0))</f>
        <v>0</v>
      </c>
      <c r="U203" s="88">
        <f>(P203/SUM($P$161:$P$172)*$T$149*(1+IF($I$11='[1]Curva Cupon'!$K$6,'[1]Curva Cupon'!K170,'[1]Curva Cupon'!L170))^H203)*E203</f>
        <v>47.590124674795071</v>
      </c>
      <c r="V203" s="89">
        <f t="shared" si="62"/>
        <v>1.2164585475309277</v>
      </c>
      <c r="W203" s="90">
        <f t="shared" si="74"/>
        <v>-12.977010182777054</v>
      </c>
      <c r="X203" s="91">
        <f t="shared" si="65"/>
        <v>-41.222817281506444</v>
      </c>
      <c r="Y203" s="92">
        <f t="shared" si="70"/>
        <v>-52.983368916752575</v>
      </c>
      <c r="Z203" s="94"/>
      <c r="AA203" s="94"/>
      <c r="AB203" s="86">
        <f t="shared" si="71"/>
        <v>107.44160651807987</v>
      </c>
      <c r="AC203" s="95">
        <f t="shared" si="73"/>
        <v>-771.93637418381479</v>
      </c>
      <c r="AD203" s="95">
        <f>AC203/(1+IF($I$11='[1]Curva Cupon'!K168,'[1]Curva Cupon'!K170,'[1]Curva Cupon'!L170))^H203</f>
        <v>-152.88883696196035</v>
      </c>
      <c r="AE203" s="98">
        <f t="shared" si="77"/>
        <v>4.469582303460088E-2</v>
      </c>
      <c r="AF203" s="96">
        <f>IF(MOD(H203,12)=6,1,0)*AVERAGE(O197:O208)/(1+IF($I$11='[1]Curva Cupon'!K168,'[1]Curva Cupon'!K170,'[1]Curva Cupon'!L170))^H203</f>
        <v>0</v>
      </c>
    </row>
    <row r="204" spans="1:32" x14ac:dyDescent="0.25">
      <c r="A204" s="1">
        <v>204</v>
      </c>
      <c r="B204" s="2">
        <f t="shared" si="80"/>
        <v>13</v>
      </c>
      <c r="C204" s="2">
        <f t="shared" si="76"/>
        <v>0</v>
      </c>
      <c r="D204" s="2">
        <f t="shared" si="63"/>
        <v>0</v>
      </c>
      <c r="E204" s="2">
        <v>1</v>
      </c>
      <c r="H204" s="82">
        <f t="shared" si="66"/>
        <v>164</v>
      </c>
      <c r="I204" s="83">
        <f t="shared" si="67"/>
        <v>-209868.99237181339</v>
      </c>
      <c r="J204" s="84">
        <f t="shared" si="56"/>
        <v>-1388.5537235587151</v>
      </c>
      <c r="K204" s="84">
        <f t="shared" si="58"/>
        <v>4235.2936311788753</v>
      </c>
      <c r="L204" s="84">
        <f t="shared" si="59"/>
        <v>5623.8473547375906</v>
      </c>
      <c r="M204" s="84">
        <f t="shared" si="60"/>
        <v>0</v>
      </c>
      <c r="N204" s="84">
        <f t="shared" si="79"/>
        <v>-215492.83972655097</v>
      </c>
      <c r="O204" s="85">
        <f t="shared" si="64"/>
        <v>-210087.04567353064</v>
      </c>
      <c r="P204" s="85">
        <f t="shared" si="61"/>
        <v>-215712.23077858548</v>
      </c>
      <c r="Q204" s="84">
        <f t="shared" si="68"/>
        <v>-1389.9964270310668</v>
      </c>
      <c r="R204" s="86">
        <f t="shared" si="69"/>
        <v>-810.66520365998429</v>
      </c>
      <c r="S204" s="86">
        <f t="shared" si="72"/>
        <v>-579.3312233710825</v>
      </c>
      <c r="T204" s="97">
        <f t="array" ref="T204">(AVERAGE(I204:I215)*INDEX(tasapd,MATCH($I$24&amp;B204&amp;B204,Buck&amp;Madur1&amp;Madur2,0))*$I$25)*(IF($D$40=2,IF(MOD(H204,12)=1,1,0),0))</f>
        <v>0</v>
      </c>
      <c r="U204" s="88">
        <f>(P204/SUM($P$161:$P$172)*$T$149*(1+IF($I$11='[1]Curva Cupon'!$K$6,'[1]Curva Cupon'!K171,'[1]Curva Cupon'!L171))^H204)*E204</f>
        <v>49.352196261209812</v>
      </c>
      <c r="V204" s="89">
        <f t="shared" si="62"/>
        <v>1.2164585475309277</v>
      </c>
      <c r="W204" s="90">
        <f t="shared" si="74"/>
        <v>-13.331625406808451</v>
      </c>
      <c r="X204" s="91">
        <f t="shared" si="65"/>
        <v>-42.349289279261974</v>
      </c>
      <c r="Y204" s="92">
        <f t="shared" si="70"/>
        <v>-54.464456138539497</v>
      </c>
      <c r="Z204" s="94"/>
      <c r="AA204" s="94"/>
      <c r="AB204" s="86">
        <f t="shared" si="71"/>
        <v>107.68914272443192</v>
      </c>
      <c r="AC204" s="95">
        <f t="shared" si="73"/>
        <v>-790.83701849526369</v>
      </c>
      <c r="AD204" s="95">
        <f>AC204/(1+IF($I$11='[1]Curva Cupon'!K169,'[1]Curva Cupon'!K171,'[1]Curva Cupon'!L171))^H204</f>
        <v>-155.08404350158128</v>
      </c>
      <c r="AE204" s="98">
        <f t="shared" si="77"/>
        <v>4.4605106206727807E-2</v>
      </c>
      <c r="AF204" s="96">
        <f>IF(MOD(H204,12)=6,1,0)*AVERAGE(O198:O209)/(1+IF($I$11='[1]Curva Cupon'!K169,'[1]Curva Cupon'!K171,'[1]Curva Cupon'!L171))^H204</f>
        <v>0</v>
      </c>
    </row>
    <row r="205" spans="1:32" x14ac:dyDescent="0.25">
      <c r="A205" s="1">
        <v>205</v>
      </c>
      <c r="B205" s="2">
        <f t="shared" si="80"/>
        <v>13</v>
      </c>
      <c r="C205" s="2">
        <f t="shared" si="76"/>
        <v>0</v>
      </c>
      <c r="D205" s="2">
        <f t="shared" si="63"/>
        <v>0</v>
      </c>
      <c r="E205" s="2">
        <v>1</v>
      </c>
      <c r="H205" s="82">
        <f t="shared" si="66"/>
        <v>165</v>
      </c>
      <c r="I205" s="83">
        <f t="shared" si="67"/>
        <v>-215492.83972655097</v>
      </c>
      <c r="J205" s="84">
        <f t="shared" si="56"/>
        <v>-1425.7627180694997</v>
      </c>
      <c r="K205" s="84">
        <f t="shared" si="58"/>
        <v>4235.2936311788753</v>
      </c>
      <c r="L205" s="84">
        <f t="shared" si="59"/>
        <v>5661.0563492483752</v>
      </c>
      <c r="M205" s="84">
        <f t="shared" si="60"/>
        <v>0</v>
      </c>
      <c r="N205" s="84">
        <f t="shared" si="79"/>
        <v>-221153.89607579933</v>
      </c>
      <c r="O205" s="85">
        <f t="shared" si="64"/>
        <v>-215712.23077858548</v>
      </c>
      <c r="P205" s="85">
        <f t="shared" si="61"/>
        <v>-221374.62487815114</v>
      </c>
      <c r="Q205" s="84">
        <f t="shared" si="68"/>
        <v>-1427.2142724833993</v>
      </c>
      <c r="R205" s="86">
        <f t="shared" si="69"/>
        <v>-832.37116755792374</v>
      </c>
      <c r="S205" s="86">
        <f t="shared" si="72"/>
        <v>-594.84310492547559</v>
      </c>
      <c r="T205" s="97">
        <f t="array" ref="T205">(AVERAGE(I205:I216)*INDEX(tasapd,MATCH($I$24&amp;B205&amp;B205,Buck&amp;Madur1&amp;Madur2,0))*$I$25)*(IF($D$40=2,IF(MOD(H205,12)=1,1,0),0))</f>
        <v>0</v>
      </c>
      <c r="U205" s="88">
        <f>(P205/SUM($P$161:$P$172)*$T$149*(1+IF($I$11='[1]Curva Cupon'!$K$6,'[1]Curva Cupon'!K172,'[1]Curva Cupon'!L172))^H205)*E205</f>
        <v>51.153304940559387</v>
      </c>
      <c r="V205" s="89">
        <f t="shared" si="62"/>
        <v>1.2164585475309277</v>
      </c>
      <c r="W205" s="90">
        <f t="shared" si="74"/>
        <v>-13.688586305678371</v>
      </c>
      <c r="X205" s="91">
        <f t="shared" si="65"/>
        <v>-43.483212556157184</v>
      </c>
      <c r="Y205" s="92">
        <f t="shared" si="70"/>
        <v>-55.955340314304628</v>
      </c>
      <c r="Z205" s="94"/>
      <c r="AA205" s="94"/>
      <c r="AB205" s="86">
        <f t="shared" si="71"/>
        <v>107.93724923288052</v>
      </c>
      <c r="AC205" s="95">
        <f t="shared" si="73"/>
        <v>-809.88899941322006</v>
      </c>
      <c r="AD205" s="95">
        <f>AC205/(1+IF($I$11='[1]Curva Cupon'!K170,'[1]Curva Cupon'!K172,'[1]Curva Cupon'!L172))^H205</f>
        <v>-157.25029910627913</v>
      </c>
      <c r="AE205" s="98">
        <f t="shared" si="77"/>
        <v>4.4519492636027294E-2</v>
      </c>
      <c r="AF205" s="96">
        <f>IF(MOD(H205,12)=6,1,0)*AVERAGE(O199:O210)/(1+IF($I$11='[1]Curva Cupon'!K170,'[1]Curva Cupon'!K172,'[1]Curva Cupon'!L172))^H205</f>
        <v>0</v>
      </c>
    </row>
    <row r="206" spans="1:32" x14ac:dyDescent="0.25">
      <c r="A206" s="1">
        <v>206</v>
      </c>
      <c r="B206" s="2">
        <f t="shared" si="80"/>
        <v>13</v>
      </c>
      <c r="C206" s="2">
        <f t="shared" si="76"/>
        <v>0</v>
      </c>
      <c r="D206" s="2">
        <f t="shared" si="63"/>
        <v>0</v>
      </c>
      <c r="E206" s="2">
        <v>1</v>
      </c>
      <c r="H206" s="82">
        <f t="shared" si="66"/>
        <v>166</v>
      </c>
      <c r="I206" s="83">
        <f t="shared" si="67"/>
        <v>-221153.89607579933</v>
      </c>
      <c r="J206" s="84">
        <f t="shared" si="56"/>
        <v>-1463.2178980090794</v>
      </c>
      <c r="K206" s="84">
        <f t="shared" si="58"/>
        <v>4235.2936311788753</v>
      </c>
      <c r="L206" s="84">
        <f t="shared" si="59"/>
        <v>5698.5115291879547</v>
      </c>
      <c r="M206" s="84">
        <f t="shared" si="60"/>
        <v>0</v>
      </c>
      <c r="N206" s="84">
        <f t="shared" si="79"/>
        <v>-226852.4076049873</v>
      </c>
      <c r="O206" s="85">
        <f t="shared" si="64"/>
        <v>-221374.62487815114</v>
      </c>
      <c r="P206" s="85">
        <f t="shared" si="61"/>
        <v>-227074.47415765637</v>
      </c>
      <c r="Q206" s="84">
        <f t="shared" si="68"/>
        <v>-1464.6783033645272</v>
      </c>
      <c r="R206" s="86">
        <f t="shared" si="69"/>
        <v>-854.22071021397448</v>
      </c>
      <c r="S206" s="86">
        <f t="shared" si="72"/>
        <v>-610.45759315055273</v>
      </c>
      <c r="T206" s="97">
        <f t="array" ref="T206">(AVERAGE(I206:I217)*INDEX(tasapd,MATCH($I$24&amp;B206&amp;B206,Buck&amp;Madur1&amp;Madur2,0))*$I$25)*(IF($D$40=2,IF(MOD(H206,12)=1,1,0),0))</f>
        <v>0</v>
      </c>
      <c r="U206" s="88">
        <f>(P206/SUM($P$161:$P$172)*$T$149*(1+IF($I$11='[1]Curva Cupon'!$K$6,'[1]Curva Cupon'!K173,'[1]Curva Cupon'!L173))^H206)*E206</f>
        <v>52.994197816056563</v>
      </c>
      <c r="V206" s="89">
        <f t="shared" si="62"/>
        <v>1.2164585475309277</v>
      </c>
      <c r="W206" s="90">
        <f t="shared" si="74"/>
        <v>-14.047908399047419</v>
      </c>
      <c r="X206" s="91">
        <f t="shared" si="65"/>
        <v>-44.624636412001834</v>
      </c>
      <c r="Y206" s="92">
        <f t="shared" si="70"/>
        <v>-57.456086263518323</v>
      </c>
      <c r="Z206" s="94"/>
      <c r="AA206" s="94"/>
      <c r="AB206" s="86">
        <f t="shared" si="71"/>
        <v>108.18592735735257</v>
      </c>
      <c r="AC206" s="95">
        <f t="shared" si="73"/>
        <v>-829.09380458748024</v>
      </c>
      <c r="AD206" s="95">
        <f>AC206/(1+IF($I$11='[1]Curva Cupon'!K171,'[1]Curva Cupon'!K173,'[1]Curva Cupon'!L173))^H206</f>
        <v>-159.38795717350723</v>
      </c>
      <c r="AE206" s="98">
        <f t="shared" si="77"/>
        <v>4.4438699681716452E-2</v>
      </c>
      <c r="AF206" s="96">
        <f>IF(MOD(H206,12)=6,1,0)*AVERAGE(O200:O211)/(1+IF($I$11='[1]Curva Cupon'!K171,'[1]Curva Cupon'!K173,'[1]Curva Cupon'!L173))^H206</f>
        <v>0</v>
      </c>
    </row>
    <row r="207" spans="1:32" x14ac:dyDescent="0.25">
      <c r="A207" s="1">
        <v>207</v>
      </c>
      <c r="B207" s="2">
        <f t="shared" si="80"/>
        <v>13</v>
      </c>
      <c r="C207" s="2">
        <f t="shared" si="76"/>
        <v>0</v>
      </c>
      <c r="D207" s="2">
        <f t="shared" si="63"/>
        <v>0</v>
      </c>
      <c r="E207" s="2">
        <v>1</v>
      </c>
      <c r="H207" s="82">
        <f t="shared" si="66"/>
        <v>167</v>
      </c>
      <c r="I207" s="83">
        <f t="shared" si="67"/>
        <v>-226852.4076049873</v>
      </c>
      <c r="J207" s="84">
        <f t="shared" si="56"/>
        <v>-1500.9208922111848</v>
      </c>
      <c r="K207" s="84">
        <f t="shared" si="58"/>
        <v>4235.2936311788753</v>
      </c>
      <c r="L207" s="84">
        <f t="shared" si="59"/>
        <v>5736.2145233900601</v>
      </c>
      <c r="M207" s="84">
        <f t="shared" si="60"/>
        <v>0</v>
      </c>
      <c r="N207" s="84">
        <f t="shared" si="79"/>
        <v>-232588.62212837735</v>
      </c>
      <c r="O207" s="85">
        <f t="shared" si="64"/>
        <v>-227074.47415765637</v>
      </c>
      <c r="P207" s="85">
        <f t="shared" si="61"/>
        <v>-232812.02643136372</v>
      </c>
      <c r="Q207" s="84">
        <f t="shared" si="68"/>
        <v>-1502.3901485081808</v>
      </c>
      <c r="R207" s="86">
        <f t="shared" si="69"/>
        <v>-876.21478158656976</v>
      </c>
      <c r="S207" s="86">
        <f t="shared" si="72"/>
        <v>-626.17536692161104</v>
      </c>
      <c r="T207" s="97">
        <f t="array" ref="T207">(AVERAGE(I207:I218)*INDEX(tasapd,MATCH($I$24&amp;B207&amp;B207,Buck&amp;Madur1&amp;Madur2,0))*$I$25)*(IF($D$40=2,IF(MOD(H207,12)=1,1,0),0))</f>
        <v>0</v>
      </c>
      <c r="U207" s="88">
        <f>(P207/SUM($P$161:$P$172)*$T$149*(1+IF($I$11='[1]Curva Cupon'!$K$6,'[1]Curva Cupon'!K174,'[1]Curva Cupon'!L174))^H207)*E207</f>
        <v>54.875635405252396</v>
      </c>
      <c r="V207" s="89">
        <f t="shared" si="62"/>
        <v>1.2164585475309277</v>
      </c>
      <c r="W207" s="90">
        <f t="shared" si="74"/>
        <v>-14.409607309258734</v>
      </c>
      <c r="X207" s="91">
        <f t="shared" si="65"/>
        <v>-45.773610472787404</v>
      </c>
      <c r="Y207" s="92">
        <f t="shared" si="70"/>
        <v>-58.966759234515209</v>
      </c>
      <c r="Z207" s="94"/>
      <c r="AA207" s="94"/>
      <c r="AB207" s="86">
        <f t="shared" si="71"/>
        <v>108.43517841480217</v>
      </c>
      <c r="AC207" s="95">
        <f t="shared" si="73"/>
        <v>-848.4529399761808</v>
      </c>
      <c r="AD207" s="95">
        <f>AC207/(1+IF($I$11='[1]Curva Cupon'!K172,'[1]Curva Cupon'!K174,'[1]Curva Cupon'!L174))^H207</f>
        <v>-161.49736764502728</v>
      </c>
      <c r="AE207" s="98">
        <f t="shared" si="77"/>
        <v>4.4362466875011289E-2</v>
      </c>
      <c r="AF207" s="96">
        <f>IF(MOD(H207,12)=6,1,0)*AVERAGE(O201:O212)/(1+IF($I$11='[1]Curva Cupon'!K172,'[1]Curva Cupon'!K174,'[1]Curva Cupon'!L174))^H207</f>
        <v>0</v>
      </c>
    </row>
    <row r="208" spans="1:32" x14ac:dyDescent="0.25">
      <c r="A208" s="1">
        <v>208</v>
      </c>
      <c r="B208" s="2">
        <f t="shared" si="80"/>
        <v>13</v>
      </c>
      <c r="C208" s="2">
        <f t="shared" si="76"/>
        <v>0</v>
      </c>
      <c r="D208" s="2">
        <f t="shared" si="63"/>
        <v>0</v>
      </c>
      <c r="E208" s="2">
        <v>1</v>
      </c>
      <c r="H208" s="82">
        <f t="shared" si="66"/>
        <v>168</v>
      </c>
      <c r="I208" s="83">
        <f t="shared" si="67"/>
        <v>-232588.62212837735</v>
      </c>
      <c r="J208" s="84">
        <f t="shared" si="56"/>
        <v>-1538.8733402863802</v>
      </c>
      <c r="K208" s="84">
        <f t="shared" si="58"/>
        <v>4235.2936311788753</v>
      </c>
      <c r="L208" s="84">
        <f t="shared" si="59"/>
        <v>5774.1669714652553</v>
      </c>
      <c r="M208" s="84">
        <f t="shared" si="60"/>
        <v>0</v>
      </c>
      <c r="N208" s="84">
        <f t="shared" si="79"/>
        <v>-238362.7890998426</v>
      </c>
      <c r="O208" s="85">
        <f t="shared" si="64"/>
        <v>-232812.02643136372</v>
      </c>
      <c r="P208" s="85">
        <f t="shared" si="61"/>
        <v>-238587.53115314626</v>
      </c>
      <c r="Q208" s="84">
        <f t="shared" si="68"/>
        <v>-1540.3514475249244</v>
      </c>
      <c r="R208" s="86">
        <f t="shared" si="69"/>
        <v>-898.35433791934179</v>
      </c>
      <c r="S208" s="86">
        <f t="shared" si="72"/>
        <v>-641.99710960558264</v>
      </c>
      <c r="T208" s="97">
        <f t="array" ref="T208">(AVERAGE(I208:I219)*INDEX(tasapd,MATCH($I$24&amp;B208&amp;B208,Buck&amp;Madur1&amp;Madur2,0))*$I$25)*(IF($D$40=2,IF(MOD(H208,12)=1,1,0),0))</f>
        <v>0</v>
      </c>
      <c r="U208" s="88">
        <f>(P208/SUM($P$161:$P$172)*$T$149*(1+IF($I$11='[1]Curva Cupon'!$K$6,'[1]Curva Cupon'!K175,'[1]Curva Cupon'!L175))^H208)*E208</f>
        <v>56.798391873209546</v>
      </c>
      <c r="V208" s="89">
        <f t="shared" si="62"/>
        <v>1.2164585475309277</v>
      </c>
      <c r="W208" s="90">
        <f t="shared" si="74"/>
        <v>-14.773698762017384</v>
      </c>
      <c r="X208" s="91">
        <f t="shared" si="65"/>
        <v>-46.930184692845245</v>
      </c>
      <c r="Y208" s="92">
        <f t="shared" si="70"/>
        <v>-60.4874249073317</v>
      </c>
      <c r="Z208" s="94"/>
      <c r="AA208" s="94"/>
      <c r="AB208" s="86">
        <f t="shared" si="71"/>
        <v>108.68500372521756</v>
      </c>
      <c r="AC208" s="95">
        <f t="shared" si="73"/>
        <v>-867.9679301113415</v>
      </c>
      <c r="AD208" s="95">
        <f>AC208/(1+IF($I$11='[1]Curva Cupon'!K173,'[1]Curva Cupon'!K175,'[1]Curva Cupon'!L175))^H208</f>
        <v>-163.57887704285235</v>
      </c>
      <c r="AE208" s="98">
        <f t="shared" si="77"/>
        <v>4.4290553813631582E-2</v>
      </c>
      <c r="AF208" s="96">
        <f>IF(MOD(H208,12)=6,1,0)*AVERAGE(O202:O213)/(1+IF($I$11='[1]Curva Cupon'!K173,'[1]Curva Cupon'!K175,'[1]Curva Cupon'!L175))^H208</f>
        <v>0</v>
      </c>
    </row>
    <row r="209" spans="1:32" x14ac:dyDescent="0.25">
      <c r="A209" s="1">
        <v>209</v>
      </c>
      <c r="B209" s="2">
        <f>B208+1</f>
        <v>14</v>
      </c>
      <c r="C209" s="2">
        <f t="shared" si="76"/>
        <v>0</v>
      </c>
      <c r="D209" s="2">
        <f t="shared" si="63"/>
        <v>0</v>
      </c>
      <c r="E209" s="2">
        <v>1</v>
      </c>
      <c r="H209" s="82">
        <f t="shared" si="66"/>
        <v>169</v>
      </c>
      <c r="I209" s="83">
        <f t="shared" si="67"/>
        <v>-238362.7890998426</v>
      </c>
      <c r="J209" s="84">
        <f t="shared" si="56"/>
        <v>-1577.0768926933658</v>
      </c>
      <c r="K209" s="84">
        <f t="shared" si="58"/>
        <v>4235.2936311788753</v>
      </c>
      <c r="L209" s="84">
        <f t="shared" si="59"/>
        <v>5812.3705238722414</v>
      </c>
      <c r="M209" s="84">
        <f t="shared" si="60"/>
        <v>0</v>
      </c>
      <c r="N209" s="84">
        <f t="shared" si="79"/>
        <v>-244175.15962371483</v>
      </c>
      <c r="O209" s="85">
        <f t="shared" si="64"/>
        <v>-238587.53115314626</v>
      </c>
      <c r="P209" s="85">
        <f t="shared" si="61"/>
        <v>-244401.23942733576</v>
      </c>
      <c r="Q209" s="84">
        <f t="shared" si="68"/>
        <v>-1578.5638508734583</v>
      </c>
      <c r="R209" s="86">
        <f t="shared" si="69"/>
        <v>-920.64034178270583</v>
      </c>
      <c r="S209" s="86">
        <f t="shared" si="72"/>
        <v>-657.92350909075242</v>
      </c>
      <c r="T209" s="97">
        <f t="array" ref="T209">(AVERAGE(I209:I220)*INDEX(tasapd,MATCH($I$24&amp;B209&amp;B209,Buck&amp;Madur1&amp;Madur2,0))*$I$25)*(IF($D$40=2,IF(MOD(H209,12)=1,1,0),0))</f>
        <v>0</v>
      </c>
      <c r="U209" s="88">
        <f>(P209/SUM($P$161:$P$172)*$T$149*(1+IF($I$11='[1]Curva Cupon'!$K$6,'[1]Curva Cupon'!K176,'[1]Curva Cupon'!L176))^H209)*E209</f>
        <v>58.763255269657911</v>
      </c>
      <c r="V209" s="89">
        <f t="shared" si="62"/>
        <v>1.2164585475309277</v>
      </c>
      <c r="W209" s="90">
        <f t="shared" si="74"/>
        <v>-15.140198587074227</v>
      </c>
      <c r="X209" s="91">
        <f t="shared" si="65"/>
        <v>-48.094409357018954</v>
      </c>
      <c r="Y209" s="92">
        <f t="shared" si="70"/>
        <v>-62.018149396562258</v>
      </c>
      <c r="Z209" s="94"/>
      <c r="AA209" s="94"/>
      <c r="AB209" s="86">
        <f t="shared" si="71"/>
        <v>108.93540461162807</v>
      </c>
      <c r="AC209" s="95">
        <f t="shared" si="73"/>
        <v>-887.64031836860067</v>
      </c>
      <c r="AD209" s="95">
        <f>AC209/(1+IF($I$11='[1]Curva Cupon'!K174,'[1]Curva Cupon'!K176,'[1]Curva Cupon'!L176))^H209</f>
        <v>-165.63282850483893</v>
      </c>
      <c r="AE209" s="98">
        <f t="shared" si="77"/>
        <v>4.422273829213022E-2</v>
      </c>
      <c r="AF209" s="96">
        <f>IF(MOD(H209,12)=6,1,0)*AVERAGE(O203:O214)/(1+IF($I$11='[1]Curva Cupon'!K174,'[1]Curva Cupon'!K176,'[1]Curva Cupon'!L176))^H209</f>
        <v>0</v>
      </c>
    </row>
    <row r="210" spans="1:32" x14ac:dyDescent="0.25">
      <c r="A210" s="1">
        <v>210</v>
      </c>
      <c r="B210" s="1">
        <f>B209</f>
        <v>14</v>
      </c>
      <c r="C210" s="2">
        <f t="shared" si="76"/>
        <v>0</v>
      </c>
      <c r="D210" s="2">
        <f t="shared" si="63"/>
        <v>0</v>
      </c>
      <c r="E210" s="2">
        <v>1</v>
      </c>
      <c r="H210" s="82">
        <f t="shared" si="66"/>
        <v>170</v>
      </c>
      <c r="I210" s="83">
        <f t="shared" si="67"/>
        <v>-244175.15962371483</v>
      </c>
      <c r="J210" s="84">
        <f t="shared" si="56"/>
        <v>-1615.5332108107518</v>
      </c>
      <c r="K210" s="84">
        <f t="shared" si="58"/>
        <v>4235.2936311788753</v>
      </c>
      <c r="L210" s="84">
        <f t="shared" si="59"/>
        <v>5850.8268419896267</v>
      </c>
      <c r="M210" s="84">
        <f t="shared" si="60"/>
        <v>0</v>
      </c>
      <c r="N210" s="84">
        <f t="shared" si="79"/>
        <v>-250025.98646570445</v>
      </c>
      <c r="O210" s="85">
        <f t="shared" si="64"/>
        <v>-244401.23942733576</v>
      </c>
      <c r="P210" s="85">
        <f t="shared" si="61"/>
        <v>-250253.40401964268</v>
      </c>
      <c r="Q210" s="84">
        <f t="shared" si="68"/>
        <v>-1617.0290199323924</v>
      </c>
      <c r="R210" s="86">
        <f t="shared" si="69"/>
        <v>-943.07376211572057</v>
      </c>
      <c r="S210" s="86">
        <f t="shared" si="72"/>
        <v>-673.95525781667186</v>
      </c>
      <c r="T210" s="97">
        <f t="array" ref="T210">(AVERAGE(I210:I221)*INDEX(tasapd,MATCH($I$24&amp;B210&amp;B210,Buck&amp;Madur1&amp;Madur2,0))*$I$25)*(IF($D$40=2,IF(MOD(H210,12)=1,1,0),0))</f>
        <v>0</v>
      </c>
      <c r="U210" s="88">
        <f>(P210/SUM($P$161:$P$172)*$T$149*(1+IF($I$11='[1]Curva Cupon'!$K$6,'[1]Curva Cupon'!K177,'[1]Curva Cupon'!L177))^H210)*E210</f>
        <v>60.771027770199154</v>
      </c>
      <c r="V210" s="89">
        <f t="shared" si="62"/>
        <v>1.2164585475309277</v>
      </c>
      <c r="W210" s="90">
        <f t="shared" si="74"/>
        <v>-15.50912271891432</v>
      </c>
      <c r="X210" s="91">
        <f t="shared" si="65"/>
        <v>-49.266335082851128</v>
      </c>
      <c r="Y210" s="92">
        <f t="shared" si="70"/>
        <v>-63.558999254234514</v>
      </c>
      <c r="Z210" s="94"/>
      <c r="AA210" s="94"/>
      <c r="AB210" s="86">
        <f t="shared" si="71"/>
        <v>109.18638240011127</v>
      </c>
      <c r="AC210" s="95">
        <f t="shared" si="73"/>
        <v>-907.47166724121678</v>
      </c>
      <c r="AD210" s="95">
        <f>AC210/(1+IF($I$11='[1]Curva Cupon'!K175,'[1]Curva Cupon'!K177,'[1]Curva Cupon'!L177))^H210</f>
        <v>-167.65956181993317</v>
      </c>
      <c r="AE210" s="98">
        <f t="shared" si="77"/>
        <v>4.4158814637801164E-2</v>
      </c>
      <c r="AF210" s="96">
        <f>IF(MOD(H210,12)=6,1,0)*AVERAGE(O204:O215)/(1+IF($I$11='[1]Curva Cupon'!K175,'[1]Curva Cupon'!K177,'[1]Curva Cupon'!L177))^H210</f>
        <v>0</v>
      </c>
    </row>
    <row r="211" spans="1:32" x14ac:dyDescent="0.25">
      <c r="A211" s="1">
        <v>211</v>
      </c>
      <c r="B211" s="2">
        <f>B210</f>
        <v>14</v>
      </c>
      <c r="C211" s="2">
        <f t="shared" si="76"/>
        <v>0</v>
      </c>
      <c r="D211" s="2">
        <f t="shared" si="63"/>
        <v>0</v>
      </c>
      <c r="E211" s="2">
        <v>1</v>
      </c>
      <c r="H211" s="82">
        <f t="shared" si="66"/>
        <v>171</v>
      </c>
      <c r="I211" s="83">
        <f t="shared" si="67"/>
        <v>-250025.98646570445</v>
      </c>
      <c r="J211" s="84">
        <f t="shared" si="56"/>
        <v>-1654.2439670093083</v>
      </c>
      <c r="K211" s="84">
        <f t="shared" si="58"/>
        <v>4235.2936311788753</v>
      </c>
      <c r="L211" s="84">
        <f t="shared" si="59"/>
        <v>5889.5375981881834</v>
      </c>
      <c r="M211" s="84">
        <f t="shared" si="60"/>
        <v>0</v>
      </c>
      <c r="N211" s="84">
        <f t="shared" si="79"/>
        <v>-255915.52406389263</v>
      </c>
      <c r="O211" s="85">
        <f t="shared" si="64"/>
        <v>-250253.40401964268</v>
      </c>
      <c r="P211" s="85">
        <f t="shared" si="61"/>
        <v>-256144.27936814813</v>
      </c>
      <c r="Q211" s="84">
        <f t="shared" si="68"/>
        <v>-1655.7486270724971</v>
      </c>
      <c r="R211" s="86">
        <f t="shared" si="69"/>
        <v>-965.65557426822465</v>
      </c>
      <c r="S211" s="86">
        <f t="shared" si="72"/>
        <v>-690.09305280427247</v>
      </c>
      <c r="T211" s="97">
        <f t="array" ref="T211">(AVERAGE(I211:I222)*INDEX(tasapd,MATCH($I$24&amp;B211&amp;B211,Buck&amp;Madur1&amp;Madur2,0))*$I$25)*(IF($D$40=2,IF(MOD(H211,12)=1,1,0),0))</f>
        <v>0</v>
      </c>
      <c r="U211" s="88">
        <f>(P211/SUM($P$161:$P$172)*$T$149*(1+IF($I$11='[1]Curva Cupon'!$K$6,'[1]Curva Cupon'!K178,'[1]Curva Cupon'!L178))^H211)*E211</f>
        <v>62.822525921629193</v>
      </c>
      <c r="V211" s="89">
        <f t="shared" si="62"/>
        <v>1.2164585475309277</v>
      </c>
      <c r="W211" s="90">
        <f t="shared" si="74"/>
        <v>-15.880487197449865</v>
      </c>
      <c r="X211" s="91">
        <f t="shared" si="65"/>
        <v>-50.446012822784638</v>
      </c>
      <c r="Y211" s="92">
        <f t="shared" si="70"/>
        <v>-65.110041472703571</v>
      </c>
      <c r="Z211" s="94"/>
      <c r="AA211" s="94"/>
      <c r="AB211" s="86">
        <f t="shared" si="71"/>
        <v>109.43793841979974</v>
      </c>
      <c r="AC211" s="95">
        <f t="shared" si="73"/>
        <v>-927.46355861840493</v>
      </c>
      <c r="AD211" s="95">
        <f>AC211/(1+IF($I$11='[1]Curva Cupon'!K176,'[1]Curva Cupon'!K178,'[1]Curva Cupon'!L178))^H211</f>
        <v>-169.65941346307406</v>
      </c>
      <c r="AE211" s="98">
        <f t="shared" si="77"/>
        <v>4.409859222627361E-2</v>
      </c>
      <c r="AF211" s="96">
        <f>IF(MOD(H211,12)=6,1,0)*AVERAGE(O205:O216)/(1+IF($I$11='[1]Curva Cupon'!K176,'[1]Curva Cupon'!K178,'[1]Curva Cupon'!L178))^H211</f>
        <v>0</v>
      </c>
    </row>
    <row r="212" spans="1:32" x14ac:dyDescent="0.25">
      <c r="A212" s="1">
        <v>212</v>
      </c>
      <c r="B212" s="2">
        <f t="shared" ref="B212:B220" si="81">B211</f>
        <v>14</v>
      </c>
      <c r="C212" s="2">
        <f t="shared" si="76"/>
        <v>0</v>
      </c>
      <c r="D212" s="2">
        <f t="shared" si="63"/>
        <v>0</v>
      </c>
      <c r="E212" s="2">
        <v>1</v>
      </c>
      <c r="H212" s="82">
        <f t="shared" si="66"/>
        <v>172</v>
      </c>
      <c r="I212" s="83">
        <f t="shared" si="67"/>
        <v>-255915.52406389263</v>
      </c>
      <c r="J212" s="84">
        <f t="shared" si="56"/>
        <v>-1693.2108447246919</v>
      </c>
      <c r="K212" s="84">
        <f t="shared" si="58"/>
        <v>4235.2936311788753</v>
      </c>
      <c r="L212" s="84">
        <f t="shared" si="59"/>
        <v>5928.5044759035673</v>
      </c>
      <c r="M212" s="84">
        <f t="shared" si="60"/>
        <v>0</v>
      </c>
      <c r="N212" s="84">
        <f t="shared" si="79"/>
        <v>-261844.02853979621</v>
      </c>
      <c r="O212" s="85">
        <f t="shared" si="64"/>
        <v>-256144.27936814813</v>
      </c>
      <c r="P212" s="85">
        <f t="shared" si="61"/>
        <v>-262074.121594369</v>
      </c>
      <c r="Q212" s="84">
        <f t="shared" si="68"/>
        <v>-1694.7243557294289</v>
      </c>
      <c r="R212" s="86">
        <f t="shared" si="69"/>
        <v>-988.38676004325237</v>
      </c>
      <c r="S212" s="86">
        <f t="shared" si="72"/>
        <v>-706.33759568617654</v>
      </c>
      <c r="T212" s="97">
        <f t="array" ref="T212">(AVERAGE(I212:I223)*INDEX(tasapd,MATCH($I$24&amp;B212&amp;B212,Buck&amp;Madur1&amp;Madur2,0))*$I$25)*(IF($D$40=2,IF(MOD(H212,12)=1,1,0),0))</f>
        <v>0</v>
      </c>
      <c r="U212" s="88">
        <f>(P212/SUM($P$161:$P$172)*$T$149*(1+IF($I$11='[1]Curva Cupon'!$K$6,'[1]Curva Cupon'!K179,'[1]Curva Cupon'!L179))^H212)*E212</f>
        <v>64.918580891447959</v>
      </c>
      <c r="V212" s="89">
        <f t="shared" si="62"/>
        <v>1.2164585475309277</v>
      </c>
      <c r="W212" s="90">
        <f t="shared" si="74"/>
        <v>-16.254308168717735</v>
      </c>
      <c r="X212" s="91">
        <f t="shared" si="65"/>
        <v>-51.633493866378387</v>
      </c>
      <c r="Y212" s="92">
        <f t="shared" si="70"/>
        <v>-66.671343487565181</v>
      </c>
      <c r="Z212" s="94"/>
      <c r="AA212" s="94"/>
      <c r="AB212" s="86">
        <f t="shared" si="71"/>
        <v>109.69007400288847</v>
      </c>
      <c r="AC212" s="95">
        <f t="shared" si="73"/>
        <v>-947.61759406807812</v>
      </c>
      <c r="AD212" s="95">
        <f>AC212/(1+IF($I$11='[1]Curva Cupon'!K177,'[1]Curva Cupon'!K179,'[1]Curva Cupon'!L179))^H212</f>
        <v>-171.63271662975677</v>
      </c>
      <c r="AE212" s="98">
        <f t="shared" si="77"/>
        <v>4.4041894154560904E-2</v>
      </c>
      <c r="AF212" s="96">
        <f>IF(MOD(H212,12)=6,1,0)*AVERAGE(O206:O217)/(1+IF($I$11='[1]Curva Cupon'!K177,'[1]Curva Cupon'!K179,'[1]Curva Cupon'!L179))^H212</f>
        <v>0</v>
      </c>
    </row>
    <row r="213" spans="1:32" x14ac:dyDescent="0.25">
      <c r="A213" s="1">
        <v>213</v>
      </c>
      <c r="B213" s="2">
        <f t="shared" si="81"/>
        <v>14</v>
      </c>
      <c r="C213" s="2">
        <f t="shared" si="76"/>
        <v>0</v>
      </c>
      <c r="D213" s="2">
        <f t="shared" si="63"/>
        <v>0</v>
      </c>
      <c r="E213" s="2">
        <v>1</v>
      </c>
      <c r="H213" s="82">
        <f t="shared" si="66"/>
        <v>173</v>
      </c>
      <c r="I213" s="83">
        <f t="shared" si="67"/>
        <v>-261844.02853979621</v>
      </c>
      <c r="J213" s="84">
        <f t="shared" si="56"/>
        <v>-1732.4355385306553</v>
      </c>
      <c r="K213" s="84">
        <f t="shared" si="58"/>
        <v>4235.2936311788753</v>
      </c>
      <c r="L213" s="84">
        <f t="shared" si="59"/>
        <v>5967.7291697095307</v>
      </c>
      <c r="M213" s="84">
        <f t="shared" si="60"/>
        <v>0</v>
      </c>
      <c r="N213" s="84">
        <f t="shared" si="79"/>
        <v>-267811.75770950573</v>
      </c>
      <c r="O213" s="85">
        <f t="shared" si="64"/>
        <v>-262074.121594369</v>
      </c>
      <c r="P213" s="85">
        <f t="shared" si="61"/>
        <v>-268043.18851439579</v>
      </c>
      <c r="Q213" s="84">
        <f t="shared" si="68"/>
        <v>-1733.9579004769403</v>
      </c>
      <c r="R213" s="86">
        <f t="shared" si="69"/>
        <v>-1011.2683077397298</v>
      </c>
      <c r="S213" s="86">
        <f t="shared" si="72"/>
        <v>-722.68959273721043</v>
      </c>
      <c r="T213" s="97">
        <f t="array" ref="T213">(AVERAGE(I213:I224)*INDEX(tasapd,MATCH($I$24&amp;B213&amp;B213,Buck&amp;Madur1&amp;Madur2,0))*$I$25)*(IF($D$40=2,IF(MOD(H213,12)=1,1,0),0))</f>
        <v>0</v>
      </c>
      <c r="U213" s="88">
        <f>(P213/SUM($P$161:$P$172)*$T$149*(1+IF($I$11='[1]Curva Cupon'!$K$6,'[1]Curva Cupon'!K180,'[1]Curva Cupon'!L180))^H213)*E213</f>
        <v>67.060038721627137</v>
      </c>
      <c r="V213" s="89">
        <f t="shared" si="62"/>
        <v>1.2164585475309277</v>
      </c>
      <c r="W213" s="90">
        <f t="shared" si="74"/>
        <v>-16.630601885581651</v>
      </c>
      <c r="X213" s="91">
        <f t="shared" si="65"/>
        <v>-52.828829842537772</v>
      </c>
      <c r="Y213" s="92">
        <f t="shared" si="70"/>
        <v>-68.242973180588493</v>
      </c>
      <c r="Z213" s="94"/>
      <c r="AA213" s="94"/>
      <c r="AB213" s="86">
        <f t="shared" si="71"/>
        <v>109.94279048464158</v>
      </c>
      <c r="AC213" s="95">
        <f t="shared" si="73"/>
        <v>-967.93539512406767</v>
      </c>
      <c r="AD213" s="95">
        <f>AC213/(1+IF($I$11='[1]Curva Cupon'!K178,'[1]Curva Cupon'!K180,'[1]Curva Cupon'!L180))^H213</f>
        <v>-173.57980127026048</v>
      </c>
      <c r="AE213" s="98">
        <f t="shared" si="77"/>
        <v>4.3988556052422391E-2</v>
      </c>
      <c r="AF213" s="96">
        <f>IF(MOD(H213,12)=6,1,0)*AVERAGE(O207:O218)/(1+IF($I$11='[1]Curva Cupon'!K178,'[1]Curva Cupon'!K180,'[1]Curva Cupon'!L180))^H213</f>
        <v>0</v>
      </c>
    </row>
    <row r="214" spans="1:32" x14ac:dyDescent="0.25">
      <c r="A214" s="1">
        <v>214</v>
      </c>
      <c r="B214" s="2">
        <f t="shared" si="81"/>
        <v>14</v>
      </c>
      <c r="C214" s="2">
        <f t="shared" si="76"/>
        <v>0</v>
      </c>
      <c r="D214" s="2">
        <f t="shared" si="63"/>
        <v>0</v>
      </c>
      <c r="E214" s="2">
        <v>1</v>
      </c>
      <c r="H214" s="82">
        <f t="shared" si="66"/>
        <v>174</v>
      </c>
      <c r="I214" s="83">
        <f t="shared" si="67"/>
        <v>-267811.75770950573</v>
      </c>
      <c r="J214" s="84">
        <f t="shared" si="56"/>
        <v>-1771.9197542127383</v>
      </c>
      <c r="K214" s="84">
        <f t="shared" si="58"/>
        <v>4235.2936311788753</v>
      </c>
      <c r="L214" s="84">
        <f t="shared" si="59"/>
        <v>6007.2133853916139</v>
      </c>
      <c r="M214" s="84">
        <f t="shared" si="60"/>
        <v>0</v>
      </c>
      <c r="N214" s="84">
        <f t="shared" si="79"/>
        <v>-273818.97109489737</v>
      </c>
      <c r="O214" s="85">
        <f t="shared" si="64"/>
        <v>-268043.18851439579</v>
      </c>
      <c r="P214" s="85">
        <f t="shared" si="61"/>
        <v>-274051.73965010472</v>
      </c>
      <c r="Q214" s="84">
        <f t="shared" si="68"/>
        <v>-1773.4509671005715</v>
      </c>
      <c r="R214" s="86">
        <f t="shared" si="69"/>
        <v>-1034.301212195453</v>
      </c>
      <c r="S214" s="86">
        <f t="shared" si="72"/>
        <v>-739.14975490511847</v>
      </c>
      <c r="T214" s="97">
        <f t="array" ref="T214">(AVERAGE(I214:I225)*INDEX(tasapd,MATCH($I$24&amp;B214&amp;B214,Buck&amp;Madur1&amp;Madur2,0))*$I$25)*(IF($D$40=2,IF(MOD(H214,12)=1,1,0),0))</f>
        <v>0</v>
      </c>
      <c r="U214" s="88">
        <f>(P214/SUM($P$161:$P$172)*$T$149*(1+IF($I$11='[1]Curva Cupon'!$K$6,'[1]Curva Cupon'!K181,'[1]Curva Cupon'!L181))^H214)*E214</f>
        <v>69.247760586708011</v>
      </c>
      <c r="V214" s="89">
        <f t="shared" si="62"/>
        <v>1.2164585475309277</v>
      </c>
      <c r="W214" s="90">
        <f t="shared" si="74"/>
        <v>-17.009384708438944</v>
      </c>
      <c r="X214" s="91">
        <f t="shared" si="65"/>
        <v>-54.032072721759882</v>
      </c>
      <c r="Y214" s="92">
        <f t="shared" si="70"/>
        <v>-69.824998882667884</v>
      </c>
      <c r="Z214" s="94"/>
      <c r="AA214" s="94"/>
      <c r="AB214" s="86">
        <f t="shared" si="71"/>
        <v>110.19608920339951</v>
      </c>
      <c r="AC214" s="95">
        <f t="shared" si="73"/>
        <v>-988.4186035778938</v>
      </c>
      <c r="AD214" s="95">
        <f>AC214/(1+IF($I$11='[1]Curva Cupon'!K179,'[1]Curva Cupon'!K181,'[1]Curva Cupon'!L181))^H214</f>
        <v>-175.50099412354311</v>
      </c>
      <c r="AE214" s="98">
        <f t="shared" si="77"/>
        <v>4.3938425015509666E-2</v>
      </c>
      <c r="AF214" s="96">
        <f>IF(MOD(H214,12)=6,1,0)*AVERAGE(O208:O219)/(1+IF($I$11='[1]Curva Cupon'!K179,'[1]Curva Cupon'!K181,'[1]Curva Cupon'!L181))^H214</f>
        <v>-47103.878305444385</v>
      </c>
    </row>
    <row r="215" spans="1:32" x14ac:dyDescent="0.25">
      <c r="A215" s="1">
        <v>215</v>
      </c>
      <c r="B215" s="2">
        <f t="shared" si="81"/>
        <v>14</v>
      </c>
      <c r="C215" s="2">
        <f t="shared" si="76"/>
        <v>0</v>
      </c>
      <c r="D215" s="2">
        <f t="shared" si="63"/>
        <v>0</v>
      </c>
      <c r="E215" s="2">
        <v>1</v>
      </c>
      <c r="H215" s="82">
        <f t="shared" si="66"/>
        <v>175</v>
      </c>
      <c r="I215" s="83">
        <f t="shared" si="67"/>
        <v>-273818.97109489737</v>
      </c>
      <c r="J215" s="84">
        <f t="shared" si="56"/>
        <v>-1811.6652088424503</v>
      </c>
      <c r="K215" s="84">
        <f t="shared" si="58"/>
        <v>4235.2936311788753</v>
      </c>
      <c r="L215" s="84">
        <f t="shared" si="59"/>
        <v>6046.9588400213252</v>
      </c>
      <c r="M215" s="84">
        <f t="shared" si="60"/>
        <v>0</v>
      </c>
      <c r="N215" s="84">
        <f t="shared" si="79"/>
        <v>-279865.92993491871</v>
      </c>
      <c r="O215" s="85">
        <f t="shared" si="64"/>
        <v>-274051.73965010472</v>
      </c>
      <c r="P215" s="85">
        <f t="shared" si="61"/>
        <v>-280100.03624044335</v>
      </c>
      <c r="Q215" s="84">
        <f t="shared" si="68"/>
        <v>-1813.2052726718318</v>
      </c>
      <c r="R215" s="86">
        <f t="shared" si="69"/>
        <v>-1057.4864748303523</v>
      </c>
      <c r="S215" s="86">
        <f t="shared" si="72"/>
        <v>-755.7187978414795</v>
      </c>
      <c r="T215" s="97">
        <f t="array" ref="T215">(AVERAGE(I215:I226)*INDEX(tasapd,MATCH($I$24&amp;B215&amp;B215,Buck&amp;Madur1&amp;Madur2,0))*$I$25)*(IF($D$40=2,IF(MOD(H215,12)=1,1,0),0))</f>
        <v>0</v>
      </c>
      <c r="U215" s="88">
        <f>(P215/SUM($P$161:$P$172)*$T$149*(1+IF($I$11='[1]Curva Cupon'!$K$6,'[1]Curva Cupon'!K182,'[1]Curva Cupon'!L182))^H215)*E215</f>
        <v>71.482623056302671</v>
      </c>
      <c r="V215" s="89">
        <f t="shared" si="62"/>
        <v>1.2164585475309277</v>
      </c>
      <c r="W215" s="90">
        <f t="shared" si="74"/>
        <v>-17.390673105932066</v>
      </c>
      <c r="X215" s="91">
        <f t="shared" si="65"/>
        <v>-55.243274818393665</v>
      </c>
      <c r="Y215" s="92">
        <f t="shared" si="70"/>
        <v>-71.417489376794791</v>
      </c>
      <c r="Z215" s="94"/>
      <c r="AA215" s="94"/>
      <c r="AB215" s="86">
        <f t="shared" si="71"/>
        <v>110.44997150058623</v>
      </c>
      <c r="AC215" s="95">
        <f t="shared" si="73"/>
        <v>-1009.0688817751633</v>
      </c>
      <c r="AD215" s="95">
        <f>AC215/(1+IF($I$11='[1]Curva Cupon'!K180,'[1]Curva Cupon'!K182,'[1]Curva Cupon'!L182))^H215</f>
        <v>-177.39661875080674</v>
      </c>
      <c r="AE215" s="98">
        <f t="shared" si="77"/>
        <v>4.3891358645988976E-2</v>
      </c>
      <c r="AF215" s="96">
        <f>IF(MOD(H215,12)=6,1,0)*AVERAGE(O209:O220)/(1+IF($I$11='[1]Curva Cupon'!K180,'[1]Curva Cupon'!K182,'[1]Curva Cupon'!L182))^H215</f>
        <v>0</v>
      </c>
    </row>
    <row r="216" spans="1:32" x14ac:dyDescent="0.25">
      <c r="A216" s="1">
        <v>216</v>
      </c>
      <c r="B216" s="2">
        <f t="shared" si="81"/>
        <v>14</v>
      </c>
      <c r="C216" s="2">
        <f t="shared" si="76"/>
        <v>0</v>
      </c>
      <c r="D216" s="2">
        <f t="shared" si="63"/>
        <v>0</v>
      </c>
      <c r="E216" s="2">
        <v>1</v>
      </c>
      <c r="H216" s="82">
        <f t="shared" si="66"/>
        <v>176</v>
      </c>
      <c r="I216" s="83">
        <f t="shared" si="67"/>
        <v>-279865.92993491871</v>
      </c>
      <c r="J216" s="84">
        <f t="shared" si="56"/>
        <v>-1851.6736308519403</v>
      </c>
      <c r="K216" s="84">
        <f t="shared" si="58"/>
        <v>4235.2936311788753</v>
      </c>
      <c r="L216" s="84">
        <f t="shared" si="59"/>
        <v>6086.9672620308156</v>
      </c>
      <c r="M216" s="84">
        <f t="shared" si="60"/>
        <v>0</v>
      </c>
      <c r="N216" s="84">
        <f t="shared" si="79"/>
        <v>-285952.89719694952</v>
      </c>
      <c r="O216" s="85">
        <f t="shared" si="64"/>
        <v>-280100.03624044335</v>
      </c>
      <c r="P216" s="85">
        <f t="shared" si="61"/>
        <v>-286188.34125279146</v>
      </c>
      <c r="Q216" s="84">
        <f t="shared" si="68"/>
        <v>-1853.2225456228698</v>
      </c>
      <c r="R216" s="86">
        <f t="shared" si="69"/>
        <v>-1080.8251036900404</v>
      </c>
      <c r="S216" s="86">
        <f t="shared" si="72"/>
        <v>-772.39744193282945</v>
      </c>
      <c r="T216" s="97">
        <f t="array" ref="T216">(AVERAGE(I216:I227)*INDEX(tasapd,MATCH($I$24&amp;B216&amp;B216,Buck&amp;Madur1&amp;Madur2,0))*$I$25)*(IF($D$40=2,IF(MOD(H216,12)=1,1,0),0))</f>
        <v>0</v>
      </c>
      <c r="U216" s="88">
        <f>(P216/SUM($P$161:$P$172)*$T$149*(1+IF($I$11='[1]Curva Cupon'!$K$6,'[1]Curva Cupon'!K183,'[1]Curva Cupon'!L183))^H216)*E216</f>
        <v>73.765518362072513</v>
      </c>
      <c r="V216" s="89">
        <f t="shared" si="62"/>
        <v>1.2164585475309277</v>
      </c>
      <c r="W216" s="90">
        <f t="shared" si="74"/>
        <v>-17.774483655664742</v>
      </c>
      <c r="X216" s="91">
        <f t="shared" si="65"/>
        <v>-56.462488792914776</v>
      </c>
      <c r="Y216" s="92">
        <f t="shared" si="70"/>
        <v>-73.020513901048588</v>
      </c>
      <c r="Z216" s="94"/>
      <c r="AA216" s="94"/>
      <c r="AB216" s="86">
        <f t="shared" si="71"/>
        <v>110.70443872071611</v>
      </c>
      <c r="AC216" s="95">
        <f t="shared" si="73"/>
        <v>-1029.8879129166667</v>
      </c>
      <c r="AD216" s="95">
        <f>AC216/(1+IF($I$11='[1]Curva Cupon'!K181,'[1]Curva Cupon'!K183,'[1]Curva Cupon'!L183))^H216</f>
        <v>-179.26699556873726</v>
      </c>
      <c r="AE216" s="98">
        <f t="shared" si="77"/>
        <v>4.3847224188220568E-2</v>
      </c>
      <c r="AF216" s="96">
        <f>IF(MOD(H216,12)=6,1,0)*AVERAGE(O210:O221)/(1+IF($I$11='[1]Curva Cupon'!K181,'[1]Curva Cupon'!K183,'[1]Curva Cupon'!L183))^H216</f>
        <v>0</v>
      </c>
    </row>
    <row r="217" spans="1:32" x14ac:dyDescent="0.25">
      <c r="A217" s="1">
        <v>217</v>
      </c>
      <c r="B217" s="2">
        <f t="shared" si="81"/>
        <v>14</v>
      </c>
      <c r="C217" s="2">
        <f t="shared" si="76"/>
        <v>0</v>
      </c>
      <c r="D217" s="2">
        <f t="shared" si="63"/>
        <v>0</v>
      </c>
      <c r="E217" s="2">
        <v>1</v>
      </c>
      <c r="H217" s="82">
        <f t="shared" si="66"/>
        <v>177</v>
      </c>
      <c r="I217" s="83">
        <f t="shared" si="67"/>
        <v>-285952.89719694952</v>
      </c>
      <c r="J217" s="84">
        <f t="shared" si="56"/>
        <v>-1891.9467601091617</v>
      </c>
      <c r="K217" s="84">
        <f t="shared" si="58"/>
        <v>4235.2936311788753</v>
      </c>
      <c r="L217" s="84">
        <f t="shared" si="59"/>
        <v>6127.2403912880372</v>
      </c>
      <c r="M217" s="84">
        <f t="shared" si="60"/>
        <v>0</v>
      </c>
      <c r="N217" s="84">
        <f t="shared" si="79"/>
        <v>-292080.13758823753</v>
      </c>
      <c r="O217" s="85">
        <f t="shared" si="64"/>
        <v>-286188.34125279146</v>
      </c>
      <c r="P217" s="85">
        <f t="shared" si="61"/>
        <v>-292316.91939439671</v>
      </c>
      <c r="Q217" s="84">
        <f t="shared" si="68"/>
        <v>-1893.5045258216396</v>
      </c>
      <c r="R217" s="86">
        <f t="shared" si="69"/>
        <v>-1104.3181134896499</v>
      </c>
      <c r="S217" s="86">
        <f t="shared" si="72"/>
        <v>-789.18641233198969</v>
      </c>
      <c r="T217" s="97">
        <f t="array" ref="T217">(AVERAGE(I217:I228)*INDEX(tasapd,MATCH($I$24&amp;B217&amp;B217,Buck&amp;Madur1&amp;Madur2,0))*$I$25)*(IF($D$40=2,IF(MOD(H217,12)=1,1,0),0))</f>
        <v>0</v>
      </c>
      <c r="U217" s="88">
        <f>(P217/SUM($P$161:$P$172)*$T$149*(1+IF($I$11='[1]Curva Cupon'!$K$6,'[1]Curva Cupon'!K184,'[1]Curva Cupon'!L184))^H217)*E217</f>
        <v>76.097354669260255</v>
      </c>
      <c r="V217" s="89">
        <f t="shared" si="62"/>
        <v>1.2164585475309277</v>
      </c>
      <c r="W217" s="90">
        <f t="shared" si="74"/>
        <v>-18.160833044922899</v>
      </c>
      <c r="X217" s="91">
        <f t="shared" si="65"/>
        <v>-57.689767654215821</v>
      </c>
      <c r="Y217" s="92">
        <f t="shared" si="70"/>
        <v>-74.63414215160779</v>
      </c>
      <c r="Z217" s="94"/>
      <c r="AA217" s="94"/>
      <c r="AB217" s="86">
        <f t="shared" si="71"/>
        <v>110.95949221140125</v>
      </c>
      <c r="AC217" s="95">
        <f t="shared" si="73"/>
        <v>-1050.877401364259</v>
      </c>
      <c r="AD217" s="95">
        <f>AC217/(1+IF($I$11='[1]Curva Cupon'!K182,'[1]Curva Cupon'!K184,'[1]Curva Cupon'!L184))^H217</f>
        <v>-181.11244188242142</v>
      </c>
      <c r="AE217" s="98">
        <f t="shared" si="77"/>
        <v>4.3805897748689614E-2</v>
      </c>
      <c r="AF217" s="96">
        <f>IF(MOD(H217,12)=6,1,0)*AVERAGE(O211:O222)/(1+IF($I$11='[1]Curva Cupon'!K182,'[1]Curva Cupon'!K184,'[1]Curva Cupon'!L184))^H217</f>
        <v>0</v>
      </c>
    </row>
    <row r="218" spans="1:32" x14ac:dyDescent="0.25">
      <c r="A218" s="1">
        <v>218</v>
      </c>
      <c r="B218" s="2">
        <f t="shared" si="81"/>
        <v>14</v>
      </c>
      <c r="C218" s="2">
        <f t="shared" si="76"/>
        <v>0</v>
      </c>
      <c r="D218" s="2">
        <f t="shared" si="63"/>
        <v>0</v>
      </c>
      <c r="E218" s="2">
        <v>1</v>
      </c>
      <c r="H218" s="82">
        <f t="shared" si="66"/>
        <v>178</v>
      </c>
      <c r="I218" s="83">
        <f t="shared" si="67"/>
        <v>-292080.13758823753</v>
      </c>
      <c r="J218" s="84">
        <f t="shared" si="56"/>
        <v>-1932.4863479935366</v>
      </c>
      <c r="K218" s="84">
        <f t="shared" si="58"/>
        <v>4235.2936311788753</v>
      </c>
      <c r="L218" s="84">
        <f t="shared" si="59"/>
        <v>6167.7799791724119</v>
      </c>
      <c r="M218" s="84">
        <f t="shared" si="60"/>
        <v>0</v>
      </c>
      <c r="N218" s="84">
        <f t="shared" si="79"/>
        <v>-298247.91756740992</v>
      </c>
      <c r="O218" s="85">
        <f t="shared" si="64"/>
        <v>-292316.91939439671</v>
      </c>
      <c r="P218" s="85">
        <f t="shared" si="61"/>
        <v>-298486.0371238864</v>
      </c>
      <c r="Q218" s="84">
        <f t="shared" si="68"/>
        <v>-1934.0529646475625</v>
      </c>
      <c r="R218" s="86">
        <f t="shared" si="69"/>
        <v>-1127.9665256579615</v>
      </c>
      <c r="S218" s="86">
        <f t="shared" si="72"/>
        <v>-806.08643898960099</v>
      </c>
      <c r="T218" s="97">
        <f t="array" ref="T218">(AVERAGE(I218:I229)*INDEX(tasapd,MATCH($I$24&amp;B218&amp;B218,Buck&amp;Madur1&amp;Madur2,0))*$I$25)*(IF($D$40=2,IF(MOD(H218,12)=1,1,0),0))</f>
        <v>0</v>
      </c>
      <c r="U218" s="88">
        <f>(P218/SUM($P$161:$P$172)*$T$149*(1+IF($I$11='[1]Curva Cupon'!$K$6,'[1]Curva Cupon'!K185,'[1]Curva Cupon'!L185))^H218)*E218</f>
        <v>78.479056352852083</v>
      </c>
      <c r="V218" s="89">
        <f t="shared" si="62"/>
        <v>1.2164585475309277</v>
      </c>
      <c r="W218" s="90">
        <f t="shared" si="74"/>
        <v>-18.549738071400355</v>
      </c>
      <c r="X218" s="91">
        <f t="shared" si="65"/>
        <v>-58.925164761911461</v>
      </c>
      <c r="Y218" s="92">
        <f t="shared" si="70"/>
        <v>-76.258444285780882</v>
      </c>
      <c r="Z218" s="94"/>
      <c r="AA218" s="94"/>
      <c r="AB218" s="86">
        <f t="shared" si="71"/>
        <v>111.21513332335854</v>
      </c>
      <c r="AC218" s="95">
        <f t="shared" si="73"/>
        <v>-1072.0390729515925</v>
      </c>
      <c r="AD218" s="95">
        <f>AC218/(1+IF($I$11='[1]Curva Cupon'!K183,'[1]Curva Cupon'!K185,'[1]Curva Cupon'!L185))^H218</f>
        <v>-182.9332719179439</v>
      </c>
      <c r="AE218" s="98">
        <f t="shared" si="77"/>
        <v>4.3767263590764376E-2</v>
      </c>
      <c r="AF218" s="96">
        <f>IF(MOD(H218,12)=6,1,0)*AVERAGE(O212:O223)/(1+IF($I$11='[1]Curva Cupon'!K183,'[1]Curva Cupon'!K185,'[1]Curva Cupon'!L185))^H218</f>
        <v>0</v>
      </c>
    </row>
    <row r="219" spans="1:32" x14ac:dyDescent="0.25">
      <c r="A219" s="1">
        <v>219</v>
      </c>
      <c r="B219" s="2">
        <f t="shared" si="81"/>
        <v>14</v>
      </c>
      <c r="C219" s="2">
        <f t="shared" si="76"/>
        <v>0</v>
      </c>
      <c r="D219" s="2">
        <f t="shared" si="63"/>
        <v>0</v>
      </c>
      <c r="E219" s="2">
        <v>1</v>
      </c>
      <c r="H219" s="82">
        <f t="shared" si="66"/>
        <v>179</v>
      </c>
      <c r="I219" s="83">
        <f t="shared" si="67"/>
        <v>-298247.91756740992</v>
      </c>
      <c r="J219" s="84">
        <f t="shared" si="56"/>
        <v>-1973.2941574721176</v>
      </c>
      <c r="K219" s="84">
        <f t="shared" si="58"/>
        <v>4235.2936311788753</v>
      </c>
      <c r="L219" s="84">
        <f t="shared" si="59"/>
        <v>6208.5877886509934</v>
      </c>
      <c r="M219" s="84">
        <f t="shared" si="60"/>
        <v>0</v>
      </c>
      <c r="N219" s="84">
        <f t="shared" si="79"/>
        <v>-304456.50535606092</v>
      </c>
      <c r="O219" s="85">
        <f t="shared" si="64"/>
        <v>-298486.0371238864</v>
      </c>
      <c r="P219" s="85">
        <f t="shared" si="61"/>
        <v>-304695.9626628547</v>
      </c>
      <c r="Q219" s="84">
        <f t="shared" si="68"/>
        <v>-1974.8696250676917</v>
      </c>
      <c r="R219" s="86">
        <f t="shared" si="69"/>
        <v>-1151.7713683818233</v>
      </c>
      <c r="S219" s="86">
        <f t="shared" si="72"/>
        <v>-823.09825668586836</v>
      </c>
      <c r="T219" s="97">
        <f t="array" ref="T219">(AVERAGE(I219:I230)*INDEX(tasapd,MATCH($I$24&amp;B219&amp;B219,Buck&amp;Madur1&amp;Madur2,0))*$I$25)*(IF($D$40=2,IF(MOD(H219,12)=1,1,0),0))</f>
        <v>0</v>
      </c>
      <c r="U219" s="88">
        <f>(P219/SUM($P$161:$P$172)*$T$149*(1+IF($I$11='[1]Curva Cupon'!$K$6,'[1]Curva Cupon'!K186,'[1]Curva Cupon'!L186))^H219)*E219</f>
        <v>80.911564278448225</v>
      </c>
      <c r="V219" s="89">
        <f t="shared" si="62"/>
        <v>1.2164585475309277</v>
      </c>
      <c r="W219" s="90">
        <f t="shared" si="74"/>
        <v>-18.941215643929333</v>
      </c>
      <c r="X219" s="91">
        <f t="shared" si="65"/>
        <v>-60.168733828659015</v>
      </c>
      <c r="Y219" s="92">
        <f t="shared" si="70"/>
        <v>-77.893490925057407</v>
      </c>
      <c r="Z219" s="94"/>
      <c r="AA219" s="94"/>
      <c r="AB219" s="86">
        <f t="shared" si="71"/>
        <v>111.47136341041676</v>
      </c>
      <c r="AC219" s="95">
        <f t="shared" si="73"/>
        <v>-1093.3746752997909</v>
      </c>
      <c r="AD219" s="95">
        <f>AC219/(1+IF($I$11='[1]Curva Cupon'!K184,'[1]Curva Cupon'!K186,'[1]Curva Cupon'!L186))^H219</f>
        <v>-184.72979685466871</v>
      </c>
      <c r="AE219" s="98">
        <f t="shared" si="77"/>
        <v>4.3731213496043558E-2</v>
      </c>
      <c r="AF219" s="96">
        <f>IF(MOD(H219,12)=6,1,0)*AVERAGE(O213:O224)/(1+IF($I$11='[1]Curva Cupon'!K184,'[1]Curva Cupon'!K186,'[1]Curva Cupon'!L186))^H219</f>
        <v>0</v>
      </c>
    </row>
    <row r="220" spans="1:32" x14ac:dyDescent="0.25">
      <c r="A220" s="1">
        <v>220</v>
      </c>
      <c r="B220" s="2">
        <f t="shared" si="81"/>
        <v>14</v>
      </c>
      <c r="C220" s="2">
        <f t="shared" si="76"/>
        <v>0</v>
      </c>
      <c r="D220" s="2">
        <f t="shared" si="63"/>
        <v>0</v>
      </c>
      <c r="E220" s="2">
        <v>1</v>
      </c>
      <c r="H220" s="82">
        <f t="shared" si="66"/>
        <v>180</v>
      </c>
      <c r="I220" s="83">
        <f t="shared" si="67"/>
        <v>-304456.50535606092</v>
      </c>
      <c r="J220" s="84">
        <f t="shared" si="56"/>
        <v>-2014.3719631762553</v>
      </c>
      <c r="K220" s="84">
        <f t="shared" si="58"/>
        <v>4235.2936311788753</v>
      </c>
      <c r="L220" s="84">
        <f t="shared" si="59"/>
        <v>6249.6655943551305</v>
      </c>
      <c r="M220" s="84">
        <f t="shared" si="60"/>
        <v>0</v>
      </c>
      <c r="N220" s="84">
        <f t="shared" si="79"/>
        <v>-310706.17095041607</v>
      </c>
      <c r="O220" s="85">
        <f t="shared" si="64"/>
        <v>-304695.9626628547</v>
      </c>
      <c r="P220" s="85">
        <f t="shared" si="61"/>
        <v>-310946.96600752714</v>
      </c>
      <c r="Q220" s="84">
        <f t="shared" si="68"/>
        <v>-2015.9562817133776</v>
      </c>
      <c r="R220" s="86">
        <f t="shared" si="69"/>
        <v>-1175.7336766508636</v>
      </c>
      <c r="S220" s="86">
        <f t="shared" si="72"/>
        <v>-840.22260506251405</v>
      </c>
      <c r="T220" s="97">
        <f t="array" ref="T220">(AVERAGE(I220:I231)*INDEX(tasapd,MATCH($I$24&amp;B220&amp;B220,Buck&amp;Madur1&amp;Madur2,0))*$I$25)*(IF($D$40=2,IF(MOD(H220,12)=1,1,0),0))</f>
        <v>0</v>
      </c>
      <c r="U220" s="88">
        <f>(P220/SUM($P$161:$P$172)*$T$149*(1+IF($I$11='[1]Curva Cupon'!$K$6,'[1]Curva Cupon'!K187,'[1]Curva Cupon'!L187))^H220)*E220</f>
        <v>83.395836087921126</v>
      </c>
      <c r="V220" s="89">
        <f t="shared" si="62"/>
        <v>1.2164585475309277</v>
      </c>
      <c r="W220" s="90">
        <f t="shared" si="74"/>
        <v>-19.335282783215725</v>
      </c>
      <c r="X220" s="91">
        <f t="shared" si="65"/>
        <v>-61.420528922494157</v>
      </c>
      <c r="Y220" s="92">
        <f t="shared" si="70"/>
        <v>-79.53935315817894</v>
      </c>
      <c r="Z220" s="94"/>
      <c r="AA220" s="94"/>
      <c r="AB220" s="86">
        <f t="shared" si="71"/>
        <v>111.72818382952376</v>
      </c>
      <c r="AC220" s="95">
        <f t="shared" si="73"/>
        <v>-1114.8859781381379</v>
      </c>
      <c r="AD220" s="95">
        <f>AC220/(1+IF($I$11='[1]Curva Cupon'!K185,'[1]Curva Cupon'!K187,'[1]Curva Cupon'!L187))^H220</f>
        <v>-186.50232485720721</v>
      </c>
      <c r="AE220" s="98">
        <f t="shared" si="77"/>
        <v>4.369764618507492E-2</v>
      </c>
      <c r="AF220" s="96">
        <f>IF(MOD(H220,12)=6,1,0)*AVERAGE(O214:O225)/(1+IF($I$11='[1]Curva Cupon'!K185,'[1]Curva Cupon'!K187,'[1]Curva Cupon'!L187))^H220</f>
        <v>0</v>
      </c>
    </row>
    <row r="221" spans="1:32" x14ac:dyDescent="0.25">
      <c r="A221" s="1">
        <v>221</v>
      </c>
      <c r="B221" s="2">
        <f>B220+1</f>
        <v>15</v>
      </c>
      <c r="C221" s="2">
        <f t="shared" si="76"/>
        <v>0</v>
      </c>
      <c r="D221" s="2">
        <f t="shared" si="63"/>
        <v>0</v>
      </c>
      <c r="E221" s="2">
        <v>1</v>
      </c>
      <c r="H221" s="82">
        <f t="shared" si="66"/>
        <v>181</v>
      </c>
      <c r="I221" s="83">
        <f t="shared" si="67"/>
        <v>-310706.17095041607</v>
      </c>
      <c r="J221" s="84">
        <f t="shared" si="56"/>
        <v>-2055.7215514787727</v>
      </c>
      <c r="K221" s="84">
        <f t="shared" si="58"/>
        <v>4235.2936311788753</v>
      </c>
      <c r="L221" s="84">
        <f t="shared" si="59"/>
        <v>6291.0151826576475</v>
      </c>
      <c r="M221" s="84">
        <f t="shared" si="60"/>
        <v>0</v>
      </c>
      <c r="N221" s="84">
        <f t="shared" si="79"/>
        <v>-316997.1861330737</v>
      </c>
      <c r="O221" s="85">
        <f t="shared" si="64"/>
        <v>-310946.96600752714</v>
      </c>
      <c r="P221" s="85">
        <f t="shared" si="61"/>
        <v>-317239.31894050207</v>
      </c>
      <c r="Q221" s="84">
        <f t="shared" si="68"/>
        <v>-2057.3147209574431</v>
      </c>
      <c r="R221" s="86">
        <f t="shared" si="69"/>
        <v>-1199.8544923024999</v>
      </c>
      <c r="S221" s="86">
        <f t="shared" si="72"/>
        <v>-857.46022865494319</v>
      </c>
      <c r="T221" s="97">
        <f t="array" ref="T221">(AVERAGE(I221:I232)*INDEX(tasapd,MATCH($I$24&amp;B221&amp;B221,Buck&amp;Madur1&amp;Madur2,0))*$I$25)*(IF($D$40=2,IF(MOD(H221,12)=1,1,0),0))</f>
        <v>0</v>
      </c>
      <c r="U221" s="88">
        <f>(P221/SUM($P$161:$P$172)*$T$149*(1+IF($I$11='[1]Curva Cupon'!$K$6,'[1]Curva Cupon'!K188,'[1]Curva Cupon'!L188))^H221)*E221</f>
        <v>85.932846489942989</v>
      </c>
      <c r="V221" s="89">
        <f t="shared" si="62"/>
        <v>1.2164585475309277</v>
      </c>
      <c r="W221" s="90">
        <f t="shared" si="74"/>
        <v>-19.73195662257935</v>
      </c>
      <c r="X221" s="91">
        <f t="shared" si="65"/>
        <v>-62.680604469182285</v>
      </c>
      <c r="Y221" s="92">
        <f t="shared" si="70"/>
        <v>-81.196102544230698</v>
      </c>
      <c r="Z221" s="94"/>
      <c r="AA221" s="94"/>
      <c r="AB221" s="86">
        <f t="shared" si="71"/>
        <v>111.98559594075378</v>
      </c>
      <c r="AC221" s="95">
        <f t="shared" si="73"/>
        <v>-1136.5747736298706</v>
      </c>
      <c r="AD221" s="95">
        <f>AC221/(1+IF($I$11='[1]Curva Cupon'!K186,'[1]Curva Cupon'!K188,'[1]Curva Cupon'!L188))^H221</f>
        <v>-188.25116110707648</v>
      </c>
      <c r="AE221" s="98">
        <f t="shared" si="77"/>
        <v>4.366646679110818E-2</v>
      </c>
      <c r="AF221" s="96">
        <f>IF(MOD(H221,12)=6,1,0)*AVERAGE(O215:O226)/(1+IF($I$11='[1]Curva Cupon'!K186,'[1]Curva Cupon'!K188,'[1]Curva Cupon'!L188))^H221</f>
        <v>0</v>
      </c>
    </row>
    <row r="222" spans="1:32" x14ac:dyDescent="0.25">
      <c r="A222" s="1">
        <v>222</v>
      </c>
      <c r="B222" s="1">
        <f>B221</f>
        <v>15</v>
      </c>
      <c r="C222" s="2">
        <f t="shared" si="76"/>
        <v>0</v>
      </c>
      <c r="D222" s="2">
        <f t="shared" si="63"/>
        <v>0</v>
      </c>
      <c r="E222" s="2">
        <v>1</v>
      </c>
      <c r="H222" s="82">
        <f t="shared" si="66"/>
        <v>182</v>
      </c>
      <c r="I222" s="83">
        <f t="shared" si="67"/>
        <v>-316997.1861330737</v>
      </c>
      <c r="J222" s="84">
        <f t="shared" si="56"/>
        <v>-2097.3447205716493</v>
      </c>
      <c r="K222" s="84">
        <f t="shared" si="58"/>
        <v>4235.2936311788753</v>
      </c>
      <c r="L222" s="84">
        <f t="shared" si="59"/>
        <v>6332.6383517505246</v>
      </c>
      <c r="M222" s="84">
        <f t="shared" si="60"/>
        <v>0</v>
      </c>
      <c r="N222" s="84">
        <f t="shared" si="79"/>
        <v>-323329.8244848242</v>
      </c>
      <c r="O222" s="85">
        <f t="shared" si="64"/>
        <v>-317239.31894050207</v>
      </c>
      <c r="P222" s="85">
        <f t="shared" si="61"/>
        <v>-323573.29504256981</v>
      </c>
      <c r="Q222" s="84">
        <f t="shared" si="68"/>
        <v>-2098.9467409918684</v>
      </c>
      <c r="R222" s="86">
        <f t="shared" si="69"/>
        <v>-1224.1348640672466</v>
      </c>
      <c r="S222" s="86">
        <f t="shared" si="72"/>
        <v>-874.81187692462186</v>
      </c>
      <c r="T222" s="97">
        <f t="array" ref="T222">(AVERAGE(I222:I233)*INDEX(tasapd,MATCH($I$24&amp;B222&amp;B222,Buck&amp;Madur1&amp;Madur2,0))*$I$25)*(IF($D$40=2,IF(MOD(H222,12)=1,1,0),0))</f>
        <v>0</v>
      </c>
      <c r="U222" s="88">
        <f>(P222/SUM($P$161:$P$172)*$T$149*(1+IF($I$11='[1]Curva Cupon'!$K$6,'[1]Curva Cupon'!K189,'[1]Curva Cupon'!L189))^H222)*E222</f>
        <v>88.523587555463678</v>
      </c>
      <c r="V222" s="89">
        <f t="shared" si="62"/>
        <v>1.2164585475309277</v>
      </c>
      <c r="W222" s="90">
        <f t="shared" si="74"/>
        <v>-20.131254408698979</v>
      </c>
      <c r="X222" s="91">
        <f t="shared" si="65"/>
        <v>-63.949015254585319</v>
      </c>
      <c r="Y222" s="92">
        <f t="shared" si="70"/>
        <v>-82.863811115753364</v>
      </c>
      <c r="Z222" s="94"/>
      <c r="AA222" s="94"/>
      <c r="AB222" s="86">
        <f t="shared" si="71"/>
        <v>112.24360110731449</v>
      </c>
      <c r="AC222" s="95">
        <f t="shared" si="73"/>
        <v>-1158.4428767031534</v>
      </c>
      <c r="AD222" s="95">
        <f>AC222/(1+IF($I$11='[1]Curva Cupon'!K187,'[1]Curva Cupon'!K189,'[1]Curva Cupon'!L189))^H222</f>
        <v>-189.97660783405112</v>
      </c>
      <c r="AE222" s="98">
        <f t="shared" si="77"/>
        <v>4.3637586381306354E-2</v>
      </c>
      <c r="AF222" s="96">
        <f>IF(MOD(H222,12)=6,1,0)*AVERAGE(O216:O227)/(1+IF($I$11='[1]Curva Cupon'!K187,'[1]Curva Cupon'!K189,'[1]Curva Cupon'!L189))^H222</f>
        <v>0</v>
      </c>
    </row>
    <row r="223" spans="1:32" x14ac:dyDescent="0.25">
      <c r="A223" s="1">
        <v>223</v>
      </c>
      <c r="B223" s="2">
        <f>B222</f>
        <v>15</v>
      </c>
      <c r="C223" s="2">
        <f t="shared" si="76"/>
        <v>0</v>
      </c>
      <c r="D223" s="2">
        <f t="shared" si="63"/>
        <v>0</v>
      </c>
      <c r="E223" s="2">
        <v>1</v>
      </c>
      <c r="H223" s="82">
        <f t="shared" si="66"/>
        <v>183</v>
      </c>
      <c r="I223" s="83">
        <f t="shared" si="67"/>
        <v>-323329.8244848242</v>
      </c>
      <c r="J223" s="84">
        <f t="shared" si="56"/>
        <v>-2139.2432805442227</v>
      </c>
      <c r="K223" s="84">
        <f t="shared" si="58"/>
        <v>4235.2936311788753</v>
      </c>
      <c r="L223" s="84">
        <f t="shared" si="59"/>
        <v>6374.5369117230985</v>
      </c>
      <c r="M223" s="84">
        <f t="shared" si="60"/>
        <v>0</v>
      </c>
      <c r="N223" s="84">
        <f t="shared" si="79"/>
        <v>-329704.36139654729</v>
      </c>
      <c r="O223" s="85">
        <f t="shared" si="64"/>
        <v>-323573.29504256981</v>
      </c>
      <c r="P223" s="85">
        <f t="shared" si="61"/>
        <v>-329949.16970461019</v>
      </c>
      <c r="Q223" s="84">
        <f t="shared" si="68"/>
        <v>-2140.8541519059891</v>
      </c>
      <c r="R223" s="86">
        <f t="shared" si="69"/>
        <v>-1248.5758476143208</v>
      </c>
      <c r="S223" s="86">
        <f t="shared" si="72"/>
        <v>-892.27830429166829</v>
      </c>
      <c r="T223" s="97">
        <f t="array" ref="T223">(AVERAGE(I223:I234)*INDEX(tasapd,MATCH($I$24&amp;B223&amp;B223,Buck&amp;Madur1&amp;Madur2,0))*$I$25)*(IF($D$40=2,IF(MOD(H223,12)=1,1,0),0))</f>
        <v>0</v>
      </c>
      <c r="U223" s="88">
        <f>(P223/SUM($P$161:$P$172)*$T$149*(1+IF($I$11='[1]Curva Cupon'!$K$6,'[1]Curva Cupon'!K190,'[1]Curva Cupon'!L190))^H223)*E223</f>
        <v>91.169069018223936</v>
      </c>
      <c r="V223" s="89">
        <f t="shared" si="62"/>
        <v>1.2164585475309277</v>
      </c>
      <c r="W223" s="90">
        <f t="shared" si="74"/>
        <v>-20.533193502362391</v>
      </c>
      <c r="X223" s="91">
        <f t="shared" si="65"/>
        <v>-65.225816427044265</v>
      </c>
      <c r="Y223" s="92">
        <f t="shared" si="70"/>
        <v>-84.542551381875725</v>
      </c>
      <c r="Z223" s="94"/>
      <c r="AA223" s="94"/>
      <c r="AB223" s="86">
        <f t="shared" si="71"/>
        <v>112.50220069555424</v>
      </c>
      <c r="AC223" s="95">
        <f t="shared" si="73"/>
        <v>-1180.4921253873222</v>
      </c>
      <c r="AD223" s="95">
        <f>AC223/(1+IF($I$11='[1]Curva Cupon'!K188,'[1]Curva Cupon'!K190,'[1]Curva Cupon'!L190))^H223</f>
        <v>-191.67896434721055</v>
      </c>
      <c r="AE223" s="98">
        <f t="shared" si="77"/>
        <v>4.3610921520500029E-2</v>
      </c>
      <c r="AF223" s="96">
        <f>IF(MOD(H223,12)=6,1,0)*AVERAGE(O217:O228)/(1+IF($I$11='[1]Curva Cupon'!K188,'[1]Curva Cupon'!K190,'[1]Curva Cupon'!L190))^H223</f>
        <v>0</v>
      </c>
    </row>
    <row r="224" spans="1:32" x14ac:dyDescent="0.25">
      <c r="A224" s="1">
        <v>224</v>
      </c>
      <c r="B224" s="2">
        <f t="shared" ref="B224:B232" si="82">B223</f>
        <v>15</v>
      </c>
      <c r="C224" s="2">
        <f t="shared" si="76"/>
        <v>0</v>
      </c>
      <c r="D224" s="2">
        <f t="shared" si="63"/>
        <v>0</v>
      </c>
      <c r="E224" s="2">
        <v>1</v>
      </c>
      <c r="H224" s="82">
        <f t="shared" si="66"/>
        <v>184</v>
      </c>
      <c r="I224" s="83">
        <f t="shared" si="67"/>
        <v>-329704.36139654729</v>
      </c>
      <c r="J224" s="84">
        <f t="shared" si="56"/>
        <v>-2181.4190534619006</v>
      </c>
      <c r="K224" s="84">
        <f t="shared" si="58"/>
        <v>4235.2936311788753</v>
      </c>
      <c r="L224" s="84">
        <f t="shared" si="59"/>
        <v>6416.7126846407755</v>
      </c>
      <c r="M224" s="84">
        <f t="shared" si="60"/>
        <v>0</v>
      </c>
      <c r="N224" s="84">
        <f t="shared" si="79"/>
        <v>-336121.07408118807</v>
      </c>
      <c r="O224" s="85">
        <f t="shared" si="64"/>
        <v>-329949.16970461019</v>
      </c>
      <c r="P224" s="85">
        <f t="shared" si="61"/>
        <v>-336367.22013956826</v>
      </c>
      <c r="Q224" s="84">
        <f t="shared" si="68"/>
        <v>-2183.0387757652156</v>
      </c>
      <c r="R224" s="86">
        <f t="shared" si="69"/>
        <v>-1273.1785055975529</v>
      </c>
      <c r="S224" s="86">
        <f t="shared" si="72"/>
        <v>-909.86027016766275</v>
      </c>
      <c r="T224" s="97">
        <f t="array" ref="T224">(AVERAGE(I224:I235)*INDEX(tasapd,MATCH($I$24&amp;B224&amp;B224,Buck&amp;Madur1&amp;Madur2,0))*$I$25)*(IF($D$40=2,IF(MOD(H224,12)=1,1,0),0))</f>
        <v>0</v>
      </c>
      <c r="U224" s="88">
        <f>(P224/SUM($P$161:$P$172)*$T$149*(1+IF($I$11='[1]Curva Cupon'!$K$6,'[1]Curva Cupon'!K191,'[1]Curva Cupon'!L191))^H224)*E224</f>
        <v>93.870318580387305</v>
      </c>
      <c r="V224" s="89">
        <f t="shared" si="62"/>
        <v>1.2164585475309277</v>
      </c>
      <c r="W224" s="90">
        <f t="shared" si="74"/>
        <v>-20.937791379221363</v>
      </c>
      <c r="X224" s="91">
        <f t="shared" si="65"/>
        <v>-66.511063499777435</v>
      </c>
      <c r="Y224" s="92">
        <f t="shared" si="70"/>
        <v>-86.232396331467868</v>
      </c>
      <c r="Z224" s="94"/>
      <c r="AA224" s="94"/>
      <c r="AB224" s="86">
        <f t="shared" si="71"/>
        <v>112.76139607496945</v>
      </c>
      <c r="AC224" s="95">
        <f t="shared" si="73"/>
        <v>-1202.7243811544874</v>
      </c>
      <c r="AD224" s="95">
        <f>AC224/(1+IF($I$11='[1]Curva Cupon'!K189,'[1]Curva Cupon'!K191,'[1]Curva Cupon'!L191))^H224</f>
        <v>-193.35852706568747</v>
      </c>
      <c r="AE224" s="98">
        <f t="shared" si="77"/>
        <v>4.3586393873142365E-2</v>
      </c>
      <c r="AF224" s="96">
        <f>IF(MOD(H224,12)=6,1,0)*AVERAGE(O218:O229)/(1+IF($I$11='[1]Curva Cupon'!K189,'[1]Curva Cupon'!K191,'[1]Curva Cupon'!L191))^H224</f>
        <v>0</v>
      </c>
    </row>
    <row r="225" spans="1:32" x14ac:dyDescent="0.25">
      <c r="A225" s="1">
        <v>225</v>
      </c>
      <c r="B225" s="2">
        <f t="shared" si="82"/>
        <v>15</v>
      </c>
      <c r="C225" s="2">
        <f t="shared" si="76"/>
        <v>0</v>
      </c>
      <c r="D225" s="2">
        <f t="shared" si="63"/>
        <v>0</v>
      </c>
      <c r="E225" s="2">
        <v>1</v>
      </c>
      <c r="H225" s="82">
        <f t="shared" si="66"/>
        <v>185</v>
      </c>
      <c r="I225" s="83">
        <f t="shared" si="67"/>
        <v>-336121.07408118807</v>
      </c>
      <c r="J225" s="84">
        <f t="shared" si="56"/>
        <v>-2223.8738734454032</v>
      </c>
      <c r="K225" s="84">
        <f t="shared" si="58"/>
        <v>4235.2936311788753</v>
      </c>
      <c r="L225" s="84">
        <f t="shared" si="59"/>
        <v>6459.1675046242781</v>
      </c>
      <c r="M225" s="84">
        <f t="shared" si="60"/>
        <v>0</v>
      </c>
      <c r="N225" s="84">
        <f t="shared" si="79"/>
        <v>-342580.24158581236</v>
      </c>
      <c r="O225" s="85">
        <f t="shared" si="64"/>
        <v>-336367.22013956826</v>
      </c>
      <c r="P225" s="85">
        <f t="shared" si="61"/>
        <v>-342827.72539450985</v>
      </c>
      <c r="Q225" s="84">
        <f t="shared" si="68"/>
        <v>-2225.5024466902664</v>
      </c>
      <c r="R225" s="86">
        <f t="shared" si="69"/>
        <v>-1297.9439077015954</v>
      </c>
      <c r="S225" s="86">
        <f t="shared" si="72"/>
        <v>-927.55853898867099</v>
      </c>
      <c r="T225" s="97">
        <f t="array" ref="T225">(AVERAGE(I225:I236)*INDEX(tasapd,MATCH($I$24&amp;B225&amp;B225,Buck&amp;Madur1&amp;Madur2,0))*$I$25)*(IF($D$40=2,IF(MOD(H225,12)=1,1,0),0))</f>
        <v>0</v>
      </c>
      <c r="U225" s="88">
        <f>(P225/SUM($P$161:$P$172)*$T$149*(1+IF($I$11='[1]Curva Cupon'!$K$6,'[1]Curva Cupon'!K192,'[1]Curva Cupon'!L192))^H225)*E225</f>
        <v>96.628382223378964</v>
      </c>
      <c r="V225" s="89">
        <f t="shared" si="62"/>
        <v>1.2164585475309277</v>
      </c>
      <c r="W225" s="90">
        <f t="shared" si="74"/>
        <v>-21.345065630551584</v>
      </c>
      <c r="X225" s="91">
        <f t="shared" si="65"/>
        <v>-67.804812353294565</v>
      </c>
      <c r="Y225" s="92">
        <f t="shared" si="70"/>
        <v>-87.933419436315219</v>
      </c>
      <c r="Z225" s="94"/>
      <c r="AA225" s="94"/>
      <c r="AB225" s="86">
        <f t="shared" si="71"/>
        <v>113.02118861821165</v>
      </c>
      <c r="AC225" s="95">
        <f t="shared" si="73"/>
        <v>-1225.141529266577</v>
      </c>
      <c r="AD225" s="95">
        <f>AC225/(1+IF($I$11='[1]Curva Cupon'!K190,'[1]Curva Cupon'!K192,'[1]Curva Cupon'!L192))^H225</f>
        <v>-195.01558954911687</v>
      </c>
      <c r="AE225" s="98">
        <f t="shared" si="77"/>
        <v>4.3563929839621728E-2</v>
      </c>
      <c r="AF225" s="96">
        <f>IF(MOD(H225,12)=6,1,0)*AVERAGE(O219:O230)/(1+IF($I$11='[1]Curva Cupon'!K190,'[1]Curva Cupon'!K192,'[1]Curva Cupon'!L192))^H225</f>
        <v>0</v>
      </c>
    </row>
    <row r="226" spans="1:32" x14ac:dyDescent="0.25">
      <c r="A226" s="1">
        <v>226</v>
      </c>
      <c r="B226" s="2">
        <f t="shared" si="82"/>
        <v>15</v>
      </c>
      <c r="C226" s="2">
        <f t="shared" si="76"/>
        <v>0</v>
      </c>
      <c r="D226" s="2">
        <f t="shared" si="63"/>
        <v>0</v>
      </c>
      <c r="E226" s="2">
        <v>1</v>
      </c>
      <c r="H226" s="82">
        <f t="shared" si="66"/>
        <v>186</v>
      </c>
      <c r="I226" s="83">
        <f t="shared" si="67"/>
        <v>-342580.24158581236</v>
      </c>
      <c r="J226" s="84">
        <f t="shared" ref="J226:J289" si="83">I226*$I$18</f>
        <v>-2266.6095867505196</v>
      </c>
      <c r="K226" s="84">
        <f t="shared" si="58"/>
        <v>4235.2936311788753</v>
      </c>
      <c r="L226" s="84">
        <f t="shared" si="59"/>
        <v>6501.9032179293954</v>
      </c>
      <c r="M226" s="84">
        <f t="shared" si="60"/>
        <v>0</v>
      </c>
      <c r="N226" s="84">
        <f t="shared" si="79"/>
        <v>-349082.14480374177</v>
      </c>
      <c r="O226" s="85">
        <f t="shared" si="64"/>
        <v>-342827.72539450985</v>
      </c>
      <c r="P226" s="85">
        <f t="shared" si="61"/>
        <v>-349330.9663627565</v>
      </c>
      <c r="Q226" s="84">
        <f t="shared" si="68"/>
        <v>-2268.247010936931</v>
      </c>
      <c r="R226" s="86">
        <f t="shared" si="69"/>
        <v>-1322.8731306884436</v>
      </c>
      <c r="S226" s="86">
        <f t="shared" si="72"/>
        <v>-945.37388024848747</v>
      </c>
      <c r="T226" s="97">
        <f t="array" ref="T226">(AVERAGE(I226:I237)*INDEX(tasapd,MATCH($I$24&amp;B226&amp;B226,Buck&amp;Madur1&amp;Madur2,0))*$I$25)*(IF($D$40=2,IF(MOD(H226,12)=1,1,0),0))</f>
        <v>0</v>
      </c>
      <c r="U226" s="88">
        <f>(P226/SUM($P$161:$P$172)*$T$149*(1+IF($I$11='[1]Curva Cupon'!$K$6,'[1]Curva Cupon'!K193,'[1]Curva Cupon'!L193))^H226)*E226</f>
        <v>99.444324524017958</v>
      </c>
      <c r="V226" s="89">
        <f t="shared" si="62"/>
        <v>1.2164585475309277</v>
      </c>
      <c r="W226" s="90">
        <f t="shared" si="74"/>
        <v>-21.755033964017706</v>
      </c>
      <c r="X226" s="91">
        <f t="shared" si="65"/>
        <v>-69.107119237826979</v>
      </c>
      <c r="Y226" s="92">
        <f t="shared" si="70"/>
        <v>-89.645694654313743</v>
      </c>
      <c r="Z226" s="94"/>
      <c r="AA226" s="94"/>
      <c r="AB226" s="86">
        <f t="shared" si="71"/>
        <v>113.28157970109478</v>
      </c>
      <c r="AC226" s="95">
        <f t="shared" si="73"/>
        <v>-1247.745479127914</v>
      </c>
      <c r="AD226" s="95">
        <f>AC226/(1+IF($I$11='[1]Curva Cupon'!K191,'[1]Curva Cupon'!K193,'[1]Curva Cupon'!L193))^H226</f>
        <v>-196.65044252779154</v>
      </c>
      <c r="AE226" s="98">
        <f t="shared" si="77"/>
        <v>4.3543460223524996E-2</v>
      </c>
      <c r="AF226" s="96">
        <f>IF(MOD(H226,12)=6,1,0)*AVERAGE(O220:O231)/(1+IF($I$11='[1]Curva Cupon'!K191,'[1]Curva Cupon'!K193,'[1]Curva Cupon'!L193))^H226</f>
        <v>-53561.291163967056</v>
      </c>
    </row>
    <row r="227" spans="1:32" x14ac:dyDescent="0.25">
      <c r="A227" s="1">
        <v>227</v>
      </c>
      <c r="B227" s="2">
        <f t="shared" si="82"/>
        <v>15</v>
      </c>
      <c r="C227" s="2">
        <f t="shared" si="76"/>
        <v>0</v>
      </c>
      <c r="D227" s="2">
        <f t="shared" si="63"/>
        <v>0</v>
      </c>
      <c r="E227" s="2">
        <v>1</v>
      </c>
      <c r="H227" s="82">
        <f t="shared" si="66"/>
        <v>187</v>
      </c>
      <c r="I227" s="83">
        <f t="shared" si="67"/>
        <v>-349082.14480374177</v>
      </c>
      <c r="J227" s="84">
        <f t="shared" si="83"/>
        <v>-2309.6280518484009</v>
      </c>
      <c r="K227" s="84">
        <f t="shared" si="58"/>
        <v>4235.2936311788753</v>
      </c>
      <c r="L227" s="84">
        <f t="shared" si="59"/>
        <v>6544.9216830272762</v>
      </c>
      <c r="M227" s="84">
        <f t="shared" si="60"/>
        <v>0</v>
      </c>
      <c r="N227" s="84">
        <f t="shared" si="79"/>
        <v>-355627.06648676906</v>
      </c>
      <c r="O227" s="85">
        <f t="shared" si="64"/>
        <v>-349330.9663627565</v>
      </c>
      <c r="P227" s="85">
        <f t="shared" si="61"/>
        <v>-355877.22579610109</v>
      </c>
      <c r="Q227" s="84">
        <f t="shared" si="68"/>
        <v>-2311.27432697636</v>
      </c>
      <c r="R227" s="86">
        <f t="shared" si="69"/>
        <v>-1347.9672584442601</v>
      </c>
      <c r="S227" s="86">
        <f t="shared" si="72"/>
        <v>-963.30706853209995</v>
      </c>
      <c r="T227" s="97">
        <f t="array" ref="T227">(AVERAGE(I227:I238)*INDEX(tasapd,MATCH($I$24&amp;B227&amp;B227,Buck&amp;Madur1&amp;Madur2,0))*$I$25)*(IF($D$40=2,IF(MOD(H227,12)=1,1,0),0))</f>
        <v>0</v>
      </c>
      <c r="U227" s="88">
        <f>(P227/SUM($P$161:$P$172)*$T$149*(1+IF($I$11='[1]Curva Cupon'!$K$6,'[1]Curva Cupon'!K194,'[1]Curva Cupon'!L194))^H227)*E227</f>
        <v>102.3192289760329</v>
      </c>
      <c r="V227" s="89">
        <f t="shared" si="62"/>
        <v>1.2164585475309277</v>
      </c>
      <c r="W227" s="90">
        <f t="shared" si="74"/>
        <v>-22.167714204443392</v>
      </c>
      <c r="X227" s="91">
        <f t="shared" si="65"/>
        <v>-70.41804077577369</v>
      </c>
      <c r="Y227" s="92">
        <f t="shared" si="70"/>
        <v>-91.369296432686141</v>
      </c>
      <c r="Z227" s="94"/>
      <c r="AA227" s="94"/>
      <c r="AB227" s="86">
        <f t="shared" si="71"/>
        <v>113.54257070260272</v>
      </c>
      <c r="AC227" s="95">
        <f t="shared" si="73"/>
        <v>-1270.5381646434216</v>
      </c>
      <c r="AD227" s="95">
        <f>AC227/(1+IF($I$11='[1]Curva Cupon'!K192,'[1]Curva Cupon'!K194,'[1]Curva Cupon'!L194))^H227</f>
        <v>-198.26337393252675</v>
      </c>
      <c r="AE227" s="98">
        <f t="shared" si="77"/>
        <v>4.3524919926824786E-2</v>
      </c>
      <c r="AF227" s="96">
        <f>IF(MOD(H227,12)=6,1,0)*AVERAGE(O221:O232)/(1+IF($I$11='[1]Curva Cupon'!K192,'[1]Curva Cupon'!K194,'[1]Curva Cupon'!L194))^H227</f>
        <v>0</v>
      </c>
    </row>
    <row r="228" spans="1:32" x14ac:dyDescent="0.25">
      <c r="A228" s="1">
        <v>228</v>
      </c>
      <c r="B228" s="2">
        <f t="shared" si="82"/>
        <v>15</v>
      </c>
      <c r="C228" s="2">
        <f t="shared" si="76"/>
        <v>0</v>
      </c>
      <c r="D228" s="2">
        <f t="shared" si="63"/>
        <v>0</v>
      </c>
      <c r="E228" s="2">
        <v>1</v>
      </c>
      <c r="H228" s="82">
        <f t="shared" si="66"/>
        <v>188</v>
      </c>
      <c r="I228" s="83">
        <f t="shared" si="67"/>
        <v>-355627.06648676906</v>
      </c>
      <c r="J228" s="84">
        <f t="shared" si="83"/>
        <v>-2352.9311395063764</v>
      </c>
      <c r="K228" s="84">
        <f t="shared" si="58"/>
        <v>4235.2936311788753</v>
      </c>
      <c r="L228" s="84">
        <f t="shared" si="59"/>
        <v>6588.2247706852522</v>
      </c>
      <c r="M228" s="84">
        <f t="shared" si="60"/>
        <v>0</v>
      </c>
      <c r="N228" s="84">
        <f t="shared" si="79"/>
        <v>-362215.29125745432</v>
      </c>
      <c r="O228" s="85">
        <f t="shared" si="64"/>
        <v>-355877.22579610109</v>
      </c>
      <c r="P228" s="85">
        <f t="shared" si="61"/>
        <v>-362466.78831710364</v>
      </c>
      <c r="Q228" s="84">
        <f t="shared" si="68"/>
        <v>-2354.5862655758842</v>
      </c>
      <c r="R228" s="86">
        <f t="shared" si="69"/>
        <v>-1373.2273820265111</v>
      </c>
      <c r="S228" s="86">
        <f t="shared" si="72"/>
        <v>-981.3588835493731</v>
      </c>
      <c r="T228" s="97">
        <f t="array" ref="T228">(AVERAGE(I228:I239)*INDEX(tasapd,MATCH($I$24&amp;B228&amp;B228,Buck&amp;Madur1&amp;Madur2,0))*$I$25)*(IF($D$40=2,IF(MOD(H228,12)=1,1,0),0))</f>
        <v>0</v>
      </c>
      <c r="U228" s="88">
        <f>(P228/SUM($P$161:$P$172)*$T$149*(1+IF($I$11='[1]Curva Cupon'!$K$6,'[1]Curva Cupon'!K195,'[1]Curva Cupon'!L195))^H228)*E228</f>
        <v>105.25419831705177</v>
      </c>
      <c r="V228" s="89">
        <f t="shared" si="62"/>
        <v>1.2164585475309277</v>
      </c>
      <c r="W228" s="90">
        <f t="shared" si="74"/>
        <v>-22.583124294586479</v>
      </c>
      <c r="X228" s="91">
        <f t="shared" si="65"/>
        <v>-71.737633964163862</v>
      </c>
      <c r="Y228" s="92">
        <f t="shared" si="70"/>
        <v>-93.104299711219412</v>
      </c>
      <c r="Z228" s="94"/>
      <c r="AA228" s="94"/>
      <c r="AB228" s="86">
        <f t="shared" si="71"/>
        <v>113.80416300489627</v>
      </c>
      <c r="AC228" s="95">
        <f t="shared" si="73"/>
        <v>-1293.5215445825406</v>
      </c>
      <c r="AD228" s="95">
        <f>AC228/(1+IF($I$11='[1]Curva Cupon'!K193,'[1]Curva Cupon'!K195,'[1]Curva Cupon'!L195))^H228</f>
        <v>-199.85466892423472</v>
      </c>
      <c r="AE228" s="98">
        <f t="shared" si="77"/>
        <v>4.3508247670297789E-2</v>
      </c>
      <c r="AF228" s="96">
        <f>IF(MOD(H228,12)=6,1,0)*AVERAGE(O222:O233)/(1+IF($I$11='[1]Curva Cupon'!K193,'[1]Curva Cupon'!K195,'[1]Curva Cupon'!L195))^H228</f>
        <v>0</v>
      </c>
    </row>
    <row r="229" spans="1:32" x14ac:dyDescent="0.25">
      <c r="A229" s="1">
        <v>229</v>
      </c>
      <c r="B229" s="2">
        <f t="shared" si="82"/>
        <v>15</v>
      </c>
      <c r="C229" s="2">
        <f t="shared" si="76"/>
        <v>0</v>
      </c>
      <c r="D229" s="2">
        <f t="shared" si="63"/>
        <v>0</v>
      </c>
      <c r="E229" s="2">
        <v>1</v>
      </c>
      <c r="H229" s="82">
        <f t="shared" si="66"/>
        <v>189</v>
      </c>
      <c r="I229" s="83">
        <f t="shared" si="67"/>
        <v>-362215.29125745432</v>
      </c>
      <c r="J229" s="84">
        <f t="shared" si="83"/>
        <v>-2396.5207328693141</v>
      </c>
      <c r="K229" s="84">
        <f t="shared" si="58"/>
        <v>4235.2936311788753</v>
      </c>
      <c r="L229" s="84">
        <f t="shared" si="59"/>
        <v>6631.8143640481894</v>
      </c>
      <c r="M229" s="84">
        <f t="shared" si="60"/>
        <v>0</v>
      </c>
      <c r="N229" s="84">
        <f t="shared" si="79"/>
        <v>-368847.1056215025</v>
      </c>
      <c r="O229" s="85">
        <f t="shared" si="64"/>
        <v>-362466.78831710364</v>
      </c>
      <c r="P229" s="85">
        <f t="shared" si="61"/>
        <v>-369099.94043146912</v>
      </c>
      <c r="Q229" s="84">
        <f t="shared" si="68"/>
        <v>-2398.1847098803701</v>
      </c>
      <c r="R229" s="86">
        <f t="shared" si="69"/>
        <v>-1398.6545997114126</v>
      </c>
      <c r="S229" s="86">
        <f t="shared" si="72"/>
        <v>-999.53011016895744</v>
      </c>
      <c r="T229" s="97">
        <f t="array" ref="T229">(AVERAGE(I229:I240)*INDEX(tasapd,MATCH($I$24&amp;B229&amp;B229,Buck&amp;Madur1&amp;Madur2,0))*$I$25)*(IF($D$40=2,IF(MOD(H229,12)=1,1,0),0))</f>
        <v>0</v>
      </c>
      <c r="U229" s="88">
        <f>(P229/SUM($P$161:$P$172)*$T$149*(1+IF($I$11='[1]Curva Cupon'!$K$6,'[1]Curva Cupon'!K196,'[1]Curva Cupon'!L196))^H229)*E229</f>
        <v>108.25035486115826</v>
      </c>
      <c r="V229" s="89">
        <f t="shared" si="62"/>
        <v>1.2164585475309277</v>
      </c>
      <c r="W229" s="90">
        <f t="shared" si="74"/>
        <v>-23.00128229591925</v>
      </c>
      <c r="X229" s="91">
        <f t="shared" si="65"/>
        <v>-73.065956177135419</v>
      </c>
      <c r="Y229" s="92">
        <f t="shared" si="70"/>
        <v>-94.850779925523739</v>
      </c>
      <c r="Z229" s="94"/>
      <c r="AA229" s="94"/>
      <c r="AB229" s="86">
        <f t="shared" si="71"/>
        <v>114.06635799332064</v>
      </c>
      <c r="AC229" s="95">
        <f t="shared" si="73"/>
        <v>-1316.6976029489601</v>
      </c>
      <c r="AD229" s="95">
        <f>AC229/(1+IF($I$11='[1]Curva Cupon'!K194,'[1]Curva Cupon'!K196,'[1]Curva Cupon'!L196))^H229</f>
        <v>-201.42460992321469</v>
      </c>
      <c r="AE229" s="98">
        <f t="shared" si="77"/>
        <v>4.3493385736774165E-2</v>
      </c>
      <c r="AF229" s="96">
        <f>IF(MOD(H229,12)=6,1,0)*AVERAGE(O223:O234)/(1+IF($I$11='[1]Curva Cupon'!K194,'[1]Curva Cupon'!K196,'[1]Curva Cupon'!L196))^H229</f>
        <v>0</v>
      </c>
    </row>
    <row r="230" spans="1:32" x14ac:dyDescent="0.25">
      <c r="A230" s="1">
        <v>230</v>
      </c>
      <c r="B230" s="2">
        <f t="shared" si="82"/>
        <v>15</v>
      </c>
      <c r="C230" s="2">
        <f t="shared" si="76"/>
        <v>0</v>
      </c>
      <c r="D230" s="2">
        <f t="shared" si="63"/>
        <v>0</v>
      </c>
      <c r="E230" s="2">
        <v>1</v>
      </c>
      <c r="H230" s="82">
        <f t="shared" si="66"/>
        <v>190</v>
      </c>
      <c r="I230" s="83">
        <f t="shared" si="67"/>
        <v>-368847.1056215025</v>
      </c>
      <c r="J230" s="84">
        <f t="shared" si="83"/>
        <v>-2440.3987275415088</v>
      </c>
      <c r="K230" s="84">
        <f t="shared" si="58"/>
        <v>4235.2936311788753</v>
      </c>
      <c r="L230" s="84">
        <f t="shared" si="59"/>
        <v>6675.6923587203837</v>
      </c>
      <c r="M230" s="84">
        <f t="shared" si="60"/>
        <v>0</v>
      </c>
      <c r="N230" s="84">
        <f t="shared" si="79"/>
        <v>-375522.79798022291</v>
      </c>
      <c r="O230" s="85">
        <f t="shared" si="64"/>
        <v>-369099.94043146912</v>
      </c>
      <c r="P230" s="85">
        <f t="shared" si="61"/>
        <v>-375776.97054050682</v>
      </c>
      <c r="Q230" s="84">
        <f t="shared" si="68"/>
        <v>-2442.0715554941125</v>
      </c>
      <c r="R230" s="86">
        <f t="shared" si="69"/>
        <v>-1424.2500170416934</v>
      </c>
      <c r="S230" s="86">
        <f t="shared" si="72"/>
        <v>-1017.8215384524192</v>
      </c>
      <c r="T230" s="97">
        <f t="array" ref="T230">(AVERAGE(I230:I241)*INDEX(tasapd,MATCH($I$24&amp;B230&amp;B230,Buck&amp;Madur1&amp;Madur2,0))*$I$25)*(IF($D$40=2,IF(MOD(H230,12)=1,1,0),0))</f>
        <v>0</v>
      </c>
      <c r="U230" s="88">
        <f>(P230/SUM($P$161:$P$172)*$T$149*(1+IF($I$11='[1]Curva Cupon'!$K$6,'[1]Curva Cupon'!K197,'[1]Curva Cupon'!L197))^H230)*E230</f>
        <v>111.30884083710865</v>
      </c>
      <c r="V230" s="89">
        <f t="shared" si="62"/>
        <v>1.2164585475309277</v>
      </c>
      <c r="W230" s="90">
        <f t="shared" si="74"/>
        <v>-23.422206389413901</v>
      </c>
      <c r="X230" s="91">
        <f t="shared" si="65"/>
        <v>-74.403065168430089</v>
      </c>
      <c r="Y230" s="92">
        <f t="shared" si="70"/>
        <v>-96.608813010313057</v>
      </c>
      <c r="Z230" s="94"/>
      <c r="AA230" s="94"/>
      <c r="AB230" s="86">
        <f t="shared" si="71"/>
        <v>114.32915705641268</v>
      </c>
      <c r="AC230" s="95">
        <f t="shared" si="73"/>
        <v>-1340.0683493562535</v>
      </c>
      <c r="AD230" s="95">
        <f>AC230/(1+IF($I$11='[1]Curva Cupon'!K195,'[1]Curva Cupon'!K197,'[1]Curva Cupon'!L197))^H230</f>
        <v>-202.97347663815992</v>
      </c>
      <c r="AE230" s="98">
        <f t="shared" si="77"/>
        <v>4.3480279735075456E-2</v>
      </c>
      <c r="AF230" s="96">
        <f>IF(MOD(H230,12)=6,1,0)*AVERAGE(O224:O235)/(1+IF($I$11='[1]Curva Cupon'!K195,'[1]Curva Cupon'!K197,'[1]Curva Cupon'!L197))^H230</f>
        <v>0</v>
      </c>
    </row>
    <row r="231" spans="1:32" x14ac:dyDescent="0.25">
      <c r="A231" s="1">
        <v>231</v>
      </c>
      <c r="B231" s="2">
        <f t="shared" si="82"/>
        <v>15</v>
      </c>
      <c r="C231" s="2">
        <f t="shared" si="76"/>
        <v>0</v>
      </c>
      <c r="D231" s="2">
        <f t="shared" si="63"/>
        <v>0</v>
      </c>
      <c r="E231" s="2">
        <v>1</v>
      </c>
      <c r="H231" s="82">
        <f t="shared" si="66"/>
        <v>191</v>
      </c>
      <c r="I231" s="83">
        <f t="shared" si="67"/>
        <v>-375522.79798022291</v>
      </c>
      <c r="J231" s="84">
        <f t="shared" si="83"/>
        <v>-2484.5670316691203</v>
      </c>
      <c r="K231" s="84">
        <f t="shared" si="58"/>
        <v>4235.2936311788753</v>
      </c>
      <c r="L231" s="84">
        <f t="shared" si="59"/>
        <v>6719.8606628479956</v>
      </c>
      <c r="M231" s="84">
        <f t="shared" si="60"/>
        <v>0</v>
      </c>
      <c r="N231" s="84">
        <f t="shared" si="79"/>
        <v>-382242.6586430709</v>
      </c>
      <c r="O231" s="85">
        <f t="shared" si="64"/>
        <v>-375776.97054050682</v>
      </c>
      <c r="P231" s="85">
        <f t="shared" si="61"/>
        <v>-382498.16895367205</v>
      </c>
      <c r="Q231" s="84">
        <f t="shared" si="68"/>
        <v>-2486.2487105632727</v>
      </c>
      <c r="R231" s="86">
        <f t="shared" si="69"/>
        <v>-1450.0147468746707</v>
      </c>
      <c r="S231" s="86">
        <f t="shared" si="72"/>
        <v>-1036.233963688602</v>
      </c>
      <c r="T231" s="97">
        <f t="array" ref="T231">(AVERAGE(I231:I242)*INDEX(tasapd,MATCH($I$24&amp;B231&amp;B231,Buck&amp;Madur1&amp;Madur2,0))*$I$25)*(IF($D$40=2,IF(MOD(H231,12)=1,1,0),0))</f>
        <v>0</v>
      </c>
      <c r="U231" s="88">
        <f>(P231/SUM($P$161:$P$172)*$T$149*(1+IF($I$11='[1]Curva Cupon'!$K$6,'[1]Curva Cupon'!K198,'[1]Curva Cupon'!L198))^H231)*E231</f>
        <v>114.4308187323045</v>
      </c>
      <c r="V231" s="89">
        <f t="shared" si="62"/>
        <v>1.2164585475309277</v>
      </c>
      <c r="W231" s="90">
        <f t="shared" si="74"/>
        <v>-23.845914876333172</v>
      </c>
      <c r="X231" s="91">
        <f t="shared" si="65"/>
        <v>-75.749019073905032</v>
      </c>
      <c r="Y231" s="92">
        <f t="shared" si="70"/>
        <v>-98.378475402707267</v>
      </c>
      <c r="Z231" s="94"/>
      <c r="AA231" s="94"/>
      <c r="AB231" s="86">
        <f t="shared" si="71"/>
        <v>114.59256158590853</v>
      </c>
      <c r="AC231" s="95">
        <f t="shared" si="73"/>
        <v>-1363.6358194095221</v>
      </c>
      <c r="AD231" s="95">
        <f>AC231/(1+IF($I$11='[1]Curva Cupon'!K196,'[1]Curva Cupon'!K198,'[1]Curva Cupon'!L198))^H231</f>
        <v>-204.50154609488499</v>
      </c>
      <c r="AE231" s="98">
        <f t="shared" si="77"/>
        <v>4.3468878382725007E-2</v>
      </c>
      <c r="AF231" s="96">
        <f>IF(MOD(H231,12)=6,1,0)*AVERAGE(O225:O236)/(1+IF($I$11='[1]Curva Cupon'!K196,'[1]Curva Cupon'!K198,'[1]Curva Cupon'!L198))^H231</f>
        <v>0</v>
      </c>
    </row>
    <row r="232" spans="1:32" x14ac:dyDescent="0.25">
      <c r="A232" s="1">
        <v>232</v>
      </c>
      <c r="B232" s="2">
        <f t="shared" si="82"/>
        <v>15</v>
      </c>
      <c r="C232" s="2">
        <f t="shared" si="76"/>
        <v>0</v>
      </c>
      <c r="D232" s="2">
        <f t="shared" si="63"/>
        <v>0</v>
      </c>
      <c r="E232" s="2">
        <v>1</v>
      </c>
      <c r="H232" s="82">
        <f t="shared" si="66"/>
        <v>192</v>
      </c>
      <c r="I232" s="83">
        <f t="shared" si="67"/>
        <v>-382242.6586430709</v>
      </c>
      <c r="J232" s="84">
        <f t="shared" si="83"/>
        <v>-2529.0275660231537</v>
      </c>
      <c r="K232" s="84">
        <f t="shared" si="58"/>
        <v>4235.2936311788753</v>
      </c>
      <c r="L232" s="84">
        <f t="shared" si="59"/>
        <v>6764.321197202029</v>
      </c>
      <c r="M232" s="84">
        <f t="shared" si="60"/>
        <v>0</v>
      </c>
      <c r="N232" s="84">
        <f t="shared" si="79"/>
        <v>-389006.97984027292</v>
      </c>
      <c r="O232" s="85">
        <f t="shared" si="64"/>
        <v>-382498.16895367205</v>
      </c>
      <c r="P232" s="85">
        <f t="shared" si="61"/>
        <v>-389263.82790119137</v>
      </c>
      <c r="Q232" s="84">
        <f t="shared" si="68"/>
        <v>-2530.7180958588538</v>
      </c>
      <c r="R232" s="86">
        <f t="shared" si="69"/>
        <v>-1475.9499094306466</v>
      </c>
      <c r="S232" s="86">
        <f t="shared" si="72"/>
        <v>-1054.7681864282072</v>
      </c>
      <c r="T232" s="97">
        <f t="array" ref="T232">(AVERAGE(I232:I243)*INDEX(tasapd,MATCH($I$24&amp;B232&amp;B232,Buck&amp;Madur1&amp;Madur2,0))*$I$25)*(IF($D$40=2,IF(MOD(H232,12)=1,1,0),0))</f>
        <v>0</v>
      </c>
      <c r="U232" s="88">
        <f>(P232/SUM($P$161:$P$172)*$T$149*(1+IF($I$11='[1]Curva Cupon'!$K$6,'[1]Curva Cupon'!K199,'[1]Curva Cupon'!L199))^H232)*E232</f>
        <v>117.61747164261863</v>
      </c>
      <c r="V232" s="89">
        <f t="shared" si="62"/>
        <v>1.2164585475309277</v>
      </c>
      <c r="W232" s="90">
        <f t="shared" si="74"/>
        <v>-24.272426179026237</v>
      </c>
      <c r="X232" s="91">
        <f t="shared" si="65"/>
        <v>-77.103876414060935</v>
      </c>
      <c r="Y232" s="92">
        <f t="shared" si="70"/>
        <v>-100.15984404555624</v>
      </c>
      <c r="Z232" s="94"/>
      <c r="AA232" s="94"/>
      <c r="AB232" s="86">
        <f t="shared" si="71"/>
        <v>114.85657297675051</v>
      </c>
      <c r="AC232" s="95">
        <f t="shared" si="73"/>
        <v>-1387.4020750931325</v>
      </c>
      <c r="AD232" s="95">
        <f>AC232/(1+IF($I$11='[1]Curva Cupon'!K197,'[1]Curva Cupon'!K199,'[1]Curva Cupon'!L199))^H232</f>
        <v>-206.00909266477547</v>
      </c>
      <c r="AE232" s="98">
        <f t="shared" si="77"/>
        <v>4.3459133305715415E-2</v>
      </c>
      <c r="AF232" s="96">
        <f>IF(MOD(H232,12)=6,1,0)*AVERAGE(O226:O237)/(1+IF($I$11='[1]Curva Cupon'!K197,'[1]Curva Cupon'!K199,'[1]Curva Cupon'!L199))^H232</f>
        <v>0</v>
      </c>
    </row>
    <row r="233" spans="1:32" x14ac:dyDescent="0.25">
      <c r="A233" s="1">
        <v>233</v>
      </c>
      <c r="B233" s="2">
        <f>B232+1</f>
        <v>16</v>
      </c>
      <c r="C233" s="2">
        <f t="shared" si="76"/>
        <v>0</v>
      </c>
      <c r="D233" s="2">
        <f t="shared" si="63"/>
        <v>0</v>
      </c>
      <c r="E233" s="2">
        <v>1</v>
      </c>
      <c r="H233" s="82">
        <f t="shared" si="66"/>
        <v>193</v>
      </c>
      <c r="I233" s="83">
        <f t="shared" si="67"/>
        <v>-389006.97984027292</v>
      </c>
      <c r="J233" s="84">
        <f t="shared" si="83"/>
        <v>-2573.7822640829872</v>
      </c>
      <c r="K233" s="84">
        <f t="shared" ref="K233:K296" si="84">-$I$21</f>
        <v>4235.2936311788753</v>
      </c>
      <c r="L233" s="84">
        <f t="shared" ref="L233:L296" si="85">K233-J233</f>
        <v>6809.0758952618626</v>
      </c>
      <c r="M233" s="84">
        <f t="shared" ref="M233:M296" si="86">(I233-L233)*0</f>
        <v>0</v>
      </c>
      <c r="N233" s="84">
        <f t="shared" si="79"/>
        <v>-395816.05573553476</v>
      </c>
      <c r="O233" s="85">
        <f t="shared" si="64"/>
        <v>-389263.82790119137</v>
      </c>
      <c r="P233" s="85">
        <f t="shared" ref="P233:P296" si="87">N233-$I$41*H233*$I$28*$I$29</f>
        <v>-396074.2415467705</v>
      </c>
      <c r="Q233" s="84">
        <f t="shared" si="68"/>
        <v>-2575.4816448602355</v>
      </c>
      <c r="R233" s="86">
        <f t="shared" si="69"/>
        <v>-1502.0566323416242</v>
      </c>
      <c r="S233" s="86">
        <f t="shared" si="72"/>
        <v>-1073.4250125186113</v>
      </c>
      <c r="T233" s="97">
        <f t="array" ref="T233">(AVERAGE(I233:I244)*INDEX(tasapd,MATCH($I$24&amp;B233&amp;B233,Buck&amp;Madur1&amp;Madur2,0))*$I$25)*(IF($D$40=2,IF(MOD(H233,12)=1,1,0),0))</f>
        <v>0</v>
      </c>
      <c r="U233" s="88">
        <f>(P233/SUM($P$161:$P$172)*$T$149*(1+IF($I$11='[1]Curva Cupon'!$K$6,'[1]Curva Cupon'!K200,'[1]Curva Cupon'!L200))^H233)*E233</f>
        <v>120.87000362817281</v>
      </c>
      <c r="V233" s="89">
        <f t="shared" ref="V233:V296" si="88">$L$32</f>
        <v>1.2164585475309277</v>
      </c>
      <c r="W233" s="90">
        <f t="shared" si="74"/>
        <v>-24.701758841729834</v>
      </c>
      <c r="X233" s="91">
        <f t="shared" si="65"/>
        <v>-78.467696096587048</v>
      </c>
      <c r="Y233" s="92">
        <f t="shared" si="70"/>
        <v>-101.95299639078594</v>
      </c>
      <c r="Z233" s="94"/>
      <c r="AA233" s="94"/>
      <c r="AB233" s="86">
        <f t="shared" si="71"/>
        <v>115.12119262709496</v>
      </c>
      <c r="AC233" s="95">
        <f t="shared" si="73"/>
        <v>-1411.3692051646649</v>
      </c>
      <c r="AD233" s="95">
        <f>AC233/(1+IF($I$11='[1]Curva Cupon'!K198,'[1]Curva Cupon'!K200,'[1]Curva Cupon'!L200))^H233</f>
        <v>-207.49638809296417</v>
      </c>
      <c r="AE233" s="98">
        <f t="shared" si="77"/>
        <v>4.3450998853794269E-2</v>
      </c>
      <c r="AF233" s="96">
        <f>IF(MOD(H233,12)=6,1,0)*AVERAGE(O227:O238)/(1+IF($I$11='[1]Curva Cupon'!K198,'[1]Curva Cupon'!K200,'[1]Curva Cupon'!L200))^H233</f>
        <v>0</v>
      </c>
    </row>
    <row r="234" spans="1:32" x14ac:dyDescent="0.25">
      <c r="A234" s="1">
        <v>234</v>
      </c>
      <c r="B234" s="1">
        <f>B233</f>
        <v>16</v>
      </c>
      <c r="C234" s="2">
        <f t="shared" si="76"/>
        <v>0</v>
      </c>
      <c r="D234" s="2">
        <f t="shared" ref="D234:D297" si="89">IF($I$8=2,IF(MOD(H234,12)=1,1,0),0)</f>
        <v>0</v>
      </c>
      <c r="E234" s="2">
        <v>1</v>
      </c>
      <c r="H234" s="82">
        <f t="shared" si="66"/>
        <v>194</v>
      </c>
      <c r="I234" s="83">
        <f t="shared" si="67"/>
        <v>-395816.05573553476</v>
      </c>
      <c r="J234" s="84">
        <f t="shared" si="83"/>
        <v>-2618.8330721204566</v>
      </c>
      <c r="K234" s="84">
        <f t="shared" si="84"/>
        <v>4235.2936311788753</v>
      </c>
      <c r="L234" s="84">
        <f t="shared" si="85"/>
        <v>6854.1267032993319</v>
      </c>
      <c r="M234" s="84">
        <f t="shared" si="86"/>
        <v>0</v>
      </c>
      <c r="N234" s="84">
        <f t="shared" si="79"/>
        <v>-402670.1824388341</v>
      </c>
      <c r="O234" s="85">
        <f t="shared" si="64"/>
        <v>-396074.2415467705</v>
      </c>
      <c r="P234" s="85">
        <f t="shared" si="87"/>
        <v>-402929.70600038714</v>
      </c>
      <c r="Q234" s="84">
        <f t="shared" si="68"/>
        <v>-2620.541303839253</v>
      </c>
      <c r="R234" s="86">
        <f t="shared" si="69"/>
        <v>-1528.3360507003438</v>
      </c>
      <c r="S234" s="86">
        <f t="shared" si="72"/>
        <v>-1092.2052531389093</v>
      </c>
      <c r="T234" s="97">
        <f t="array" ref="T234">(AVERAGE(I234:I245)*INDEX(tasapd,MATCH($I$24&amp;B234&amp;B234,Buck&amp;Madur1&amp;Madur2,0))*$I$25)*(IF($D$40=2,IF(MOD(H234,12)=1,1,0),0))</f>
        <v>0</v>
      </c>
      <c r="U234" s="88">
        <f>(P234/SUM($P$161:$P$172)*$T$149*(1+IF($I$11='[1]Curva Cupon'!$K$6,'[1]Curva Cupon'!K201,'[1]Curva Cupon'!L201))^H234)*E234</f>
        <v>124.18964007516787</v>
      </c>
      <c r="V234" s="89">
        <f t="shared" si="88"/>
        <v>1.2164585475309277</v>
      </c>
      <c r="W234" s="90">
        <f t="shared" si="74"/>
        <v>-25.133931531374724</v>
      </c>
      <c r="X234" s="91">
        <f t="shared" ref="X234:X297" si="90">(($L$37-$L$38)/1.2154)*O234*$O$37</f>
        <v>-79.840537418922793</v>
      </c>
      <c r="Y234" s="92">
        <f t="shared" si="70"/>
        <v>-103.75801040276659</v>
      </c>
      <c r="Z234" s="94"/>
      <c r="AA234" s="94"/>
      <c r="AB234" s="86">
        <f t="shared" si="71"/>
        <v>115.38642193831936</v>
      </c>
      <c r="AC234" s="95">
        <f t="shared" si="73"/>
        <v>-1435.539325555163</v>
      </c>
      <c r="AD234" s="95">
        <f>AC234/(1+IF($I$11='[1]Curva Cupon'!K199,'[1]Curva Cupon'!K201,'[1]Curva Cupon'!L201))^H234</f>
        <v>-208.96370152623547</v>
      </c>
      <c r="AE234" s="98">
        <f t="shared" si="77"/>
        <v>4.3444431929885952E-2</v>
      </c>
      <c r="AF234" s="96">
        <f>IF(MOD(H234,12)=6,1,0)*AVERAGE(O228:O239)/(1+IF($I$11='[1]Curva Cupon'!K199,'[1]Curva Cupon'!K201,'[1]Curva Cupon'!L201))^H234</f>
        <v>0</v>
      </c>
    </row>
    <row r="235" spans="1:32" x14ac:dyDescent="0.25">
      <c r="A235" s="1">
        <v>235</v>
      </c>
      <c r="B235" s="2">
        <f>B234</f>
        <v>16</v>
      </c>
      <c r="C235" s="2">
        <f t="shared" si="76"/>
        <v>0</v>
      </c>
      <c r="D235" s="2">
        <f t="shared" si="89"/>
        <v>0</v>
      </c>
      <c r="E235" s="2">
        <v>1</v>
      </c>
      <c r="H235" s="82">
        <f t="shared" ref="H235:H298" si="91">H234+1</f>
        <v>195</v>
      </c>
      <c r="I235" s="83">
        <f t="shared" ref="I235:I298" si="92">N234</f>
        <v>-402670.1824388341</v>
      </c>
      <c r="J235" s="84">
        <f t="shared" si="83"/>
        <v>-2664.1819492844934</v>
      </c>
      <c r="K235" s="84">
        <f t="shared" si="84"/>
        <v>4235.2936311788753</v>
      </c>
      <c r="L235" s="84">
        <f t="shared" si="85"/>
        <v>6899.4755804633687</v>
      </c>
      <c r="M235" s="84">
        <f t="shared" si="86"/>
        <v>0</v>
      </c>
      <c r="N235" s="84">
        <f t="shared" si="79"/>
        <v>-409569.65801929747</v>
      </c>
      <c r="O235" s="85">
        <f t="shared" si="64"/>
        <v>-402929.70600038714</v>
      </c>
      <c r="P235" s="85">
        <f t="shared" si="87"/>
        <v>-409830.5193311678</v>
      </c>
      <c r="Q235" s="84">
        <f t="shared" ref="Q235:Q298" si="93">O235*$I$18</f>
        <v>-2665.899031944838</v>
      </c>
      <c r="R235" s="86">
        <f t="shared" ref="R235:R298" si="94">O235*$L$29</f>
        <v>-1554.7893071096471</v>
      </c>
      <c r="S235" s="86">
        <f t="shared" si="72"/>
        <v>-1111.1097248351909</v>
      </c>
      <c r="T235" s="97">
        <f t="array" ref="T235">(AVERAGE(I235:I246)*INDEX(tasapd,MATCH($I$24&amp;B235&amp;B235,Buck&amp;Madur1&amp;Madur2,0))*$I$25)*(IF($D$40=2,IF(MOD(H235,12)=1,1,0),0))</f>
        <v>0</v>
      </c>
      <c r="U235" s="88">
        <f>(P235/SUM($P$161:$P$172)*$T$149*(1+IF($I$11='[1]Curva Cupon'!$K$6,'[1]Curva Cupon'!K202,'[1]Curva Cupon'!L202))^H235)*E235</f>
        <v>127.57762806386793</v>
      </c>
      <c r="V235" s="89">
        <f t="shared" si="88"/>
        <v>1.2164585475309277</v>
      </c>
      <c r="W235" s="90">
        <f t="shared" si="74"/>
        <v>-25.568963038397445</v>
      </c>
      <c r="X235" s="91">
        <f t="shared" si="90"/>
        <v>-81.222460070836647</v>
      </c>
      <c r="Y235" s="92">
        <f t="shared" ref="Y235:Y298" si="95">X235+W235+V235</f>
        <v>-105.57496456170315</v>
      </c>
      <c r="Z235" s="94"/>
      <c r="AA235" s="94"/>
      <c r="AB235" s="86">
        <f t="shared" ref="AB235:AB298" si="96">$L$36*(1+$I$32)^H235</f>
        <v>115.65226231502983</v>
      </c>
      <c r="AC235" s="95">
        <f t="shared" si="73"/>
        <v>-1459.9145797757919</v>
      </c>
      <c r="AD235" s="95">
        <f>AC235/(1+IF($I$11='[1]Curva Cupon'!K200,'[1]Curva Cupon'!K202,'[1]Curva Cupon'!L202))^H235</f>
        <v>-210.41129954066116</v>
      </c>
      <c r="AE235" s="98">
        <f t="shared" si="77"/>
        <v>4.343939183240652E-2</v>
      </c>
      <c r="AF235" s="96">
        <f>IF(MOD(H235,12)=6,1,0)*AVERAGE(O229:O240)/(1+IF($I$11='[1]Curva Cupon'!K200,'[1]Curva Cupon'!K202,'[1]Curva Cupon'!L202))^H235</f>
        <v>0</v>
      </c>
    </row>
    <row r="236" spans="1:32" x14ac:dyDescent="0.25">
      <c r="A236" s="1">
        <v>236</v>
      </c>
      <c r="B236" s="2">
        <f t="shared" ref="B236:B244" si="97">B235</f>
        <v>16</v>
      </c>
      <c r="C236" s="2">
        <f t="shared" si="76"/>
        <v>0</v>
      </c>
      <c r="D236" s="2">
        <f t="shared" si="89"/>
        <v>0</v>
      </c>
      <c r="E236" s="2">
        <v>1</v>
      </c>
      <c r="H236" s="82">
        <f t="shared" si="91"/>
        <v>196</v>
      </c>
      <c r="I236" s="83">
        <f t="shared" si="92"/>
        <v>-409569.65801929747</v>
      </c>
      <c r="J236" s="84">
        <f t="shared" si="83"/>
        <v>-2709.8308676863217</v>
      </c>
      <c r="K236" s="84">
        <f t="shared" si="84"/>
        <v>4235.2936311788753</v>
      </c>
      <c r="L236" s="84">
        <f t="shared" si="85"/>
        <v>6945.124498865197</v>
      </c>
      <c r="M236" s="84">
        <f t="shared" si="86"/>
        <v>0</v>
      </c>
      <c r="N236" s="84">
        <f t="shared" si="79"/>
        <v>-416514.78251816268</v>
      </c>
      <c r="O236" s="85">
        <f t="shared" si="64"/>
        <v>-409830.5193311678</v>
      </c>
      <c r="P236" s="85">
        <f t="shared" si="87"/>
        <v>-416776.98158035026</v>
      </c>
      <c r="Q236" s="84">
        <f t="shared" si="93"/>
        <v>-2711.5568012882145</v>
      </c>
      <c r="R236" s="86">
        <f t="shared" si="94"/>
        <v>-1581.4175517321648</v>
      </c>
      <c r="S236" s="86">
        <f t="shared" ref="S236:S299" si="98">Q236-R236</f>
        <v>-1130.1392495560497</v>
      </c>
      <c r="T236" s="97">
        <f t="array" ref="T236">(AVERAGE(I236:I247)*INDEX(tasapd,MATCH($I$24&amp;B236&amp;B236,Buck&amp;Madur1&amp;Madur2,0))*$I$25)*(IF($D$40=2,IF(MOD(H236,12)=1,1,0),0))</f>
        <v>0</v>
      </c>
      <c r="U236" s="88">
        <f>(P236/SUM($P$161:$P$172)*$T$149*(1+IF($I$11='[1]Curva Cupon'!$K$6,'[1]Curva Cupon'!K203,'[1]Curva Cupon'!L203))^H236)*E236</f>
        <v>131.03523674284301</v>
      </c>
      <c r="V236" s="89">
        <f t="shared" si="88"/>
        <v>1.2164585475309277</v>
      </c>
      <c r="W236" s="90">
        <f t="shared" si="74"/>
        <v>-26.006872277557491</v>
      </c>
      <c r="X236" s="91">
        <f t="shared" si="90"/>
        <v>-82.613524137021642</v>
      </c>
      <c r="Y236" s="92">
        <f t="shared" si="95"/>
        <v>-107.4039378670482</v>
      </c>
      <c r="Z236" s="94"/>
      <c r="AA236" s="94"/>
      <c r="AB236" s="86">
        <f t="shared" si="96"/>
        <v>115.91871516506872</v>
      </c>
      <c r="AC236" s="95">
        <f t="shared" ref="AC236:AC299" si="99">S236-U236+Y236-AB236</f>
        <v>-1484.4971393310095</v>
      </c>
      <c r="AD236" s="95">
        <f>AC236/(1+IF($I$11='[1]Curva Cupon'!K201,'[1]Curva Cupon'!K203,'[1]Curva Cupon'!L203))^H236</f>
        <v>-211.83944616897006</v>
      </c>
      <c r="AE236" s="98">
        <f t="shared" si="77"/>
        <v>4.3435840109351968E-2</v>
      </c>
      <c r="AF236" s="96">
        <f>IF(MOD(H236,12)=6,1,0)*AVERAGE(O230:O241)/(1+IF($I$11='[1]Curva Cupon'!K201,'[1]Curva Cupon'!K203,'[1]Curva Cupon'!L203))^H236</f>
        <v>0</v>
      </c>
    </row>
    <row r="237" spans="1:32" x14ac:dyDescent="0.25">
      <c r="A237" s="1">
        <v>237</v>
      </c>
      <c r="B237" s="2">
        <f t="shared" si="97"/>
        <v>16</v>
      </c>
      <c r="C237" s="2">
        <f t="shared" si="76"/>
        <v>0</v>
      </c>
      <c r="D237" s="2">
        <f t="shared" si="89"/>
        <v>0</v>
      </c>
      <c r="E237" s="2">
        <v>1</v>
      </c>
      <c r="H237" s="82">
        <f t="shared" si="91"/>
        <v>197</v>
      </c>
      <c r="I237" s="83">
        <f t="shared" si="92"/>
        <v>-416514.78251816268</v>
      </c>
      <c r="J237" s="84">
        <f t="shared" si="83"/>
        <v>-2755.7818124852224</v>
      </c>
      <c r="K237" s="84">
        <f t="shared" si="84"/>
        <v>4235.2936311788753</v>
      </c>
      <c r="L237" s="84">
        <f t="shared" si="85"/>
        <v>6991.0754436640982</v>
      </c>
      <c r="M237" s="84">
        <f t="shared" si="86"/>
        <v>0</v>
      </c>
      <c r="N237" s="84">
        <f t="shared" si="79"/>
        <v>-423505.85796182678</v>
      </c>
      <c r="O237" s="85">
        <f t="shared" si="64"/>
        <v>-416776.98158035026</v>
      </c>
      <c r="P237" s="85">
        <f t="shared" si="87"/>
        <v>-423769.39477433165</v>
      </c>
      <c r="Q237" s="84">
        <f t="shared" si="93"/>
        <v>-2757.5165970286635</v>
      </c>
      <c r="R237" s="86">
        <f t="shared" si="94"/>
        <v>-1608.2219423403353</v>
      </c>
      <c r="S237" s="86">
        <f t="shared" si="98"/>
        <v>-1149.2946546883281</v>
      </c>
      <c r="T237" s="97">
        <f t="array" ref="T237">(AVERAGE(I237:I248)*INDEX(tasapd,MATCH($I$24&amp;B237&amp;B237,Buck&amp;Madur1&amp;Madur2,0))*$I$25)*(IF($D$40=2,IF(MOD(H237,12)=1,1,0),0))</f>
        <v>0</v>
      </c>
      <c r="U237" s="88">
        <f>(P237/SUM($P$161:$P$172)*$T$149*(1+IF($I$11='[1]Curva Cupon'!$K$6,'[1]Curva Cupon'!K204,'[1]Curva Cupon'!L204))^H237)*E237</f>
        <v>134.56375770957521</v>
      </c>
      <c r="V237" s="89">
        <f t="shared" si="88"/>
        <v>1.2164585475309277</v>
      </c>
      <c r="W237" s="90">
        <f t="shared" ref="W237:W300" si="100">0.15*$L$33*O237/1.18*$O$38</f>
        <v>-26.447678288759846</v>
      </c>
      <c r="X237" s="91">
        <f t="shared" si="90"/>
        <v>-84.013790099708586</v>
      </c>
      <c r="Y237" s="92">
        <f t="shared" si="95"/>
        <v>-109.2450098409375</v>
      </c>
      <c r="Z237" s="94"/>
      <c r="AA237" s="94"/>
      <c r="AB237" s="86">
        <f t="shared" si="96"/>
        <v>116.18578189952166</v>
      </c>
      <c r="AC237" s="95">
        <f t="shared" si="99"/>
        <v>-1509.2892041383625</v>
      </c>
      <c r="AD237" s="95">
        <f>AC237/(1+IF($I$11='[1]Curva Cupon'!K202,'[1]Curva Cupon'!K204,'[1]Curva Cupon'!L204))^H237</f>
        <v>-213.24840292765506</v>
      </c>
      <c r="AE237" s="98">
        <f t="shared" si="77"/>
        <v>4.3433740423149902E-2</v>
      </c>
      <c r="AF237" s="96">
        <f>IF(MOD(H237,12)=6,1,0)*AVERAGE(O231:O242)/(1+IF($I$11='[1]Curva Cupon'!K202,'[1]Curva Cupon'!K204,'[1]Curva Cupon'!L204))^H237</f>
        <v>0</v>
      </c>
    </row>
    <row r="238" spans="1:32" x14ac:dyDescent="0.25">
      <c r="A238" s="1">
        <v>238</v>
      </c>
      <c r="B238" s="2">
        <f t="shared" si="97"/>
        <v>16</v>
      </c>
      <c r="C238" s="2">
        <f t="shared" si="76"/>
        <v>0</v>
      </c>
      <c r="D238" s="2">
        <f t="shared" si="89"/>
        <v>0</v>
      </c>
      <c r="E238" s="2">
        <v>1</v>
      </c>
      <c r="H238" s="82">
        <f t="shared" si="91"/>
        <v>198</v>
      </c>
      <c r="I238" s="83">
        <f t="shared" si="92"/>
        <v>-423505.85796182678</v>
      </c>
      <c r="J238" s="84">
        <f t="shared" si="83"/>
        <v>-2802.0367819748622</v>
      </c>
      <c r="K238" s="84">
        <f t="shared" si="84"/>
        <v>4235.2936311788753</v>
      </c>
      <c r="L238" s="84">
        <f t="shared" si="85"/>
        <v>7037.330413153737</v>
      </c>
      <c r="M238" s="84">
        <f t="shared" si="86"/>
        <v>0</v>
      </c>
      <c r="N238" s="84">
        <f t="shared" si="79"/>
        <v>-430543.18837498053</v>
      </c>
      <c r="O238" s="85">
        <f t="shared" si="64"/>
        <v>-423769.39477433165</v>
      </c>
      <c r="P238" s="85">
        <f t="shared" si="87"/>
        <v>-430808.06293780269</v>
      </c>
      <c r="Q238" s="84">
        <f t="shared" si="93"/>
        <v>-2803.7804174598514</v>
      </c>
      <c r="R238" s="86">
        <f t="shared" si="94"/>
        <v>-1635.2036443667535</v>
      </c>
      <c r="S238" s="86">
        <f t="shared" si="98"/>
        <v>-1168.5767730930979</v>
      </c>
      <c r="T238" s="97">
        <f t="array" ref="T238">(AVERAGE(I238:I249)*INDEX(tasapd,MATCH($I$24&amp;B238&amp;B238,Buck&amp;Madur1&amp;Madur2,0))*$I$25)*(IF($D$40=2,IF(MOD(H238,12)=1,1,0),0))</f>
        <v>0</v>
      </c>
      <c r="U238" s="88">
        <f>(P238/SUM($P$161:$P$172)*$T$149*(1+IF($I$11='[1]Curva Cupon'!$K$6,'[1]Curva Cupon'!K205,'[1]Curva Cupon'!L205))^H238)*E238</f>
        <v>138.16450539753603</v>
      </c>
      <c r="V238" s="89">
        <f t="shared" si="88"/>
        <v>1.2164585475309277</v>
      </c>
      <c r="W238" s="90">
        <f t="shared" si="100"/>
        <v>-26.891400237883008</v>
      </c>
      <c r="X238" s="91">
        <f t="shared" si="90"/>
        <v>-85.42331884129608</v>
      </c>
      <c r="Y238" s="92">
        <f t="shared" si="95"/>
        <v>-111.09826053164815</v>
      </c>
      <c r="Z238" s="94"/>
      <c r="AA238" s="94"/>
      <c r="AB238" s="86">
        <f t="shared" si="96"/>
        <v>116.45346393272554</v>
      </c>
      <c r="AC238" s="95">
        <f t="shared" si="99"/>
        <v>-1534.2930029550075</v>
      </c>
      <c r="AD238" s="95">
        <f>AC238/(1+IF($I$11='[1]Curva Cupon'!K203,'[1]Curva Cupon'!K205,'[1]Curva Cupon'!L205))^H238</f>
        <v>-214.63842884381864</v>
      </c>
      <c r="AE238" s="98">
        <f t="shared" si="77"/>
        <v>4.3433058425362589E-2</v>
      </c>
      <c r="AF238" s="96">
        <f>IF(MOD(H238,12)=6,1,0)*AVERAGE(O232:O243)/(1+IF($I$11='[1]Curva Cupon'!K203,'[1]Curva Cupon'!K205,'[1]Curva Cupon'!L205))^H238</f>
        <v>-58831.334166015833</v>
      </c>
    </row>
    <row r="239" spans="1:32" x14ac:dyDescent="0.25">
      <c r="A239" s="1">
        <v>239</v>
      </c>
      <c r="B239" s="2">
        <f t="shared" si="97"/>
        <v>16</v>
      </c>
      <c r="C239" s="2">
        <f t="shared" si="76"/>
        <v>0</v>
      </c>
      <c r="D239" s="2">
        <f t="shared" si="89"/>
        <v>0</v>
      </c>
      <c r="E239" s="2">
        <v>1</v>
      </c>
      <c r="H239" s="82">
        <f t="shared" si="91"/>
        <v>199</v>
      </c>
      <c r="I239" s="83">
        <f t="shared" si="92"/>
        <v>-430543.18837498053</v>
      </c>
      <c r="J239" s="84">
        <f t="shared" si="83"/>
        <v>-2848.5977876701945</v>
      </c>
      <c r="K239" s="84">
        <f t="shared" si="84"/>
        <v>4235.2936311788753</v>
      </c>
      <c r="L239" s="84">
        <f t="shared" si="85"/>
        <v>7083.8914188490699</v>
      </c>
      <c r="M239" s="84">
        <f t="shared" si="86"/>
        <v>0</v>
      </c>
      <c r="N239" s="84">
        <f t="shared" si="79"/>
        <v>-437627.07979382959</v>
      </c>
      <c r="O239" s="85">
        <f t="shared" si="64"/>
        <v>-430808.06293780269</v>
      </c>
      <c r="P239" s="85">
        <f t="shared" si="87"/>
        <v>-437893.29210696905</v>
      </c>
      <c r="Q239" s="84">
        <f t="shared" si="93"/>
        <v>-2850.3502740967319</v>
      </c>
      <c r="R239" s="86">
        <f t="shared" si="94"/>
        <v>-1662.3638309548512</v>
      </c>
      <c r="S239" s="86">
        <f t="shared" si="98"/>
        <v>-1187.9864431418807</v>
      </c>
      <c r="T239" s="97">
        <f t="array" ref="T239">(AVERAGE(I239:I250)*INDEX(tasapd,MATCH($I$24&amp;B239&amp;B239,Buck&amp;Madur1&amp;Madur2,0))*$I$25)*(IF($D$40=2,IF(MOD(H239,12)=1,1,0),0))</f>
        <v>0</v>
      </c>
      <c r="U239" s="88">
        <f>(P239/SUM($P$161:$P$172)*$T$149*(1+IF($I$11='[1]Curva Cupon'!$K$6,'[1]Curva Cupon'!K206,'[1]Curva Cupon'!L206))^H239)*E239</f>
        <v>141.83881746984363</v>
      </c>
      <c r="V239" s="89">
        <f t="shared" si="88"/>
        <v>1.2164585475309277</v>
      </c>
      <c r="W239" s="90">
        <f t="shared" si="100"/>
        <v>-27.338057417612426</v>
      </c>
      <c r="X239" s="91">
        <f t="shared" si="90"/>
        <v>-86.842171646998239</v>
      </c>
      <c r="Y239" s="92">
        <f t="shared" si="95"/>
        <v>-112.96377051707974</v>
      </c>
      <c r="Z239" s="94"/>
      <c r="AA239" s="94"/>
      <c r="AB239" s="86">
        <f t="shared" si="96"/>
        <v>116.7217626822757</v>
      </c>
      <c r="AC239" s="95">
        <f t="shared" si="99"/>
        <v>-1559.5107938110798</v>
      </c>
      <c r="AD239" s="95">
        <f>AC239/(1+IF($I$11='[1]Curva Cupon'!K204,'[1]Curva Cupon'!K206,'[1]Curva Cupon'!L206))^H239</f>
        <v>-216.00978048176157</v>
      </c>
      <c r="AE239" s="98">
        <f t="shared" si="77"/>
        <v>4.3433761640416693E-2</v>
      </c>
      <c r="AF239" s="96">
        <f>IF(MOD(H239,12)=6,1,0)*AVERAGE(O233:O244)/(1+IF($I$11='[1]Curva Cupon'!K204,'[1]Curva Cupon'!K206,'[1]Curva Cupon'!L206))^H239</f>
        <v>0</v>
      </c>
    </row>
    <row r="240" spans="1:32" x14ac:dyDescent="0.25">
      <c r="A240" s="1">
        <v>240</v>
      </c>
      <c r="B240" s="2">
        <f t="shared" si="97"/>
        <v>16</v>
      </c>
      <c r="C240" s="2">
        <f t="shared" si="76"/>
        <v>0</v>
      </c>
      <c r="D240" s="2">
        <f t="shared" si="89"/>
        <v>0</v>
      </c>
      <c r="E240" s="2">
        <v>1</v>
      </c>
      <c r="H240" s="82">
        <f t="shared" si="91"/>
        <v>200</v>
      </c>
      <c r="I240" s="83">
        <f t="shared" si="92"/>
        <v>-437627.07979382959</v>
      </c>
      <c r="J240" s="84">
        <f t="shared" si="83"/>
        <v>-2895.4668543949347</v>
      </c>
      <c r="K240" s="84">
        <f t="shared" si="84"/>
        <v>4235.2936311788753</v>
      </c>
      <c r="L240" s="84">
        <f t="shared" si="85"/>
        <v>7130.76048557381</v>
      </c>
      <c r="M240" s="84">
        <f t="shared" si="86"/>
        <v>0</v>
      </c>
      <c r="N240" s="84">
        <f t="shared" si="79"/>
        <v>-444757.84027940338</v>
      </c>
      <c r="O240" s="85">
        <f t="shared" si="64"/>
        <v>-437893.29210696905</v>
      </c>
      <c r="P240" s="85">
        <f t="shared" si="87"/>
        <v>-445025.39034286013</v>
      </c>
      <c r="Q240" s="84">
        <f t="shared" si="93"/>
        <v>-2897.2281917630203</v>
      </c>
      <c r="R240" s="86">
        <f t="shared" si="94"/>
        <v>-1689.7036830099157</v>
      </c>
      <c r="S240" s="86">
        <f t="shared" si="98"/>
        <v>-1207.5245087531046</v>
      </c>
      <c r="T240" s="97">
        <f t="array" ref="T240">(AVERAGE(I240:I251)*INDEX(tasapd,MATCH($I$24&amp;B240&amp;B240,Buck&amp;Madur1&amp;Madur2,0))*$I$25)*(IF($D$40=2,IF(MOD(H240,12)=1,1,0),0))</f>
        <v>0</v>
      </c>
      <c r="U240" s="88">
        <f>(P240/SUM($P$161:$P$172)*$T$149*(1+IF($I$11='[1]Curva Cupon'!$K$6,'[1]Curva Cupon'!K207,'[1]Curva Cupon'!L207))^H240)*E240</f>
        <v>145.58805521961131</v>
      </c>
      <c r="V240" s="89">
        <f t="shared" si="88"/>
        <v>1.2164585475309277</v>
      </c>
      <c r="W240" s="90">
        <f t="shared" si="100"/>
        <v>-27.787669248279521</v>
      </c>
      <c r="X240" s="91">
        <f t="shared" si="90"/>
        <v>-88.270410207509812</v>
      </c>
      <c r="Y240" s="92">
        <f t="shared" si="95"/>
        <v>-114.84162090825841</v>
      </c>
      <c r="Z240" s="94"/>
      <c r="AA240" s="94"/>
      <c r="AB240" s="86">
        <f t="shared" si="96"/>
        <v>116.99067956903345</v>
      </c>
      <c r="AC240" s="95">
        <f t="shared" si="99"/>
        <v>-1584.9448644500078</v>
      </c>
      <c r="AD240" s="95">
        <f>AC240/(1+IF($I$11='[1]Curva Cupon'!K205,'[1]Curva Cupon'!K207,'[1]Curva Cupon'!L207))^H240</f>
        <v>-217.36271196931534</v>
      </c>
      <c r="AE240" s="98">
        <f t="shared" si="77"/>
        <v>4.3435819357613009E-2</v>
      </c>
      <c r="AF240" s="96">
        <f>IF(MOD(H240,12)=6,1,0)*AVERAGE(O234:O245)/(1+IF($I$11='[1]Curva Cupon'!K205,'[1]Curva Cupon'!K207,'[1]Curva Cupon'!L207))^H240</f>
        <v>0</v>
      </c>
    </row>
    <row r="241" spans="1:32" x14ac:dyDescent="0.25">
      <c r="A241" s="1">
        <v>241</v>
      </c>
      <c r="B241" s="2">
        <f t="shared" si="97"/>
        <v>16</v>
      </c>
      <c r="C241" s="2">
        <f t="shared" si="76"/>
        <v>0</v>
      </c>
      <c r="D241" s="2">
        <f t="shared" si="89"/>
        <v>0</v>
      </c>
      <c r="E241" s="2">
        <v>1</v>
      </c>
      <c r="H241" s="82">
        <f t="shared" si="91"/>
        <v>201</v>
      </c>
      <c r="I241" s="83">
        <f t="shared" si="92"/>
        <v>-444757.84027940338</v>
      </c>
      <c r="J241" s="84">
        <f t="shared" si="83"/>
        <v>-2942.6460203696156</v>
      </c>
      <c r="K241" s="84">
        <f t="shared" si="84"/>
        <v>4235.2936311788753</v>
      </c>
      <c r="L241" s="84">
        <f t="shared" si="85"/>
        <v>7177.9396515484914</v>
      </c>
      <c r="M241" s="84">
        <f t="shared" si="86"/>
        <v>0</v>
      </c>
      <c r="N241" s="84">
        <f t="shared" si="79"/>
        <v>-451935.77993095189</v>
      </c>
      <c r="O241" s="85">
        <f t="shared" si="64"/>
        <v>-445025.39034286013</v>
      </c>
      <c r="P241" s="85">
        <f t="shared" si="87"/>
        <v>-452204.66774472588</v>
      </c>
      <c r="Q241" s="84">
        <f t="shared" si="93"/>
        <v>-2944.4162086792494</v>
      </c>
      <c r="R241" s="86">
        <f t="shared" si="94"/>
        <v>-1717.2243892504439</v>
      </c>
      <c r="S241" s="86">
        <f t="shared" si="98"/>
        <v>-1227.1918194288055</v>
      </c>
      <c r="T241" s="97">
        <f t="array" ref="T241">(AVERAGE(I241:I252)*INDEX(tasapd,MATCH($I$24&amp;B241&amp;B241,Buck&amp;Madur1&amp;Madur2,0))*$I$25)*(IF($D$40=2,IF(MOD(H241,12)=1,1,0),0))</f>
        <v>0</v>
      </c>
      <c r="U241" s="88">
        <f>(P241/SUM($P$161:$P$172)*$T$149*(1+IF($I$11='[1]Curva Cupon'!$K$6,'[1]Curva Cupon'!K208,'[1]Curva Cupon'!L208))^H241)*E241</f>
        <v>149.41360397710011</v>
      </c>
      <c r="V241" s="89">
        <f t="shared" si="88"/>
        <v>1.2164585475309277</v>
      </c>
      <c r="W241" s="90">
        <f t="shared" si="100"/>
        <v>-28.24025527870624</v>
      </c>
      <c r="X241" s="91">
        <f t="shared" si="90"/>
        <v>-89.708096621688924</v>
      </c>
      <c r="Y241" s="92">
        <f t="shared" si="95"/>
        <v>-116.73189335286423</v>
      </c>
      <c r="Z241" s="94"/>
      <c r="AA241" s="94"/>
      <c r="AB241" s="86">
        <f t="shared" si="96"/>
        <v>117.26021601713369</v>
      </c>
      <c r="AC241" s="95">
        <f t="shared" si="99"/>
        <v>-1610.5975327759036</v>
      </c>
      <c r="AD241" s="95">
        <f>AC241/(1+IF($I$11='[1]Curva Cupon'!K206,'[1]Curva Cupon'!K208,'[1]Curva Cupon'!L208))^H241</f>
        <v>-218.69747502392249</v>
      </c>
      <c r="AE241" s="98">
        <f t="shared" si="77"/>
        <v>4.3439202530739074E-2</v>
      </c>
      <c r="AF241" s="96">
        <f>IF(MOD(H241,12)=6,1,0)*AVERAGE(O235:O246)/(1+IF($I$11='[1]Curva Cupon'!K206,'[1]Curva Cupon'!K208,'[1]Curva Cupon'!L208))^H241</f>
        <v>0</v>
      </c>
    </row>
    <row r="242" spans="1:32" x14ac:dyDescent="0.25">
      <c r="A242" s="1">
        <v>242</v>
      </c>
      <c r="B242" s="2">
        <f t="shared" si="97"/>
        <v>16</v>
      </c>
      <c r="C242" s="2">
        <f t="shared" si="76"/>
        <v>0</v>
      </c>
      <c r="D242" s="2">
        <f t="shared" si="89"/>
        <v>0</v>
      </c>
      <c r="E242" s="2">
        <v>1</v>
      </c>
      <c r="H242" s="82">
        <f t="shared" si="91"/>
        <v>202</v>
      </c>
      <c r="I242" s="83">
        <f t="shared" si="92"/>
        <v>-451935.77993095189</v>
      </c>
      <c r="J242" s="84">
        <f t="shared" si="83"/>
        <v>-2990.1373373002248</v>
      </c>
      <c r="K242" s="84">
        <f t="shared" si="84"/>
        <v>4235.2936311788753</v>
      </c>
      <c r="L242" s="84">
        <f t="shared" si="85"/>
        <v>7225.4309684791006</v>
      </c>
      <c r="M242" s="84">
        <f t="shared" si="86"/>
        <v>0</v>
      </c>
      <c r="N242" s="84">
        <f t="shared" si="79"/>
        <v>-459161.21089943097</v>
      </c>
      <c r="O242" s="85">
        <f t="shared" si="64"/>
        <v>-452204.66774472588</v>
      </c>
      <c r="P242" s="85">
        <f t="shared" si="87"/>
        <v>-459431.43646352226</v>
      </c>
      <c r="Q242" s="84">
        <f t="shared" si="93"/>
        <v>-2991.9163765514068</v>
      </c>
      <c r="R242" s="86">
        <f t="shared" si="94"/>
        <v>-1744.9271462598365</v>
      </c>
      <c r="S242" s="86">
        <f t="shared" si="98"/>
        <v>-1246.9892302915703</v>
      </c>
      <c r="T242" s="97">
        <f t="array" ref="T242">(AVERAGE(I242:I253)*INDEX(tasapd,MATCH($I$24&amp;B242&amp;B242,Buck&amp;Madur1&amp;Madur2,0))*$I$25)*(IF($D$40=2,IF(MOD(H242,12)=1,1,0),0))</f>
        <v>0</v>
      </c>
      <c r="U242" s="88">
        <f>(P242/SUM($P$161:$P$172)*$T$149*(1+IF($I$11='[1]Curva Cupon'!$K$6,'[1]Curva Cupon'!K209,'[1]Curva Cupon'!L209))^H242)*E242</f>
        <v>153.31687352378961</v>
      </c>
      <c r="V242" s="89">
        <f t="shared" si="88"/>
        <v>1.2164585475309277</v>
      </c>
      <c r="W242" s="90">
        <f t="shared" si="100"/>
        <v>-28.695835187055145</v>
      </c>
      <c r="X242" s="91">
        <f t="shared" si="90"/>
        <v>-91.155293399257729</v>
      </c>
      <c r="Y242" s="92">
        <f t="shared" si="95"/>
        <v>-118.63467003878195</v>
      </c>
      <c r="Z242" s="94"/>
      <c r="AA242" s="94"/>
      <c r="AB242" s="86">
        <f t="shared" si="96"/>
        <v>117.53037345399234</v>
      </c>
      <c r="AC242" s="95">
        <f t="shared" si="99"/>
        <v>-1636.4711473081341</v>
      </c>
      <c r="AD242" s="95">
        <f>AC242/(1+IF($I$11='[1]Curva Cupon'!K207,'[1]Curva Cupon'!K209,'[1]Curva Cupon'!L209))^H242</f>
        <v>-220.01431897846689</v>
      </c>
      <c r="AE242" s="98">
        <f t="shared" si="77"/>
        <v>4.3443883684670503E-2</v>
      </c>
      <c r="AF242" s="96">
        <f>IF(MOD(H242,12)=6,1,0)*AVERAGE(O236:O247)/(1+IF($I$11='[1]Curva Cupon'!K207,'[1]Curva Cupon'!K209,'[1]Curva Cupon'!L209))^H242</f>
        <v>0</v>
      </c>
    </row>
    <row r="243" spans="1:32" x14ac:dyDescent="0.25">
      <c r="A243" s="1">
        <v>243</v>
      </c>
      <c r="B243" s="2">
        <f t="shared" si="97"/>
        <v>16</v>
      </c>
      <c r="C243" s="2">
        <f t="shared" si="76"/>
        <v>0</v>
      </c>
      <c r="D243" s="2">
        <f t="shared" si="89"/>
        <v>0</v>
      </c>
      <c r="E243" s="2">
        <v>1</v>
      </c>
      <c r="H243" s="82">
        <f t="shared" si="91"/>
        <v>203</v>
      </c>
      <c r="I243" s="83">
        <f t="shared" si="92"/>
        <v>-459161.21089943097</v>
      </c>
      <c r="J243" s="84">
        <f t="shared" si="83"/>
        <v>-3037.9428704674274</v>
      </c>
      <c r="K243" s="84">
        <f t="shared" si="84"/>
        <v>4235.2936311788753</v>
      </c>
      <c r="L243" s="84">
        <f t="shared" si="85"/>
        <v>7273.2365016463027</v>
      </c>
      <c r="M243" s="84">
        <f t="shared" si="86"/>
        <v>0</v>
      </c>
      <c r="N243" s="84">
        <f t="shared" si="79"/>
        <v>-466434.44740107725</v>
      </c>
      <c r="O243" s="85">
        <f t="shared" si="64"/>
        <v>-459431.43646352226</v>
      </c>
      <c r="P243" s="85">
        <f t="shared" si="87"/>
        <v>-466706.01071548584</v>
      </c>
      <c r="Q243" s="84">
        <f t="shared" si="93"/>
        <v>-3039.7307606601576</v>
      </c>
      <c r="R243" s="86">
        <f t="shared" si="94"/>
        <v>-1772.8131585384356</v>
      </c>
      <c r="S243" s="86">
        <f t="shared" si="98"/>
        <v>-1266.917602121722</v>
      </c>
      <c r="T243" s="97">
        <f t="array" ref="T243">(AVERAGE(I243:I254)*INDEX(tasapd,MATCH($I$24&amp;B243&amp;B243,Buck&amp;Madur1&amp;Madur2,0))*$I$25)*(IF($D$40=2,IF(MOD(H243,12)=1,1,0),0))</f>
        <v>0</v>
      </c>
      <c r="U243" s="88">
        <f>(P243/SUM($P$161:$P$172)*$T$149*(1+IF($I$11='[1]Curva Cupon'!$K$6,'[1]Curva Cupon'!K210,'[1]Curva Cupon'!L210))^H243)*E243</f>
        <v>157.29929851348436</v>
      </c>
      <c r="V243" s="89">
        <f t="shared" si="88"/>
        <v>1.2164585475309277</v>
      </c>
      <c r="W243" s="90">
        <f t="shared" si="100"/>
        <v>-29.154428781685205</v>
      </c>
      <c r="X243" s="91">
        <f t="shared" si="90"/>
        <v>-92.612063463520613</v>
      </c>
      <c r="Y243" s="92">
        <f t="shared" si="95"/>
        <v>-120.55003369767489</v>
      </c>
      <c r="Z243" s="94"/>
      <c r="AA243" s="94"/>
      <c r="AB243" s="86">
        <f t="shared" si="96"/>
        <v>117.80115331031405</v>
      </c>
      <c r="AC243" s="95">
        <f t="shared" si="99"/>
        <v>-1662.5680876431954</v>
      </c>
      <c r="AD243" s="95">
        <f>AC243/(1+IF($I$11='[1]Curva Cupon'!K208,'[1]Curva Cupon'!K210,'[1]Curva Cupon'!L210))^H243</f>
        <v>-221.3134908068559</v>
      </c>
      <c r="AE243" s="98">
        <f t="shared" si="77"/>
        <v>4.3449836828402748E-2</v>
      </c>
      <c r="AF243" s="96">
        <f>IF(MOD(H243,12)=6,1,0)*AVERAGE(O237:O248)/(1+IF($I$11='[1]Curva Cupon'!K208,'[1]Curva Cupon'!K210,'[1]Curva Cupon'!L210))^H243</f>
        <v>0</v>
      </c>
    </row>
    <row r="244" spans="1:32" x14ac:dyDescent="0.25">
      <c r="A244" s="1">
        <v>244</v>
      </c>
      <c r="B244" s="2">
        <f t="shared" si="97"/>
        <v>16</v>
      </c>
      <c r="C244" s="2">
        <f t="shared" si="76"/>
        <v>0</v>
      </c>
      <c r="D244" s="2">
        <f t="shared" si="89"/>
        <v>0</v>
      </c>
      <c r="E244" s="2">
        <v>1</v>
      </c>
      <c r="H244" s="82">
        <f t="shared" si="91"/>
        <v>204</v>
      </c>
      <c r="I244" s="83">
        <f t="shared" si="92"/>
        <v>-466434.44740107725</v>
      </c>
      <c r="J244" s="84">
        <f t="shared" si="83"/>
        <v>-3086.0646988163803</v>
      </c>
      <c r="K244" s="84">
        <f t="shared" si="84"/>
        <v>4235.2936311788753</v>
      </c>
      <c r="L244" s="84">
        <f t="shared" si="85"/>
        <v>7321.3583299952552</v>
      </c>
      <c r="M244" s="84">
        <f t="shared" si="86"/>
        <v>0</v>
      </c>
      <c r="N244" s="84">
        <f t="shared" si="79"/>
        <v>-473755.8057310725</v>
      </c>
      <c r="O244" s="85">
        <f t="shared" si="64"/>
        <v>-466706.01071548584</v>
      </c>
      <c r="P244" s="85">
        <f t="shared" si="87"/>
        <v>-474028.70679579838</v>
      </c>
      <c r="Q244" s="84">
        <f t="shared" si="93"/>
        <v>-3087.8614399506587</v>
      </c>
      <c r="R244" s="86">
        <f t="shared" si="94"/>
        <v>-1800.8836385559036</v>
      </c>
      <c r="S244" s="86">
        <f t="shared" si="98"/>
        <v>-1286.977801394755</v>
      </c>
      <c r="T244" s="97">
        <f t="array" ref="T244">(AVERAGE(I244:I255)*INDEX(tasapd,MATCH($I$24&amp;B244&amp;B244,Buck&amp;Madur1&amp;Madur2,0))*$I$25)*(IF($D$40=2,IF(MOD(H244,12)=1,1,0),0))</f>
        <v>0</v>
      </c>
      <c r="U244" s="88">
        <f>(P244/SUM($P$161:$P$172)*$T$149*(1+IF($I$11='[1]Curva Cupon'!$K$6,'[1]Curva Cupon'!K211,'[1]Curva Cupon'!L211))^H244)*E244</f>
        <v>161.36233890057383</v>
      </c>
      <c r="V244" s="89">
        <f t="shared" si="88"/>
        <v>1.2164585475309277</v>
      </c>
      <c r="W244" s="90">
        <f t="shared" si="100"/>
        <v>-29.616056002013195</v>
      </c>
      <c r="X244" s="91">
        <f t="shared" si="90"/>
        <v>-94.078470154100728</v>
      </c>
      <c r="Y244" s="92">
        <f t="shared" si="95"/>
        <v>-122.47806760858299</v>
      </c>
      <c r="Z244" s="94"/>
      <c r="AA244" s="94"/>
      <c r="AB244" s="86">
        <f t="shared" si="96"/>
        <v>118.07255702009962</v>
      </c>
      <c r="AC244" s="95">
        <f t="shared" si="99"/>
        <v>-1688.8907649240114</v>
      </c>
      <c r="AD244" s="95">
        <f>AC244/(1+IF($I$11='[1]Curva Cupon'!K209,'[1]Curva Cupon'!K211,'[1]Curva Cupon'!L211))^H244</f>
        <v>-222.59523514935799</v>
      </c>
      <c r="AE244" s="98">
        <f t="shared" si="77"/>
        <v>4.3457037374005372E-2</v>
      </c>
      <c r="AF244" s="96">
        <f>IF(MOD(H244,12)=6,1,0)*AVERAGE(O238:O249)/(1+IF($I$11='[1]Curva Cupon'!K209,'[1]Curva Cupon'!K211,'[1]Curva Cupon'!L211))^H244</f>
        <v>0</v>
      </c>
    </row>
    <row r="245" spans="1:32" x14ac:dyDescent="0.25">
      <c r="A245" s="1">
        <v>245</v>
      </c>
      <c r="B245" s="2">
        <f>B244+1</f>
        <v>17</v>
      </c>
      <c r="C245" s="2">
        <f t="shared" si="76"/>
        <v>0</v>
      </c>
      <c r="D245" s="2">
        <f t="shared" si="89"/>
        <v>0</v>
      </c>
      <c r="E245" s="2">
        <v>1</v>
      </c>
      <c r="H245" s="82">
        <f t="shared" si="91"/>
        <v>205</v>
      </c>
      <c r="I245" s="83">
        <f t="shared" si="92"/>
        <v>-473755.8057310725</v>
      </c>
      <c r="J245" s="84">
        <f t="shared" si="83"/>
        <v>-3134.5049150471409</v>
      </c>
      <c r="K245" s="84">
        <f t="shared" si="84"/>
        <v>4235.2936311788753</v>
      </c>
      <c r="L245" s="84">
        <f t="shared" si="85"/>
        <v>7369.7985462260167</v>
      </c>
      <c r="M245" s="84">
        <f t="shared" si="86"/>
        <v>0</v>
      </c>
      <c r="N245" s="84">
        <f t="shared" si="79"/>
        <v>-481125.60427729849</v>
      </c>
      <c r="O245" s="85">
        <f t="shared" si="64"/>
        <v>-474028.70679579838</v>
      </c>
      <c r="P245" s="85">
        <f t="shared" si="87"/>
        <v>-481399.84309234162</v>
      </c>
      <c r="Q245" s="84">
        <f t="shared" si="93"/>
        <v>-3136.3105071229675</v>
      </c>
      <c r="R245" s="86">
        <f t="shared" si="94"/>
        <v>-1829.1398068039521</v>
      </c>
      <c r="S245" s="86">
        <f t="shared" si="98"/>
        <v>-1307.1707003190154</v>
      </c>
      <c r="T245" s="97">
        <f t="array" ref="T245">(AVERAGE(I245:I256)*INDEX(tasapd,MATCH($I$24&amp;B245&amp;B245,Buck&amp;Madur1&amp;Madur2,0))*$I$25)*(IF($D$40=2,IF(MOD(H245,12)=1,1,0),0))</f>
        <v>0</v>
      </c>
      <c r="U245" s="88">
        <f>(P245/SUM($P$161:$P$172)*$T$149*(1+IF($I$11='[1]Curva Cupon'!$K$6,'[1]Curva Cupon'!K212,'[1]Curva Cupon'!L212))^H245)*E245</f>
        <v>165.50748037556696</v>
      </c>
      <c r="V245" s="89">
        <f t="shared" si="88"/>
        <v>1.2164585475309277</v>
      </c>
      <c r="W245" s="90">
        <f t="shared" si="100"/>
        <v>-30.080736919380833</v>
      </c>
      <c r="X245" s="91">
        <f t="shared" si="90"/>
        <v>-95.554577229694431</v>
      </c>
      <c r="Y245" s="92">
        <f t="shared" si="95"/>
        <v>-124.41885560154434</v>
      </c>
      <c r="Z245" s="94"/>
      <c r="AA245" s="94"/>
      <c r="AB245" s="86">
        <f t="shared" si="96"/>
        <v>118.34458602065375</v>
      </c>
      <c r="AC245" s="95">
        <f t="shared" si="99"/>
        <v>-1715.4416223167802</v>
      </c>
      <c r="AD245" s="95">
        <f>AC245/(1+IF($I$11='[1]Curva Cupon'!K210,'[1]Curva Cupon'!K212,'[1]Curva Cupon'!L212))^H245</f>
        <v>-223.85979433769793</v>
      </c>
      <c r="AE245" s="98">
        <f t="shared" si="77"/>
        <v>4.3465462061036429E-2</v>
      </c>
      <c r="AF245" s="96">
        <f>IF(MOD(H245,12)=6,1,0)*AVERAGE(O239:O250)/(1+IF($I$11='[1]Curva Cupon'!K210,'[1]Curva Cupon'!K212,'[1]Curva Cupon'!L212))^H245</f>
        <v>0</v>
      </c>
    </row>
    <row r="246" spans="1:32" x14ac:dyDescent="0.25">
      <c r="A246" s="1">
        <v>246</v>
      </c>
      <c r="B246" s="1">
        <f>B245</f>
        <v>17</v>
      </c>
      <c r="C246" s="2">
        <f t="shared" ref="C246:C309" si="101">IF($I$8=2,IF(MOD(D246,12)=1,1,0),0)</f>
        <v>0</v>
      </c>
      <c r="D246" s="2">
        <f t="shared" si="89"/>
        <v>0</v>
      </c>
      <c r="E246" s="2">
        <v>1</v>
      </c>
      <c r="H246" s="82">
        <f t="shared" si="91"/>
        <v>206</v>
      </c>
      <c r="I246" s="83">
        <f t="shared" si="92"/>
        <v>-481125.60427729849</v>
      </c>
      <c r="J246" s="84">
        <f t="shared" si="83"/>
        <v>-3183.2656257056733</v>
      </c>
      <c r="K246" s="84">
        <f t="shared" si="84"/>
        <v>4235.2936311788753</v>
      </c>
      <c r="L246" s="84">
        <f t="shared" si="85"/>
        <v>7418.5592568845486</v>
      </c>
      <c r="M246" s="84">
        <f t="shared" si="86"/>
        <v>0</v>
      </c>
      <c r="N246" s="84">
        <f t="shared" si="79"/>
        <v>-488544.16353418306</v>
      </c>
      <c r="O246" s="85">
        <f t="shared" si="64"/>
        <v>-481399.84309234162</v>
      </c>
      <c r="P246" s="85">
        <f t="shared" si="87"/>
        <v>-488819.74009954347</v>
      </c>
      <c r="Q246" s="84">
        <f t="shared" si="93"/>
        <v>-3185.0800687230476</v>
      </c>
      <c r="R246" s="86">
        <f t="shared" si="94"/>
        <v>-1857.5828918494171</v>
      </c>
      <c r="S246" s="86">
        <f t="shared" si="98"/>
        <v>-1327.4971768736305</v>
      </c>
      <c r="T246" s="97">
        <f t="array" ref="T246">(AVERAGE(I246:I257)*INDEX(tasapd,MATCH($I$24&amp;B246&amp;B246,Buck&amp;Madur1&amp;Madur2,0))*$I$25)*(IF($D$40=2,IF(MOD(H246,12)=1,1,0),0))</f>
        <v>0</v>
      </c>
      <c r="U246" s="88">
        <f>(P246/SUM($P$161:$P$172)*$T$149*(1+IF($I$11='[1]Curva Cupon'!$K$6,'[1]Curva Cupon'!K213,'[1]Curva Cupon'!L213))^H246)*E246</f>
        <v>169.73623480802374</v>
      </c>
      <c r="V246" s="89">
        <f t="shared" si="88"/>
        <v>1.2164585475309277</v>
      </c>
      <c r="W246" s="90">
        <f t="shared" si="100"/>
        <v>-30.54849173792757</v>
      </c>
      <c r="X246" s="91">
        <f t="shared" si="90"/>
        <v>-97.040448870843917</v>
      </c>
      <c r="Y246" s="92">
        <f t="shared" si="95"/>
        <v>-126.37248206124055</v>
      </c>
      <c r="Z246" s="94"/>
      <c r="AA246" s="94"/>
      <c r="AB246" s="86">
        <f t="shared" si="96"/>
        <v>118.61724175259241</v>
      </c>
      <c r="AC246" s="95">
        <f t="shared" si="99"/>
        <v>-1742.2231354954872</v>
      </c>
      <c r="AD246" s="95">
        <f>AC246/(1+IF($I$11='[1]Curva Cupon'!K211,'[1]Curva Cupon'!K213,'[1]Curva Cupon'!L213))^H246</f>
        <v>-225.10740841991151</v>
      </c>
      <c r="AE246" s="98">
        <f t="shared" si="77"/>
        <v>4.3475088885995578E-2</v>
      </c>
      <c r="AF246" s="96">
        <f>IF(MOD(H246,12)=6,1,0)*AVERAGE(O240:O251)/(1+IF($I$11='[1]Curva Cupon'!K211,'[1]Curva Cupon'!K213,'[1]Curva Cupon'!L213))^H246</f>
        <v>0</v>
      </c>
    </row>
    <row r="247" spans="1:32" x14ac:dyDescent="0.25">
      <c r="A247" s="1">
        <v>247</v>
      </c>
      <c r="B247" s="2">
        <f>B246</f>
        <v>17</v>
      </c>
      <c r="C247" s="2">
        <f t="shared" si="101"/>
        <v>0</v>
      </c>
      <c r="D247" s="2">
        <f t="shared" si="89"/>
        <v>0</v>
      </c>
      <c r="E247" s="2">
        <v>1</v>
      </c>
      <c r="H247" s="82">
        <f t="shared" si="91"/>
        <v>207</v>
      </c>
      <c r="I247" s="83">
        <f t="shared" si="92"/>
        <v>-488544.16353418306</v>
      </c>
      <c r="J247" s="84">
        <f t="shared" si="83"/>
        <v>-3232.3489512754563</v>
      </c>
      <c r="K247" s="84">
        <f t="shared" si="84"/>
        <v>4235.2936311788753</v>
      </c>
      <c r="L247" s="84">
        <f t="shared" si="85"/>
        <v>7467.6425824543312</v>
      </c>
      <c r="M247" s="84">
        <f t="shared" si="86"/>
        <v>0</v>
      </c>
      <c r="N247" s="84">
        <f t="shared" si="79"/>
        <v>-496011.80611663737</v>
      </c>
      <c r="O247" s="85">
        <f t="shared" si="64"/>
        <v>-488819.74009954347</v>
      </c>
      <c r="P247" s="85">
        <f t="shared" si="87"/>
        <v>-496288.72043231508</v>
      </c>
      <c r="Q247" s="84">
        <f t="shared" si="93"/>
        <v>-3234.1722452343788</v>
      </c>
      <c r="R247" s="86">
        <f t="shared" si="94"/>
        <v>-1886.2141303876876</v>
      </c>
      <c r="S247" s="86">
        <f t="shared" si="98"/>
        <v>-1347.9581148466912</v>
      </c>
      <c r="T247" s="97">
        <f t="array" ref="T247">(AVERAGE(I247:I258)*INDEX(tasapd,MATCH($I$24&amp;B247&amp;B247,Buck&amp;Madur1&amp;Madur2,0))*$I$25)*(IF($D$40=2,IF(MOD(H247,12)=1,1,0),0))</f>
        <v>0</v>
      </c>
      <c r="U247" s="88">
        <f>(P247/SUM($P$161:$P$172)*$T$149*(1+IF($I$11='[1]Curva Cupon'!$K$6,'[1]Curva Cupon'!K214,'[1]Curva Cupon'!L214))^H247)*E247</f>
        <v>174.0501406970086</v>
      </c>
      <c r="V247" s="89">
        <f t="shared" si="88"/>
        <v>1.2164585475309277</v>
      </c>
      <c r="W247" s="90">
        <f t="shared" si="100"/>
        <v>-31.019340795469329</v>
      </c>
      <c r="X247" s="91">
        <f t="shared" si="90"/>
        <v>-98.536149682728436</v>
      </c>
      <c r="Y247" s="92">
        <f t="shared" si="95"/>
        <v>-128.33903193066683</v>
      </c>
      <c r="Z247" s="94"/>
      <c r="AA247" s="94"/>
      <c r="AB247" s="86">
        <f t="shared" si="96"/>
        <v>118.89052565985081</v>
      </c>
      <c r="AC247" s="95">
        <f t="shared" si="99"/>
        <v>-1769.2378131342173</v>
      </c>
      <c r="AD247" s="95">
        <f>AC247/(1+IF($I$11='[1]Curva Cupon'!K212,'[1]Curva Cupon'!K214,'[1]Curva Cupon'!L214))^H247</f>
        <v>-226.33831518496262</v>
      </c>
      <c r="AE247" s="98">
        <f t="shared" si="77"/>
        <v>4.3485897036430583E-2</v>
      </c>
      <c r="AF247" s="96">
        <f>IF(MOD(H247,12)=6,1,0)*AVERAGE(O241:O252)/(1+IF($I$11='[1]Curva Cupon'!K212,'[1]Curva Cupon'!K214,'[1]Curva Cupon'!L214))^H247</f>
        <v>0</v>
      </c>
    </row>
    <row r="248" spans="1:32" x14ac:dyDescent="0.25">
      <c r="A248" s="1">
        <v>248</v>
      </c>
      <c r="B248" s="2">
        <f t="shared" ref="B248:B256" si="102">B247</f>
        <v>17</v>
      </c>
      <c r="C248" s="2">
        <f t="shared" si="101"/>
        <v>0</v>
      </c>
      <c r="D248" s="2">
        <f t="shared" si="89"/>
        <v>0</v>
      </c>
      <c r="E248" s="2">
        <v>1</v>
      </c>
      <c r="H248" s="82">
        <f t="shared" si="91"/>
        <v>208</v>
      </c>
      <c r="I248" s="83">
        <f t="shared" si="92"/>
        <v>-496011.80611663737</v>
      </c>
      <c r="J248" s="84">
        <f t="shared" si="83"/>
        <v>-3281.7570262696981</v>
      </c>
      <c r="K248" s="84">
        <f t="shared" si="84"/>
        <v>4235.2936311788753</v>
      </c>
      <c r="L248" s="84">
        <f t="shared" si="85"/>
        <v>7517.0506574485735</v>
      </c>
      <c r="M248" s="84">
        <f t="shared" si="86"/>
        <v>0</v>
      </c>
      <c r="N248" s="84">
        <f t="shared" si="79"/>
        <v>-503528.85677408596</v>
      </c>
      <c r="O248" s="85">
        <f t="shared" si="64"/>
        <v>-496288.72043231508</v>
      </c>
      <c r="P248" s="85">
        <f t="shared" si="87"/>
        <v>-503807.10884008097</v>
      </c>
      <c r="Q248" s="84">
        <f t="shared" si="93"/>
        <v>-3283.5891711701693</v>
      </c>
      <c r="R248" s="86">
        <f t="shared" si="94"/>
        <v>-1915.0347672964849</v>
      </c>
      <c r="S248" s="86">
        <f t="shared" si="98"/>
        <v>-1368.5544038736844</v>
      </c>
      <c r="T248" s="97">
        <f t="array" ref="T248">(AVERAGE(I248:I259)*INDEX(tasapd,MATCH($I$24&amp;B248&amp;B248,Buck&amp;Madur1&amp;Madur2,0))*$I$25)*(IF($D$40=2,IF(MOD(H248,12)=1,1,0),0))</f>
        <v>0</v>
      </c>
      <c r="U248" s="88">
        <f>(P248/SUM($P$161:$P$172)*$T$149*(1+IF($I$11='[1]Curva Cupon'!$K$6,'[1]Curva Cupon'!K215,'[1]Curva Cupon'!L215))^H248)*E248</f>
        <v>178.45076362919164</v>
      </c>
      <c r="V248" s="89">
        <f t="shared" si="88"/>
        <v>1.2164585475309277</v>
      </c>
      <c r="W248" s="90">
        <f t="shared" si="100"/>
        <v>-31.493304564382839</v>
      </c>
      <c r="X248" s="91">
        <f t="shared" si="90"/>
        <v>-100.04174469797366</v>
      </c>
      <c r="Y248" s="92">
        <f t="shared" si="95"/>
        <v>-130.31859071482558</v>
      </c>
      <c r="Z248" s="94"/>
      <c r="AA248" s="94"/>
      <c r="AB248" s="86">
        <f t="shared" si="96"/>
        <v>119.16443918969071</v>
      </c>
      <c r="AC248" s="95">
        <f t="shared" si="99"/>
        <v>-1796.4881974073924</v>
      </c>
      <c r="AD248" s="95">
        <f>AC248/(1+IF($I$11='[1]Curva Cupon'!K213,'[1]Curva Cupon'!K215,'[1]Curva Cupon'!L215))^H248</f>
        <v>-227.55275018712595</v>
      </c>
      <c r="AE248" s="98">
        <f t="shared" si="77"/>
        <v>4.3497866829346317E-2</v>
      </c>
      <c r="AF248" s="96">
        <f>IF(MOD(H248,12)=6,1,0)*AVERAGE(O242:O253)/(1+IF($I$11='[1]Curva Cupon'!K213,'[1]Curva Cupon'!K215,'[1]Curva Cupon'!L215))^H248</f>
        <v>0</v>
      </c>
    </row>
    <row r="249" spans="1:32" x14ac:dyDescent="0.25">
      <c r="A249" s="1">
        <v>249</v>
      </c>
      <c r="B249" s="2">
        <f t="shared" si="102"/>
        <v>17</v>
      </c>
      <c r="C249" s="2">
        <f t="shared" si="101"/>
        <v>0</v>
      </c>
      <c r="D249" s="2">
        <f t="shared" si="89"/>
        <v>0</v>
      </c>
      <c r="E249" s="2">
        <v>1</v>
      </c>
      <c r="H249" s="82">
        <f t="shared" si="91"/>
        <v>209</v>
      </c>
      <c r="I249" s="83">
        <f t="shared" si="92"/>
        <v>-503528.85677408596</v>
      </c>
      <c r="J249" s="84">
        <f t="shared" si="83"/>
        <v>-3331.4919993241629</v>
      </c>
      <c r="K249" s="84">
        <f t="shared" si="84"/>
        <v>4235.2936311788753</v>
      </c>
      <c r="L249" s="84">
        <f t="shared" si="85"/>
        <v>7566.7856305030382</v>
      </c>
      <c r="M249" s="84">
        <f t="shared" si="86"/>
        <v>0</v>
      </c>
      <c r="N249" s="84">
        <f t="shared" si="79"/>
        <v>-511095.64240458899</v>
      </c>
      <c r="O249" s="85">
        <f t="shared" si="64"/>
        <v>-503807.10884008097</v>
      </c>
      <c r="P249" s="85">
        <f t="shared" si="87"/>
        <v>-511375.23222090129</v>
      </c>
      <c r="Q249" s="84">
        <f t="shared" si="93"/>
        <v>-3333.3329951661817</v>
      </c>
      <c r="R249" s="86">
        <f t="shared" si="94"/>
        <v>-1944.04605569</v>
      </c>
      <c r="S249" s="86">
        <f t="shared" si="98"/>
        <v>-1389.2869394761817</v>
      </c>
      <c r="T249" s="97">
        <f t="array" ref="T249">(AVERAGE(I249:I260)*INDEX(tasapd,MATCH($I$24&amp;B249&amp;B249,Buck&amp;Madur1&amp;Madur2,0))*$I$25)*(IF($D$40=2,IF(MOD(H249,12)=1,1,0),0))</f>
        <v>0</v>
      </c>
      <c r="U249" s="88">
        <f>(P249/SUM($P$161:$P$172)*$T$149*(1+IF($I$11='[1]Curva Cupon'!$K$6,'[1]Curva Cupon'!K216,'[1]Curva Cupon'!L216))^H249)*E249</f>
        <v>182.93969674472794</v>
      </c>
      <c r="V249" s="89">
        <f t="shared" si="88"/>
        <v>1.2164585475309277</v>
      </c>
      <c r="W249" s="90">
        <f t="shared" si="100"/>
        <v>-31.970403652495978</v>
      </c>
      <c r="X249" s="91">
        <f t="shared" si="90"/>
        <v>-101.55729937947986</v>
      </c>
      <c r="Y249" s="92">
        <f t="shared" si="95"/>
        <v>-132.31124448444493</v>
      </c>
      <c r="Z249" s="94"/>
      <c r="AA249" s="94"/>
      <c r="AB249" s="86">
        <f t="shared" si="96"/>
        <v>119.43898379270836</v>
      </c>
      <c r="AC249" s="95">
        <f t="shared" si="99"/>
        <v>-1823.9768644980629</v>
      </c>
      <c r="AD249" s="95">
        <f>AC249/(1+IF($I$11='[1]Curva Cupon'!K214,'[1]Curva Cupon'!K216,'[1]Curva Cupon'!L216))^H249</f>
        <v>-228.75094677013558</v>
      </c>
      <c r="AE249" s="98">
        <f t="shared" si="77"/>
        <v>4.3510979653594371E-2</v>
      </c>
      <c r="AF249" s="96">
        <f>IF(MOD(H249,12)=6,1,0)*AVERAGE(O243:O254)/(1+IF($I$11='[1]Curva Cupon'!K214,'[1]Curva Cupon'!K216,'[1]Curva Cupon'!L216))^H249</f>
        <v>0</v>
      </c>
    </row>
    <row r="250" spans="1:32" x14ac:dyDescent="0.25">
      <c r="A250" s="1">
        <v>250</v>
      </c>
      <c r="B250" s="2">
        <f t="shared" si="102"/>
        <v>17</v>
      </c>
      <c r="C250" s="2">
        <f t="shared" si="101"/>
        <v>0</v>
      </c>
      <c r="D250" s="2">
        <f t="shared" si="89"/>
        <v>0</v>
      </c>
      <c r="E250" s="2">
        <v>1</v>
      </c>
      <c r="H250" s="82">
        <f t="shared" si="91"/>
        <v>210</v>
      </c>
      <c r="I250" s="83">
        <f t="shared" si="92"/>
        <v>-511095.64240458899</v>
      </c>
      <c r="J250" s="84">
        <f t="shared" si="83"/>
        <v>-3381.5560332906052</v>
      </c>
      <c r="K250" s="84">
        <f t="shared" si="84"/>
        <v>4235.2936311788753</v>
      </c>
      <c r="L250" s="84">
        <f t="shared" si="85"/>
        <v>7616.8496644694806</v>
      </c>
      <c r="M250" s="84">
        <f t="shared" si="86"/>
        <v>0</v>
      </c>
      <c r="N250" s="84">
        <f t="shared" si="79"/>
        <v>-518712.49206905847</v>
      </c>
      <c r="O250" s="85">
        <f t="shared" si="64"/>
        <v>-511375.23222090129</v>
      </c>
      <c r="P250" s="85">
        <f t="shared" si="87"/>
        <v>-518993.41963568801</v>
      </c>
      <c r="Q250" s="84">
        <f t="shared" si="93"/>
        <v>-3383.4058800741727</v>
      </c>
      <c r="R250" s="86">
        <f t="shared" si="94"/>
        <v>-1973.2492569733888</v>
      </c>
      <c r="S250" s="86">
        <f t="shared" si="98"/>
        <v>-1410.1566231007839</v>
      </c>
      <c r="T250" s="97">
        <f t="array" ref="T250">(AVERAGE(I250:I261)*INDEX(tasapd,MATCH($I$24&amp;B250&amp;B250,Buck&amp;Madur1&amp;Madur2,0))*$I$25)*(IF($D$40=2,IF(MOD(H250,12)=1,1,0),0))</f>
        <v>0</v>
      </c>
      <c r="U250" s="88">
        <f>(P250/SUM($P$161:$P$172)*$T$149*(1+IF($I$11='[1]Curva Cupon'!$K$6,'[1]Curva Cupon'!K217,'[1]Curva Cupon'!L217))^H250)*E250</f>
        <v>187.5185612110447</v>
      </c>
      <c r="V250" s="89">
        <f t="shared" si="88"/>
        <v>1.2164585475309277</v>
      </c>
      <c r="W250" s="90">
        <f t="shared" si="100"/>
        <v>-32.450658803983963</v>
      </c>
      <c r="X250" s="91">
        <f t="shared" si="90"/>
        <v>-103.08287962326872</v>
      </c>
      <c r="Y250" s="92">
        <f t="shared" si="95"/>
        <v>-134.31707987972177</v>
      </c>
      <c r="Z250" s="94"/>
      <c r="AA250" s="94"/>
      <c r="AB250" s="86">
        <f t="shared" si="96"/>
        <v>119.71416092284196</v>
      </c>
      <c r="AC250" s="95">
        <f t="shared" si="99"/>
        <v>-1851.7064251143925</v>
      </c>
      <c r="AD250" s="95">
        <f>AC250/(1+IF($I$11='[1]Curva Cupon'!K215,'[1]Curva Cupon'!K217,'[1]Curva Cupon'!L217))^H250</f>
        <v>-229.93313609110479</v>
      </c>
      <c r="AE250" s="98">
        <f t="shared" si="77"/>
        <v>4.3525217915949141E-2</v>
      </c>
      <c r="AF250" s="96">
        <f>IF(MOD(H250,12)=6,1,0)*AVERAGE(O244:O255)/(1+IF($I$11='[1]Curva Cupon'!K215,'[1]Curva Cupon'!K217,'[1]Curva Cupon'!L217))^H250</f>
        <v>-63065.592797649282</v>
      </c>
    </row>
    <row r="251" spans="1:32" x14ac:dyDescent="0.25">
      <c r="A251" s="1">
        <v>251</v>
      </c>
      <c r="B251" s="2">
        <f t="shared" si="102"/>
        <v>17</v>
      </c>
      <c r="C251" s="2">
        <f t="shared" si="101"/>
        <v>0</v>
      </c>
      <c r="D251" s="2">
        <f t="shared" si="89"/>
        <v>0</v>
      </c>
      <c r="E251" s="2">
        <v>1</v>
      </c>
      <c r="H251" s="82">
        <f t="shared" si="91"/>
        <v>211</v>
      </c>
      <c r="I251" s="83">
        <f t="shared" si="92"/>
        <v>-518712.49206905847</v>
      </c>
      <c r="J251" s="84">
        <f t="shared" si="83"/>
        <v>-3431.9513053308333</v>
      </c>
      <c r="K251" s="84">
        <f t="shared" si="84"/>
        <v>4235.2936311788753</v>
      </c>
      <c r="L251" s="84">
        <f t="shared" si="85"/>
        <v>7667.2449365097091</v>
      </c>
      <c r="M251" s="84">
        <f t="shared" si="86"/>
        <v>0</v>
      </c>
      <c r="N251" s="84">
        <f t="shared" si="79"/>
        <v>-526379.73700556823</v>
      </c>
      <c r="O251" s="85">
        <f t="shared" si="64"/>
        <v>-518993.41963568801</v>
      </c>
      <c r="P251" s="85">
        <f t="shared" si="87"/>
        <v>-526662.00232251512</v>
      </c>
      <c r="Q251" s="84">
        <f t="shared" si="93"/>
        <v>-3433.8100030559485</v>
      </c>
      <c r="R251" s="86">
        <f t="shared" si="94"/>
        <v>-2002.6456408976267</v>
      </c>
      <c r="S251" s="86">
        <f t="shared" si="98"/>
        <v>-1431.1643621583219</v>
      </c>
      <c r="T251" s="97">
        <f t="array" ref="T251">(AVERAGE(I251:I262)*INDEX(tasapd,MATCH($I$24&amp;B251&amp;B251,Buck&amp;Madur1&amp;Madur2,0))*$I$25)*(IF($D$40=2,IF(MOD(H251,12)=1,1,0),0))</f>
        <v>0</v>
      </c>
      <c r="U251" s="88">
        <f>(P251/SUM($P$161:$P$172)*$T$149*(1+IF($I$11='[1]Curva Cupon'!$K$6,'[1]Curva Cupon'!K218,'[1]Curva Cupon'!L218))^H251)*E251</f>
        <v>192.18900670467031</v>
      </c>
      <c r="V251" s="89">
        <f t="shared" si="88"/>
        <v>1.2164585475309277</v>
      </c>
      <c r="W251" s="90">
        <f t="shared" si="100"/>
        <v>-32.93409090027145</v>
      </c>
      <c r="X251" s="91">
        <f t="shared" si="90"/>
        <v>-104.618551761349</v>
      </c>
      <c r="Y251" s="92">
        <f t="shared" si="95"/>
        <v>-136.33618411408952</v>
      </c>
      <c r="Z251" s="94"/>
      <c r="AA251" s="94"/>
      <c r="AB251" s="86">
        <f t="shared" si="96"/>
        <v>119.98997203737952</v>
      </c>
      <c r="AC251" s="95">
        <f t="shared" si="99"/>
        <v>-1879.6795250144614</v>
      </c>
      <c r="AD251" s="95">
        <f>AC251/(1+IF($I$11='[1]Curva Cupon'!K216,'[1]Curva Cupon'!K218,'[1]Curva Cupon'!L218))^H251</f>
        <v>-231.09954714421607</v>
      </c>
      <c r="AE251" s="98">
        <f t="shared" ref="AE251:AE314" si="103">SUM(AC251:AC262)/AVERAGE(O251:O262)</f>
        <v>4.354056499060082E-2</v>
      </c>
      <c r="AF251" s="96">
        <f>IF(MOD(H251,12)=6,1,0)*AVERAGE(O245:O256)/(1+IF($I$11='[1]Curva Cupon'!K216,'[1]Curva Cupon'!K218,'[1]Curva Cupon'!L218))^H251</f>
        <v>0</v>
      </c>
    </row>
    <row r="252" spans="1:32" x14ac:dyDescent="0.25">
      <c r="A252" s="1">
        <v>252</v>
      </c>
      <c r="B252" s="2">
        <f t="shared" si="102"/>
        <v>17</v>
      </c>
      <c r="C252" s="2">
        <f t="shared" si="101"/>
        <v>0</v>
      </c>
      <c r="D252" s="2">
        <f t="shared" si="89"/>
        <v>0</v>
      </c>
      <c r="E252" s="2">
        <v>1</v>
      </c>
      <c r="H252" s="82">
        <f t="shared" si="91"/>
        <v>212</v>
      </c>
      <c r="I252" s="83">
        <f t="shared" si="92"/>
        <v>-526379.73700556823</v>
      </c>
      <c r="J252" s="84">
        <f t="shared" si="83"/>
        <v>-3482.6800070113832</v>
      </c>
      <c r="K252" s="84">
        <f t="shared" si="84"/>
        <v>4235.2936311788753</v>
      </c>
      <c r="L252" s="84">
        <f t="shared" si="85"/>
        <v>7717.9736381902585</v>
      </c>
      <c r="M252" s="84">
        <f t="shared" si="86"/>
        <v>0</v>
      </c>
      <c r="N252" s="84">
        <f t="shared" si="79"/>
        <v>-534097.71064375853</v>
      </c>
      <c r="O252" s="85">
        <f t="shared" si="64"/>
        <v>-526662.00232251512</v>
      </c>
      <c r="P252" s="85">
        <f t="shared" si="87"/>
        <v>-534381.31371102261</v>
      </c>
      <c r="Q252" s="84">
        <f t="shared" si="93"/>
        <v>-3484.547555678047</v>
      </c>
      <c r="R252" s="86">
        <f t="shared" si="94"/>
        <v>-2032.2364856147285</v>
      </c>
      <c r="S252" s="86">
        <f t="shared" si="98"/>
        <v>-1452.3110700633185</v>
      </c>
      <c r="T252" s="97">
        <f t="array" ref="T252">(AVERAGE(I252:I263)*INDEX(tasapd,MATCH($I$24&amp;B252&amp;B252,Buck&amp;Madur1&amp;Madur2,0))*$I$25)*(IF($D$40=2,IF(MOD(H252,12)=1,1,0),0))</f>
        <v>0</v>
      </c>
      <c r="U252" s="88">
        <f>(P252/SUM($P$161:$P$172)*$T$149*(1+IF($I$11='[1]Curva Cupon'!$K$6,'[1]Curva Cupon'!K219,'[1]Curva Cupon'!L219))^H252)*E252</f>
        <v>196.95271190123978</v>
      </c>
      <c r="V252" s="89">
        <f t="shared" si="88"/>
        <v>1.2164585475309277</v>
      </c>
      <c r="W252" s="90">
        <f t="shared" si="100"/>
        <v>-33.420720960940621</v>
      </c>
      <c r="X252" s="91">
        <f t="shared" si="90"/>
        <v>-106.16438256460113</v>
      </c>
      <c r="Y252" s="92">
        <f t="shared" si="95"/>
        <v>-138.36864497801082</v>
      </c>
      <c r="Z252" s="94"/>
      <c r="AA252" s="94"/>
      <c r="AB252" s="86">
        <f t="shared" si="96"/>
        <v>120.2664185969665</v>
      </c>
      <c r="AC252" s="95">
        <f t="shared" si="99"/>
        <v>-1907.8988455395356</v>
      </c>
      <c r="AD252" s="95">
        <f>AC252/(1+IF($I$11='[1]Curva Cupon'!K217,'[1]Curva Cupon'!K219,'[1]Curva Cupon'!L219))^H252</f>
        <v>-232.25040678418739</v>
      </c>
      <c r="AE252" s="98">
        <f t="shared" si="103"/>
        <v>4.3557005171817882E-2</v>
      </c>
      <c r="AF252" s="96">
        <f>IF(MOD(H252,12)=6,1,0)*AVERAGE(O246:O257)/(1+IF($I$11='[1]Curva Cupon'!K217,'[1]Curva Cupon'!K219,'[1]Curva Cupon'!L219))^H252</f>
        <v>0</v>
      </c>
    </row>
    <row r="253" spans="1:32" x14ac:dyDescent="0.25">
      <c r="A253" s="1">
        <v>253</v>
      </c>
      <c r="B253" s="2">
        <f t="shared" si="102"/>
        <v>17</v>
      </c>
      <c r="C253" s="2">
        <f t="shared" si="101"/>
        <v>0</v>
      </c>
      <c r="D253" s="2">
        <f t="shared" si="89"/>
        <v>0</v>
      </c>
      <c r="E253" s="2">
        <v>1</v>
      </c>
      <c r="H253" s="82">
        <f t="shared" si="91"/>
        <v>213</v>
      </c>
      <c r="I253" s="83">
        <f t="shared" si="92"/>
        <v>-534097.71064375853</v>
      </c>
      <c r="J253" s="84">
        <f t="shared" si="83"/>
        <v>-3533.7443443988268</v>
      </c>
      <c r="K253" s="84">
        <f t="shared" si="84"/>
        <v>4235.2936311788753</v>
      </c>
      <c r="L253" s="84">
        <f t="shared" si="85"/>
        <v>7769.0379755777021</v>
      </c>
      <c r="M253" s="84">
        <f t="shared" si="86"/>
        <v>0</v>
      </c>
      <c r="N253" s="84">
        <f t="shared" si="79"/>
        <v>-541866.74861933629</v>
      </c>
      <c r="O253" s="85">
        <f t="shared" si="64"/>
        <v>-534381.31371102261</v>
      </c>
      <c r="P253" s="85">
        <f t="shared" si="87"/>
        <v>-542151.68943691766</v>
      </c>
      <c r="Q253" s="84">
        <f t="shared" si="93"/>
        <v>-3535.6207440070384</v>
      </c>
      <c r="R253" s="86">
        <f t="shared" si="94"/>
        <v>-2062.023077733329</v>
      </c>
      <c r="S253" s="86">
        <f t="shared" si="98"/>
        <v>-1473.5976662737094</v>
      </c>
      <c r="T253" s="97">
        <f t="array" ref="T253">(AVERAGE(I253:I264)*INDEX(tasapd,MATCH($I$24&amp;B253&amp;B253,Buck&amp;Madur1&amp;Madur2,0))*$I$25)*(IF($D$40=2,IF(MOD(H253,12)=1,1,0),0))</f>
        <v>0</v>
      </c>
      <c r="U253" s="88">
        <f>(P253/SUM($P$161:$P$172)*$T$149*(1+IF($I$11='[1]Curva Cupon'!$K$6,'[1]Curva Cupon'!K220,'[1]Curva Cupon'!L220))^H253)*E253</f>
        <v>201.81138497381608</v>
      </c>
      <c r="V253" s="89">
        <f t="shared" si="88"/>
        <v>1.2164585475309277</v>
      </c>
      <c r="W253" s="90">
        <f t="shared" si="100"/>
        <v>-33.910570144645227</v>
      </c>
      <c r="X253" s="91">
        <f t="shared" si="90"/>
        <v>-107.72043924568088</v>
      </c>
      <c r="Y253" s="92">
        <f t="shared" si="95"/>
        <v>-140.41455084279519</v>
      </c>
      <c r="Z253" s="94"/>
      <c r="AA253" s="94"/>
      <c r="AB253" s="86">
        <f t="shared" si="96"/>
        <v>120.54350206561354</v>
      </c>
      <c r="AC253" s="95">
        <f t="shared" si="99"/>
        <v>-1936.3671041559342</v>
      </c>
      <c r="AD253" s="95">
        <f>AC253/(1+IF($I$11='[1]Curva Cupon'!K218,'[1]Curva Cupon'!K220,'[1]Curva Cupon'!L220))^H253</f>
        <v>-233.38593974951306</v>
      </c>
      <c r="AE253" s="98">
        <f t="shared" si="103"/>
        <v>4.3574523629552046E-2</v>
      </c>
      <c r="AF253" s="96">
        <f>IF(MOD(H253,12)=6,1,0)*AVERAGE(O247:O258)/(1+IF($I$11='[1]Curva Cupon'!K218,'[1]Curva Cupon'!K220,'[1]Curva Cupon'!L220))^H253</f>
        <v>0</v>
      </c>
    </row>
    <row r="254" spans="1:32" x14ac:dyDescent="0.25">
      <c r="A254" s="1">
        <v>254</v>
      </c>
      <c r="B254" s="2">
        <f t="shared" si="102"/>
        <v>17</v>
      </c>
      <c r="C254" s="2">
        <f t="shared" si="101"/>
        <v>0</v>
      </c>
      <c r="D254" s="2">
        <f t="shared" si="89"/>
        <v>0</v>
      </c>
      <c r="E254" s="2">
        <v>1</v>
      </c>
      <c r="H254" s="82">
        <f t="shared" si="91"/>
        <v>214</v>
      </c>
      <c r="I254" s="83">
        <f t="shared" si="92"/>
        <v>-541866.74861933629</v>
      </c>
      <c r="J254" s="84">
        <f t="shared" si="83"/>
        <v>-3585.1465381557091</v>
      </c>
      <c r="K254" s="84">
        <f t="shared" si="84"/>
        <v>4235.2936311788753</v>
      </c>
      <c r="L254" s="84">
        <f t="shared" si="85"/>
        <v>7820.4401693345844</v>
      </c>
      <c r="M254" s="84">
        <f t="shared" si="86"/>
        <v>0</v>
      </c>
      <c r="N254" s="84">
        <f t="shared" si="79"/>
        <v>-549687.18878867081</v>
      </c>
      <c r="O254" s="85">
        <f t="shared" si="64"/>
        <v>-542151.68943691766</v>
      </c>
      <c r="P254" s="85">
        <f t="shared" si="87"/>
        <v>-549973.46735656948</v>
      </c>
      <c r="Q254" s="84">
        <f t="shared" si="93"/>
        <v>-3587.0317887054689</v>
      </c>
      <c r="R254" s="86">
        <f t="shared" si="94"/>
        <v>-2092.0067123746389</v>
      </c>
      <c r="S254" s="86">
        <f t="shared" si="98"/>
        <v>-1495.02507633083</v>
      </c>
      <c r="T254" s="97">
        <f t="array" ref="T254">(AVERAGE(I254:I265)*INDEX(tasapd,MATCH($I$24&amp;B254&amp;B254,Buck&amp;Madur1&amp;Madur2,0))*$I$25)*(IF($D$40=2,IF(MOD(H254,12)=1,1,0),0))</f>
        <v>0</v>
      </c>
      <c r="U254" s="88">
        <f>(P254/SUM($P$161:$P$172)*$T$149*(1+IF($I$11='[1]Curva Cupon'!$K$6,'[1]Curva Cupon'!K221,'[1]Curva Cupon'!L221))^H254)*E254</f>
        <v>206.76676409966518</v>
      </c>
      <c r="V254" s="89">
        <f t="shared" si="88"/>
        <v>1.2164585475309277</v>
      </c>
      <c r="W254" s="90">
        <f t="shared" si="100"/>
        <v>-34.40365975003084</v>
      </c>
      <c r="X254" s="91">
        <f t="shared" si="90"/>
        <v>-109.28678946194243</v>
      </c>
      <c r="Y254" s="92">
        <f t="shared" si="95"/>
        <v>-142.47399066444234</v>
      </c>
      <c r="Z254" s="94"/>
      <c r="AA254" s="94"/>
      <c r="AB254" s="86">
        <f t="shared" si="96"/>
        <v>120.82122391070422</v>
      </c>
      <c r="AC254" s="95">
        <f t="shared" si="99"/>
        <v>-1965.0870550056416</v>
      </c>
      <c r="AD254" s="95">
        <f>AC254/(1+IF($I$11='[1]Curva Cupon'!K219,'[1]Curva Cupon'!K221,'[1]Curva Cupon'!L221))^H254</f>
        <v>-234.50636868548526</v>
      </c>
      <c r="AE254" s="98">
        <f t="shared" si="103"/>
        <v>4.3593106367777301E-2</v>
      </c>
      <c r="AF254" s="96">
        <f>IF(MOD(H254,12)=6,1,0)*AVERAGE(O248:O259)/(1+IF($I$11='[1]Curva Cupon'!K219,'[1]Curva Cupon'!K221,'[1]Curva Cupon'!L221))^H254</f>
        <v>0</v>
      </c>
    </row>
    <row r="255" spans="1:32" x14ac:dyDescent="0.25">
      <c r="A255" s="1">
        <v>255</v>
      </c>
      <c r="B255" s="2">
        <f t="shared" si="102"/>
        <v>17</v>
      </c>
      <c r="C255" s="2">
        <f t="shared" si="101"/>
        <v>0</v>
      </c>
      <c r="D255" s="2">
        <f t="shared" si="89"/>
        <v>0</v>
      </c>
      <c r="E255" s="2">
        <v>1</v>
      </c>
      <c r="H255" s="82">
        <f t="shared" si="91"/>
        <v>215</v>
      </c>
      <c r="I255" s="83">
        <f t="shared" si="92"/>
        <v>-549687.18878867081</v>
      </c>
      <c r="J255" s="84">
        <f t="shared" si="83"/>
        <v>-3636.8888236371158</v>
      </c>
      <c r="K255" s="84">
        <f t="shared" si="84"/>
        <v>4235.2936311788753</v>
      </c>
      <c r="L255" s="84">
        <f t="shared" si="85"/>
        <v>7872.1824548159912</v>
      </c>
      <c r="M255" s="84">
        <f t="shared" si="86"/>
        <v>0</v>
      </c>
      <c r="N255" s="84">
        <f t="shared" si="79"/>
        <v>-557559.37124348676</v>
      </c>
      <c r="O255" s="85">
        <f t="shared" si="64"/>
        <v>-549973.46735656948</v>
      </c>
      <c r="P255" s="85">
        <f t="shared" si="87"/>
        <v>-557846.98756170273</v>
      </c>
      <c r="Q255" s="84">
        <f t="shared" si="93"/>
        <v>-3638.7829251284238</v>
      </c>
      <c r="R255" s="86">
        <f t="shared" si="94"/>
        <v>-2122.1886932287616</v>
      </c>
      <c r="S255" s="86">
        <f t="shared" si="98"/>
        <v>-1516.5942318996622</v>
      </c>
      <c r="T255" s="97">
        <f t="array" ref="T255">(AVERAGE(I255:I266)*INDEX(tasapd,MATCH($I$24&amp;B255&amp;B255,Buck&amp;Madur1&amp;Madur2,0))*$I$25)*(IF($D$40=2,IF(MOD(H255,12)=1,1,0),0))</f>
        <v>0</v>
      </c>
      <c r="U255" s="88">
        <f>(P255/SUM($P$161:$P$172)*$T$149*(1+IF($I$11='[1]Curva Cupon'!$K$6,'[1]Curva Cupon'!K222,'[1]Curva Cupon'!L222))^H255)*E255</f>
        <v>211.82061797562943</v>
      </c>
      <c r="V255" s="89">
        <f t="shared" si="88"/>
        <v>1.2164585475309277</v>
      </c>
      <c r="W255" s="90">
        <f t="shared" si="100"/>
        <v>-34.900011216660943</v>
      </c>
      <c r="X255" s="91">
        <f t="shared" si="90"/>
        <v>-110.86350131838039</v>
      </c>
      <c r="Y255" s="92">
        <f t="shared" si="95"/>
        <v>-144.54705398751042</v>
      </c>
      <c r="Z255" s="94"/>
      <c r="AA255" s="94"/>
      <c r="AB255" s="86">
        <f t="shared" si="96"/>
        <v>121.09958560300295</v>
      </c>
      <c r="AC255" s="95">
        <f t="shared" si="99"/>
        <v>-1994.0614894658049</v>
      </c>
      <c r="AD255" s="95">
        <f>AC255/(1+IF($I$11='[1]Curva Cupon'!K220,'[1]Curva Cupon'!K222,'[1]Curva Cupon'!L222))^H255</f>
        <v>-235.61191416699521</v>
      </c>
      <c r="AE255" s="98">
        <f t="shared" si="103"/>
        <v>4.3612740185370959E-2</v>
      </c>
      <c r="AF255" s="96">
        <f>IF(MOD(H255,12)=6,1,0)*AVERAGE(O249:O260)/(1+IF($I$11='[1]Curva Cupon'!K220,'[1]Curva Cupon'!K222,'[1]Curva Cupon'!L222))^H255</f>
        <v>0</v>
      </c>
    </row>
    <row r="256" spans="1:32" x14ac:dyDescent="0.25">
      <c r="A256" s="1">
        <v>256</v>
      </c>
      <c r="B256" s="2">
        <f t="shared" si="102"/>
        <v>17</v>
      </c>
      <c r="C256" s="2">
        <f t="shared" si="101"/>
        <v>0</v>
      </c>
      <c r="D256" s="2">
        <f t="shared" si="89"/>
        <v>0</v>
      </c>
      <c r="E256" s="2">
        <v>1</v>
      </c>
      <c r="H256" s="82">
        <f t="shared" si="91"/>
        <v>216</v>
      </c>
      <c r="I256" s="83">
        <f t="shared" si="92"/>
        <v>-557559.37124348676</v>
      </c>
      <c r="J256" s="84">
        <f t="shared" si="83"/>
        <v>-3688.9734509878899</v>
      </c>
      <c r="K256" s="84">
        <f t="shared" si="84"/>
        <v>4235.2936311788753</v>
      </c>
      <c r="L256" s="84">
        <f t="shared" si="85"/>
        <v>7924.2670821667652</v>
      </c>
      <c r="M256" s="84">
        <f t="shared" si="86"/>
        <v>0</v>
      </c>
      <c r="N256" s="84">
        <f t="shared" si="79"/>
        <v>-565483.6383256535</v>
      </c>
      <c r="O256" s="85">
        <f t="shared" si="64"/>
        <v>-557846.98756170273</v>
      </c>
      <c r="P256" s="85">
        <f t="shared" si="87"/>
        <v>-565772.59239418677</v>
      </c>
      <c r="Q256" s="84">
        <f t="shared" si="93"/>
        <v>-3690.8764034207461</v>
      </c>
      <c r="R256" s="86">
        <f t="shared" si="94"/>
        <v>-2152.5703326113917</v>
      </c>
      <c r="S256" s="86">
        <f t="shared" si="98"/>
        <v>-1538.3060708093544</v>
      </c>
      <c r="T256" s="97">
        <f t="array" ref="T256">(AVERAGE(I256:I267)*INDEX(tasapd,MATCH($I$24&amp;B256&amp;B256,Buck&amp;Madur1&amp;Madur2,0))*$I$25)*(IF($D$40=2,IF(MOD(H256,12)=1,1,0),0))</f>
        <v>0</v>
      </c>
      <c r="U256" s="88">
        <f>(P256/SUM($P$161:$P$172)*$T$149*(1+IF($I$11='[1]Curva Cupon'!$K$6,'[1]Curva Cupon'!K223,'[1]Curva Cupon'!L223))^H256)*E256</f>
        <v>216.97474634224159</v>
      </c>
      <c r="V256" s="89">
        <f t="shared" si="88"/>
        <v>1.2164585475309277</v>
      </c>
      <c r="W256" s="90">
        <f t="shared" si="100"/>
        <v>-35.399646125949396</v>
      </c>
      <c r="X256" s="91">
        <f t="shared" si="90"/>
        <v>-112.45064337059171</v>
      </c>
      <c r="Y256" s="92">
        <f t="shared" si="95"/>
        <v>-146.63383094901019</v>
      </c>
      <c r="Z256" s="94"/>
      <c r="AA256" s="94"/>
      <c r="AB256" s="86">
        <f t="shared" si="96"/>
        <v>121.37858861666253</v>
      </c>
      <c r="AC256" s="95">
        <f t="shared" si="99"/>
        <v>-2023.2932367172687</v>
      </c>
      <c r="AD256" s="95">
        <f>AC256/(1+IF($I$11='[1]Curva Cupon'!K221,'[1]Curva Cupon'!K223,'[1]Curva Cupon'!L223))^H256</f>
        <v>-236.70279472111952</v>
      </c>
      <c r="AE256" s="98">
        <f t="shared" si="103"/>
        <v>4.3633412639360186E-2</v>
      </c>
      <c r="AF256" s="96">
        <f>IF(MOD(H256,12)=6,1,0)*AVERAGE(O250:O261)/(1+IF($I$11='[1]Curva Cupon'!K221,'[1]Curva Cupon'!K223,'[1]Curva Cupon'!L223))^H256</f>
        <v>0</v>
      </c>
    </row>
    <row r="257" spans="1:32" x14ac:dyDescent="0.25">
      <c r="A257" s="1">
        <v>257</v>
      </c>
      <c r="B257" s="2">
        <f>B256+1</f>
        <v>18</v>
      </c>
      <c r="C257" s="2">
        <f t="shared" si="101"/>
        <v>0</v>
      </c>
      <c r="D257" s="2">
        <f t="shared" si="89"/>
        <v>0</v>
      </c>
      <c r="E257" s="2">
        <v>1</v>
      </c>
      <c r="H257" s="82">
        <f t="shared" si="91"/>
        <v>217</v>
      </c>
      <c r="I257" s="83">
        <f t="shared" si="92"/>
        <v>-565483.6383256535</v>
      </c>
      <c r="J257" s="84">
        <f t="shared" si="83"/>
        <v>-3741.4026852404777</v>
      </c>
      <c r="K257" s="84">
        <f t="shared" si="84"/>
        <v>4235.2936311788753</v>
      </c>
      <c r="L257" s="84">
        <f t="shared" si="85"/>
        <v>7976.696316419353</v>
      </c>
      <c r="M257" s="84">
        <f t="shared" si="86"/>
        <v>0</v>
      </c>
      <c r="N257" s="84">
        <f t="shared" si="79"/>
        <v>-573460.33464207291</v>
      </c>
      <c r="O257" s="85">
        <f t="shared" si="64"/>
        <v>-565772.59239418677</v>
      </c>
      <c r="P257" s="85">
        <f t="shared" si="87"/>
        <v>-573750.62646092346</v>
      </c>
      <c r="Q257" s="84">
        <f t="shared" si="93"/>
        <v>-3743.3144886148821</v>
      </c>
      <c r="R257" s="86">
        <f t="shared" si="94"/>
        <v>-2183.1529515208817</v>
      </c>
      <c r="S257" s="86">
        <f t="shared" si="98"/>
        <v>-1560.1615370940003</v>
      </c>
      <c r="T257" s="97">
        <f t="array" ref="T257">(AVERAGE(I257:I268)*INDEX(tasapd,MATCH($I$24&amp;B257&amp;B257,Buck&amp;Madur1&amp;Madur2,0))*$I$25)*(IF($D$40=2,IF(MOD(H257,12)=1,1,0),0))</f>
        <v>0</v>
      </c>
      <c r="U257" s="88">
        <f>(P257/SUM($P$161:$P$172)*$T$149*(1+IF($I$11='[1]Curva Cupon'!$K$6,'[1]Curva Cupon'!K224,'[1]Curva Cupon'!L224))^H257)*E257</f>
        <v>222.23098051672983</v>
      </c>
      <c r="V257" s="89">
        <f t="shared" si="88"/>
        <v>1.2164585475309277</v>
      </c>
      <c r="W257" s="90">
        <f t="shared" si="100"/>
        <v>-35.902586202098895</v>
      </c>
      <c r="X257" s="91">
        <f t="shared" si="90"/>
        <v>-114.04828462775691</v>
      </c>
      <c r="Y257" s="92">
        <f t="shared" si="95"/>
        <v>-148.73441228232488</v>
      </c>
      <c r="Z257" s="94"/>
      <c r="AA257" s="94"/>
      <c r="AB257" s="86">
        <f t="shared" si="96"/>
        <v>121.65823442923215</v>
      </c>
      <c r="AC257" s="95">
        <f t="shared" si="99"/>
        <v>-2052.7851643222875</v>
      </c>
      <c r="AD257" s="95">
        <f>AC257/(1+IF($I$11='[1]Curva Cupon'!K222,'[1]Curva Cupon'!K224,'[1]Curva Cupon'!L224))^H257</f>
        <v>-237.77922684949013</v>
      </c>
      <c r="AE257" s="98">
        <f t="shared" si="103"/>
        <v>4.3655112010371519E-2</v>
      </c>
      <c r="AF257" s="96">
        <f>IF(MOD(H257,12)=6,1,0)*AVERAGE(O251:O262)/(1+IF($I$11='[1]Curva Cupon'!K222,'[1]Curva Cupon'!K224,'[1]Curva Cupon'!L224))^H257</f>
        <v>0</v>
      </c>
    </row>
    <row r="258" spans="1:32" x14ac:dyDescent="0.25">
      <c r="A258" s="1">
        <v>258</v>
      </c>
      <c r="B258" s="1">
        <f>B257</f>
        <v>18</v>
      </c>
      <c r="C258" s="2">
        <f t="shared" si="101"/>
        <v>0</v>
      </c>
      <c r="D258" s="2">
        <f t="shared" si="89"/>
        <v>0</v>
      </c>
      <c r="E258" s="2">
        <v>1</v>
      </c>
      <c r="H258" s="82">
        <f t="shared" si="91"/>
        <v>218</v>
      </c>
      <c r="I258" s="83">
        <f t="shared" si="92"/>
        <v>-573460.33464207291</v>
      </c>
      <c r="J258" s="84">
        <f t="shared" si="83"/>
        <v>-3794.1788064134348</v>
      </c>
      <c r="K258" s="84">
        <f t="shared" si="84"/>
        <v>4235.2936311788753</v>
      </c>
      <c r="L258" s="84">
        <f t="shared" si="85"/>
        <v>8029.4724375923106</v>
      </c>
      <c r="M258" s="84">
        <f t="shared" si="86"/>
        <v>0</v>
      </c>
      <c r="N258" s="84">
        <f t="shared" ref="N258:N321" si="104">I258-L258</f>
        <v>-581489.80707966525</v>
      </c>
      <c r="O258" s="85">
        <f t="shared" si="64"/>
        <v>-573750.62646092346</v>
      </c>
      <c r="P258" s="85">
        <f t="shared" si="87"/>
        <v>-581781.4366488331</v>
      </c>
      <c r="Q258" s="84">
        <f t="shared" si="93"/>
        <v>-3796.0994607293874</v>
      </c>
      <c r="R258" s="86">
        <f t="shared" si="94"/>
        <v>-2213.9378796956908</v>
      </c>
      <c r="S258" s="86">
        <f t="shared" si="98"/>
        <v>-1582.1615810336966</v>
      </c>
      <c r="T258" s="97">
        <f t="array" ref="T258">(AVERAGE(I258:I269)*INDEX(tasapd,MATCH($I$24&amp;B258&amp;B258,Buck&amp;Madur1&amp;Madur2,0))*$I$25)*(IF($D$40=2,IF(MOD(H258,12)=1,1,0),0))</f>
        <v>0</v>
      </c>
      <c r="U258" s="88">
        <f>(P258/SUM($P$161:$P$172)*$T$149*(1+IF($I$11='[1]Curva Cupon'!$K$6,'[1]Curva Cupon'!K225,'[1]Curva Cupon'!L225))^H258)*E258</f>
        <v>227.59118393506006</v>
      </c>
      <c r="V258" s="89">
        <f t="shared" si="88"/>
        <v>1.2164585475309277</v>
      </c>
      <c r="W258" s="90">
        <f t="shared" si="100"/>
        <v>-36.408853313045711</v>
      </c>
      <c r="X258" s="91">
        <f t="shared" si="90"/>
        <v>-115.65649455564115</v>
      </c>
      <c r="Y258" s="92">
        <f t="shared" si="95"/>
        <v>-150.84888932115592</v>
      </c>
      <c r="Z258" s="94"/>
      <c r="AA258" s="94"/>
      <c r="AB258" s="86">
        <f t="shared" si="96"/>
        <v>121.9385245216651</v>
      </c>
      <c r="AC258" s="95">
        <f t="shared" si="99"/>
        <v>-2082.5401788115778</v>
      </c>
      <c r="AD258" s="95">
        <f>AC258/(1+IF($I$11='[1]Curva Cupon'!K223,'[1]Curva Cupon'!K225,'[1]Curva Cupon'!L225))^H258</f>
        <v>-238.84142505045364</v>
      </c>
      <c r="AE258" s="98">
        <f t="shared" si="103"/>
        <v>4.3677827270133342E-2</v>
      </c>
      <c r="AF258" s="96">
        <f>IF(MOD(H258,12)=6,1,0)*AVERAGE(O252:O263)/(1+IF($I$11='[1]Curva Cupon'!K223,'[1]Curva Cupon'!K225,'[1]Curva Cupon'!L225))^H258</f>
        <v>0</v>
      </c>
    </row>
    <row r="259" spans="1:32" x14ac:dyDescent="0.25">
      <c r="A259" s="1">
        <v>259</v>
      </c>
      <c r="B259" s="2">
        <f>B258</f>
        <v>18</v>
      </c>
      <c r="C259" s="2">
        <f t="shared" si="101"/>
        <v>0</v>
      </c>
      <c r="D259" s="2">
        <f t="shared" si="89"/>
        <v>0</v>
      </c>
      <c r="E259" s="2">
        <v>1</v>
      </c>
      <c r="H259" s="82">
        <f t="shared" si="91"/>
        <v>219</v>
      </c>
      <c r="I259" s="83">
        <f t="shared" si="92"/>
        <v>-581489.80707966525</v>
      </c>
      <c r="J259" s="84">
        <f t="shared" si="83"/>
        <v>-3847.3041096105753</v>
      </c>
      <c r="K259" s="84">
        <f t="shared" si="84"/>
        <v>4235.2936311788753</v>
      </c>
      <c r="L259" s="84">
        <f t="shared" si="85"/>
        <v>8082.5977407894507</v>
      </c>
      <c r="M259" s="84">
        <f t="shared" si="86"/>
        <v>0</v>
      </c>
      <c r="N259" s="84">
        <f t="shared" si="104"/>
        <v>-589572.40482045466</v>
      </c>
      <c r="O259" s="85">
        <f t="shared" si="64"/>
        <v>-581781.4366488331</v>
      </c>
      <c r="P259" s="85">
        <f t="shared" si="87"/>
        <v>-589865.37213993981</v>
      </c>
      <c r="Q259" s="84">
        <f t="shared" si="93"/>
        <v>-3849.2336148680761</v>
      </c>
      <c r="R259" s="86">
        <f t="shared" si="94"/>
        <v>-2244.9264556722087</v>
      </c>
      <c r="S259" s="86">
        <f t="shared" si="98"/>
        <v>-1604.3071591958674</v>
      </c>
      <c r="T259" s="97">
        <f t="array" ref="T259">(AVERAGE(I259:I270)*INDEX(tasapd,MATCH($I$24&amp;B259&amp;B259,Buck&amp;Madur1&amp;Madur2,0))*$I$25)*(IF($D$40=2,IF(MOD(H259,12)=1,1,0),0))</f>
        <v>0</v>
      </c>
      <c r="U259" s="88">
        <f>(P259/SUM($P$161:$P$172)*$T$149*(1+IF($I$11='[1]Curva Cupon'!$K$6,'[1]Curva Cupon'!K226,'[1]Curva Cupon'!L226))^H259)*E259</f>
        <v>233.05725270317066</v>
      </c>
      <c r="V259" s="89">
        <f t="shared" si="88"/>
        <v>1.2164585475309277</v>
      </c>
      <c r="W259" s="90">
        <f t="shared" si="100"/>
        <v>-36.918469471410688</v>
      </c>
      <c r="X259" s="91">
        <f t="shared" si="90"/>
        <v>-117.27534307961504</v>
      </c>
      <c r="Y259" s="92">
        <f t="shared" si="95"/>
        <v>-152.97735400349481</v>
      </c>
      <c r="Z259" s="94"/>
      <c r="AA259" s="94"/>
      <c r="AB259" s="86">
        <f t="shared" si="96"/>
        <v>122.21946037832672</v>
      </c>
      <c r="AC259" s="95">
        <f t="shared" si="99"/>
        <v>-2112.5612262808595</v>
      </c>
      <c r="AD259" s="95">
        <f>AC259/(1+IF($I$11='[1]Curva Cupon'!K224,'[1]Curva Cupon'!K226,'[1]Curva Cupon'!L226))^H259</f>
        <v>-239.88960184102038</v>
      </c>
      <c r="AE259" s="98">
        <f t="shared" si="103"/>
        <v>4.3701548050892644E-2</v>
      </c>
      <c r="AF259" s="96">
        <f>IF(MOD(H259,12)=6,1,0)*AVERAGE(O253:O264)/(1+IF($I$11='[1]Curva Cupon'!K224,'[1]Curva Cupon'!K226,'[1]Curva Cupon'!L226))^H259</f>
        <v>0</v>
      </c>
    </row>
    <row r="260" spans="1:32" x14ac:dyDescent="0.25">
      <c r="A260" s="1">
        <v>260</v>
      </c>
      <c r="B260" s="2">
        <f t="shared" ref="B260:B268" si="105">B259</f>
        <v>18</v>
      </c>
      <c r="C260" s="2">
        <f t="shared" si="101"/>
        <v>0</v>
      </c>
      <c r="D260" s="2">
        <f t="shared" si="89"/>
        <v>0</v>
      </c>
      <c r="E260" s="2">
        <v>1</v>
      </c>
      <c r="H260" s="82">
        <f t="shared" si="91"/>
        <v>220</v>
      </c>
      <c r="I260" s="83">
        <f t="shared" si="92"/>
        <v>-589572.40482045466</v>
      </c>
      <c r="J260" s="84">
        <f t="shared" si="83"/>
        <v>-3900.780905120781</v>
      </c>
      <c r="K260" s="84">
        <f t="shared" si="84"/>
        <v>4235.2936311788753</v>
      </c>
      <c r="L260" s="84">
        <f t="shared" si="85"/>
        <v>8136.0745362996568</v>
      </c>
      <c r="M260" s="84">
        <f t="shared" si="86"/>
        <v>0</v>
      </c>
      <c r="N260" s="84">
        <f t="shared" si="104"/>
        <v>-597708.47935675434</v>
      </c>
      <c r="O260" s="85">
        <f t="shared" si="64"/>
        <v>-589865.37213993981</v>
      </c>
      <c r="P260" s="85">
        <f t="shared" si="87"/>
        <v>-598002.78442655678</v>
      </c>
      <c r="Q260" s="84">
        <f t="shared" si="93"/>
        <v>-3902.7192613198299</v>
      </c>
      <c r="R260" s="86">
        <f t="shared" si="94"/>
        <v>-2276.1200268429698</v>
      </c>
      <c r="S260" s="86">
        <f t="shared" si="98"/>
        <v>-1626.5992344768601</v>
      </c>
      <c r="T260" s="97">
        <f t="array" ref="T260">(AVERAGE(I260:I271)*INDEX(tasapd,MATCH($I$24&amp;B260&amp;B260,Buck&amp;Madur1&amp;Madur2,0))*$I$25)*(IF($D$40=2,IF(MOD(H260,12)=1,1,0),0))</f>
        <v>0</v>
      </c>
      <c r="U260" s="88">
        <f>(P260/SUM($P$161:$P$172)*$T$149*(1+IF($I$11='[1]Curva Cupon'!$K$6,'[1]Curva Cupon'!K227,'[1]Curva Cupon'!L227))^H260)*E260</f>
        <v>238.6311161575523</v>
      </c>
      <c r="V260" s="89">
        <f t="shared" si="88"/>
        <v>1.2164585475309277</v>
      </c>
      <c r="W260" s="90">
        <f t="shared" si="100"/>
        <v>-37.431456835456508</v>
      </c>
      <c r="X260" s="91">
        <f t="shared" si="90"/>
        <v>-118.90490058769562</v>
      </c>
      <c r="Y260" s="92">
        <f t="shared" si="95"/>
        <v>-155.1198988756212</v>
      </c>
      <c r="Z260" s="94"/>
      <c r="AA260" s="94"/>
      <c r="AB260" s="86">
        <f t="shared" si="96"/>
        <v>122.50104348700218</v>
      </c>
      <c r="AC260" s="95">
        <f t="shared" si="99"/>
        <v>-2142.8512929970357</v>
      </c>
      <c r="AD260" s="95">
        <f>AC260/(1+IF($I$11='[1]Curva Cupon'!K225,'[1]Curva Cupon'!K227,'[1]Curva Cupon'!L227))^H260</f>
        <v>-240.92396777860486</v>
      </c>
      <c r="AE260" s="98">
        <f t="shared" si="103"/>
        <v>4.3726264616618903E-2</v>
      </c>
      <c r="AF260" s="96">
        <f>IF(MOD(H260,12)=6,1,0)*AVERAGE(O254:O265)/(1+IF($I$11='[1]Curva Cupon'!K225,'[1]Curva Cupon'!K227,'[1]Curva Cupon'!L227))^H260</f>
        <v>0</v>
      </c>
    </row>
    <row r="261" spans="1:32" x14ac:dyDescent="0.25">
      <c r="A261" s="1">
        <v>261</v>
      </c>
      <c r="B261" s="2">
        <f t="shared" si="105"/>
        <v>18</v>
      </c>
      <c r="C261" s="2">
        <f t="shared" si="101"/>
        <v>0</v>
      </c>
      <c r="D261" s="2">
        <f t="shared" si="89"/>
        <v>0</v>
      </c>
      <c r="E261" s="2">
        <v>1</v>
      </c>
      <c r="H261" s="82">
        <f t="shared" si="91"/>
        <v>221</v>
      </c>
      <c r="I261" s="83">
        <f t="shared" si="92"/>
        <v>-597708.47935675434</v>
      </c>
      <c r="J261" s="84">
        <f t="shared" si="83"/>
        <v>-3954.6115185184726</v>
      </c>
      <c r="K261" s="84">
        <f t="shared" si="84"/>
        <v>4235.2936311788753</v>
      </c>
      <c r="L261" s="84">
        <f t="shared" si="85"/>
        <v>8189.905149697348</v>
      </c>
      <c r="M261" s="84">
        <f t="shared" si="86"/>
        <v>0</v>
      </c>
      <c r="N261" s="84">
        <f t="shared" si="104"/>
        <v>-605898.38450645166</v>
      </c>
      <c r="O261" s="85">
        <f t="shared" si="64"/>
        <v>-598002.78442655678</v>
      </c>
      <c r="P261" s="85">
        <f t="shared" si="87"/>
        <v>-606194.02732657141</v>
      </c>
      <c r="Q261" s="84">
        <f t="shared" si="93"/>
        <v>-3956.5587256590698</v>
      </c>
      <c r="R261" s="86">
        <f t="shared" si="94"/>
        <v>-2307.5199495152451</v>
      </c>
      <c r="S261" s="86">
        <f t="shared" si="98"/>
        <v>-1649.0387761438246</v>
      </c>
      <c r="T261" s="97">
        <f t="array" ref="T261">(AVERAGE(I261:I272)*INDEX(tasapd,MATCH($I$24&amp;B261&amp;B261,Buck&amp;Madur1&amp;Madur2,0))*$I$25)*(IF($D$40=2,IF(MOD(H261,12)=1,1,0),0))</f>
        <v>0</v>
      </c>
      <c r="U261" s="88">
        <f>(P261/SUM($P$161:$P$172)*$T$149*(1+IF($I$11='[1]Curva Cupon'!$K$6,'[1]Curva Cupon'!K228,'[1]Curva Cupon'!L228))^H261)*E261</f>
        <v>244.3147374353311</v>
      </c>
      <c r="V261" s="89">
        <f t="shared" si="88"/>
        <v>1.2164585475309277</v>
      </c>
      <c r="W261" s="90">
        <f t="shared" si="100"/>
        <v>-37.947837710051324</v>
      </c>
      <c r="X261" s="91">
        <f t="shared" si="90"/>
        <v>-120.54523793360738</v>
      </c>
      <c r="Y261" s="92">
        <f t="shared" si="95"/>
        <v>-157.27661709612778</v>
      </c>
      <c r="Z261" s="94"/>
      <c r="AA261" s="94"/>
      <c r="AB261" s="86">
        <f t="shared" si="96"/>
        <v>122.78327533890433</v>
      </c>
      <c r="AC261" s="95">
        <f t="shared" si="99"/>
        <v>-2173.4134060141878</v>
      </c>
      <c r="AD261" s="95">
        <f>AC261/(1+IF($I$11='[1]Curva Cupon'!K226,'[1]Curva Cupon'!K228,'[1]Curva Cupon'!L228))^H261</f>
        <v>-241.94473148256176</v>
      </c>
      <c r="AE261" s="98">
        <f t="shared" si="103"/>
        <v>4.375196783587626E-2</v>
      </c>
      <c r="AF261" s="96">
        <f>IF(MOD(H261,12)=6,1,0)*AVERAGE(O255:O266)/(1+IF($I$11='[1]Curva Cupon'!K226,'[1]Curva Cupon'!K228,'[1]Curva Cupon'!L228))^H261</f>
        <v>0</v>
      </c>
    </row>
    <row r="262" spans="1:32" x14ac:dyDescent="0.25">
      <c r="A262" s="1">
        <v>262</v>
      </c>
      <c r="B262" s="2">
        <f t="shared" si="105"/>
        <v>18</v>
      </c>
      <c r="C262" s="2">
        <f t="shared" si="101"/>
        <v>0</v>
      </c>
      <c r="D262" s="2">
        <f t="shared" si="89"/>
        <v>0</v>
      </c>
      <c r="E262" s="2">
        <v>1</v>
      </c>
      <c r="H262" s="82">
        <f t="shared" si="91"/>
        <v>222</v>
      </c>
      <c r="I262" s="83">
        <f t="shared" si="92"/>
        <v>-605898.38450645166</v>
      </c>
      <c r="J262" s="84">
        <f t="shared" si="83"/>
        <v>-4008.7982907647392</v>
      </c>
      <c r="K262" s="84">
        <f t="shared" si="84"/>
        <v>4235.2936311788753</v>
      </c>
      <c r="L262" s="84">
        <f t="shared" si="85"/>
        <v>8244.0919219436146</v>
      </c>
      <c r="M262" s="84">
        <f t="shared" si="86"/>
        <v>0</v>
      </c>
      <c r="N262" s="84">
        <f t="shared" si="104"/>
        <v>-614142.47642839525</v>
      </c>
      <c r="O262" s="85">
        <f t="shared" si="64"/>
        <v>-606194.02732657141</v>
      </c>
      <c r="P262" s="85">
        <f t="shared" si="87"/>
        <v>-614439.45699883217</v>
      </c>
      <c r="Q262" s="84">
        <f t="shared" si="93"/>
        <v>-4010.754348846885</v>
      </c>
      <c r="R262" s="86">
        <f t="shared" si="94"/>
        <v>-2339.1275889700246</v>
      </c>
      <c r="S262" s="86">
        <f t="shared" si="98"/>
        <v>-1671.6267598768604</v>
      </c>
      <c r="T262" s="97">
        <f t="array" ref="T262">(AVERAGE(I262:I273)*INDEX(tasapd,MATCH($I$24&amp;B262&amp;B262,Buck&amp;Madur1&amp;Madur2,0))*$I$25)*(IF($D$40=2,IF(MOD(H262,12)=1,1,0),0))</f>
        <v>0</v>
      </c>
      <c r="U262" s="88">
        <f>(P262/SUM($P$161:$P$172)*$T$149*(1+IF($I$11='[1]Curva Cupon'!$K$6,'[1]Curva Cupon'!K229,'[1]Curva Cupon'!L229))^H262)*E262</f>
        <v>250.11011405401558</v>
      </c>
      <c r="V262" s="89">
        <f t="shared" si="88"/>
        <v>1.2164585475309277</v>
      </c>
      <c r="W262" s="90">
        <f t="shared" si="100"/>
        <v>-38.467634547638689</v>
      </c>
      <c r="X262" s="91">
        <f t="shared" si="90"/>
        <v>-122.19642643986342</v>
      </c>
      <c r="Y262" s="92">
        <f t="shared" si="95"/>
        <v>-159.44760243997118</v>
      </c>
      <c r="Z262" s="94"/>
      <c r="AA262" s="94"/>
      <c r="AB262" s="86">
        <f t="shared" si="96"/>
        <v>123.06615742868165</v>
      </c>
      <c r="AC262" s="95">
        <f t="shared" si="99"/>
        <v>-2204.2506337995287</v>
      </c>
      <c r="AD262" s="95">
        <f>AC262/(1+IF($I$11='[1]Curva Cupon'!K227,'[1]Curva Cupon'!K229,'[1]Curva Cupon'!L229))^H262</f>
        <v>-242.9520996555172</v>
      </c>
      <c r="AE262" s="98">
        <f t="shared" si="103"/>
        <v>4.3778649156255386E-2</v>
      </c>
      <c r="AF262" s="96">
        <f>IF(MOD(H262,12)=6,1,0)*AVERAGE(O256:O267)/(1+IF($I$11='[1]Curva Cupon'!K227,'[1]Curva Cupon'!K229,'[1]Curva Cupon'!L229))^H262</f>
        <v>-66397.902860833259</v>
      </c>
    </row>
    <row r="263" spans="1:32" x14ac:dyDescent="0.25">
      <c r="A263" s="1">
        <v>263</v>
      </c>
      <c r="B263" s="2">
        <f t="shared" si="105"/>
        <v>18</v>
      </c>
      <c r="C263" s="2">
        <f t="shared" si="101"/>
        <v>0</v>
      </c>
      <c r="D263" s="2">
        <f t="shared" si="89"/>
        <v>0</v>
      </c>
      <c r="E263" s="2">
        <v>1</v>
      </c>
      <c r="H263" s="82">
        <f t="shared" si="91"/>
        <v>223</v>
      </c>
      <c r="I263" s="83">
        <f t="shared" si="92"/>
        <v>-614142.47642839525</v>
      </c>
      <c r="J263" s="84">
        <f t="shared" si="83"/>
        <v>-4063.343578309144</v>
      </c>
      <c r="K263" s="84">
        <f t="shared" si="84"/>
        <v>4235.2936311788753</v>
      </c>
      <c r="L263" s="84">
        <f t="shared" si="85"/>
        <v>8298.6372094880189</v>
      </c>
      <c r="M263" s="84">
        <f t="shared" si="86"/>
        <v>0</v>
      </c>
      <c r="N263" s="84">
        <f t="shared" si="104"/>
        <v>-622441.11363788322</v>
      </c>
      <c r="O263" s="85">
        <f t="shared" si="64"/>
        <v>-614439.45699883217</v>
      </c>
      <c r="P263" s="85">
        <f t="shared" si="87"/>
        <v>-622739.43195863743</v>
      </c>
      <c r="Q263" s="84">
        <f t="shared" si="93"/>
        <v>-4065.3084873328371</v>
      </c>
      <c r="R263" s="86">
        <f t="shared" si="94"/>
        <v>-2370.9443195213908</v>
      </c>
      <c r="S263" s="86">
        <f t="shared" si="98"/>
        <v>-1694.3641678114464</v>
      </c>
      <c r="T263" s="97">
        <f t="array" ref="T263">(AVERAGE(I263:I274)*INDEX(tasapd,MATCH($I$24&amp;B263&amp;B263,Buck&amp;Madur1&amp;Madur2,0))*$I$25)*(IF($D$40=2,IF(MOD(H263,12)=1,1,0),0))</f>
        <v>0</v>
      </c>
      <c r="U263" s="88">
        <f>(P263/SUM($P$161:$P$172)*$T$149*(1+IF($I$11='[1]Curva Cupon'!$K$6,'[1]Curva Cupon'!K230,'[1]Curva Cupon'!L230))^H263)*E263</f>
        <v>256.01927850106898</v>
      </c>
      <c r="V263" s="89">
        <f t="shared" si="88"/>
        <v>1.2164585475309277</v>
      </c>
      <c r="W263" s="90">
        <f t="shared" si="100"/>
        <v>-38.990869949214023</v>
      </c>
      <c r="X263" s="91">
        <f t="shared" si="90"/>
        <v>-123.85853790086711</v>
      </c>
      <c r="Y263" s="92">
        <f t="shared" si="95"/>
        <v>-161.6329493025502</v>
      </c>
      <c r="Z263" s="94"/>
      <c r="AA263" s="94"/>
      <c r="AB263" s="86">
        <f t="shared" si="96"/>
        <v>123.34969125442626</v>
      </c>
      <c r="AC263" s="95">
        <f t="shared" si="99"/>
        <v>-2235.3660868694915</v>
      </c>
      <c r="AD263" s="95">
        <f>AC263/(1+IF($I$11='[1]Curva Cupon'!K228,'[1]Curva Cupon'!K230,'[1]Curva Cupon'!L230))^H263</f>
        <v>-243.9462771044991</v>
      </c>
      <c r="AE263" s="98">
        <f t="shared" si="103"/>
        <v>4.3806300580263441E-2</v>
      </c>
      <c r="AF263" s="96">
        <f>IF(MOD(H263,12)=6,1,0)*AVERAGE(O257:O268)/(1+IF($I$11='[1]Curva Cupon'!K228,'[1]Curva Cupon'!K230,'[1]Curva Cupon'!L230))^H263</f>
        <v>0</v>
      </c>
    </row>
    <row r="264" spans="1:32" x14ac:dyDescent="0.25">
      <c r="A264" s="1">
        <v>264</v>
      </c>
      <c r="B264" s="2">
        <f t="shared" si="105"/>
        <v>18</v>
      </c>
      <c r="C264" s="2">
        <f t="shared" si="101"/>
        <v>0</v>
      </c>
      <c r="D264" s="2">
        <f t="shared" si="89"/>
        <v>0</v>
      </c>
      <c r="E264" s="2">
        <v>1</v>
      </c>
      <c r="H264" s="82">
        <f t="shared" si="91"/>
        <v>224</v>
      </c>
      <c r="I264" s="83">
        <f t="shared" si="92"/>
        <v>-622441.11363788322</v>
      </c>
      <c r="J264" s="84">
        <f t="shared" si="83"/>
        <v>-4118.2497531921999</v>
      </c>
      <c r="K264" s="84">
        <f t="shared" si="84"/>
        <v>4235.2936311788753</v>
      </c>
      <c r="L264" s="84">
        <f t="shared" si="85"/>
        <v>8353.5433843710744</v>
      </c>
      <c r="M264" s="84">
        <f t="shared" si="86"/>
        <v>0</v>
      </c>
      <c r="N264" s="84">
        <f t="shared" si="104"/>
        <v>-630794.65702225431</v>
      </c>
      <c r="O264" s="85">
        <f t="shared" si="64"/>
        <v>-622739.43195863743</v>
      </c>
      <c r="P264" s="85">
        <f t="shared" si="87"/>
        <v>-631094.31309332582</v>
      </c>
      <c r="Q264" s="84">
        <f t="shared" si="93"/>
        <v>-4120.2235131574407</v>
      </c>
      <c r="R264" s="86">
        <f t="shared" si="94"/>
        <v>-2402.9715245762864</v>
      </c>
      <c r="S264" s="86">
        <f t="shared" si="98"/>
        <v>-1717.2519885811544</v>
      </c>
      <c r="T264" s="97">
        <f t="array" ref="T264">(AVERAGE(I264:I275)*INDEX(tasapd,MATCH($I$24&amp;B264&amp;B264,Buck&amp;Madur1&amp;Madur2,0))*$I$25)*(IF($D$40=2,IF(MOD(H264,12)=1,1,0),0))</f>
        <v>0</v>
      </c>
      <c r="U264" s="88">
        <f>(P264/SUM($P$161:$P$172)*$T$149*(1+IF($I$11='[1]Curva Cupon'!$K$6,'[1]Curva Cupon'!K231,'[1]Curva Cupon'!L231))^H264)*E264</f>
        <v>262.04429883347251</v>
      </c>
      <c r="V264" s="89">
        <f t="shared" si="88"/>
        <v>1.2164585475309277</v>
      </c>
      <c r="W264" s="90">
        <f t="shared" si="100"/>
        <v>-39.517566665307427</v>
      </c>
      <c r="X264" s="91">
        <f t="shared" si="90"/>
        <v>-125.53164458603436</v>
      </c>
      <c r="Y264" s="92">
        <f t="shared" si="95"/>
        <v>-163.83275270381085</v>
      </c>
      <c r="Z264" s="94"/>
      <c r="AA264" s="94"/>
      <c r="AB264" s="86">
        <f t="shared" si="96"/>
        <v>123.63387831768166</v>
      </c>
      <c r="AC264" s="95">
        <f t="shared" si="99"/>
        <v>-2266.7629184361194</v>
      </c>
      <c r="AD264" s="95">
        <f>AC264/(1+IF($I$11='[1]Curva Cupon'!K229,'[1]Curva Cupon'!K231,'[1]Curva Cupon'!L231))^H264</f>
        <v>-244.92746676186889</v>
      </c>
      <c r="AE264" s="98">
        <f t="shared" si="103"/>
        <v>4.3834914642578812E-2</v>
      </c>
      <c r="AF264" s="96">
        <f>IF(MOD(H264,12)=6,1,0)*AVERAGE(O258:O269)/(1+IF($I$11='[1]Curva Cupon'!K229,'[1]Curva Cupon'!K231,'[1]Curva Cupon'!L231))^H264</f>
        <v>0</v>
      </c>
    </row>
    <row r="265" spans="1:32" x14ac:dyDescent="0.25">
      <c r="A265" s="1">
        <v>265</v>
      </c>
      <c r="B265" s="2">
        <f t="shared" si="105"/>
        <v>18</v>
      </c>
      <c r="C265" s="2">
        <f t="shared" si="101"/>
        <v>0</v>
      </c>
      <c r="D265" s="2">
        <f t="shared" si="89"/>
        <v>0</v>
      </c>
      <c r="E265" s="2">
        <v>1</v>
      </c>
      <c r="H265" s="82">
        <f t="shared" si="91"/>
        <v>225</v>
      </c>
      <c r="I265" s="83">
        <f t="shared" si="92"/>
        <v>-630794.65702225431</v>
      </c>
      <c r="J265" s="84">
        <f t="shared" si="83"/>
        <v>-4173.5192031485221</v>
      </c>
      <c r="K265" s="84">
        <f t="shared" si="84"/>
        <v>4235.2936311788753</v>
      </c>
      <c r="L265" s="84">
        <f t="shared" si="85"/>
        <v>8408.8128343273966</v>
      </c>
      <c r="M265" s="84">
        <f t="shared" si="86"/>
        <v>0</v>
      </c>
      <c r="N265" s="84">
        <f t="shared" si="104"/>
        <v>-639203.46985658165</v>
      </c>
      <c r="O265" s="85">
        <f t="shared" si="64"/>
        <v>-631094.31309332582</v>
      </c>
      <c r="P265" s="85">
        <f t="shared" si="87"/>
        <v>-639504.46367797046</v>
      </c>
      <c r="Q265" s="84">
        <f t="shared" si="93"/>
        <v>-4175.501814055312</v>
      </c>
      <c r="R265" s="86">
        <f t="shared" si="94"/>
        <v>-2435.2105966946697</v>
      </c>
      <c r="S265" s="86">
        <f t="shared" si="98"/>
        <v>-1740.2912173606423</v>
      </c>
      <c r="T265" s="97">
        <f t="array" ref="T265">(AVERAGE(I265:I276)*INDEX(tasapd,MATCH($I$24&amp;B265&amp;B265,Buck&amp;Madur1&amp;Madur2,0))*$I$25)*(IF($D$40=2,IF(MOD(H265,12)=1,1,0),0))</f>
        <v>0</v>
      </c>
      <c r="U265" s="88">
        <f>(P265/SUM($P$161:$P$172)*$T$149*(1+IF($I$11='[1]Curva Cupon'!$K$6,'[1]Curva Cupon'!K232,'[1]Curva Cupon'!L232))^H265)*E265</f>
        <v>268.18727928744931</v>
      </c>
      <c r="V265" s="89">
        <f t="shared" si="88"/>
        <v>1.2164585475309277</v>
      </c>
      <c r="W265" s="90">
        <f t="shared" si="100"/>
        <v>-40.047747596973075</v>
      </c>
      <c r="X265" s="91">
        <f t="shared" si="90"/>
        <v>-127.21581924293635</v>
      </c>
      <c r="Y265" s="92">
        <f t="shared" si="95"/>
        <v>-166.04710829237851</v>
      </c>
      <c r="Z265" s="94"/>
      <c r="AA265" s="94"/>
      <c r="AB265" s="86">
        <f t="shared" si="96"/>
        <v>123.91872012345081</v>
      </c>
      <c r="AC265" s="95">
        <f t="shared" si="99"/>
        <v>-2298.444325063921</v>
      </c>
      <c r="AD265" s="95">
        <f>AC265/(1+IF($I$11='[1]Curva Cupon'!K230,'[1]Curva Cupon'!K232,'[1]Curva Cupon'!L232))^H265</f>
        <v>-245.89586970605407</v>
      </c>
      <c r="AE265" s="98">
        <f t="shared" si="103"/>
        <v>4.3864484388583661E-2</v>
      </c>
      <c r="AF265" s="96">
        <f>IF(MOD(H265,12)=6,1,0)*AVERAGE(O259:O270)/(1+IF($I$11='[1]Curva Cupon'!K230,'[1]Curva Cupon'!K232,'[1]Curva Cupon'!L232))^H265</f>
        <v>0</v>
      </c>
    </row>
    <row r="266" spans="1:32" x14ac:dyDescent="0.25">
      <c r="A266" s="1">
        <v>266</v>
      </c>
      <c r="B266" s="2">
        <f t="shared" si="105"/>
        <v>18</v>
      </c>
      <c r="C266" s="2">
        <f t="shared" si="101"/>
        <v>0</v>
      </c>
      <c r="D266" s="2">
        <f t="shared" si="89"/>
        <v>0</v>
      </c>
      <c r="E266" s="2">
        <v>1</v>
      </c>
      <c r="H266" s="82">
        <f t="shared" si="91"/>
        <v>226</v>
      </c>
      <c r="I266" s="83">
        <f t="shared" si="92"/>
        <v>-639203.46985658165</v>
      </c>
      <c r="J266" s="84">
        <f t="shared" si="83"/>
        <v>-4229.1543317106662</v>
      </c>
      <c r="K266" s="84">
        <f t="shared" si="84"/>
        <v>4235.2936311788753</v>
      </c>
      <c r="L266" s="84">
        <f t="shared" si="85"/>
        <v>8464.4479628895424</v>
      </c>
      <c r="M266" s="84">
        <f t="shared" si="86"/>
        <v>0</v>
      </c>
      <c r="N266" s="84">
        <f t="shared" si="104"/>
        <v>-647667.91781947121</v>
      </c>
      <c r="O266" s="85">
        <f t="shared" si="64"/>
        <v>-639504.46367797046</v>
      </c>
      <c r="P266" s="85">
        <f t="shared" si="87"/>
        <v>-647970.24939117732</v>
      </c>
      <c r="Q266" s="84">
        <f t="shared" si="93"/>
        <v>-4231.1457935590042</v>
      </c>
      <c r="R266" s="86">
        <f t="shared" si="94"/>
        <v>-2467.6629376500791</v>
      </c>
      <c r="S266" s="86">
        <f t="shared" si="98"/>
        <v>-1763.4828559089251</v>
      </c>
      <c r="T266" s="97">
        <f t="array" ref="T266">(AVERAGE(I266:I277)*INDEX(tasapd,MATCH($I$24&amp;B266&amp;B266,Buck&amp;Madur1&amp;Madur2,0))*$I$25)*(IF($D$40=2,IF(MOD(H266,12)=1,1,0),0))</f>
        <v>0</v>
      </c>
      <c r="U266" s="88">
        <f>(P266/SUM($P$161:$P$172)*$T$149*(1+IF($I$11='[1]Curva Cupon'!$K$6,'[1]Curva Cupon'!K233,'[1]Curva Cupon'!L233))^H266)*E266</f>
        <v>274.45036089851703</v>
      </c>
      <c r="V266" s="89">
        <f t="shared" si="88"/>
        <v>1.2164585475309277</v>
      </c>
      <c r="W266" s="90">
        <f t="shared" si="100"/>
        <v>-40.581435796785101</v>
      </c>
      <c r="X266" s="91">
        <f t="shared" si="90"/>
        <v>-128.91113510046301</v>
      </c>
      <c r="Y266" s="92">
        <f t="shared" si="95"/>
        <v>-168.27611234971721</v>
      </c>
      <c r="Z266" s="94"/>
      <c r="AA266" s="94"/>
      <c r="AB266" s="86">
        <f t="shared" si="96"/>
        <v>124.20421818020407</v>
      </c>
      <c r="AC266" s="95">
        <f t="shared" si="99"/>
        <v>-2330.4135473373631</v>
      </c>
      <c r="AD266" s="95">
        <f>AC266/(1+IF($I$11='[1]Curva Cupon'!K231,'[1]Curva Cupon'!K233,'[1]Curva Cupon'!L233))^H266</f>
        <v>-246.85168518208701</v>
      </c>
      <c r="AE266" s="98">
        <f t="shared" si="103"/>
        <v>4.3895003354093798E-2</v>
      </c>
      <c r="AF266" s="96">
        <f>IF(MOD(H266,12)=6,1,0)*AVERAGE(O260:O271)/(1+IF($I$11='[1]Curva Cupon'!K231,'[1]Curva Cupon'!K233,'[1]Curva Cupon'!L233))^H266</f>
        <v>0</v>
      </c>
    </row>
    <row r="267" spans="1:32" x14ac:dyDescent="0.25">
      <c r="A267" s="1">
        <v>267</v>
      </c>
      <c r="B267" s="2">
        <f t="shared" si="105"/>
        <v>18</v>
      </c>
      <c r="C267" s="2">
        <f t="shared" si="101"/>
        <v>0</v>
      </c>
      <c r="D267" s="2">
        <f t="shared" si="89"/>
        <v>0</v>
      </c>
      <c r="E267" s="2">
        <v>1</v>
      </c>
      <c r="H267" s="82">
        <f t="shared" si="91"/>
        <v>227</v>
      </c>
      <c r="I267" s="83">
        <f t="shared" si="92"/>
        <v>-647667.91781947121</v>
      </c>
      <c r="J267" s="84">
        <f t="shared" si="83"/>
        <v>-4285.1575583136537</v>
      </c>
      <c r="K267" s="84">
        <f t="shared" si="84"/>
        <v>4235.2936311788753</v>
      </c>
      <c r="L267" s="84">
        <f t="shared" si="85"/>
        <v>8520.451189492529</v>
      </c>
      <c r="M267" s="84">
        <f t="shared" si="86"/>
        <v>0</v>
      </c>
      <c r="N267" s="84">
        <f t="shared" si="104"/>
        <v>-656188.36900896369</v>
      </c>
      <c r="O267" s="85">
        <f t="shared" si="64"/>
        <v>-647970.24939117732</v>
      </c>
      <c r="P267" s="85">
        <f t="shared" si="87"/>
        <v>-656492.0383309871</v>
      </c>
      <c r="Q267" s="84">
        <f t="shared" si="93"/>
        <v>-4287.1578711035399</v>
      </c>
      <c r="R267" s="86">
        <f t="shared" si="94"/>
        <v>-2500.3299584905903</v>
      </c>
      <c r="S267" s="86">
        <f t="shared" si="98"/>
        <v>-1786.8279126129496</v>
      </c>
      <c r="T267" s="97">
        <f t="array" ref="T267">(AVERAGE(I267:I278)*INDEX(tasapd,MATCH($I$24&amp;B267&amp;B267,Buck&amp;Madur1&amp;Madur2,0))*$I$25)*(IF($D$40=2,IF(MOD(H267,12)=1,1,0),0))</f>
        <v>0</v>
      </c>
      <c r="U267" s="88">
        <f>(P267/SUM($P$161:$P$172)*$T$149*(1+IF($I$11='[1]Curva Cupon'!$K$6,'[1]Curva Cupon'!K234,'[1]Curva Cupon'!L234))^H267)*E267</f>
        <v>280.83572213204661</v>
      </c>
      <c r="V267" s="89">
        <f t="shared" si="88"/>
        <v>1.2164585475309277</v>
      </c>
      <c r="W267" s="90">
        <f t="shared" si="100"/>
        <v>-41.118654469840131</v>
      </c>
      <c r="X267" s="91">
        <f t="shared" si="90"/>
        <v>-130.61766587200793</v>
      </c>
      <c r="Y267" s="92">
        <f t="shared" si="95"/>
        <v>-170.51986179431714</v>
      </c>
      <c r="Z267" s="94"/>
      <c r="AA267" s="94"/>
      <c r="AB267" s="86">
        <f t="shared" si="96"/>
        <v>124.49037399988713</v>
      </c>
      <c r="AC267" s="95">
        <f t="shared" si="99"/>
        <v>-2362.6738705392004</v>
      </c>
      <c r="AD267" s="95">
        <f>AC267/(1+IF($I$11='[1]Curva Cupon'!K232,'[1]Curva Cupon'!K234,'[1]Curva Cupon'!L234))^H267</f>
        <v>-247.79511062195027</v>
      </c>
      <c r="AE267" s="98">
        <f t="shared" si="103"/>
        <v>4.3926465546211116E-2</v>
      </c>
      <c r="AF267" s="96">
        <f>IF(MOD(H267,12)=6,1,0)*AVERAGE(O261:O272)/(1+IF($I$11='[1]Curva Cupon'!K232,'[1]Curva Cupon'!K234,'[1]Curva Cupon'!L234))^H267</f>
        <v>0</v>
      </c>
    </row>
    <row r="268" spans="1:32" x14ac:dyDescent="0.25">
      <c r="A268" s="1">
        <v>268</v>
      </c>
      <c r="B268" s="2">
        <f t="shared" si="105"/>
        <v>18</v>
      </c>
      <c r="C268" s="2">
        <f t="shared" si="101"/>
        <v>0</v>
      </c>
      <c r="D268" s="2">
        <f t="shared" si="89"/>
        <v>0</v>
      </c>
      <c r="E268" s="2">
        <v>1</v>
      </c>
      <c r="H268" s="82">
        <f t="shared" si="91"/>
        <v>228</v>
      </c>
      <c r="I268" s="83">
        <f t="shared" si="92"/>
        <v>-656188.36900896369</v>
      </c>
      <c r="J268" s="84">
        <f t="shared" si="83"/>
        <v>-4341.5313184001825</v>
      </c>
      <c r="K268" s="84">
        <f t="shared" si="84"/>
        <v>4235.2936311788753</v>
      </c>
      <c r="L268" s="84">
        <f t="shared" si="85"/>
        <v>8576.8249495790587</v>
      </c>
      <c r="M268" s="84">
        <f t="shared" si="86"/>
        <v>0</v>
      </c>
      <c r="N268" s="84">
        <f t="shared" si="104"/>
        <v>-664765.19395854278</v>
      </c>
      <c r="O268" s="85">
        <f t="shared" si="64"/>
        <v>-656492.0383309871</v>
      </c>
      <c r="P268" s="85">
        <f t="shared" si="87"/>
        <v>-665070.20103088347</v>
      </c>
      <c r="Q268" s="84">
        <f t="shared" si="93"/>
        <v>-4343.540482131617</v>
      </c>
      <c r="R268" s="86">
        <f t="shared" si="94"/>
        <v>-2533.2130796001784</v>
      </c>
      <c r="S268" s="86">
        <f t="shared" si="98"/>
        <v>-1810.3274025314386</v>
      </c>
      <c r="T268" s="97">
        <f t="array" ref="T268">(AVERAGE(I268:I279)*INDEX(tasapd,MATCH($I$24&amp;B268&amp;B268,Buck&amp;Madur1&amp;Madur2,0))*$I$25)*(IF($D$40=2,IF(MOD(H268,12)=1,1,0),0))</f>
        <v>0</v>
      </c>
      <c r="U268" s="88">
        <f>(P268/SUM($P$161:$P$172)*$T$149*(1+IF($I$11='[1]Curva Cupon'!$K$6,'[1]Curva Cupon'!K235,'[1]Curva Cupon'!L235))^H268)*E268</f>
        <v>287.34557952450035</v>
      </c>
      <c r="V268" s="89">
        <f t="shared" si="88"/>
        <v>1.2164585475309277</v>
      </c>
      <c r="W268" s="90">
        <f t="shared" si="100"/>
        <v>-41.659426974766362</v>
      </c>
      <c r="X268" s="91">
        <f t="shared" si="90"/>
        <v>-132.33548575867354</v>
      </c>
      <c r="Y268" s="92">
        <f t="shared" si="95"/>
        <v>-172.77845418590897</v>
      </c>
      <c r="Z268" s="94"/>
      <c r="AA268" s="94"/>
      <c r="AB268" s="86">
        <f t="shared" si="96"/>
        <v>124.77718909792918</v>
      </c>
      <c r="AC268" s="95">
        <f t="shared" si="99"/>
        <v>-2395.2286253397774</v>
      </c>
      <c r="AD268" s="95">
        <f>AC268/(1+IF($I$11='[1]Curva Cupon'!K233,'[1]Curva Cupon'!K235,'[1]Curva Cupon'!L235))^H268</f>
        <v>-248.72634166473017</v>
      </c>
      <c r="AE268" s="98">
        <f t="shared" si="103"/>
        <v>4.3958865425229102E-2</v>
      </c>
      <c r="AF268" s="96">
        <f>IF(MOD(H268,12)=6,1,0)*AVERAGE(O262:O273)/(1+IF($I$11='[1]Curva Cupon'!K233,'[1]Curva Cupon'!K235,'[1]Curva Cupon'!L235))^H268</f>
        <v>0</v>
      </c>
    </row>
    <row r="269" spans="1:32" x14ac:dyDescent="0.25">
      <c r="A269" s="1">
        <v>269</v>
      </c>
      <c r="B269" s="2">
        <f>B268+1</f>
        <v>19</v>
      </c>
      <c r="C269" s="2">
        <f t="shared" si="101"/>
        <v>0</v>
      </c>
      <c r="D269" s="2">
        <f t="shared" si="89"/>
        <v>0</v>
      </c>
      <c r="E269" s="2">
        <v>1</v>
      </c>
      <c r="H269" s="82">
        <f t="shared" si="91"/>
        <v>229</v>
      </c>
      <c r="I269" s="83">
        <f t="shared" si="92"/>
        <v>-664765.19395854278</v>
      </c>
      <c r="J269" s="84">
        <f t="shared" si="83"/>
        <v>-4398.2780635265426</v>
      </c>
      <c r="K269" s="84">
        <f t="shared" si="84"/>
        <v>4235.2936311788753</v>
      </c>
      <c r="L269" s="84">
        <f t="shared" si="85"/>
        <v>8633.571694705417</v>
      </c>
      <c r="M269" s="84">
        <f t="shared" si="86"/>
        <v>0</v>
      </c>
      <c r="N269" s="84">
        <f t="shared" si="104"/>
        <v>-673398.76565324818</v>
      </c>
      <c r="O269" s="85">
        <f t="shared" si="64"/>
        <v>-665070.20103088347</v>
      </c>
      <c r="P269" s="85">
        <f t="shared" si="87"/>
        <v>-673705.11047590617</v>
      </c>
      <c r="Q269" s="84">
        <f t="shared" si="93"/>
        <v>-4400.2960781995253</v>
      </c>
      <c r="R269" s="86">
        <f t="shared" si="94"/>
        <v>-2566.3137307604902</v>
      </c>
      <c r="S269" s="86">
        <f t="shared" si="98"/>
        <v>-1833.982347439035</v>
      </c>
      <c r="T269" s="97">
        <f t="array" ref="T269">(AVERAGE(I269:I280)*INDEX(tasapd,MATCH($I$24&amp;B269&amp;B269,Buck&amp;Madur1&amp;Madur2,0))*$I$25)*(IF($D$40=2,IF(MOD(H269,12)=1,1,0),0))</f>
        <v>0</v>
      </c>
      <c r="U269" s="88">
        <f>(P269/SUM($P$161:$P$172)*$T$149*(1+IF($I$11='[1]Curva Cupon'!$K$6,'[1]Curva Cupon'!K236,'[1]Curva Cupon'!L236))^H269)*E269</f>
        <v>293.9821883355321</v>
      </c>
      <c r="V269" s="89">
        <f t="shared" si="88"/>
        <v>1.2164585475309277</v>
      </c>
      <c r="W269" s="90">
        <f t="shared" si="100"/>
        <v>-42.20377682473945</v>
      </c>
      <c r="X269" s="91">
        <f t="shared" si="90"/>
        <v>-134.06466945249832</v>
      </c>
      <c r="Y269" s="92">
        <f t="shared" si="95"/>
        <v>-175.05198772970687</v>
      </c>
      <c r="Z269" s="94"/>
      <c r="AA269" s="94"/>
      <c r="AB269" s="86">
        <f t="shared" si="96"/>
        <v>125.06466499325076</v>
      </c>
      <c r="AC269" s="95">
        <f t="shared" si="99"/>
        <v>-2428.0811884975251</v>
      </c>
      <c r="AD269" s="95">
        <f>AC269/(1+IF($I$11='[1]Curva Cupon'!K234,'[1]Curva Cupon'!K236,'[1]Curva Cupon'!L236))^H269</f>
        <v>-249.6455721765808</v>
      </c>
      <c r="AE269" s="98">
        <f t="shared" si="103"/>
        <v>4.3992197887527076E-2</v>
      </c>
      <c r="AF269" s="96">
        <f>IF(MOD(H269,12)=6,1,0)*AVERAGE(O263:O274)/(1+IF($I$11='[1]Curva Cupon'!K234,'[1]Curva Cupon'!K236,'[1]Curva Cupon'!L236))^H269</f>
        <v>0</v>
      </c>
    </row>
    <row r="270" spans="1:32" x14ac:dyDescent="0.25">
      <c r="A270" s="1">
        <v>270</v>
      </c>
      <c r="B270" s="1">
        <f>B269</f>
        <v>19</v>
      </c>
      <c r="C270" s="2">
        <f t="shared" si="101"/>
        <v>0</v>
      </c>
      <c r="D270" s="2">
        <f t="shared" si="89"/>
        <v>0</v>
      </c>
      <c r="E270" s="2">
        <v>1</v>
      </c>
      <c r="H270" s="82">
        <f t="shared" si="91"/>
        <v>230</v>
      </c>
      <c r="I270" s="83">
        <f t="shared" si="92"/>
        <v>-673398.76565324818</v>
      </c>
      <c r="J270" s="84">
        <f t="shared" si="83"/>
        <v>-4455.4002614692263</v>
      </c>
      <c r="K270" s="84">
        <f t="shared" si="84"/>
        <v>4235.2936311788753</v>
      </c>
      <c r="L270" s="84">
        <f t="shared" si="85"/>
        <v>8690.6938926481016</v>
      </c>
      <c r="M270" s="84">
        <f t="shared" si="86"/>
        <v>0</v>
      </c>
      <c r="N270" s="84">
        <f t="shared" si="104"/>
        <v>-682089.45954589627</v>
      </c>
      <c r="O270" s="85">
        <f t="shared" si="64"/>
        <v>-673705.11047590617</v>
      </c>
      <c r="P270" s="85">
        <f t="shared" si="87"/>
        <v>-682397.14211887156</v>
      </c>
      <c r="Q270" s="84">
        <f t="shared" si="93"/>
        <v>-4457.4271270837571</v>
      </c>
      <c r="R270" s="86">
        <f t="shared" si="94"/>
        <v>-2599.6333512130177</v>
      </c>
      <c r="S270" s="86">
        <f t="shared" si="98"/>
        <v>-1857.7937758707394</v>
      </c>
      <c r="T270" s="97">
        <f t="array" ref="T270">(AVERAGE(I270:I281)*INDEX(tasapd,MATCH($I$24&amp;B270&amp;B270,Buck&amp;Madur1&amp;Madur2,0))*$I$25)*(IF($D$40=2,IF(MOD(H270,12)=1,1,0),0))</f>
        <v>0</v>
      </c>
      <c r="U270" s="88">
        <f>(P270/SUM($P$161:$P$172)*$T$149*(1+IF($I$11='[1]Curva Cupon'!$K$6,'[1]Curva Cupon'!K237,'[1]Curva Cupon'!L237))^H270)*E270</f>
        <v>300.74784321113009</v>
      </c>
      <c r="V270" s="89">
        <f t="shared" si="88"/>
        <v>1.2164585475309277</v>
      </c>
      <c r="W270" s="90">
        <f t="shared" si="100"/>
        <v>-42.75172768850495</v>
      </c>
      <c r="X270" s="91">
        <f t="shared" si="90"/>
        <v>-135.80529213970465</v>
      </c>
      <c r="Y270" s="92">
        <f t="shared" si="95"/>
        <v>-177.34056128067868</v>
      </c>
      <c r="Z270" s="94"/>
      <c r="AA270" s="94"/>
      <c r="AB270" s="86">
        <f t="shared" si="96"/>
        <v>125.35280320827185</v>
      </c>
      <c r="AC270" s="95">
        <f t="shared" si="99"/>
        <v>-2461.2349835708201</v>
      </c>
      <c r="AD270" s="95">
        <f>AC270/(1+IF($I$11='[1]Curva Cupon'!K235,'[1]Curva Cupon'!K237,'[1]Curva Cupon'!L237))^H270</f>
        <v>-250.55299427050201</v>
      </c>
      <c r="AE270" s="98">
        <f t="shared" si="103"/>
        <v>4.4026458249392886E-2</v>
      </c>
      <c r="AF270" s="96">
        <f>IF(MOD(H270,12)=6,1,0)*AVERAGE(O264:O275)/(1+IF($I$11='[1]Curva Cupon'!K235,'[1]Curva Cupon'!K237,'[1]Curva Cupon'!L237))^H270</f>
        <v>0</v>
      </c>
    </row>
    <row r="271" spans="1:32" x14ac:dyDescent="0.25">
      <c r="A271" s="1">
        <v>271</v>
      </c>
      <c r="B271" s="2">
        <f>B270</f>
        <v>19</v>
      </c>
      <c r="C271" s="2">
        <f t="shared" si="101"/>
        <v>0</v>
      </c>
      <c r="D271" s="2">
        <f t="shared" si="89"/>
        <v>0</v>
      </c>
      <c r="E271" s="2">
        <v>1</v>
      </c>
      <c r="H271" s="82">
        <f t="shared" si="91"/>
        <v>231</v>
      </c>
      <c r="I271" s="83">
        <f t="shared" si="92"/>
        <v>-682089.45954589627</v>
      </c>
      <c r="J271" s="84">
        <f t="shared" si="83"/>
        <v>-4512.9003963322466</v>
      </c>
      <c r="K271" s="84">
        <f t="shared" si="84"/>
        <v>4235.2936311788753</v>
      </c>
      <c r="L271" s="84">
        <f t="shared" si="85"/>
        <v>8748.1940275111228</v>
      </c>
      <c r="M271" s="84">
        <f t="shared" si="86"/>
        <v>0</v>
      </c>
      <c r="N271" s="84">
        <f t="shared" si="104"/>
        <v>-690837.65357340744</v>
      </c>
      <c r="O271" s="85">
        <f t="shared" si="64"/>
        <v>-682397.14211887156</v>
      </c>
      <c r="P271" s="85">
        <f t="shared" si="87"/>
        <v>-691146.67389669991</v>
      </c>
      <c r="Q271" s="84">
        <f t="shared" si="93"/>
        <v>-4514.9361128883256</v>
      </c>
      <c r="R271" s="86">
        <f t="shared" si="94"/>
        <v>-2633.1733897216905</v>
      </c>
      <c r="S271" s="86">
        <f t="shared" si="98"/>
        <v>-1881.7627231666352</v>
      </c>
      <c r="T271" s="97">
        <f t="array" ref="T271">(AVERAGE(I271:I282)*INDEX(tasapd,MATCH($I$24&amp;B271&amp;B271,Buck&amp;Madur1&amp;Madur2,0))*$I$25)*(IF($D$40=2,IF(MOD(H271,12)=1,1,0),0))</f>
        <v>0</v>
      </c>
      <c r="U271" s="88">
        <f>(P271/SUM($P$161:$P$172)*$T$149*(1+IF($I$11='[1]Curva Cupon'!$K$6,'[1]Curva Cupon'!K238,'[1]Curva Cupon'!L238))^H271)*E271</f>
        <v>307.64487885798962</v>
      </c>
      <c r="V271" s="89">
        <f t="shared" si="88"/>
        <v>1.2164585475309277</v>
      </c>
      <c r="W271" s="90">
        <f t="shared" si="100"/>
        <v>-43.303303391407702</v>
      </c>
      <c r="X271" s="91">
        <f t="shared" si="90"/>
        <v>-137.55742950396868</v>
      </c>
      <c r="Y271" s="92">
        <f t="shared" si="95"/>
        <v>-179.64427434784545</v>
      </c>
      <c r="Z271" s="94"/>
      <c r="AA271" s="94"/>
      <c r="AB271" s="86">
        <f t="shared" si="96"/>
        <v>125.64160526891997</v>
      </c>
      <c r="AC271" s="95">
        <f t="shared" si="99"/>
        <v>-2494.6934816413905</v>
      </c>
      <c r="AD271" s="95">
        <f>AC271/(1+IF($I$11='[1]Curva Cupon'!K236,'[1]Curva Cupon'!K238,'[1]Curva Cupon'!L238))^H271</f>
        <v>-251.44879832593051</v>
      </c>
      <c r="AE271" s="98">
        <f t="shared" si="103"/>
        <v>4.4061642231718323E-2</v>
      </c>
      <c r="AF271" s="96">
        <f>IF(MOD(H271,12)=6,1,0)*AVERAGE(O265:O276)/(1+IF($I$11='[1]Curva Cupon'!K236,'[1]Curva Cupon'!K238,'[1]Curva Cupon'!L238))^H271</f>
        <v>0</v>
      </c>
    </row>
    <row r="272" spans="1:32" x14ac:dyDescent="0.25">
      <c r="A272" s="1">
        <v>272</v>
      </c>
      <c r="B272" s="2">
        <f t="shared" ref="B272:B280" si="106">B271</f>
        <v>19</v>
      </c>
      <c r="C272" s="2">
        <f t="shared" si="101"/>
        <v>0</v>
      </c>
      <c r="D272" s="2">
        <f t="shared" si="89"/>
        <v>0</v>
      </c>
      <c r="E272" s="2">
        <v>1</v>
      </c>
      <c r="H272" s="82">
        <f t="shared" si="91"/>
        <v>232</v>
      </c>
      <c r="I272" s="83">
        <f t="shared" si="92"/>
        <v>-690837.65357340744</v>
      </c>
      <c r="J272" s="84">
        <f t="shared" si="83"/>
        <v>-4570.7809686551645</v>
      </c>
      <c r="K272" s="84">
        <f t="shared" si="84"/>
        <v>4235.2936311788753</v>
      </c>
      <c r="L272" s="84">
        <f t="shared" si="85"/>
        <v>8806.074599834039</v>
      </c>
      <c r="M272" s="84">
        <f t="shared" si="86"/>
        <v>0</v>
      </c>
      <c r="N272" s="84">
        <f t="shared" si="104"/>
        <v>-699643.72817324148</v>
      </c>
      <c r="O272" s="85">
        <f t="shared" si="64"/>
        <v>-691146.67389669991</v>
      </c>
      <c r="P272" s="85">
        <f t="shared" si="87"/>
        <v>-699954.08624685125</v>
      </c>
      <c r="Q272" s="84">
        <f t="shared" si="93"/>
        <v>-4572.8255361527918</v>
      </c>
      <c r="R272" s="86">
        <f t="shared" si="94"/>
        <v>-2666.9353046358779</v>
      </c>
      <c r="S272" s="86">
        <f t="shared" si="98"/>
        <v>-1905.8902315169139</v>
      </c>
      <c r="T272" s="97">
        <f t="array" ref="T272">(AVERAGE(I272:I283)*INDEX(tasapd,MATCH($I$24&amp;B272&amp;B272,Buck&amp;Madur1&amp;Madur2,0))*$I$25)*(IF($D$40=2,IF(MOD(H272,12)=1,1,0),0))</f>
        <v>0</v>
      </c>
      <c r="U272" s="88">
        <f>(P272/SUM($P$161:$P$172)*$T$149*(1+IF($I$11='[1]Curva Cupon'!$K$6,'[1]Curva Cupon'!K239,'[1]Curva Cupon'!L239))^H272)*E272</f>
        <v>314.67567072930308</v>
      </c>
      <c r="V272" s="89">
        <f t="shared" si="88"/>
        <v>1.2164585475309277</v>
      </c>
      <c r="W272" s="90">
        <f t="shared" si="100"/>
        <v>-43.858527916427867</v>
      </c>
      <c r="X272" s="91">
        <f t="shared" si="90"/>
        <v>-139.32115772971159</v>
      </c>
      <c r="Y272" s="92">
        <f t="shared" si="95"/>
        <v>-181.96322709860854</v>
      </c>
      <c r="Z272" s="94"/>
      <c r="AA272" s="94"/>
      <c r="AB272" s="86">
        <f t="shared" si="96"/>
        <v>125.93107270463834</v>
      </c>
      <c r="AC272" s="95">
        <f t="shared" si="99"/>
        <v>-2528.4602020494635</v>
      </c>
      <c r="AD272" s="95">
        <f>AC272/(1+IF($I$11='[1]Curva Cupon'!K237,'[1]Curva Cupon'!K239,'[1]Curva Cupon'!L239))^H272</f>
        <v>-252.33317300814858</v>
      </c>
      <c r="AE272" s="98">
        <f t="shared" si="103"/>
        <v>4.4097745945515229E-2</v>
      </c>
      <c r="AF272" s="96">
        <f>IF(MOD(H272,12)=6,1,0)*AVERAGE(O266:O277)/(1+IF($I$11='[1]Curva Cupon'!K237,'[1]Curva Cupon'!K239,'[1]Curva Cupon'!L239))^H272</f>
        <v>0</v>
      </c>
    </row>
    <row r="273" spans="1:32" x14ac:dyDescent="0.25">
      <c r="A273" s="1">
        <v>273</v>
      </c>
      <c r="B273" s="2">
        <f t="shared" si="106"/>
        <v>19</v>
      </c>
      <c r="C273" s="2">
        <f t="shared" si="101"/>
        <v>0</v>
      </c>
      <c r="D273" s="2">
        <f t="shared" si="89"/>
        <v>0</v>
      </c>
      <c r="E273" s="2">
        <v>1</v>
      </c>
      <c r="H273" s="82">
        <f t="shared" si="91"/>
        <v>233</v>
      </c>
      <c r="I273" s="83">
        <f t="shared" si="92"/>
        <v>-699643.72817324148</v>
      </c>
      <c r="J273" s="84">
        <f t="shared" si="83"/>
        <v>-4629.0444955218318</v>
      </c>
      <c r="K273" s="84">
        <f t="shared" si="84"/>
        <v>4235.2936311788753</v>
      </c>
      <c r="L273" s="84">
        <f t="shared" si="85"/>
        <v>8864.3381267007062</v>
      </c>
      <c r="M273" s="84">
        <f t="shared" si="86"/>
        <v>0</v>
      </c>
      <c r="N273" s="84">
        <f t="shared" si="104"/>
        <v>-708508.06629994221</v>
      </c>
      <c r="O273" s="85">
        <f t="shared" si="64"/>
        <v>-699954.08624685125</v>
      </c>
      <c r="P273" s="85">
        <f t="shared" si="87"/>
        <v>-708819.76212386927</v>
      </c>
      <c r="Q273" s="84">
        <f t="shared" si="93"/>
        <v>-4631.0979139610063</v>
      </c>
      <c r="R273" s="86">
        <f t="shared" si="94"/>
        <v>-2700.9205639538086</v>
      </c>
      <c r="S273" s="86">
        <f t="shared" si="98"/>
        <v>-1930.1773500071977</v>
      </c>
      <c r="T273" s="97">
        <f t="array" ref="T273">(AVERAGE(I273:I284)*INDEX(tasapd,MATCH($I$24&amp;B273&amp;B273,Buck&amp;Madur1&amp;Madur2,0))*$I$25)*(IF($D$40=2,IF(MOD(H273,12)=1,1,0),0))</f>
        <v>0</v>
      </c>
      <c r="U273" s="88">
        <f>(P273/SUM($P$161:$P$172)*$T$149*(1+IF($I$11='[1]Curva Cupon'!$K$6,'[1]Curva Cupon'!K240,'[1]Curva Cupon'!L240))^H273)*E273</f>
        <v>321.84263572216184</v>
      </c>
      <c r="V273" s="89">
        <f t="shared" si="88"/>
        <v>1.2164585475309277</v>
      </c>
      <c r="W273" s="90">
        <f t="shared" si="100"/>
        <v>-44.417425405223909</v>
      </c>
      <c r="X273" s="91">
        <f t="shared" si="90"/>
        <v>-141.09655350541269</v>
      </c>
      <c r="Y273" s="92">
        <f t="shared" si="95"/>
        <v>-184.29752036310566</v>
      </c>
      <c r="Z273" s="94"/>
      <c r="AA273" s="94"/>
      <c r="AB273" s="86">
        <f t="shared" si="96"/>
        <v>126.22120704839374</v>
      </c>
      <c r="AC273" s="95">
        <f t="shared" si="99"/>
        <v>-2562.5387131408593</v>
      </c>
      <c r="AD273" s="95">
        <f>AC273/(1+IF($I$11='[1]Curva Cupon'!K238,'[1]Curva Cupon'!K240,'[1]Curva Cupon'!L240))^H273</f>
        <v>-253.2063052875105</v>
      </c>
      <c r="AE273" s="98">
        <f t="shared" si="103"/>
        <v>4.4134765878203835E-2</v>
      </c>
      <c r="AF273" s="96">
        <f>IF(MOD(H273,12)=6,1,0)*AVERAGE(O267:O278)/(1+IF($I$11='[1]Curva Cupon'!K238,'[1]Curva Cupon'!K240,'[1]Curva Cupon'!L240))^H273</f>
        <v>0</v>
      </c>
    </row>
    <row r="274" spans="1:32" x14ac:dyDescent="0.25">
      <c r="A274" s="1">
        <v>274</v>
      </c>
      <c r="B274" s="2">
        <f t="shared" si="106"/>
        <v>19</v>
      </c>
      <c r="C274" s="2">
        <f t="shared" si="101"/>
        <v>0</v>
      </c>
      <c r="D274" s="2">
        <f t="shared" si="89"/>
        <v>0</v>
      </c>
      <c r="E274" s="2">
        <v>1</v>
      </c>
      <c r="H274" s="82">
        <f t="shared" si="91"/>
        <v>234</v>
      </c>
      <c r="I274" s="83">
        <f t="shared" si="92"/>
        <v>-708508.06629994221</v>
      </c>
      <c r="J274" s="84">
        <f t="shared" si="83"/>
        <v>-4687.6935106698493</v>
      </c>
      <c r="K274" s="84">
        <f t="shared" si="84"/>
        <v>4235.2936311788753</v>
      </c>
      <c r="L274" s="84">
        <f t="shared" si="85"/>
        <v>8922.9871418487237</v>
      </c>
      <c r="M274" s="84">
        <f t="shared" si="86"/>
        <v>0</v>
      </c>
      <c r="N274" s="84">
        <f t="shared" si="104"/>
        <v>-717431.05344179098</v>
      </c>
      <c r="O274" s="85">
        <f t="shared" si="64"/>
        <v>-708819.76212386927</v>
      </c>
      <c r="P274" s="85">
        <f t="shared" si="87"/>
        <v>-717744.08701603534</v>
      </c>
      <c r="Q274" s="84">
        <f t="shared" si="93"/>
        <v>-4689.7557800505729</v>
      </c>
      <c r="R274" s="86">
        <f t="shared" si="94"/>
        <v>-2735.1306453864104</v>
      </c>
      <c r="S274" s="86">
        <f t="shared" si="98"/>
        <v>-1954.6251346641625</v>
      </c>
      <c r="T274" s="97">
        <f t="array" ref="T274">(AVERAGE(I274:I285)*INDEX(tasapd,MATCH($I$24&amp;B274&amp;B274,Buck&amp;Madur1&amp;Madur2,0))*$I$25)*(IF($D$40=2,IF(MOD(H274,12)=1,1,0),0))</f>
        <v>0</v>
      </c>
      <c r="U274" s="88">
        <f>(P274/SUM($P$161:$P$172)*$T$149*(1+IF($I$11='[1]Curva Cupon'!$K$6,'[1]Curva Cupon'!K241,'[1]Curva Cupon'!L241))^H274)*E274</f>
        <v>329.14823288676183</v>
      </c>
      <c r="V274" s="89">
        <f t="shared" si="88"/>
        <v>1.2164585475309277</v>
      </c>
      <c r="W274" s="90">
        <f t="shared" si="100"/>
        <v>-44.98002015918248</v>
      </c>
      <c r="X274" s="91">
        <f t="shared" si="90"/>
        <v>-142.8836940269442</v>
      </c>
      <c r="Y274" s="92">
        <f t="shared" si="95"/>
        <v>-186.64725563859577</v>
      </c>
      <c r="Z274" s="94"/>
      <c r="AA274" s="94"/>
      <c r="AB274" s="86">
        <f t="shared" si="96"/>
        <v>126.51200983668487</v>
      </c>
      <c r="AC274" s="95">
        <f t="shared" si="99"/>
        <v>-2596.9326330262047</v>
      </c>
      <c r="AD274" s="95">
        <f>AC274/(1+IF($I$11='[1]Curva Cupon'!K239,'[1]Curva Cupon'!K241,'[1]Curva Cupon'!L241))^H274</f>
        <v>-254.06838045848943</v>
      </c>
      <c r="AE274" s="98">
        <f t="shared" si="103"/>
        <v>4.4172698880627935E-2</v>
      </c>
      <c r="AF274" s="96">
        <f>IF(MOD(H274,12)=6,1,0)*AVERAGE(O268:O279)/(1+IF($I$11='[1]Curva Cupon'!K239,'[1]Curva Cupon'!K241,'[1]Curva Cupon'!L241))^H274</f>
        <v>-68946.373433327099</v>
      </c>
    </row>
    <row r="275" spans="1:32" x14ac:dyDescent="0.25">
      <c r="A275" s="1">
        <v>275</v>
      </c>
      <c r="B275" s="2">
        <f t="shared" si="106"/>
        <v>19</v>
      </c>
      <c r="C275" s="2">
        <f t="shared" si="101"/>
        <v>0</v>
      </c>
      <c r="D275" s="2">
        <f t="shared" si="89"/>
        <v>0</v>
      </c>
      <c r="E275" s="2">
        <v>1</v>
      </c>
      <c r="H275" s="82">
        <f t="shared" si="91"/>
        <v>235</v>
      </c>
      <c r="I275" s="83">
        <f t="shared" si="92"/>
        <v>-717431.05344179098</v>
      </c>
      <c r="J275" s="84">
        <f t="shared" si="83"/>
        <v>-4746.7305646007599</v>
      </c>
      <c r="K275" s="84">
        <f t="shared" si="84"/>
        <v>4235.2936311788753</v>
      </c>
      <c r="L275" s="84">
        <f t="shared" si="85"/>
        <v>8982.0241957796352</v>
      </c>
      <c r="M275" s="84">
        <f t="shared" si="86"/>
        <v>0</v>
      </c>
      <c r="N275" s="84">
        <f t="shared" si="104"/>
        <v>-726413.07763757056</v>
      </c>
      <c r="O275" s="85">
        <f t="shared" si="64"/>
        <v>-717744.08701603534</v>
      </c>
      <c r="P275" s="85">
        <f t="shared" si="87"/>
        <v>-726727.44896213221</v>
      </c>
      <c r="Q275" s="84">
        <f t="shared" si="93"/>
        <v>-4748.8016849230316</v>
      </c>
      <c r="R275" s="86">
        <f t="shared" si="94"/>
        <v>-2769.5670364215725</v>
      </c>
      <c r="S275" s="86">
        <f t="shared" si="98"/>
        <v>-1979.2346485014591</v>
      </c>
      <c r="T275" s="97">
        <f t="array" ref="T275">(AVERAGE(I275:I286)*INDEX(tasapd,MATCH($I$24&amp;B275&amp;B275,Buck&amp;Madur1&amp;Madur2,0))*$I$25)*(IF($D$40=2,IF(MOD(H275,12)=1,1,0),0))</f>
        <v>0</v>
      </c>
      <c r="U275" s="88">
        <f>(P275/SUM($P$161:$P$172)*$T$149*(1+IF($I$11='[1]Curva Cupon'!$K$6,'[1]Curva Cupon'!K242,'[1]Curva Cupon'!L242))^H275)*E275</f>
        <v>336.59496414761509</v>
      </c>
      <c r="V275" s="89">
        <f t="shared" si="88"/>
        <v>1.2164585475309277</v>
      </c>
      <c r="W275" s="90">
        <f t="shared" si="100"/>
        <v>-45.546336640475182</v>
      </c>
      <c r="X275" s="91">
        <f t="shared" si="90"/>
        <v>-144.68265700092863</v>
      </c>
      <c r="Y275" s="92">
        <f t="shared" si="95"/>
        <v>-189.01253509387288</v>
      </c>
      <c r="Z275" s="94"/>
      <c r="AA275" s="94"/>
      <c r="AB275" s="86">
        <f t="shared" si="96"/>
        <v>126.80348260955029</v>
      </c>
      <c r="AC275" s="95">
        <f t="shared" si="99"/>
        <v>-2631.6456303524974</v>
      </c>
      <c r="AD275" s="95">
        <f>AC275/(1+IF($I$11='[1]Curva Cupon'!K240,'[1]Curva Cupon'!K242,'[1]Curva Cupon'!L242))^H275</f>
        <v>-254.91958215854709</v>
      </c>
      <c r="AE275" s="98">
        <f t="shared" si="103"/>
        <v>4.4211542154754965E-2</v>
      </c>
      <c r="AF275" s="96">
        <f>IF(MOD(H275,12)=6,1,0)*AVERAGE(O269:O280)/(1+IF($I$11='[1]Curva Cupon'!K240,'[1]Curva Cupon'!K242,'[1]Curva Cupon'!L242))^H275</f>
        <v>0</v>
      </c>
    </row>
    <row r="276" spans="1:32" x14ac:dyDescent="0.25">
      <c r="A276" s="1">
        <v>276</v>
      </c>
      <c r="B276" s="2">
        <f t="shared" si="106"/>
        <v>19</v>
      </c>
      <c r="C276" s="2">
        <f t="shared" si="101"/>
        <v>0</v>
      </c>
      <c r="D276" s="2">
        <f t="shared" si="89"/>
        <v>0</v>
      </c>
      <c r="E276" s="2">
        <v>1</v>
      </c>
      <c r="H276" s="82">
        <f t="shared" si="91"/>
        <v>236</v>
      </c>
      <c r="I276" s="83">
        <f t="shared" si="92"/>
        <v>-726413.07763757056</v>
      </c>
      <c r="J276" s="84">
        <f t="shared" si="83"/>
        <v>-4806.1582246909566</v>
      </c>
      <c r="K276" s="84">
        <f t="shared" si="84"/>
        <v>4235.2936311788753</v>
      </c>
      <c r="L276" s="84">
        <f t="shared" si="85"/>
        <v>9041.4518558698328</v>
      </c>
      <c r="M276" s="84">
        <f t="shared" si="86"/>
        <v>0</v>
      </c>
      <c r="N276" s="84">
        <f t="shared" si="104"/>
        <v>-735454.52949344041</v>
      </c>
      <c r="O276" s="85">
        <f t="shared" si="64"/>
        <v>-726727.44896213221</v>
      </c>
      <c r="P276" s="85">
        <f t="shared" si="87"/>
        <v>-735770.23856831936</v>
      </c>
      <c r="Q276" s="84">
        <f t="shared" si="93"/>
        <v>-4808.2381959547765</v>
      </c>
      <c r="R276" s="86">
        <f t="shared" si="94"/>
        <v>-2804.231234388832</v>
      </c>
      <c r="S276" s="86">
        <f t="shared" si="98"/>
        <v>-2004.0069615659445</v>
      </c>
      <c r="T276" s="97">
        <f t="array" ref="T276">(AVERAGE(I276:I287)*INDEX(tasapd,MATCH($I$24&amp;B276&amp;B276,Buck&amp;Madur1&amp;Madur2,0))*$I$25)*(IF($D$40=2,IF(MOD(H276,12)=1,1,0),0))</f>
        <v>0</v>
      </c>
      <c r="U276" s="88">
        <f>(P276/SUM($P$161:$P$172)*$T$149*(1+IF($I$11='[1]Curva Cupon'!$K$6,'[1]Curva Cupon'!K243,'[1]Curva Cupon'!L243))^H276)*E276</f>
        <v>344.18537503696581</v>
      </c>
      <c r="V276" s="89">
        <f t="shared" si="88"/>
        <v>1.2164585475309277</v>
      </c>
      <c r="W276" s="90">
        <f t="shared" si="100"/>
        <v>-46.116399473122414</v>
      </c>
      <c r="X276" s="91">
        <f t="shared" si="90"/>
        <v>-146.49352064811782</v>
      </c>
      <c r="Y276" s="92">
        <f t="shared" si="95"/>
        <v>-191.39346157370932</v>
      </c>
      <c r="Z276" s="94"/>
      <c r="AA276" s="94"/>
      <c r="AB276" s="86">
        <f t="shared" si="96"/>
        <v>127.09562691057687</v>
      </c>
      <c r="AC276" s="95">
        <f t="shared" si="99"/>
        <v>-2666.6814250871967</v>
      </c>
      <c r="AD276" s="95">
        <f>AC276/(1+IF($I$11='[1]Curva Cupon'!K241,'[1]Curva Cupon'!K243,'[1]Curva Cupon'!L243))^H276</f>
        <v>-255.76009238682653</v>
      </c>
      <c r="AE276" s="98">
        <f t="shared" si="103"/>
        <v>4.4251293242021483E-2</v>
      </c>
      <c r="AF276" s="96">
        <f>IF(MOD(H276,12)=6,1,0)*AVERAGE(O270:O281)/(1+IF($I$11='[1]Curva Cupon'!K241,'[1]Curva Cupon'!K243,'[1]Curva Cupon'!L243))^H276</f>
        <v>0</v>
      </c>
    </row>
    <row r="277" spans="1:32" x14ac:dyDescent="0.25">
      <c r="A277" s="1">
        <v>277</v>
      </c>
      <c r="B277" s="2">
        <f t="shared" si="106"/>
        <v>19</v>
      </c>
      <c r="C277" s="2">
        <f t="shared" si="101"/>
        <v>0</v>
      </c>
      <c r="D277" s="2">
        <f t="shared" si="89"/>
        <v>0</v>
      </c>
      <c r="E277" s="2">
        <v>1</v>
      </c>
      <c r="H277" s="82">
        <f t="shared" si="91"/>
        <v>237</v>
      </c>
      <c r="I277" s="83">
        <f t="shared" si="92"/>
        <v>-735454.52949344041</v>
      </c>
      <c r="J277" s="84">
        <f t="shared" si="83"/>
        <v>-4865.9790753033367</v>
      </c>
      <c r="K277" s="84">
        <f t="shared" si="84"/>
        <v>4235.2936311788753</v>
      </c>
      <c r="L277" s="84">
        <f t="shared" si="85"/>
        <v>9101.272706482212</v>
      </c>
      <c r="M277" s="84">
        <f t="shared" si="86"/>
        <v>0</v>
      </c>
      <c r="N277" s="84">
        <f t="shared" si="104"/>
        <v>-744555.80219992262</v>
      </c>
      <c r="O277" s="85">
        <f t="shared" si="64"/>
        <v>-735770.23856831936</v>
      </c>
      <c r="P277" s="85">
        <f t="shared" si="87"/>
        <v>-744872.84902511886</v>
      </c>
      <c r="Q277" s="84">
        <f t="shared" si="93"/>
        <v>-4868.0678975087048</v>
      </c>
      <c r="R277" s="86">
        <f t="shared" si="94"/>
        <v>-2839.124746524491</v>
      </c>
      <c r="S277" s="86">
        <f t="shared" si="98"/>
        <v>-2028.9431509842138</v>
      </c>
      <c r="T277" s="97">
        <f t="array" ref="T277">(AVERAGE(I277:I288)*INDEX(tasapd,MATCH($I$24&amp;B277&amp;B277,Buck&amp;Madur1&amp;Madur2,0))*$I$25)*(IF($D$40=2,IF(MOD(H277,12)=1,1,0),0))</f>
        <v>0</v>
      </c>
      <c r="U277" s="88">
        <f>(P277/SUM($P$161:$P$172)*$T$149*(1+IF($I$11='[1]Curva Cupon'!$K$6,'[1]Curva Cupon'!K244,'[1]Curva Cupon'!L244))^H277)*E277</f>
        <v>351.92205544061898</v>
      </c>
      <c r="V277" s="89">
        <f t="shared" si="88"/>
        <v>1.2164585475309277</v>
      </c>
      <c r="W277" s="90">
        <f t="shared" si="100"/>
        <v>-46.690233444064191</v>
      </c>
      <c r="X277" s="91">
        <f t="shared" si="90"/>
        <v>-148.31636370679468</v>
      </c>
      <c r="Y277" s="92">
        <f t="shared" si="95"/>
        <v>-193.79013860332793</v>
      </c>
      <c r="Z277" s="94"/>
      <c r="AA277" s="94"/>
      <c r="AB277" s="86">
        <f t="shared" si="96"/>
        <v>127.38844428690757</v>
      </c>
      <c r="AC277" s="95">
        <f t="shared" si="99"/>
        <v>-2702.0437893150684</v>
      </c>
      <c r="AD277" s="95">
        <f>AC277/(1+IF($I$11='[1]Curva Cupon'!K242,'[1]Curva Cupon'!K244,'[1]Curva Cupon'!L244))^H277</f>
        <v>-256.59009152267151</v>
      </c>
      <c r="AE277" s="98">
        <f t="shared" si="103"/>
        <v>4.4291950012287237E-2</v>
      </c>
      <c r="AF277" s="96">
        <f>IF(MOD(H277,12)=6,1,0)*AVERAGE(O271:O282)/(1+IF($I$11='[1]Curva Cupon'!K242,'[1]Curva Cupon'!K244,'[1]Curva Cupon'!L244))^H277</f>
        <v>0</v>
      </c>
    </row>
    <row r="278" spans="1:32" x14ac:dyDescent="0.25">
      <c r="A278" s="1">
        <v>278</v>
      </c>
      <c r="B278" s="2">
        <f t="shared" si="106"/>
        <v>19</v>
      </c>
      <c r="C278" s="2">
        <f t="shared" si="101"/>
        <v>0</v>
      </c>
      <c r="D278" s="2">
        <f t="shared" si="89"/>
        <v>0</v>
      </c>
      <c r="E278" s="2">
        <v>1</v>
      </c>
      <c r="H278" s="82">
        <f t="shared" si="91"/>
        <v>238</v>
      </c>
      <c r="I278" s="83">
        <f t="shared" si="92"/>
        <v>-744555.80219992262</v>
      </c>
      <c r="J278" s="84">
        <f t="shared" si="83"/>
        <v>-4926.1957178996845</v>
      </c>
      <c r="K278" s="84">
        <f t="shared" si="84"/>
        <v>4235.2936311788753</v>
      </c>
      <c r="L278" s="84">
        <f t="shared" si="85"/>
        <v>9161.4893490785598</v>
      </c>
      <c r="M278" s="84">
        <f t="shared" si="86"/>
        <v>0</v>
      </c>
      <c r="N278" s="84">
        <f t="shared" si="104"/>
        <v>-753717.29154900112</v>
      </c>
      <c r="O278" s="85">
        <f t="shared" si="64"/>
        <v>-744872.84902511886</v>
      </c>
      <c r="P278" s="85">
        <f t="shared" si="87"/>
        <v>-754035.67612451466</v>
      </c>
      <c r="Q278" s="84">
        <f t="shared" si="93"/>
        <v>-4928.2933910466008</v>
      </c>
      <c r="R278" s="86">
        <f t="shared" si="94"/>
        <v>-2874.2490900371604</v>
      </c>
      <c r="S278" s="86">
        <f t="shared" si="98"/>
        <v>-2054.0443010094405</v>
      </c>
      <c r="T278" s="97">
        <f t="array" ref="T278">(AVERAGE(I278:I289)*INDEX(tasapd,MATCH($I$24&amp;B278&amp;B278,Buck&amp;Madur1&amp;Madur2,0))*$I$25)*(IF($D$40=2,IF(MOD(H278,12)=1,1,0),0))</f>
        <v>0</v>
      </c>
      <c r="U278" s="88">
        <f>(P278/SUM($P$161:$P$172)*$T$149*(1+IF($I$11='[1]Curva Cupon'!$K$6,'[1]Curva Cupon'!K245,'[1]Curva Cupon'!L245))^H278)*E278</f>
        <v>359.80764035638845</v>
      </c>
      <c r="V278" s="89">
        <f t="shared" si="88"/>
        <v>1.2164585475309277</v>
      </c>
      <c r="W278" s="90">
        <f t="shared" si="100"/>
        <v>-47.267863504238044</v>
      </c>
      <c r="X278" s="91">
        <f t="shared" si="90"/>
        <v>-150.15126543619724</v>
      </c>
      <c r="Y278" s="92">
        <f t="shared" si="95"/>
        <v>-196.20267039290437</v>
      </c>
      <c r="Z278" s="94"/>
      <c r="AA278" s="94"/>
      <c r="AB278" s="86">
        <f t="shared" si="96"/>
        <v>127.6819362892499</v>
      </c>
      <c r="AC278" s="95">
        <f t="shared" si="99"/>
        <v>-2737.736548047983</v>
      </c>
      <c r="AD278" s="95">
        <f>AC278/(1+IF($I$11='[1]Curva Cupon'!K243,'[1]Curva Cupon'!K245,'[1]Curva Cupon'!L245))^H278</f>
        <v>-257.40975834397307</v>
      </c>
      <c r="AE278" s="98">
        <f t="shared" si="103"/>
        <v>4.4333510653363439E-2</v>
      </c>
      <c r="AF278" s="96">
        <f>IF(MOD(H278,12)=6,1,0)*AVERAGE(O272:O283)/(1+IF($I$11='[1]Curva Cupon'!K243,'[1]Curva Cupon'!K245,'[1]Curva Cupon'!L245))^H278</f>
        <v>0</v>
      </c>
    </row>
    <row r="279" spans="1:32" x14ac:dyDescent="0.25">
      <c r="A279" s="1">
        <v>279</v>
      </c>
      <c r="B279" s="2">
        <f t="shared" si="106"/>
        <v>19</v>
      </c>
      <c r="C279" s="2">
        <f t="shared" si="101"/>
        <v>0</v>
      </c>
      <c r="D279" s="2">
        <f t="shared" si="89"/>
        <v>0</v>
      </c>
      <c r="E279" s="2">
        <v>1</v>
      </c>
      <c r="H279" s="82">
        <f t="shared" si="91"/>
        <v>239</v>
      </c>
      <c r="I279" s="83">
        <f t="shared" si="92"/>
        <v>-753717.29154900112</v>
      </c>
      <c r="J279" s="84">
        <f t="shared" si="83"/>
        <v>-4986.8107711538069</v>
      </c>
      <c r="K279" s="84">
        <f t="shared" si="84"/>
        <v>4235.2936311788753</v>
      </c>
      <c r="L279" s="84">
        <f t="shared" si="85"/>
        <v>9222.1044023326831</v>
      </c>
      <c r="M279" s="84">
        <f t="shared" si="86"/>
        <v>0</v>
      </c>
      <c r="N279" s="84">
        <f t="shared" si="104"/>
        <v>-762939.3959513338</v>
      </c>
      <c r="O279" s="85">
        <f t="shared" si="64"/>
        <v>-754035.67612451466</v>
      </c>
      <c r="P279" s="85">
        <f t="shared" si="87"/>
        <v>-763259.11827716464</v>
      </c>
      <c r="Q279" s="84">
        <f t="shared" si="93"/>
        <v>-4988.9172952422714</v>
      </c>
      <c r="R279" s="86">
        <f t="shared" si="94"/>
        <v>-2909.6057921737392</v>
      </c>
      <c r="S279" s="86">
        <f t="shared" si="98"/>
        <v>-2079.3115030685321</v>
      </c>
      <c r="T279" s="97">
        <f t="array" ref="T279">(AVERAGE(I279:I290)*INDEX(tasapd,MATCH($I$24&amp;B279&amp;B279,Buck&amp;Madur1&amp;Madur2,0))*$I$25)*(IF($D$40=2,IF(MOD(H279,12)=1,1,0),0))</f>
        <v>0</v>
      </c>
      <c r="U279" s="88">
        <f>(P279/SUM($P$161:$P$172)*$T$149*(1+IF($I$11='[1]Curva Cupon'!$K$6,'[1]Curva Cupon'!K246,'[1]Curva Cupon'!L246))^H279)*E279</f>
        <v>367.84481066537739</v>
      </c>
      <c r="V279" s="89">
        <f t="shared" si="88"/>
        <v>1.2164585475309277</v>
      </c>
      <c r="W279" s="90">
        <f t="shared" si="100"/>
        <v>-47.849314769664112</v>
      </c>
      <c r="X279" s="91">
        <f t="shared" si="90"/>
        <v>-151.99830561996552</v>
      </c>
      <c r="Y279" s="92">
        <f t="shared" si="95"/>
        <v>-198.63116184209872</v>
      </c>
      <c r="Z279" s="94"/>
      <c r="AA279" s="94"/>
      <c r="AB279" s="86">
        <f t="shared" si="96"/>
        <v>127.97610447188413</v>
      </c>
      <c r="AC279" s="95">
        <f t="shared" si="99"/>
        <v>-2773.763580047892</v>
      </c>
      <c r="AD279" s="95">
        <f>AC279/(1+IF($I$11='[1]Curva Cupon'!K244,'[1]Curva Cupon'!K246,'[1]Curva Cupon'!L246))^H279</f>
        <v>-258.21927004534592</v>
      </c>
      <c r="AE279" s="98">
        <f t="shared" si="103"/>
        <v>4.4375973661083291E-2</v>
      </c>
      <c r="AF279" s="96">
        <f>IF(MOD(H279,12)=6,1,0)*AVERAGE(O273:O284)/(1+IF($I$11='[1]Curva Cupon'!K244,'[1]Curva Cupon'!K246,'[1]Curva Cupon'!L246))^H279</f>
        <v>0</v>
      </c>
    </row>
    <row r="280" spans="1:32" x14ac:dyDescent="0.25">
      <c r="A280" s="1">
        <v>280</v>
      </c>
      <c r="B280" s="2">
        <f t="shared" si="106"/>
        <v>19</v>
      </c>
      <c r="C280" s="2">
        <f t="shared" si="101"/>
        <v>0</v>
      </c>
      <c r="D280" s="2">
        <f t="shared" si="89"/>
        <v>0</v>
      </c>
      <c r="E280" s="2">
        <v>1</v>
      </c>
      <c r="H280" s="82">
        <f t="shared" si="91"/>
        <v>240</v>
      </c>
      <c r="I280" s="83">
        <f t="shared" si="92"/>
        <v>-762939.3959513338</v>
      </c>
      <c r="J280" s="84">
        <f t="shared" si="83"/>
        <v>-5047.8268710654111</v>
      </c>
      <c r="K280" s="84">
        <f t="shared" si="84"/>
        <v>4235.2936311788753</v>
      </c>
      <c r="L280" s="84">
        <f t="shared" si="85"/>
        <v>9283.1205022442864</v>
      </c>
      <c r="M280" s="84">
        <f t="shared" si="86"/>
        <v>0</v>
      </c>
      <c r="N280" s="84">
        <f t="shared" si="104"/>
        <v>-772222.51645357814</v>
      </c>
      <c r="O280" s="85">
        <f t="shared" si="64"/>
        <v>-763259.11827716464</v>
      </c>
      <c r="P280" s="85">
        <f t="shared" si="87"/>
        <v>-772543.57652972627</v>
      </c>
      <c r="Q280" s="84">
        <f t="shared" si="93"/>
        <v>-5049.9422460954238</v>
      </c>
      <c r="R280" s="86">
        <f t="shared" si="94"/>
        <v>-2945.1963902858347</v>
      </c>
      <c r="S280" s="86">
        <f t="shared" si="98"/>
        <v>-2104.7458558095891</v>
      </c>
      <c r="T280" s="97">
        <f t="array" ref="T280">(AVERAGE(I280:I291)*INDEX(tasapd,MATCH($I$24&amp;B280&amp;B280,Buck&amp;Madur1&amp;Madur2,0))*$I$25)*(IF($D$40=2,IF(MOD(H280,12)=1,1,0),0))</f>
        <v>0</v>
      </c>
      <c r="U280" s="88">
        <f>(P280/SUM($P$161:$P$172)*$T$149*(1+IF($I$11='[1]Curva Cupon'!$K$6,'[1]Curva Cupon'!K247,'[1]Curva Cupon'!L247))^H280)*E280</f>
        <v>376.03629391630716</v>
      </c>
      <c r="V280" s="89">
        <f t="shared" si="88"/>
        <v>1.2164585475309277</v>
      </c>
      <c r="W280" s="90">
        <f t="shared" si="100"/>
        <v>-48.434612522537357</v>
      </c>
      <c r="X280" s="91">
        <f t="shared" si="90"/>
        <v>-153.8575645696111</v>
      </c>
      <c r="Y280" s="92">
        <f t="shared" si="95"/>
        <v>-201.07571854461753</v>
      </c>
      <c r="Z280" s="94"/>
      <c r="AA280" s="94"/>
      <c r="AB280" s="86">
        <f t="shared" si="96"/>
        <v>128.27095039267132</v>
      </c>
      <c r="AC280" s="95">
        <f t="shared" si="99"/>
        <v>-2810.128818663185</v>
      </c>
      <c r="AD280" s="95">
        <f>AC280/(1+IF($I$11='[1]Curva Cupon'!K245,'[1]Curva Cupon'!K247,'[1]Curva Cupon'!L247))^H280</f>
        <v>-259.01880225613581</v>
      </c>
      <c r="AE280" s="98">
        <f t="shared" si="103"/>
        <v>4.4419337829884352E-2</v>
      </c>
      <c r="AF280" s="96">
        <f>IF(MOD(H280,12)=6,1,0)*AVERAGE(O274:O285)/(1+IF($I$11='[1]Curva Cupon'!K245,'[1]Curva Cupon'!K247,'[1]Curva Cupon'!L247))^H280</f>
        <v>0</v>
      </c>
    </row>
    <row r="281" spans="1:32" x14ac:dyDescent="0.25">
      <c r="A281" s="1">
        <v>281</v>
      </c>
      <c r="B281" s="2">
        <f>B280+1</f>
        <v>20</v>
      </c>
      <c r="C281" s="2">
        <f t="shared" si="101"/>
        <v>0</v>
      </c>
      <c r="D281" s="2">
        <f t="shared" si="89"/>
        <v>0</v>
      </c>
      <c r="E281" s="2">
        <v>1</v>
      </c>
      <c r="H281" s="82">
        <f t="shared" si="91"/>
        <v>241</v>
      </c>
      <c r="I281" s="83">
        <f t="shared" si="92"/>
        <v>-772222.51645357814</v>
      </c>
      <c r="J281" s="84">
        <f t="shared" si="83"/>
        <v>-5109.2466710747376</v>
      </c>
      <c r="K281" s="84">
        <f t="shared" si="84"/>
        <v>4235.2936311788753</v>
      </c>
      <c r="L281" s="84">
        <f t="shared" si="85"/>
        <v>9344.540302253612</v>
      </c>
      <c r="M281" s="84">
        <f t="shared" si="86"/>
        <v>0</v>
      </c>
      <c r="N281" s="84">
        <f t="shared" si="104"/>
        <v>-781567.0567558317</v>
      </c>
      <c r="O281" s="85">
        <f t="shared" si="64"/>
        <v>-772543.57652972627</v>
      </c>
      <c r="P281" s="85">
        <f t="shared" si="87"/>
        <v>-781889.45458229701</v>
      </c>
      <c r="Q281" s="84">
        <f t="shared" si="93"/>
        <v>-5111.3708970462985</v>
      </c>
      <c r="R281" s="86">
        <f t="shared" si="94"/>
        <v>-2981.0224318966139</v>
      </c>
      <c r="S281" s="86">
        <f t="shared" si="98"/>
        <v>-2130.3484651496847</v>
      </c>
      <c r="T281" s="97">
        <f t="array" ref="T281">(AVERAGE(I281:I292)*INDEX(tasapd,MATCH($I$24&amp;B281&amp;B281,Buck&amp;Madur1&amp;Madur2,0))*$I$25)*(IF($D$40=2,IF(MOD(H281,12)=1,1,0),0))</f>
        <v>-471.94280021270356</v>
      </c>
      <c r="U281" s="88">
        <f>(P281/SUM($P$161:$P$172)*$T$149*(1+IF($I$11='[1]Curva Cupon'!$K$6,'[1]Curva Cupon'!K248,'[1]Curva Cupon'!L248))^H281)*E281</f>
        <v>384.38486512311289</v>
      </c>
      <c r="V281" s="89">
        <f t="shared" si="88"/>
        <v>1.2164585475309277</v>
      </c>
      <c r="W281" s="90">
        <f t="shared" si="100"/>
        <v>-49.023782212327021</v>
      </c>
      <c r="X281" s="91">
        <f t="shared" si="90"/>
        <v>-155.72912312800963</v>
      </c>
      <c r="Y281" s="92">
        <f t="shared" si="95"/>
        <v>-203.53644679280575</v>
      </c>
      <c r="Z281" s="94"/>
      <c r="AA281" s="94"/>
      <c r="AB281" s="86">
        <f t="shared" si="96"/>
        <v>128.56647561306187</v>
      </c>
      <c r="AC281" s="95">
        <f t="shared" si="99"/>
        <v>-2846.836252678665</v>
      </c>
      <c r="AD281" s="95">
        <f>AC281/(1+IF($I$11='[1]Curva Cupon'!K246,'[1]Curva Cupon'!K248,'[1]Curva Cupon'!L248))^H281</f>
        <v>-259.80852905825998</v>
      </c>
      <c r="AE281" s="98">
        <f t="shared" si="103"/>
        <v>4.4463602243874863E-2</v>
      </c>
      <c r="AF281" s="96">
        <f>IF(MOD(H281,12)=6,1,0)*AVERAGE(O275:O286)/(1+IF($I$11='[1]Curva Cupon'!K246,'[1]Curva Cupon'!K248,'[1]Curva Cupon'!L248))^H281</f>
        <v>0</v>
      </c>
    </row>
    <row r="282" spans="1:32" x14ac:dyDescent="0.25">
      <c r="A282" s="1">
        <v>282</v>
      </c>
      <c r="B282" s="1">
        <f>B281</f>
        <v>20</v>
      </c>
      <c r="C282" s="2">
        <f t="shared" si="101"/>
        <v>0</v>
      </c>
      <c r="D282" s="2">
        <f t="shared" si="89"/>
        <v>0</v>
      </c>
      <c r="E282" s="2">
        <v>1</v>
      </c>
      <c r="H282" s="82">
        <f t="shared" si="91"/>
        <v>242</v>
      </c>
      <c r="I282" s="83">
        <f t="shared" si="92"/>
        <v>-781567.0567558317</v>
      </c>
      <c r="J282" s="84">
        <f t="shared" si="83"/>
        <v>-5171.0728421779513</v>
      </c>
      <c r="K282" s="84">
        <f t="shared" si="84"/>
        <v>4235.2936311788753</v>
      </c>
      <c r="L282" s="84">
        <f t="shared" si="85"/>
        <v>9406.3664733568257</v>
      </c>
      <c r="M282" s="84">
        <f t="shared" si="86"/>
        <v>0</v>
      </c>
      <c r="N282" s="84">
        <f t="shared" si="104"/>
        <v>-790973.42322918854</v>
      </c>
      <c r="O282" s="85">
        <f t="shared" si="64"/>
        <v>-781889.45458229701</v>
      </c>
      <c r="P282" s="85">
        <f t="shared" si="87"/>
        <v>-791297.15880597115</v>
      </c>
      <c r="Q282" s="84">
        <f t="shared" si="93"/>
        <v>-5173.2059190910595</v>
      </c>
      <c r="R282" s="86">
        <f t="shared" si="94"/>
        <v>-3017.085474768101</v>
      </c>
      <c r="S282" s="86">
        <f t="shared" si="98"/>
        <v>-2156.1204443229585</v>
      </c>
      <c r="T282" s="97">
        <f t="array" ref="T282">(AVERAGE(I282:I293)*INDEX(tasapd,MATCH($I$24&amp;B282&amp;B282,Buck&amp;Madur1&amp;Madur2,0))*$I$25)*(IF($D$40=2,IF(MOD(H282,12)=1,1,0),0))</f>
        <v>0</v>
      </c>
      <c r="U282" s="88">
        <f>(P282/SUM($P$161:$P$172)*$T$149*(1+IF($I$11='[1]Curva Cupon'!$K$6,'[1]Curva Cupon'!K249,'[1]Curva Cupon'!L249))^H282)*E282</f>
        <v>392.89334757603064</v>
      </c>
      <c r="V282" s="89">
        <f t="shared" si="88"/>
        <v>1.2164585475309277</v>
      </c>
      <c r="W282" s="90">
        <f t="shared" si="100"/>
        <v>-49.616849456883379</v>
      </c>
      <c r="X282" s="91">
        <f t="shared" si="90"/>
        <v>-157.61306267291656</v>
      </c>
      <c r="Y282" s="92">
        <f t="shared" si="95"/>
        <v>-206.01345358226902</v>
      </c>
      <c r="Z282" s="94"/>
      <c r="AA282" s="94"/>
      <c r="AB282" s="86">
        <f t="shared" si="96"/>
        <v>128.86268169810356</v>
      </c>
      <c r="AC282" s="95">
        <f t="shared" si="99"/>
        <v>-2883.8899271793616</v>
      </c>
      <c r="AD282" s="95">
        <f>AC282/(1+IF($I$11='[1]Curva Cupon'!K247,'[1]Curva Cupon'!K249,'[1]Curva Cupon'!L249))^H282</f>
        <v>-260.58862300388262</v>
      </c>
      <c r="AE282" s="98">
        <f t="shared" si="103"/>
        <v>4.4508766268357577E-2</v>
      </c>
      <c r="AF282" s="96">
        <f>IF(MOD(H282,12)=6,1,0)*AVERAGE(O276:O287)/(1+IF($I$11='[1]Curva Cupon'!K247,'[1]Curva Cupon'!K249,'[1]Curva Cupon'!L249))^H282</f>
        <v>0</v>
      </c>
    </row>
    <row r="283" spans="1:32" x14ac:dyDescent="0.25">
      <c r="A283" s="1">
        <v>283</v>
      </c>
      <c r="B283" s="2">
        <f>B282</f>
        <v>20</v>
      </c>
      <c r="C283" s="2">
        <f t="shared" si="101"/>
        <v>0</v>
      </c>
      <c r="D283" s="2">
        <f t="shared" si="89"/>
        <v>0</v>
      </c>
      <c r="E283" s="2">
        <v>1</v>
      </c>
      <c r="H283" s="82">
        <f t="shared" si="91"/>
        <v>243</v>
      </c>
      <c r="I283" s="83">
        <f t="shared" si="92"/>
        <v>-790973.42322918854</v>
      </c>
      <c r="J283" s="84">
        <f t="shared" si="83"/>
        <v>-5233.3080730432976</v>
      </c>
      <c r="K283" s="84">
        <f t="shared" si="84"/>
        <v>4235.2936311788753</v>
      </c>
      <c r="L283" s="84">
        <f t="shared" si="85"/>
        <v>9468.601704222172</v>
      </c>
      <c r="M283" s="84">
        <f t="shared" si="86"/>
        <v>0</v>
      </c>
      <c r="N283" s="84">
        <f t="shared" si="104"/>
        <v>-800442.02493341069</v>
      </c>
      <c r="O283" s="85">
        <f t="shared" si="64"/>
        <v>-791297.15880597115</v>
      </c>
      <c r="P283" s="85">
        <f t="shared" si="87"/>
        <v>-800767.0982605106</v>
      </c>
      <c r="Q283" s="84">
        <f t="shared" si="93"/>
        <v>-5235.4500008979539</v>
      </c>
      <c r="R283" s="86">
        <f t="shared" si="94"/>
        <v>-3053.3870869689267</v>
      </c>
      <c r="S283" s="86">
        <f t="shared" si="98"/>
        <v>-2182.0629139290272</v>
      </c>
      <c r="T283" s="97">
        <f t="array" ref="T283">(AVERAGE(I283:I294)*INDEX(tasapd,MATCH($I$24&amp;B283&amp;B283,Buck&amp;Madur1&amp;Madur2,0))*$I$25)*(IF($D$40=2,IF(MOD(H283,12)=1,1,0),0))</f>
        <v>0</v>
      </c>
      <c r="U283" s="88">
        <f>(P283/SUM($P$161:$P$172)*$T$149*(1+IF($I$11='[1]Curva Cupon'!$K$6,'[1]Curva Cupon'!K250,'[1]Curva Cupon'!L250))^H283)*E283</f>
        <v>401.5646136664011</v>
      </c>
      <c r="V283" s="89">
        <f t="shared" si="88"/>
        <v>1.2164585475309277</v>
      </c>
      <c r="W283" s="90">
        <f t="shared" si="100"/>
        <v>-50.213840043551791</v>
      </c>
      <c r="X283" s="91">
        <f t="shared" si="90"/>
        <v>-159.50946512050595</v>
      </c>
      <c r="Y283" s="92">
        <f t="shared" si="95"/>
        <v>-208.50684661652681</v>
      </c>
      <c r="Z283" s="94"/>
      <c r="AA283" s="94"/>
      <c r="AB283" s="86">
        <f t="shared" si="96"/>
        <v>129.15957021644988</v>
      </c>
      <c r="AC283" s="95">
        <f t="shared" si="99"/>
        <v>-2921.2939444284052</v>
      </c>
      <c r="AD283" s="95">
        <f>AC283/(1+IF($I$11='[1]Curva Cupon'!K248,'[1]Curva Cupon'!K250,'[1]Curva Cupon'!L250))^H283</f>
        <v>-261.35925513292631</v>
      </c>
      <c r="AE283" s="98">
        <f t="shared" si="103"/>
        <v>4.4554829541786252E-2</v>
      </c>
      <c r="AF283" s="96">
        <f>IF(MOD(H283,12)=6,1,0)*AVERAGE(O277:O288)/(1+IF($I$11='[1]Curva Cupon'!K248,'[1]Curva Cupon'!K250,'[1]Curva Cupon'!L250))^H283</f>
        <v>0</v>
      </c>
    </row>
    <row r="284" spans="1:32" x14ac:dyDescent="0.25">
      <c r="A284" s="1">
        <v>284</v>
      </c>
      <c r="B284" s="2">
        <f t="shared" ref="B284:B292" si="107">B283</f>
        <v>20</v>
      </c>
      <c r="C284" s="2">
        <f t="shared" si="101"/>
        <v>0</v>
      </c>
      <c r="D284" s="2">
        <f t="shared" si="89"/>
        <v>0</v>
      </c>
      <c r="E284" s="2">
        <v>1</v>
      </c>
      <c r="H284" s="82">
        <f t="shared" si="91"/>
        <v>244</v>
      </c>
      <c r="I284" s="83">
        <f t="shared" si="92"/>
        <v>-800442.02493341069</v>
      </c>
      <c r="J284" s="84">
        <f t="shared" si="83"/>
        <v>-5295.9550701280268</v>
      </c>
      <c r="K284" s="84">
        <f t="shared" si="84"/>
        <v>4235.2936311788753</v>
      </c>
      <c r="L284" s="84">
        <f t="shared" si="85"/>
        <v>9531.2487013069021</v>
      </c>
      <c r="M284" s="84">
        <f t="shared" si="86"/>
        <v>0</v>
      </c>
      <c r="N284" s="84">
        <f t="shared" si="104"/>
        <v>-809973.27363471757</v>
      </c>
      <c r="O284" s="85">
        <f t="shared" si="64"/>
        <v>-800767.0982605106</v>
      </c>
      <c r="P284" s="85">
        <f t="shared" si="87"/>
        <v>-810299.68471213477</v>
      </c>
      <c r="Q284" s="84">
        <f t="shared" si="93"/>
        <v>-5298.1058489242323</v>
      </c>
      <c r="R284" s="86">
        <f t="shared" si="94"/>
        <v>-3089.9288469425128</v>
      </c>
      <c r="S284" s="86">
        <f t="shared" si="98"/>
        <v>-2208.1770019817195</v>
      </c>
      <c r="T284" s="97">
        <f t="array" ref="T284">(AVERAGE(I284:I295)*INDEX(tasapd,MATCH($I$24&amp;B284&amp;B284,Buck&amp;Madur1&amp;Madur2,0))*$I$25)*(IF($D$40=2,IF(MOD(H284,12)=1,1,0),0))</f>
        <v>0</v>
      </c>
      <c r="U284" s="88">
        <f>(P284/SUM($P$161:$P$172)*$T$149*(1+IF($I$11='[1]Curva Cupon'!$K$6,'[1]Curva Cupon'!K251,'[1]Curva Cupon'!L251))^H284)*E284</f>
        <v>410.40158572542151</v>
      </c>
      <c r="V284" s="89">
        <f t="shared" si="88"/>
        <v>1.2164585475309277</v>
      </c>
      <c r="W284" s="90">
        <f t="shared" si="100"/>
        <v>-50.814779930294094</v>
      </c>
      <c r="X284" s="91">
        <f t="shared" si="90"/>
        <v>-161.41841292893295</v>
      </c>
      <c r="Y284" s="92">
        <f t="shared" si="95"/>
        <v>-211.01673431169613</v>
      </c>
      <c r="Z284" s="94"/>
      <c r="AA284" s="94"/>
      <c r="AB284" s="86">
        <f t="shared" si="96"/>
        <v>129.45714274036834</v>
      </c>
      <c r="AC284" s="95">
        <f t="shared" si="99"/>
        <v>-2959.0524647592056</v>
      </c>
      <c r="AD284" s="95">
        <f>AC284/(1+IF($I$11='[1]Curva Cupon'!K249,'[1]Curva Cupon'!K251,'[1]Curva Cupon'!L251))^H284</f>
        <v>-262.12059499042232</v>
      </c>
      <c r="AE284" s="98">
        <f t="shared" si="103"/>
        <v>4.4601791968131771E-2</v>
      </c>
      <c r="AF284" s="96">
        <f>IF(MOD(H284,12)=6,1,0)*AVERAGE(O278:O289)/(1+IF($I$11='[1]Curva Cupon'!K249,'[1]Curva Cupon'!K251,'[1]Curva Cupon'!L251))^H284</f>
        <v>0</v>
      </c>
    </row>
    <row r="285" spans="1:32" x14ac:dyDescent="0.25">
      <c r="A285" s="1">
        <v>285</v>
      </c>
      <c r="B285" s="2">
        <f t="shared" si="107"/>
        <v>20</v>
      </c>
      <c r="C285" s="2">
        <f t="shared" si="101"/>
        <v>0</v>
      </c>
      <c r="D285" s="2">
        <f t="shared" si="89"/>
        <v>0</v>
      </c>
      <c r="E285" s="2">
        <v>1</v>
      </c>
      <c r="H285" s="82">
        <f t="shared" si="91"/>
        <v>245</v>
      </c>
      <c r="I285" s="83">
        <f t="shared" si="92"/>
        <v>-809973.27363471757</v>
      </c>
      <c r="J285" s="84">
        <f t="shared" si="83"/>
        <v>-5359.0165577960897</v>
      </c>
      <c r="K285" s="84">
        <f t="shared" si="84"/>
        <v>4235.2936311788753</v>
      </c>
      <c r="L285" s="84">
        <f t="shared" si="85"/>
        <v>9594.3101889749651</v>
      </c>
      <c r="M285" s="84">
        <f t="shared" si="86"/>
        <v>0</v>
      </c>
      <c r="N285" s="84">
        <f t="shared" si="104"/>
        <v>-819567.58382369252</v>
      </c>
      <c r="O285" s="85">
        <f t="shared" si="64"/>
        <v>-810299.68471213477</v>
      </c>
      <c r="P285" s="85">
        <f t="shared" si="87"/>
        <v>-819895.33265142702</v>
      </c>
      <c r="Q285" s="84">
        <f t="shared" si="93"/>
        <v>-5361.1761875338425</v>
      </c>
      <c r="R285" s="86">
        <f t="shared" si="94"/>
        <v>-3126.7123435757176</v>
      </c>
      <c r="S285" s="86">
        <f t="shared" si="98"/>
        <v>-2234.4638439581249</v>
      </c>
      <c r="T285" s="97">
        <f t="array" ref="T285">(AVERAGE(I285:I296)*INDEX(tasapd,MATCH($I$24&amp;B285&amp;B285,Buck&amp;Madur1&amp;Madur2,0))*$I$25)*(IF($D$40=2,IF(MOD(H285,12)=1,1,0),0))</f>
        <v>0</v>
      </c>
      <c r="U285" s="88">
        <f>(P285/SUM($P$161:$P$172)*$T$149*(1+IF($I$11='[1]Curva Cupon'!$K$6,'[1]Curva Cupon'!K252,'[1]Curva Cupon'!L252))^H285)*E285</f>
        <v>419.40723687707992</v>
      </c>
      <c r="V285" s="89">
        <f t="shared" si="88"/>
        <v>1.2164585475309277</v>
      </c>
      <c r="W285" s="90">
        <f t="shared" si="100"/>
        <v>-51.419695246817497</v>
      </c>
      <c r="X285" s="91">
        <f t="shared" si="90"/>
        <v>-163.33998910191954</v>
      </c>
      <c r="Y285" s="92">
        <f t="shared" si="95"/>
        <v>-213.54322580120612</v>
      </c>
      <c r="Z285" s="94"/>
      <c r="AA285" s="94"/>
      <c r="AB285" s="86">
        <f t="shared" si="96"/>
        <v>129.75540084574891</v>
      </c>
      <c r="AC285" s="95">
        <f t="shared" si="99"/>
        <v>-2997.1697074821595</v>
      </c>
      <c r="AD285" s="95">
        <f>AC285/(1+IF($I$11='[1]Curva Cupon'!K250,'[1]Curva Cupon'!K252,'[1]Curva Cupon'!L252))^H285</f>
        <v>-262.87281064369978</v>
      </c>
      <c r="AE285" s="98">
        <f t="shared" si="103"/>
        <v>4.4649653709636243E-2</v>
      </c>
      <c r="AF285" s="96">
        <f>IF(MOD(H285,12)=6,1,0)*AVERAGE(O279:O290)/(1+IF($I$11='[1]Curva Cupon'!K250,'[1]Curva Cupon'!K252,'[1]Curva Cupon'!L252))^H285</f>
        <v>0</v>
      </c>
    </row>
    <row r="286" spans="1:32" x14ac:dyDescent="0.25">
      <c r="A286" s="1">
        <v>286</v>
      </c>
      <c r="B286" s="2">
        <f t="shared" si="107"/>
        <v>20</v>
      </c>
      <c r="C286" s="2">
        <f t="shared" si="101"/>
        <v>0</v>
      </c>
      <c r="D286" s="2">
        <f t="shared" si="89"/>
        <v>0</v>
      </c>
      <c r="E286" s="2">
        <v>1</v>
      </c>
      <c r="H286" s="82">
        <f t="shared" si="91"/>
        <v>246</v>
      </c>
      <c r="I286" s="83">
        <f t="shared" si="92"/>
        <v>-819567.58382369252</v>
      </c>
      <c r="J286" s="84">
        <f t="shared" si="83"/>
        <v>-5422.4952784366133</v>
      </c>
      <c r="K286" s="84">
        <f t="shared" si="84"/>
        <v>4235.2936311788753</v>
      </c>
      <c r="L286" s="84">
        <f t="shared" si="85"/>
        <v>9657.7889096154886</v>
      </c>
      <c r="M286" s="84">
        <f t="shared" si="86"/>
        <v>0</v>
      </c>
      <c r="N286" s="84">
        <f t="shared" si="104"/>
        <v>-829225.372733308</v>
      </c>
      <c r="O286" s="85">
        <f t="shared" si="64"/>
        <v>-819895.33265142702</v>
      </c>
      <c r="P286" s="85">
        <f t="shared" si="87"/>
        <v>-829554.45931135979</v>
      </c>
      <c r="Q286" s="84">
        <f t="shared" si="93"/>
        <v>-5424.6637591159142</v>
      </c>
      <c r="R286" s="86">
        <f t="shared" si="94"/>
        <v>-3163.7391762679345</v>
      </c>
      <c r="S286" s="86">
        <f t="shared" si="98"/>
        <v>-2260.9245828479798</v>
      </c>
      <c r="T286" s="97">
        <f t="array" ref="T286">(AVERAGE(I286:I297)*INDEX(tasapd,MATCH($I$24&amp;B286&amp;B286,Buck&amp;Madur1&amp;Madur2,0))*$I$25)*(IF($D$40=2,IF(MOD(H286,12)=1,1,0),0))</f>
        <v>0</v>
      </c>
      <c r="U286" s="88">
        <f>(P286/SUM($P$161:$P$172)*$T$149*(1+IF($I$11='[1]Curva Cupon'!$K$6,'[1]Curva Cupon'!K253,'[1]Curva Cupon'!L253))^H286)*E286</f>
        <v>428.58459190551054</v>
      </c>
      <c r="V286" s="89">
        <f t="shared" si="88"/>
        <v>1.2164585475309277</v>
      </c>
      <c r="W286" s="90">
        <f t="shared" si="100"/>
        <v>-52.028612295710886</v>
      </c>
      <c r="X286" s="91">
        <f t="shared" si="90"/>
        <v>-165.27427719236434</v>
      </c>
      <c r="Y286" s="92">
        <f t="shared" si="95"/>
        <v>-216.08643094054429</v>
      </c>
      <c r="Z286" s="94"/>
      <c r="AA286" s="94"/>
      <c r="AB286" s="86">
        <f t="shared" si="96"/>
        <v>130.05434611211214</v>
      </c>
      <c r="AC286" s="95">
        <f t="shared" si="99"/>
        <v>-3035.6499518061464</v>
      </c>
      <c r="AD286" s="95">
        <f>AC286/(1+IF($I$11='[1]Curva Cupon'!K251,'[1]Curva Cupon'!K253,'[1]Curva Cupon'!L253))^H286</f>
        <v>-263.61606869941807</v>
      </c>
      <c r="AE286" s="98">
        <f t="shared" si="103"/>
        <v>4.4698415179934288E-2</v>
      </c>
      <c r="AF286" s="96">
        <f>IF(MOD(H286,12)=6,1,0)*AVERAGE(O280:O291)/(1+IF($I$11='[1]Curva Cupon'!K251,'[1]Curva Cupon'!K253,'[1]Curva Cupon'!L253))^H286</f>
        <v>-70815.181357826979</v>
      </c>
    </row>
    <row r="287" spans="1:32" x14ac:dyDescent="0.25">
      <c r="A287" s="1">
        <v>287</v>
      </c>
      <c r="B287" s="2">
        <f t="shared" si="107"/>
        <v>20</v>
      </c>
      <c r="C287" s="2">
        <f t="shared" si="101"/>
        <v>0</v>
      </c>
      <c r="D287" s="2">
        <f t="shared" si="89"/>
        <v>0</v>
      </c>
      <c r="E287" s="2">
        <v>1</v>
      </c>
      <c r="H287" s="82">
        <f t="shared" si="91"/>
        <v>247</v>
      </c>
      <c r="I287" s="83">
        <f t="shared" si="92"/>
        <v>-829225.372733308</v>
      </c>
      <c r="J287" s="84">
        <f t="shared" si="83"/>
        <v>-5486.393992583161</v>
      </c>
      <c r="K287" s="84">
        <f t="shared" si="84"/>
        <v>4235.2936311788753</v>
      </c>
      <c r="L287" s="84">
        <f t="shared" si="85"/>
        <v>9721.6876237620363</v>
      </c>
      <c r="M287" s="84">
        <f t="shared" si="86"/>
        <v>0</v>
      </c>
      <c r="N287" s="84">
        <f t="shared" si="104"/>
        <v>-838947.06035707006</v>
      </c>
      <c r="O287" s="85">
        <f t="shared" si="64"/>
        <v>-829554.45931135979</v>
      </c>
      <c r="P287" s="85">
        <f t="shared" si="87"/>
        <v>-839277.48468543915</v>
      </c>
      <c r="Q287" s="84">
        <f t="shared" si="93"/>
        <v>-5488.571324204011</v>
      </c>
      <c r="R287" s="86">
        <f t="shared" si="94"/>
        <v>-3201.0109550006414</v>
      </c>
      <c r="S287" s="86">
        <f t="shared" si="98"/>
        <v>-2287.5603692033696</v>
      </c>
      <c r="T287" s="97">
        <f t="array" ref="T287">(AVERAGE(I287:I298)*INDEX(tasapd,MATCH($I$24&amp;B287&amp;B287,Buck&amp;Madur1&amp;Madur2,0))*$I$25)*(IF($D$40=2,IF(MOD(H287,12)=1,1,0),0))</f>
        <v>0</v>
      </c>
      <c r="U287" s="88">
        <f>(P287/SUM($P$161:$P$172)*$T$149*(1+IF($I$11='[1]Curva Cupon'!$K$6,'[1]Curva Cupon'!K254,'[1]Curva Cupon'!L254))^H287)*E287</f>
        <v>437.9367281370121</v>
      </c>
      <c r="V287" s="89">
        <f t="shared" si="88"/>
        <v>1.2164585475309277</v>
      </c>
      <c r="W287" s="90">
        <f t="shared" si="100"/>
        <v>-52.641557553588655</v>
      </c>
      <c r="X287" s="91">
        <f t="shared" si="90"/>
        <v>-167.22136130597593</v>
      </c>
      <c r="Y287" s="92">
        <f t="shared" si="95"/>
        <v>-218.64646031203367</v>
      </c>
      <c r="Z287" s="94"/>
      <c r="AA287" s="94"/>
      <c r="AB287" s="86">
        <f t="shared" si="96"/>
        <v>130.3539801226178</v>
      </c>
      <c r="AC287" s="95">
        <f t="shared" si="99"/>
        <v>-3074.4975377750329</v>
      </c>
      <c r="AD287" s="95">
        <f>AC287/(1+IF($I$11='[1]Curva Cupon'!K252,'[1]Curva Cupon'!K254,'[1]Curva Cupon'!L254))^H287</f>
        <v>-264.35053432044049</v>
      </c>
      <c r="AE287" s="98">
        <f t="shared" si="103"/>
        <v>4.4748077037522843E-2</v>
      </c>
      <c r="AF287" s="96">
        <f>IF(MOD(H287,12)=6,1,0)*AVERAGE(O281:O292)/(1+IF($I$11='[1]Curva Cupon'!K252,'[1]Curva Cupon'!K254,'[1]Curva Cupon'!L254))^H287</f>
        <v>0</v>
      </c>
    </row>
    <row r="288" spans="1:32" x14ac:dyDescent="0.25">
      <c r="A288" s="1">
        <v>288</v>
      </c>
      <c r="B288" s="2">
        <f t="shared" si="107"/>
        <v>20</v>
      </c>
      <c r="C288" s="2">
        <f t="shared" si="101"/>
        <v>0</v>
      </c>
      <c r="D288" s="2">
        <f t="shared" si="89"/>
        <v>0</v>
      </c>
      <c r="E288" s="2">
        <v>1</v>
      </c>
      <c r="H288" s="82">
        <f t="shared" si="91"/>
        <v>248</v>
      </c>
      <c r="I288" s="83">
        <f t="shared" si="92"/>
        <v>-838947.06035707006</v>
      </c>
      <c r="J288" s="84">
        <f t="shared" si="83"/>
        <v>-5550.7154790337845</v>
      </c>
      <c r="K288" s="84">
        <f t="shared" si="84"/>
        <v>4235.2936311788753</v>
      </c>
      <c r="L288" s="84">
        <f t="shared" si="85"/>
        <v>9786.0091102126607</v>
      </c>
      <c r="M288" s="84">
        <f t="shared" si="86"/>
        <v>0</v>
      </c>
      <c r="N288" s="84">
        <f t="shared" si="104"/>
        <v>-848733.06946728274</v>
      </c>
      <c r="O288" s="85">
        <f t="shared" si="64"/>
        <v>-839277.48468543915</v>
      </c>
      <c r="P288" s="85">
        <f t="shared" si="87"/>
        <v>-849064.83154596912</v>
      </c>
      <c r="Q288" s="84">
        <f t="shared" si="93"/>
        <v>-5552.9016615961818</v>
      </c>
      <c r="R288" s="86">
        <f t="shared" si="94"/>
        <v>-3238.5293004074201</v>
      </c>
      <c r="S288" s="86">
        <f t="shared" si="98"/>
        <v>-2314.3723611887617</v>
      </c>
      <c r="T288" s="97">
        <f t="array" ref="T288">(AVERAGE(I288:I299)*INDEX(tasapd,MATCH($I$24&amp;B288&amp;B288,Buck&amp;Madur1&amp;Madur2,0))*$I$25)*(IF($D$40=2,IF(MOD(H288,12)=1,1,0),0))</f>
        <v>0</v>
      </c>
      <c r="U288" s="88">
        <f>(P288/SUM($P$161:$P$172)*$T$149*(1+IF($I$11='[1]Curva Cupon'!$K$6,'[1]Curva Cupon'!K255,'[1]Curva Cupon'!L255))^H288)*E288</f>
        <v>447.46677633697527</v>
      </c>
      <c r="V288" s="89">
        <f t="shared" si="88"/>
        <v>1.2164585475309277</v>
      </c>
      <c r="W288" s="90">
        <f t="shared" si="100"/>
        <v>-53.258557672242098</v>
      </c>
      <c r="X288" s="91">
        <f t="shared" si="90"/>
        <v>-169.18132610493055</v>
      </c>
      <c r="Y288" s="92">
        <f t="shared" si="95"/>
        <v>-221.22342522964172</v>
      </c>
      <c r="Z288" s="94"/>
      <c r="AA288" s="94"/>
      <c r="AB288" s="86">
        <f t="shared" si="96"/>
        <v>130.65430446407314</v>
      </c>
      <c r="AC288" s="95">
        <f t="shared" si="99"/>
        <v>-3113.7168672194516</v>
      </c>
      <c r="AD288" s="95">
        <f>AC288/(1+IF($I$11='[1]Curva Cupon'!K253,'[1]Curva Cupon'!K255,'[1]Curva Cupon'!L255))^H288</f>
        <v>-265.07637124255422</v>
      </c>
      <c r="AE288" s="98">
        <f t="shared" si="103"/>
        <v>4.4798640179561124E-2</v>
      </c>
      <c r="AF288" s="96">
        <f>IF(MOD(H288,12)=6,1,0)*AVERAGE(O282:O293)/(1+IF($I$11='[1]Curva Cupon'!K253,'[1]Curva Cupon'!K255,'[1]Curva Cupon'!L255))^H288</f>
        <v>0</v>
      </c>
    </row>
    <row r="289" spans="1:32" x14ac:dyDescent="0.25">
      <c r="A289" s="1">
        <v>289</v>
      </c>
      <c r="B289" s="2">
        <f t="shared" si="107"/>
        <v>20</v>
      </c>
      <c r="C289" s="2">
        <f t="shared" si="101"/>
        <v>0</v>
      </c>
      <c r="D289" s="2">
        <f t="shared" si="89"/>
        <v>0</v>
      </c>
      <c r="E289" s="2">
        <v>1</v>
      </c>
      <c r="H289" s="82">
        <f t="shared" si="91"/>
        <v>249</v>
      </c>
      <c r="I289" s="83">
        <f t="shared" si="92"/>
        <v>-848733.06946728274</v>
      </c>
      <c r="J289" s="84">
        <f t="shared" si="83"/>
        <v>-5615.4625349718599</v>
      </c>
      <c r="K289" s="84">
        <f t="shared" si="84"/>
        <v>4235.2936311788753</v>
      </c>
      <c r="L289" s="84">
        <f t="shared" si="85"/>
        <v>9850.7561661507352</v>
      </c>
      <c r="M289" s="84">
        <f t="shared" si="86"/>
        <v>0</v>
      </c>
      <c r="N289" s="84">
        <f t="shared" si="104"/>
        <v>-858583.82563343341</v>
      </c>
      <c r="O289" s="85">
        <f t="shared" si="64"/>
        <v>-849064.83154596912</v>
      </c>
      <c r="P289" s="85">
        <f t="shared" si="87"/>
        <v>-858916.9254624371</v>
      </c>
      <c r="Q289" s="84">
        <f t="shared" si="93"/>
        <v>-5617.6575684758054</v>
      </c>
      <c r="R289" s="86">
        <f t="shared" si="94"/>
        <v>-3276.2958438444298</v>
      </c>
      <c r="S289" s="86">
        <f t="shared" si="98"/>
        <v>-2341.3617246313756</v>
      </c>
      <c r="T289" s="97">
        <f t="array" ref="T289">(AVERAGE(I289:I300)*INDEX(tasapd,MATCH($I$24&amp;B289&amp;B289,Buck&amp;Madur1&amp;Madur2,0))*$I$25)*(IF($D$40=2,IF(MOD(H289,12)=1,1,0),0))</f>
        <v>0</v>
      </c>
      <c r="U289" s="88">
        <f>(P289/SUM($P$161:$P$172)*$T$149*(1+IF($I$11='[1]Curva Cupon'!$K$6,'[1]Curva Cupon'!K256,'[1]Curva Cupon'!L256))^H289)*E289</f>
        <v>457.17792162197202</v>
      </c>
      <c r="V289" s="89">
        <f t="shared" si="88"/>
        <v>1.2164585475309277</v>
      </c>
      <c r="W289" s="90">
        <f t="shared" si="100"/>
        <v>-53.879639479798435</v>
      </c>
      <c r="X289" s="91">
        <f t="shared" si="90"/>
        <v>-171.15425681155375</v>
      </c>
      <c r="Y289" s="92">
        <f t="shared" si="95"/>
        <v>-223.81743774382127</v>
      </c>
      <c r="Z289" s="94"/>
      <c r="AA289" s="94"/>
      <c r="AB289" s="86">
        <f t="shared" si="96"/>
        <v>130.9553207269411</v>
      </c>
      <c r="AC289" s="95">
        <f t="shared" si="99"/>
        <v>-3153.3124047241099</v>
      </c>
      <c r="AD289" s="95">
        <f>AC289/(1+IF($I$11='[1]Curva Cupon'!K254,'[1]Curva Cupon'!K256,'[1]Curva Cupon'!L256))^H289</f>
        <v>-265.79374179103615</v>
      </c>
      <c r="AE289" s="98">
        <f t="shared" si="103"/>
        <v>4.4850105735984053E-2</v>
      </c>
      <c r="AF289" s="96">
        <f>IF(MOD(H289,12)=6,1,0)*AVERAGE(O283:O294)/(1+IF($I$11='[1]Curva Cupon'!K254,'[1]Curva Cupon'!K256,'[1]Curva Cupon'!L256))^H289</f>
        <v>0</v>
      </c>
    </row>
    <row r="290" spans="1:32" x14ac:dyDescent="0.25">
      <c r="A290" s="1">
        <v>290</v>
      </c>
      <c r="B290" s="2">
        <f t="shared" si="107"/>
        <v>20</v>
      </c>
      <c r="C290" s="2">
        <f t="shared" si="101"/>
        <v>0</v>
      </c>
      <c r="D290" s="2">
        <f t="shared" si="89"/>
        <v>0</v>
      </c>
      <c r="E290" s="2">
        <v>1</v>
      </c>
      <c r="H290" s="82">
        <f t="shared" si="91"/>
        <v>250</v>
      </c>
      <c r="I290" s="83">
        <f t="shared" si="92"/>
        <v>-858583.82563343341</v>
      </c>
      <c r="J290" s="84">
        <f t="shared" ref="J290:J353" si="108">I290*$I$18</f>
        <v>-5680.6379760877362</v>
      </c>
      <c r="K290" s="84">
        <f t="shared" si="84"/>
        <v>4235.2936311788753</v>
      </c>
      <c r="L290" s="84">
        <f t="shared" si="85"/>
        <v>9915.9316072666115</v>
      </c>
      <c r="M290" s="84">
        <f t="shared" si="86"/>
        <v>0</v>
      </c>
      <c r="N290" s="84">
        <f t="shared" si="104"/>
        <v>-868499.75724070007</v>
      </c>
      <c r="O290" s="85">
        <f t="shared" si="64"/>
        <v>-858916.9254624371</v>
      </c>
      <c r="P290" s="85">
        <f t="shared" si="87"/>
        <v>-868834.19482002093</v>
      </c>
      <c r="Q290" s="84">
        <f t="shared" si="93"/>
        <v>-5682.8418605332308</v>
      </c>
      <c r="R290" s="86">
        <f t="shared" si="94"/>
        <v>-3314.312227461352</v>
      </c>
      <c r="S290" s="86">
        <f t="shared" si="98"/>
        <v>-2368.5296330718788</v>
      </c>
      <c r="T290" s="97">
        <f t="array" ref="T290">(AVERAGE(I290:I301)*INDEX(tasapd,MATCH($I$24&amp;B290&amp;B290,Buck&amp;Madur1&amp;Madur2,0))*$I$25)*(IF($D$40=2,IF(MOD(H290,12)=1,1,0),0))</f>
        <v>0</v>
      </c>
      <c r="U290" s="88">
        <f>(P290/SUM($P$161:$P$172)*$T$149*(1+IF($I$11='[1]Curva Cupon'!$K$6,'[1]Curva Cupon'!K257,'[1]Curva Cupon'!L257))^H290)*E290</f>
        <v>467.07340438725782</v>
      </c>
      <c r="V290" s="89">
        <f t="shared" si="88"/>
        <v>1.2164585475309277</v>
      </c>
      <c r="W290" s="90">
        <f t="shared" si="100"/>
        <v>-54.504829981887525</v>
      </c>
      <c r="X290" s="91">
        <f t="shared" si="90"/>
        <v>-173.14023921202659</v>
      </c>
      <c r="Y290" s="92">
        <f t="shared" si="95"/>
        <v>-226.42861064638319</v>
      </c>
      <c r="Z290" s="94"/>
      <c r="AA290" s="94"/>
      <c r="AB290" s="86">
        <f t="shared" si="96"/>
        <v>131.25703050534898</v>
      </c>
      <c r="AC290" s="95">
        <f t="shared" si="99"/>
        <v>-3193.2886786108688</v>
      </c>
      <c r="AD290" s="95">
        <f>AC290/(1+IF($I$11='[1]Curva Cupon'!K255,'[1]Curva Cupon'!K257,'[1]Curva Cupon'!L257))^H290</f>
        <v>-266.50280689706733</v>
      </c>
      <c r="AE290" s="98">
        <f t="shared" si="103"/>
        <v>4.490247506391299E-2</v>
      </c>
      <c r="AF290" s="96">
        <f>IF(MOD(H290,12)=6,1,0)*AVERAGE(O284:O295)/(1+IF($I$11='[1]Curva Cupon'!K255,'[1]Curva Cupon'!K257,'[1]Curva Cupon'!L257))^H290</f>
        <v>0</v>
      </c>
    </row>
    <row r="291" spans="1:32" x14ac:dyDescent="0.25">
      <c r="A291" s="1">
        <v>291</v>
      </c>
      <c r="B291" s="2">
        <f t="shared" si="107"/>
        <v>20</v>
      </c>
      <c r="C291" s="2">
        <f t="shared" si="101"/>
        <v>0</v>
      </c>
      <c r="D291" s="2">
        <f t="shared" si="89"/>
        <v>0</v>
      </c>
      <c r="E291" s="2">
        <v>1</v>
      </c>
      <c r="H291" s="82">
        <f t="shared" si="91"/>
        <v>251</v>
      </c>
      <c r="I291" s="83">
        <f t="shared" si="92"/>
        <v>-868499.75724070007</v>
      </c>
      <c r="J291" s="84">
        <f t="shared" si="108"/>
        <v>-5746.2446367011835</v>
      </c>
      <c r="K291" s="84">
        <f t="shared" si="84"/>
        <v>4235.2936311788753</v>
      </c>
      <c r="L291" s="84">
        <f t="shared" si="85"/>
        <v>9981.5382678800597</v>
      </c>
      <c r="M291" s="84">
        <f t="shared" si="86"/>
        <v>0</v>
      </c>
      <c r="N291" s="84">
        <f t="shared" si="104"/>
        <v>-878481.29550858017</v>
      </c>
      <c r="O291" s="85">
        <f t="shared" si="64"/>
        <v>-868834.19482002093</v>
      </c>
      <c r="P291" s="85">
        <f t="shared" si="87"/>
        <v>-878817.07083821832</v>
      </c>
      <c r="Q291" s="84">
        <f t="shared" si="93"/>
        <v>-5748.4573720882254</v>
      </c>
      <c r="R291" s="86">
        <f t="shared" si="94"/>
        <v>-3352.5801042728044</v>
      </c>
      <c r="S291" s="86">
        <f t="shared" si="98"/>
        <v>-2395.877267815421</v>
      </c>
      <c r="T291" s="97">
        <f t="array" ref="T291">(AVERAGE(I291:I302)*INDEX(tasapd,MATCH($I$24&amp;B291&amp;B291,Buck&amp;Madur1&amp;Madur2,0))*$I$25)*(IF($D$40=2,IF(MOD(H291,12)=1,1,0),0))</f>
        <v>0</v>
      </c>
      <c r="U291" s="88">
        <f>(P291/SUM($P$161:$P$172)*$T$149*(1+IF($I$11='[1]Curva Cupon'!$K$6,'[1]Curva Cupon'!K258,'[1]Curva Cupon'!L258))^H291)*E291</f>
        <v>477.15652124994926</v>
      </c>
      <c r="V291" s="89">
        <f t="shared" si="88"/>
        <v>1.2164585475309277</v>
      </c>
      <c r="W291" s="90">
        <f t="shared" si="100"/>
        <v>-55.134156362816235</v>
      </c>
      <c r="X291" s="91">
        <f t="shared" si="90"/>
        <v>-175.1393596601161</v>
      </c>
      <c r="Y291" s="92">
        <f t="shared" si="95"/>
        <v>-229.05705747540142</v>
      </c>
      <c r="Z291" s="94"/>
      <c r="AA291" s="94"/>
      <c r="AB291" s="86">
        <f t="shared" si="96"/>
        <v>131.55943539709696</v>
      </c>
      <c r="AC291" s="95">
        <f t="shared" si="99"/>
        <v>-3233.6502819378684</v>
      </c>
      <c r="AD291" s="95">
        <f>AC291/(1+IF($I$11='[1]Curva Cupon'!K256,'[1]Curva Cupon'!K258,'[1]Curva Cupon'!L258))^H291</f>
        <v>-267.2037261139962</v>
      </c>
      <c r="AE291" s="98">
        <f t="shared" si="103"/>
        <v>4.4955749742349158E-2</v>
      </c>
      <c r="AF291" s="96">
        <f>IF(MOD(H291,12)=6,1,0)*AVERAGE(O285:O296)/(1+IF($I$11='[1]Curva Cupon'!K256,'[1]Curva Cupon'!K258,'[1]Curva Cupon'!L258))^H291</f>
        <v>0</v>
      </c>
    </row>
    <row r="292" spans="1:32" x14ac:dyDescent="0.25">
      <c r="A292" s="1">
        <v>292</v>
      </c>
      <c r="B292" s="2">
        <f t="shared" si="107"/>
        <v>20</v>
      </c>
      <c r="C292" s="2">
        <f t="shared" si="101"/>
        <v>0</v>
      </c>
      <c r="D292" s="2">
        <f t="shared" si="89"/>
        <v>0</v>
      </c>
      <c r="E292" s="2">
        <v>1</v>
      </c>
      <c r="H292" s="82">
        <f t="shared" si="91"/>
        <v>252</v>
      </c>
      <c r="I292" s="83">
        <f t="shared" si="92"/>
        <v>-878481.29550858017</v>
      </c>
      <c r="J292" s="84">
        <f t="shared" si="108"/>
        <v>-5812.2853698846438</v>
      </c>
      <c r="K292" s="84">
        <f t="shared" si="84"/>
        <v>4235.2936311788753</v>
      </c>
      <c r="L292" s="84">
        <f t="shared" si="85"/>
        <v>10047.579001063519</v>
      </c>
      <c r="M292" s="84">
        <f t="shared" si="86"/>
        <v>0</v>
      </c>
      <c r="N292" s="84">
        <f t="shared" si="104"/>
        <v>-888528.87450964365</v>
      </c>
      <c r="O292" s="85">
        <f t="shared" si="64"/>
        <v>-878817.07083821832</v>
      </c>
      <c r="P292" s="85">
        <f t="shared" si="87"/>
        <v>-888865.9875895991</v>
      </c>
      <c r="Q292" s="84">
        <f t="shared" si="93"/>
        <v>-5814.5069562132348</v>
      </c>
      <c r="R292" s="86">
        <f t="shared" si="94"/>
        <v>-3391.1011382302258</v>
      </c>
      <c r="S292" s="86">
        <f t="shared" si="98"/>
        <v>-2423.405817983009</v>
      </c>
      <c r="T292" s="97">
        <f t="array" ref="T292">(AVERAGE(I292:I303)*INDEX(tasapd,MATCH($I$24&amp;B292&amp;B292,Buck&amp;Madur1&amp;Madur2,0))*$I$25)*(IF($D$40=2,IF(MOD(H292,12)=1,1,0),0))</f>
        <v>0</v>
      </c>
      <c r="U292" s="88">
        <f>(P292/SUM($P$161:$P$172)*$T$149*(1+IF($I$11='[1]Curva Cupon'!$K$6,'[1]Curva Cupon'!K259,'[1]Curva Cupon'!L259))^H292)*E292</f>
        <v>487.43062600813869</v>
      </c>
      <c r="V292" s="89">
        <f t="shared" si="88"/>
        <v>1.2164585475309277</v>
      </c>
      <c r="W292" s="90">
        <f t="shared" si="100"/>
        <v>-55.767645986750651</v>
      </c>
      <c r="X292" s="91">
        <f t="shared" si="90"/>
        <v>-177.15170508093095</v>
      </c>
      <c r="Y292" s="92">
        <f t="shared" si="95"/>
        <v>-231.70289252015067</v>
      </c>
      <c r="Z292" s="94"/>
      <c r="AA292" s="94"/>
      <c r="AB292" s="86">
        <f t="shared" si="96"/>
        <v>131.86253700366623</v>
      </c>
      <c r="AC292" s="95">
        <f t="shared" si="99"/>
        <v>-3274.4018735149643</v>
      </c>
      <c r="AD292" s="95">
        <f>AC292/(1+IF($I$11='[1]Curva Cupon'!K257,'[1]Curva Cupon'!K259,'[1]Curva Cupon'!L259))^H292</f>
        <v>-267.89665763345471</v>
      </c>
      <c r="AE292" s="98">
        <f t="shared" si="103"/>
        <v>4.500993156713539E-2</v>
      </c>
      <c r="AF292" s="96">
        <f>IF(MOD(H292,12)=6,1,0)*AVERAGE(O286:O297)/(1+IF($I$11='[1]Curva Cupon'!K257,'[1]Curva Cupon'!K259,'[1]Curva Cupon'!L259))^H292</f>
        <v>0</v>
      </c>
    </row>
    <row r="293" spans="1:32" x14ac:dyDescent="0.25">
      <c r="A293" s="1">
        <v>293</v>
      </c>
      <c r="B293" s="2">
        <f>B292+1</f>
        <v>21</v>
      </c>
      <c r="C293" s="2">
        <f t="shared" si="101"/>
        <v>0</v>
      </c>
      <c r="D293" s="2">
        <f t="shared" si="89"/>
        <v>0</v>
      </c>
      <c r="E293" s="2">
        <v>1</v>
      </c>
      <c r="H293" s="82">
        <f t="shared" si="91"/>
        <v>253</v>
      </c>
      <c r="I293" s="83">
        <f t="shared" si="92"/>
        <v>-888528.87450964365</v>
      </c>
      <c r="J293" s="84">
        <f t="shared" si="108"/>
        <v>-5878.763047587312</v>
      </c>
      <c r="K293" s="84">
        <f t="shared" si="84"/>
        <v>4235.2936311788753</v>
      </c>
      <c r="L293" s="84">
        <f t="shared" si="85"/>
        <v>10114.056678766188</v>
      </c>
      <c r="M293" s="84">
        <f t="shared" si="86"/>
        <v>0</v>
      </c>
      <c r="N293" s="84">
        <f t="shared" si="104"/>
        <v>-898642.9311884098</v>
      </c>
      <c r="O293" s="85">
        <f t="shared" si="64"/>
        <v>-888865.9875895991</v>
      </c>
      <c r="P293" s="85">
        <f t="shared" si="87"/>
        <v>-898981.38201868255</v>
      </c>
      <c r="Q293" s="84">
        <f t="shared" si="93"/>
        <v>-5880.9934848574503</v>
      </c>
      <c r="R293" s="86">
        <f t="shared" si="94"/>
        <v>-3429.8770042942356</v>
      </c>
      <c r="S293" s="86">
        <f t="shared" si="98"/>
        <v>-2451.1164805632147</v>
      </c>
      <c r="T293" s="97">
        <f t="array" ref="T293">(AVERAGE(I293:I304)*INDEX(tasapd,MATCH($I$24&amp;B293&amp;B293,Buck&amp;Madur1&amp;Madur2,0))*$I$25)*(IF($D$40=2,IF(MOD(H293,12)=1,1,0),0))</f>
        <v>-155045.84032696683</v>
      </c>
      <c r="U293" s="88">
        <f>(P293/SUM($P$161:$P$172)*$T$149*(1+IF($I$11='[1]Curva Cupon'!$K$6,'[1]Curva Cupon'!K260,'[1]Curva Cupon'!L260))^H293)*E293</f>
        <v>497.89913061621451</v>
      </c>
      <c r="V293" s="89">
        <f t="shared" si="88"/>
        <v>1.2164585475309277</v>
      </c>
      <c r="W293" s="90">
        <f t="shared" si="100"/>
        <v>-56.405326398906077</v>
      </c>
      <c r="X293" s="91">
        <f t="shared" si="90"/>
        <v>-179.17736297470114</v>
      </c>
      <c r="Y293" s="92">
        <f t="shared" si="95"/>
        <v>-234.3662308260763</v>
      </c>
      <c r="Z293" s="94"/>
      <c r="AA293" s="94"/>
      <c r="AB293" s="86">
        <f t="shared" si="96"/>
        <v>132.16633693022777</v>
      </c>
      <c r="AC293" s="95">
        <f t="shared" si="99"/>
        <v>-3315.5481789357336</v>
      </c>
      <c r="AD293" s="95">
        <f>AC293/(1+IF($I$11='[1]Curva Cupon'!K258,'[1]Curva Cupon'!K260,'[1]Curva Cupon'!L260))^H293</f>
        <v>-268.58175830132529</v>
      </c>
      <c r="AE293" s="98">
        <f t="shared" si="103"/>
        <v>4.5065022546172895E-2</v>
      </c>
      <c r="AF293" s="96">
        <f>IF(MOD(H293,12)=6,1,0)*AVERAGE(O287:O298)/(1+IF($I$11='[1]Curva Cupon'!K258,'[1]Curva Cupon'!K260,'[1]Curva Cupon'!L260))^H293</f>
        <v>0</v>
      </c>
    </row>
    <row r="294" spans="1:32" x14ac:dyDescent="0.25">
      <c r="A294" s="1">
        <v>294</v>
      </c>
      <c r="B294" s="1">
        <f>B293</f>
        <v>21</v>
      </c>
      <c r="C294" s="2">
        <f t="shared" si="101"/>
        <v>0</v>
      </c>
      <c r="D294" s="2">
        <f t="shared" si="89"/>
        <v>0</v>
      </c>
      <c r="E294" s="2">
        <v>1</v>
      </c>
      <c r="H294" s="82">
        <f t="shared" si="91"/>
        <v>254</v>
      </c>
      <c r="I294" s="83">
        <f t="shared" si="92"/>
        <v>-898642.9311884098</v>
      </c>
      <c r="J294" s="84">
        <f t="shared" si="108"/>
        <v>-5945.6805607600245</v>
      </c>
      <c r="K294" s="84">
        <f t="shared" si="84"/>
        <v>4235.2936311788753</v>
      </c>
      <c r="L294" s="84">
        <f t="shared" si="85"/>
        <v>10180.9741919389</v>
      </c>
      <c r="M294" s="84">
        <f t="shared" si="86"/>
        <v>0</v>
      </c>
      <c r="N294" s="84">
        <f t="shared" si="104"/>
        <v>-908823.90538034867</v>
      </c>
      <c r="O294" s="85">
        <f t="shared" si="64"/>
        <v>-898981.38201868255</v>
      </c>
      <c r="P294" s="85">
        <f t="shared" si="87"/>
        <v>-909163.69396093872</v>
      </c>
      <c r="Q294" s="84">
        <f t="shared" si="93"/>
        <v>-5947.919848971711</v>
      </c>
      <c r="R294" s="86">
        <f t="shared" si="94"/>
        <v>-3468.9093885074767</v>
      </c>
      <c r="S294" s="86">
        <f t="shared" si="98"/>
        <v>-2479.0104604642343</v>
      </c>
      <c r="T294" s="97">
        <f t="array" ref="T294">(AVERAGE(I294:I305)*INDEX(tasapd,MATCH($I$24&amp;B294&amp;B294,Buck&amp;Madur1&amp;Madur2,0))*$I$25)*(IF($D$40=2,IF(MOD(H294,12)=1,1,0),0))</f>
        <v>0</v>
      </c>
      <c r="U294" s="88">
        <f>(P294/SUM($P$161:$P$172)*$T$149*(1+IF($I$11='[1]Curva Cupon'!$K$6,'[1]Curva Cupon'!K261,'[1]Curva Cupon'!L261))^H294)*E294</f>
        <v>508.56550617665766</v>
      </c>
      <c r="V294" s="89">
        <f t="shared" si="88"/>
        <v>1.2164585475309277</v>
      </c>
      <c r="W294" s="90">
        <f t="shared" si="100"/>
        <v>-57.047225326744858</v>
      </c>
      <c r="X294" s="91">
        <f t="shared" si="90"/>
        <v>-181.21642142058354</v>
      </c>
      <c r="Y294" s="92">
        <f t="shared" si="95"/>
        <v>-237.04718819979749</v>
      </c>
      <c r="Z294" s="94"/>
      <c r="AA294" s="94"/>
      <c r="AB294" s="86">
        <f t="shared" si="96"/>
        <v>132.47083678565059</v>
      </c>
      <c r="AC294" s="95">
        <f t="shared" si="99"/>
        <v>-3357.0939916263401</v>
      </c>
      <c r="AD294" s="95">
        <f>AC294/(1+IF($I$11='[1]Curva Cupon'!K259,'[1]Curva Cupon'!K261,'[1]Curva Cupon'!L261))^H294</f>
        <v>-269.25918363356425</v>
      </c>
      <c r="AE294" s="98">
        <f t="shared" si="103"/>
        <v>4.5121024894881068E-2</v>
      </c>
      <c r="AF294" s="96">
        <f>IF(MOD(H294,12)=6,1,0)*AVERAGE(O288:O299)/(1+IF($I$11='[1]Curva Cupon'!K259,'[1]Curva Cupon'!K261,'[1]Curva Cupon'!L261))^H294</f>
        <v>0</v>
      </c>
    </row>
    <row r="295" spans="1:32" x14ac:dyDescent="0.25">
      <c r="A295" s="1">
        <v>295</v>
      </c>
      <c r="B295" s="2">
        <f>B294</f>
        <v>21</v>
      </c>
      <c r="C295" s="2">
        <f t="shared" si="101"/>
        <v>0</v>
      </c>
      <c r="D295" s="2">
        <f t="shared" si="89"/>
        <v>0</v>
      </c>
      <c r="E295" s="2">
        <v>1</v>
      </c>
      <c r="H295" s="82">
        <f t="shared" si="91"/>
        <v>255</v>
      </c>
      <c r="I295" s="83">
        <f t="shared" si="92"/>
        <v>-908823.90538034867</v>
      </c>
      <c r="J295" s="84">
        <f t="shared" si="108"/>
        <v>-6013.0408194809816</v>
      </c>
      <c r="K295" s="84">
        <f t="shared" si="84"/>
        <v>4235.2936311788753</v>
      </c>
      <c r="L295" s="84">
        <f t="shared" si="85"/>
        <v>10248.334450659857</v>
      </c>
      <c r="M295" s="84">
        <f t="shared" si="86"/>
        <v>0</v>
      </c>
      <c r="N295" s="84">
        <f t="shared" si="104"/>
        <v>-919072.23983100848</v>
      </c>
      <c r="O295" s="85">
        <f t="shared" si="64"/>
        <v>-909163.69396093872</v>
      </c>
      <c r="P295" s="85">
        <f t="shared" si="87"/>
        <v>-919413.36616191582</v>
      </c>
      <c r="Q295" s="84">
        <f t="shared" si="93"/>
        <v>-6015.2889586342162</v>
      </c>
      <c r="R295" s="86">
        <f t="shared" si="94"/>
        <v>-3508.1999880679359</v>
      </c>
      <c r="S295" s="86">
        <f t="shared" si="98"/>
        <v>-2507.0889705662803</v>
      </c>
      <c r="T295" s="97">
        <f t="array" ref="T295">(AVERAGE(I295:I306)*INDEX(tasapd,MATCH($I$24&amp;B295&amp;B295,Buck&amp;Madur1&amp;Madur2,0))*$I$25)*(IF($D$40=2,IF(MOD(H295,12)=1,1,0),0))</f>
        <v>0</v>
      </c>
      <c r="U295" s="88">
        <f>(P295/SUM($P$161:$P$172)*$T$149*(1+IF($I$11='[1]Curva Cupon'!$K$6,'[1]Curva Cupon'!K262,'[1]Curva Cupon'!L262))^H295)*E295</f>
        <v>519.43328394859475</v>
      </c>
      <c r="V295" s="89">
        <f t="shared" si="88"/>
        <v>1.2164585475309277</v>
      </c>
      <c r="W295" s="90">
        <f t="shared" si="100"/>
        <v>-57.693370681182273</v>
      </c>
      <c r="X295" s="91">
        <f t="shared" si="90"/>
        <v>-183.26896908049201</v>
      </c>
      <c r="Y295" s="92">
        <f t="shared" si="95"/>
        <v>-239.74588121414337</v>
      </c>
      <c r="Z295" s="94"/>
      <c r="AA295" s="94"/>
      <c r="AB295" s="86">
        <f t="shared" si="96"/>
        <v>132.77603818251058</v>
      </c>
      <c r="AC295" s="95">
        <f t="shared" si="99"/>
        <v>-3399.044173911529</v>
      </c>
      <c r="AD295" s="95">
        <f>AC295/(1+IF($I$11='[1]Curva Cupon'!K260,'[1]Curva Cupon'!K262,'[1]Curva Cupon'!L262))^H295</f>
        <v>-269.92908783187949</v>
      </c>
      <c r="AE295" s="98">
        <f t="shared" si="103"/>
        <v>4.5177941031887735E-2</v>
      </c>
      <c r="AF295" s="96">
        <f>IF(MOD(H295,12)=6,1,0)*AVERAGE(O289:O300)/(1+IF($I$11='[1]Curva Cupon'!K260,'[1]Curva Cupon'!K262,'[1]Curva Cupon'!L262))^H295</f>
        <v>0</v>
      </c>
    </row>
    <row r="296" spans="1:32" x14ac:dyDescent="0.25">
      <c r="A296" s="1">
        <v>296</v>
      </c>
      <c r="B296" s="2">
        <f t="shared" ref="B296:B304" si="109">B295</f>
        <v>21</v>
      </c>
      <c r="C296" s="2">
        <f t="shared" si="101"/>
        <v>0</v>
      </c>
      <c r="D296" s="2">
        <f t="shared" si="89"/>
        <v>0</v>
      </c>
      <c r="E296" s="2">
        <v>1</v>
      </c>
      <c r="H296" s="82">
        <f t="shared" si="91"/>
        <v>256</v>
      </c>
      <c r="I296" s="83">
        <f t="shared" si="92"/>
        <v>-919072.23983100848</v>
      </c>
      <c r="J296" s="84">
        <f t="shared" si="108"/>
        <v>-6080.8467530822991</v>
      </c>
      <c r="K296" s="84">
        <f t="shared" si="84"/>
        <v>4235.2936311788753</v>
      </c>
      <c r="L296" s="84">
        <f t="shared" si="85"/>
        <v>10316.140384261174</v>
      </c>
      <c r="M296" s="84">
        <f t="shared" si="86"/>
        <v>0</v>
      </c>
      <c r="N296" s="84">
        <f t="shared" si="104"/>
        <v>-929388.38021526963</v>
      </c>
      <c r="O296" s="85">
        <f t="shared" si="64"/>
        <v>-919413.36616191582</v>
      </c>
      <c r="P296" s="85">
        <f t="shared" si="87"/>
        <v>-929730.84429649427</v>
      </c>
      <c r="Q296" s="84">
        <f t="shared" si="93"/>
        <v>-6083.1037431770828</v>
      </c>
      <c r="R296" s="86">
        <f t="shared" si="94"/>
        <v>-3547.7505114027504</v>
      </c>
      <c r="S296" s="86">
        <f t="shared" si="98"/>
        <v>-2535.3532317743325</v>
      </c>
      <c r="T296" s="97">
        <f t="array" ref="T296">(AVERAGE(I296:I307)*INDEX(tasapd,MATCH($I$24&amp;B296&amp;B296,Buck&amp;Madur1&amp;Madur2,0))*$I$25)*(IF($D$40=2,IF(MOD(H296,12)=1,1,0),0))</f>
        <v>0</v>
      </c>
      <c r="U296" s="88">
        <f>(P296/SUM($P$161:$P$172)*$T$149*(1+IF($I$11='[1]Curva Cupon'!$K$6,'[1]Curva Cupon'!K263,'[1]Curva Cupon'!L263))^H296)*E296</f>
        <v>530.50605637338413</v>
      </c>
      <c r="V296" s="89">
        <f t="shared" si="88"/>
        <v>1.2164585475309277</v>
      </c>
      <c r="W296" s="90">
        <f t="shared" si="100"/>
        <v>-58.343790557800197</v>
      </c>
      <c r="X296" s="91">
        <f t="shared" si="90"/>
        <v>-185.33509520295323</v>
      </c>
      <c r="Y296" s="92">
        <f t="shared" si="95"/>
        <v>-242.4624272132225</v>
      </c>
      <c r="Z296" s="94"/>
      <c r="AA296" s="94"/>
      <c r="AB296" s="86">
        <f t="shared" si="96"/>
        <v>133.08194273709876</v>
      </c>
      <c r="AC296" s="95">
        <f t="shared" si="99"/>
        <v>-3441.4036580980378</v>
      </c>
      <c r="AD296" s="95">
        <f>AC296/(1+IF($I$11='[1]Curva Cupon'!K261,'[1]Curva Cupon'!K263,'[1]Curva Cupon'!L263))^H296</f>
        <v>-270.59162379926715</v>
      </c>
      <c r="AE296" s="98">
        <f t="shared" si="103"/>
        <v>4.523577357493954E-2</v>
      </c>
      <c r="AF296" s="96">
        <f>IF(MOD(H296,12)=6,1,0)*AVERAGE(O290:O301)/(1+IF($I$11='[1]Curva Cupon'!K261,'[1]Curva Cupon'!K263,'[1]Curva Cupon'!L263))^H296</f>
        <v>0</v>
      </c>
    </row>
    <row r="297" spans="1:32" x14ac:dyDescent="0.25">
      <c r="A297" s="1">
        <v>297</v>
      </c>
      <c r="B297" s="2">
        <f t="shared" si="109"/>
        <v>21</v>
      </c>
      <c r="C297" s="2">
        <f t="shared" si="101"/>
        <v>0</v>
      </c>
      <c r="D297" s="2">
        <f t="shared" si="89"/>
        <v>0</v>
      </c>
      <c r="E297" s="2">
        <v>1</v>
      </c>
      <c r="H297" s="82">
        <f t="shared" si="91"/>
        <v>257</v>
      </c>
      <c r="I297" s="83">
        <f t="shared" si="92"/>
        <v>-929388.38021526963</v>
      </c>
      <c r="J297" s="84">
        <f t="shared" si="108"/>
        <v>-6149.1013102774004</v>
      </c>
      <c r="K297" s="84">
        <f t="shared" ref="K297:K360" si="110">-$I$21</f>
        <v>4235.2936311788753</v>
      </c>
      <c r="L297" s="84">
        <f t="shared" ref="L297:L360" si="111">K297-J297</f>
        <v>10384.394941456276</v>
      </c>
      <c r="M297" s="84">
        <f t="shared" ref="M297:M360" si="112">(I297-L297)*0</f>
        <v>0</v>
      </c>
      <c r="N297" s="84">
        <f t="shared" si="104"/>
        <v>-939772.7751567259</v>
      </c>
      <c r="O297" s="85">
        <f t="shared" si="64"/>
        <v>-929730.84429649427</v>
      </c>
      <c r="P297" s="85">
        <f t="shared" ref="P297:P360" si="113">N297-$I$41*H297*$I$28*$I$29</f>
        <v>-940116.57698826783</v>
      </c>
      <c r="Q297" s="84">
        <f t="shared" si="93"/>
        <v>-6151.3671513137324</v>
      </c>
      <c r="R297" s="86">
        <f t="shared" si="94"/>
        <v>-3587.5626782425034</v>
      </c>
      <c r="S297" s="86">
        <f t="shared" si="98"/>
        <v>-2563.804473071229</v>
      </c>
      <c r="T297" s="97">
        <f t="array" ref="T297">(AVERAGE(I297:I308)*INDEX(tasapd,MATCH($I$24&amp;B297&amp;B297,Buck&amp;Madur1&amp;Madur2,0))*$I$25)*(IF($D$40=2,IF(MOD(H297,12)=1,1,0),0))</f>
        <v>0</v>
      </c>
      <c r="U297" s="88">
        <f>(P297/SUM($P$161:$P$172)*$T$149*(1+IF($I$11='[1]Curva Cupon'!$K$6,'[1]Curva Cupon'!K264,'[1]Curva Cupon'!L264))^H297)*E297</f>
        <v>541.78747811752589</v>
      </c>
      <c r="V297" s="89">
        <f t="shared" ref="V297:V360" si="114">$L$32</f>
        <v>1.2164585475309277</v>
      </c>
      <c r="W297" s="90">
        <f t="shared" si="100"/>
        <v>-58.998513238069044</v>
      </c>
      <c r="X297" s="91">
        <f t="shared" si="90"/>
        <v>-187.4148896269879</v>
      </c>
      <c r="Y297" s="92">
        <f t="shared" si="95"/>
        <v>-245.19694431752603</v>
      </c>
      <c r="Z297" s="94"/>
      <c r="AA297" s="94"/>
      <c r="AB297" s="86">
        <f t="shared" si="96"/>
        <v>133.38855206942995</v>
      </c>
      <c r="AC297" s="95">
        <f t="shared" si="99"/>
        <v>-3484.1774475757111</v>
      </c>
      <c r="AD297" s="95">
        <f>AC297/(1+IF($I$11='[1]Curva Cupon'!K262,'[1]Curva Cupon'!K264,'[1]Curva Cupon'!L264))^H297</f>
        <v>-271.24694315540609</v>
      </c>
      <c r="AE297" s="98">
        <f t="shared" si="103"/>
        <v>4.5294525337021552E-2</v>
      </c>
      <c r="AF297" s="96">
        <f>IF(MOD(H297,12)=6,1,0)*AVERAGE(O291:O302)/(1+IF($I$11='[1]Curva Cupon'!K262,'[1]Curva Cupon'!K264,'[1]Curva Cupon'!L264))^H297</f>
        <v>0</v>
      </c>
    </row>
    <row r="298" spans="1:32" x14ac:dyDescent="0.25">
      <c r="A298" s="1">
        <v>298</v>
      </c>
      <c r="B298" s="2">
        <f t="shared" si="109"/>
        <v>21</v>
      </c>
      <c r="C298" s="2">
        <f t="shared" si="101"/>
        <v>0</v>
      </c>
      <c r="D298" s="2">
        <f t="shared" ref="D298:D361" si="115">IF($I$8=2,IF(MOD(H298,12)=1,1,0),0)</f>
        <v>0</v>
      </c>
      <c r="E298" s="2">
        <v>1</v>
      </c>
      <c r="H298" s="82">
        <f t="shared" si="91"/>
        <v>258</v>
      </c>
      <c r="I298" s="83">
        <f t="shared" si="92"/>
        <v>-939772.7751567259</v>
      </c>
      <c r="J298" s="84">
        <f t="shared" si="108"/>
        <v>-6217.8074592892453</v>
      </c>
      <c r="K298" s="84">
        <f t="shared" si="110"/>
        <v>4235.2936311788753</v>
      </c>
      <c r="L298" s="84">
        <f t="shared" si="111"/>
        <v>10453.101090468121</v>
      </c>
      <c r="M298" s="84">
        <f t="shared" si="112"/>
        <v>0</v>
      </c>
      <c r="N298" s="84">
        <f t="shared" si="104"/>
        <v>-950225.87624719401</v>
      </c>
      <c r="O298" s="85">
        <f t="shared" si="64"/>
        <v>-940116.57698826783</v>
      </c>
      <c r="P298" s="85">
        <f t="shared" si="113"/>
        <v>-950571.01582905324</v>
      </c>
      <c r="Q298" s="84">
        <f t="shared" si="93"/>
        <v>-6220.0821512671246</v>
      </c>
      <c r="R298" s="86">
        <f t="shared" si="94"/>
        <v>-3627.6382196960121</v>
      </c>
      <c r="S298" s="86">
        <f t="shared" si="98"/>
        <v>-2592.4439315711124</v>
      </c>
      <c r="T298" s="97">
        <f t="array" ref="T298">(AVERAGE(I298:I309)*INDEX(tasapd,MATCH($I$24&amp;B298&amp;B298,Buck&amp;Madur1&amp;Madur2,0))*$I$25)*(IF($D$40=2,IF(MOD(H298,12)=1,1,0),0))</f>
        <v>0</v>
      </c>
      <c r="U298" s="88">
        <f>(P298/SUM($P$161:$P$172)*$T$149*(1+IF($I$11='[1]Curva Cupon'!$K$6,'[1]Curva Cupon'!K265,'[1]Curva Cupon'!L265))^H298)*E298</f>
        <v>553.28126713318477</v>
      </c>
      <c r="V298" s="89">
        <f t="shared" si="114"/>
        <v>1.2164585475309277</v>
      </c>
      <c r="W298" s="90">
        <f t="shared" si="100"/>
        <v>-59.657567190577524</v>
      </c>
      <c r="X298" s="91">
        <f t="shared" ref="X298:X361" si="116">(($L$37-$L$38)/1.2154)*O298*$O$37</f>
        <v>-189.50844278601744</v>
      </c>
      <c r="Y298" s="92">
        <f t="shared" si="95"/>
        <v>-247.94955142906406</v>
      </c>
      <c r="Z298" s="94"/>
      <c r="AA298" s="94"/>
      <c r="AB298" s="86">
        <f t="shared" si="96"/>
        <v>133.69586780325139</v>
      </c>
      <c r="AC298" s="95">
        <f t="shared" si="99"/>
        <v>-3527.3706179366127</v>
      </c>
      <c r="AD298" s="95">
        <f>AC298/(1+IF($I$11='[1]Curva Cupon'!K263,'[1]Curva Cupon'!K265,'[1]Curva Cupon'!L265))^H298</f>
        <v>-271.89519625191349</v>
      </c>
      <c r="AE298" s="98">
        <f t="shared" si="103"/>
        <v>4.5354199322676314E-2</v>
      </c>
      <c r="AF298" s="96">
        <f>IF(MOD(H298,12)=6,1,0)*AVERAGE(O292:O303)/(1+IF($I$11='[1]Curva Cupon'!K263,'[1]Curva Cupon'!K265,'[1]Curva Cupon'!L265))^H298</f>
        <v>-72096.162982659749</v>
      </c>
    </row>
    <row r="299" spans="1:32" x14ac:dyDescent="0.25">
      <c r="A299" s="1">
        <v>299</v>
      </c>
      <c r="B299" s="2">
        <f t="shared" si="109"/>
        <v>21</v>
      </c>
      <c r="C299" s="2">
        <f t="shared" si="101"/>
        <v>0</v>
      </c>
      <c r="D299" s="2">
        <f t="shared" si="115"/>
        <v>0</v>
      </c>
      <c r="E299" s="2">
        <v>1</v>
      </c>
      <c r="H299" s="82">
        <f t="shared" ref="H299:H362" si="117">H298+1</f>
        <v>259</v>
      </c>
      <c r="I299" s="83">
        <f t="shared" ref="I299:I362" si="118">N298</f>
        <v>-950225.87624719401</v>
      </c>
      <c r="J299" s="84">
        <f t="shared" si="108"/>
        <v>-6286.9681879794098</v>
      </c>
      <c r="K299" s="84">
        <f t="shared" si="110"/>
        <v>4235.2936311788753</v>
      </c>
      <c r="L299" s="84">
        <f t="shared" si="111"/>
        <v>10522.261819158284</v>
      </c>
      <c r="M299" s="84">
        <f t="shared" si="112"/>
        <v>0</v>
      </c>
      <c r="N299" s="84">
        <f t="shared" si="104"/>
        <v>-960748.13806635235</v>
      </c>
      <c r="O299" s="85">
        <f t="shared" si="64"/>
        <v>-950571.01582905324</v>
      </c>
      <c r="P299" s="85">
        <f t="shared" si="113"/>
        <v>-961094.61539852875</v>
      </c>
      <c r="Q299" s="84">
        <f t="shared" ref="Q299:Q362" si="119">O299*$I$18</f>
        <v>-6289.2517308988372</v>
      </c>
      <c r="R299" s="86">
        <f t="shared" ref="R299:R362" si="120">O299*$L$29</f>
        <v>-3667.9788783256076</v>
      </c>
      <c r="S299" s="86">
        <f t="shared" si="98"/>
        <v>-2621.2728525732296</v>
      </c>
      <c r="T299" s="97">
        <f t="array" ref="T299">(AVERAGE(I299:I310)*INDEX(tasapd,MATCH($I$24&amp;B299&amp;B299,Buck&amp;Madur1&amp;Madur2,0))*$I$25)*(IF($D$40=2,IF(MOD(H299,12)=1,1,0),0))</f>
        <v>0</v>
      </c>
      <c r="U299" s="88">
        <f>(P299/SUM($P$161:$P$172)*$T$149*(1+IF($I$11='[1]Curva Cupon'!$K$6,'[1]Curva Cupon'!K266,'[1]Curva Cupon'!L266))^H299)*E299</f>
        <v>564.99120573662071</v>
      </c>
      <c r="V299" s="89">
        <f t="shared" si="114"/>
        <v>1.2164585475309277</v>
      </c>
      <c r="W299" s="90">
        <f t="shared" si="100"/>
        <v>-60.320981072270754</v>
      </c>
      <c r="X299" s="91">
        <f t="shared" si="116"/>
        <v>-191.61584571179696</v>
      </c>
      <c r="Y299" s="92">
        <f t="shared" ref="Y299:Y362" si="121">X299+W299+V299</f>
        <v>-250.72036823653679</v>
      </c>
      <c r="Z299" s="94"/>
      <c r="AA299" s="94"/>
      <c r="AB299" s="86">
        <f t="shared" ref="AB299:AB362" si="122">$L$36*(1+$I$32)^H299</f>
        <v>134.00389156605124</v>
      </c>
      <c r="AC299" s="95">
        <f t="shared" si="99"/>
        <v>-3570.9883181124378</v>
      </c>
      <c r="AD299" s="95">
        <f>AC299/(1+IF($I$11='[1]Curva Cupon'!K264,'[1]Curva Cupon'!K266,'[1]Curva Cupon'!L266))^H299</f>
        <v>-272.5365321874624</v>
      </c>
      <c r="AE299" s="98">
        <f t="shared" si="103"/>
        <v>4.5414798724513115E-2</v>
      </c>
      <c r="AF299" s="96">
        <f>IF(MOD(H299,12)=6,1,0)*AVERAGE(O293:O304)/(1+IF($I$11='[1]Curva Cupon'!K264,'[1]Curva Cupon'!K266,'[1]Curva Cupon'!L266))^H299</f>
        <v>0</v>
      </c>
    </row>
    <row r="300" spans="1:32" x14ac:dyDescent="0.25">
      <c r="A300" s="1">
        <v>300</v>
      </c>
      <c r="B300" s="2">
        <f t="shared" si="109"/>
        <v>21</v>
      </c>
      <c r="C300" s="2">
        <f t="shared" si="101"/>
        <v>0</v>
      </c>
      <c r="D300" s="2">
        <f t="shared" si="115"/>
        <v>0</v>
      </c>
      <c r="E300" s="2">
        <v>1</v>
      </c>
      <c r="H300" s="82">
        <f t="shared" si="117"/>
        <v>260</v>
      </c>
      <c r="I300" s="83">
        <f t="shared" si="118"/>
        <v>-960748.13806635235</v>
      </c>
      <c r="J300" s="84">
        <f t="shared" si="108"/>
        <v>-6356.5865039780256</v>
      </c>
      <c r="K300" s="84">
        <f t="shared" si="110"/>
        <v>4235.2936311788753</v>
      </c>
      <c r="L300" s="84">
        <f t="shared" si="111"/>
        <v>10591.880135156902</v>
      </c>
      <c r="M300" s="84">
        <f t="shared" si="112"/>
        <v>0</v>
      </c>
      <c r="N300" s="84">
        <f t="shared" si="104"/>
        <v>-971340.01820150926</v>
      </c>
      <c r="O300" s="85">
        <f t="shared" si="64"/>
        <v>-961094.61539852875</v>
      </c>
      <c r="P300" s="85">
        <f t="shared" si="113"/>
        <v>-971687.83328400296</v>
      </c>
      <c r="Q300" s="84">
        <f t="shared" si="119"/>
        <v>-6358.8788978390003</v>
      </c>
      <c r="R300" s="86">
        <f t="shared" si="120"/>
        <v>-3708.5864082229159</v>
      </c>
      <c r="S300" s="86">
        <f t="shared" ref="S300:S363" si="123">Q300-R300</f>
        <v>-2650.2924896160844</v>
      </c>
      <c r="T300" s="97">
        <f t="array" ref="T300">(AVERAGE(I300:I311)*INDEX(tasapd,MATCH($I$24&amp;B300&amp;B300,Buck&amp;Madur1&amp;Madur2,0))*$I$25)*(IF($D$40=2,IF(MOD(H300,12)=1,1,0),0))</f>
        <v>0</v>
      </c>
      <c r="U300" s="88">
        <f>(P300/SUM($P$161:$P$172)*$T$149*(1+IF($I$11='[1]Curva Cupon'!$K$6,'[1]Curva Cupon'!K267,'[1]Curva Cupon'!L267))^H300)*E300</f>
        <v>576.92114170482967</v>
      </c>
      <c r="V300" s="89">
        <f t="shared" si="114"/>
        <v>1.2164585475309277</v>
      </c>
      <c r="W300" s="90">
        <f t="shared" si="100"/>
        <v>-60.988783729696451</v>
      </c>
      <c r="X300" s="91">
        <f t="shared" si="116"/>
        <v>-193.73719003837383</v>
      </c>
      <c r="Y300" s="92">
        <f t="shared" si="121"/>
        <v>-253.50951522053936</v>
      </c>
      <c r="Z300" s="94"/>
      <c r="AA300" s="94"/>
      <c r="AB300" s="86">
        <f t="shared" si="122"/>
        <v>134.3126249890673</v>
      </c>
      <c r="AC300" s="95">
        <f t="shared" ref="AC300:AC363" si="124">S300-U300+Y300-AB300</f>
        <v>-3615.0357715305208</v>
      </c>
      <c r="AD300" s="95">
        <f>AC300/(1+IF($I$11='[1]Curva Cupon'!K265,'[1]Curva Cupon'!K267,'[1]Curva Cupon'!L267))^H300</f>
        <v>-273.17109882276281</v>
      </c>
      <c r="AE300" s="98">
        <f t="shared" si="103"/>
        <v>4.5476326919898509E-2</v>
      </c>
      <c r="AF300" s="96">
        <f>IF(MOD(H300,12)=6,1,0)*AVERAGE(O294:O305)/(1+IF($I$11='[1]Curva Cupon'!K265,'[1]Curva Cupon'!K267,'[1]Curva Cupon'!L267))^H300</f>
        <v>0</v>
      </c>
    </row>
    <row r="301" spans="1:32" x14ac:dyDescent="0.25">
      <c r="A301" s="1">
        <v>301</v>
      </c>
      <c r="B301" s="2">
        <f t="shared" si="109"/>
        <v>21</v>
      </c>
      <c r="C301" s="2">
        <f t="shared" si="101"/>
        <v>0</v>
      </c>
      <c r="D301" s="2">
        <f t="shared" si="115"/>
        <v>0</v>
      </c>
      <c r="E301" s="2">
        <v>1</v>
      </c>
      <c r="H301" s="82">
        <f t="shared" si="117"/>
        <v>261</v>
      </c>
      <c r="I301" s="83">
        <f t="shared" si="118"/>
        <v>-971340.01820150926</v>
      </c>
      <c r="J301" s="84">
        <f t="shared" si="108"/>
        <v>-6426.6654348145703</v>
      </c>
      <c r="K301" s="84">
        <f t="shared" si="110"/>
        <v>4235.2936311788753</v>
      </c>
      <c r="L301" s="84">
        <f t="shared" si="111"/>
        <v>10661.959065993446</v>
      </c>
      <c r="M301" s="84">
        <f t="shared" si="112"/>
        <v>0</v>
      </c>
      <c r="N301" s="84">
        <f t="shared" si="104"/>
        <v>-982001.97726750269</v>
      </c>
      <c r="O301" s="85">
        <f t="shared" si="64"/>
        <v>-971687.83328400296</v>
      </c>
      <c r="P301" s="85">
        <f t="shared" si="113"/>
        <v>-982351.13010031369</v>
      </c>
      <c r="Q301" s="84">
        <f t="shared" si="119"/>
        <v>-6428.9666796170941</v>
      </c>
      <c r="R301" s="86">
        <f t="shared" si="120"/>
        <v>-3749.4625750851378</v>
      </c>
      <c r="S301" s="86">
        <f t="shared" si="123"/>
        <v>-2679.5041045319563</v>
      </c>
      <c r="T301" s="97">
        <f t="array" ref="T301">(AVERAGE(I301:I312)*INDEX(tasapd,MATCH($I$24&amp;B301&amp;B301,Buck&amp;Madur1&amp;Madur2,0))*$I$25)*(IF($D$40=2,IF(MOD(H301,12)=1,1,0),0))</f>
        <v>0</v>
      </c>
      <c r="U301" s="88">
        <f>(P301/SUM($P$161:$P$172)*$T$149*(1+IF($I$11='[1]Curva Cupon'!$K$6,'[1]Curva Cupon'!K268,'[1]Curva Cupon'!L268))^H301)*E301</f>
        <v>589.07498939070092</v>
      </c>
      <c r="V301" s="89">
        <f t="shared" si="114"/>
        <v>1.2164585475309277</v>
      </c>
      <c r="W301" s="90">
        <f t="shared" ref="W301:W364" si="125">0.15*$L$33*O301/1.18*$O$38</f>
        <v>-61.661004200259427</v>
      </c>
      <c r="X301" s="91">
        <f t="shared" si="116"/>
        <v>-195.87256800607267</v>
      </c>
      <c r="Y301" s="92">
        <f t="shared" si="121"/>
        <v>-256.31711365880119</v>
      </c>
      <c r="Z301" s="94"/>
      <c r="AA301" s="94"/>
      <c r="AB301" s="86">
        <f t="shared" si="122"/>
        <v>134.62206970729554</v>
      </c>
      <c r="AC301" s="95">
        <f t="shared" si="124"/>
        <v>-3659.5182772887538</v>
      </c>
      <c r="AD301" s="95">
        <f>AC301/(1+IF($I$11='[1]Curva Cupon'!K266,'[1]Curva Cupon'!K268,'[1]Curva Cupon'!L268))^H301</f>
        <v>-273.79904279540693</v>
      </c>
      <c r="AE301" s="98">
        <f t="shared" si="103"/>
        <v>4.5538787467820009E-2</v>
      </c>
      <c r="AF301" s="96">
        <f>IF(MOD(H301,12)=6,1,0)*AVERAGE(O295:O306)/(1+IF($I$11='[1]Curva Cupon'!K266,'[1]Curva Cupon'!K268,'[1]Curva Cupon'!L268))^H301</f>
        <v>0</v>
      </c>
    </row>
    <row r="302" spans="1:32" x14ac:dyDescent="0.25">
      <c r="A302" s="1">
        <v>302</v>
      </c>
      <c r="B302" s="2">
        <f t="shared" si="109"/>
        <v>21</v>
      </c>
      <c r="C302" s="2">
        <f t="shared" si="101"/>
        <v>0</v>
      </c>
      <c r="D302" s="2">
        <f t="shared" si="115"/>
        <v>0</v>
      </c>
      <c r="E302" s="2">
        <v>1</v>
      </c>
      <c r="H302" s="82">
        <f t="shared" si="117"/>
        <v>262</v>
      </c>
      <c r="I302" s="83">
        <f t="shared" si="118"/>
        <v>-982001.97726750269</v>
      </c>
      <c r="J302" s="84">
        <f t="shared" si="108"/>
        <v>-6497.2080280495302</v>
      </c>
      <c r="K302" s="84">
        <f t="shared" si="110"/>
        <v>4235.2936311788753</v>
      </c>
      <c r="L302" s="84">
        <f t="shared" si="111"/>
        <v>10732.501659228405</v>
      </c>
      <c r="M302" s="84">
        <f t="shared" si="112"/>
        <v>0</v>
      </c>
      <c r="N302" s="84">
        <f t="shared" si="104"/>
        <v>-992734.47892673104</v>
      </c>
      <c r="O302" s="85">
        <f t="shared" si="64"/>
        <v>-982351.13010031369</v>
      </c>
      <c r="P302" s="85">
        <f t="shared" si="113"/>
        <v>-993084.96950985934</v>
      </c>
      <c r="Q302" s="84">
        <f t="shared" si="119"/>
        <v>-6499.5181237936022</v>
      </c>
      <c r="R302" s="86">
        <f t="shared" si="120"/>
        <v>-3790.6091562918368</v>
      </c>
      <c r="S302" s="86">
        <f t="shared" si="123"/>
        <v>-2708.9089675017653</v>
      </c>
      <c r="T302" s="97">
        <f t="array" ref="T302">(AVERAGE(I302:I313)*INDEX(tasapd,MATCH($I$24&amp;B302&amp;B302,Buck&amp;Madur1&amp;Madur2,0))*$I$25)*(IF($D$40=2,IF(MOD(H302,12)=1,1,0),0))</f>
        <v>0</v>
      </c>
      <c r="U302" s="88">
        <f>(P302/SUM($P$161:$P$172)*$T$149*(1+IF($I$11='[1]Curva Cupon'!$K$6,'[1]Curva Cupon'!K269,'[1]Curva Cupon'!L269))^H302)*E302</f>
        <v>601.45673085699798</v>
      </c>
      <c r="V302" s="89">
        <f t="shared" si="114"/>
        <v>1.2164585475309277</v>
      </c>
      <c r="W302" s="90">
        <f t="shared" si="125"/>
        <v>-62.337671713484305</v>
      </c>
      <c r="X302" s="91">
        <f t="shared" si="116"/>
        <v>-198.02207246550671</v>
      </c>
      <c r="Y302" s="92">
        <f t="shared" si="121"/>
        <v>-259.14328563146012</v>
      </c>
      <c r="Z302" s="94"/>
      <c r="AA302" s="94"/>
      <c r="AB302" s="86">
        <f t="shared" si="122"/>
        <v>134.93222735949888</v>
      </c>
      <c r="AC302" s="95">
        <f t="shared" si="124"/>
        <v>-3704.4412113497224</v>
      </c>
      <c r="AD302" s="95">
        <f>AC302/(1+IF($I$11='[1]Curva Cupon'!K267,'[1]Curva Cupon'!K269,'[1]Curva Cupon'!L269))^H302</f>
        <v>-274.4205095345821</v>
      </c>
      <c r="AE302" s="98">
        <f t="shared" si="103"/>
        <v>4.5602184105914843E-2</v>
      </c>
      <c r="AF302" s="96">
        <f>IF(MOD(H302,12)=6,1,0)*AVERAGE(O296:O307)/(1+IF($I$11='[1]Curva Cupon'!K267,'[1]Curva Cupon'!K269,'[1]Curva Cupon'!L269))^H302</f>
        <v>0</v>
      </c>
    </row>
    <row r="303" spans="1:32" x14ac:dyDescent="0.25">
      <c r="A303" s="1">
        <v>303</v>
      </c>
      <c r="B303" s="2">
        <f t="shared" si="109"/>
        <v>21</v>
      </c>
      <c r="C303" s="2">
        <f t="shared" si="101"/>
        <v>0</v>
      </c>
      <c r="D303" s="2">
        <f t="shared" si="115"/>
        <v>0</v>
      </c>
      <c r="E303" s="2">
        <v>1</v>
      </c>
      <c r="H303" s="82">
        <f t="shared" si="117"/>
        <v>263</v>
      </c>
      <c r="I303" s="83">
        <f t="shared" si="118"/>
        <v>-992734.47892673104</v>
      </c>
      <c r="J303" s="84">
        <f t="shared" si="108"/>
        <v>-6568.2173514069291</v>
      </c>
      <c r="K303" s="84">
        <f t="shared" si="110"/>
        <v>4235.2936311788753</v>
      </c>
      <c r="L303" s="84">
        <f t="shared" si="111"/>
        <v>10803.510982585805</v>
      </c>
      <c r="M303" s="84">
        <f t="shared" si="112"/>
        <v>0</v>
      </c>
      <c r="N303" s="84">
        <f t="shared" si="104"/>
        <v>-1003537.9899093169</v>
      </c>
      <c r="O303" s="85">
        <f t="shared" si="64"/>
        <v>-993084.96950985934</v>
      </c>
      <c r="P303" s="85">
        <f t="shared" si="113"/>
        <v>-1003889.8182427625</v>
      </c>
      <c r="Q303" s="84">
        <f t="shared" si="119"/>
        <v>-6570.5362980925493</v>
      </c>
      <c r="R303" s="86">
        <f t="shared" si="120"/>
        <v>-3832.0279409822306</v>
      </c>
      <c r="S303" s="86">
        <f t="shared" si="123"/>
        <v>-2738.5083571103187</v>
      </c>
      <c r="T303" s="97">
        <f t="array" ref="T303">(AVERAGE(I303:I314)*INDEX(tasapd,MATCH($I$24&amp;B303&amp;B303,Buck&amp;Madur1&amp;Madur2,0))*$I$25)*(IF($D$40=2,IF(MOD(H303,12)=1,1,0),0))</f>
        <v>0</v>
      </c>
      <c r="U303" s="88">
        <f>(P303/SUM($P$161:$P$172)*$T$149*(1+IF($I$11='[1]Curva Cupon'!$K$6,'[1]Curva Cupon'!K270,'[1]Curva Cupon'!L270))^H303)*E303</f>
        <v>614.07041702948572</v>
      </c>
      <c r="V303" s="89">
        <f t="shared" si="114"/>
        <v>1.2164585475309277</v>
      </c>
      <c r="W303" s="90">
        <f t="shared" si="125"/>
        <v>-63.018815692286644</v>
      </c>
      <c r="X303" s="91">
        <f t="shared" si="116"/>
        <v>-200.18579688161554</v>
      </c>
      <c r="Y303" s="92">
        <f t="shared" si="121"/>
        <v>-261.98815402637126</v>
      </c>
      <c r="Z303" s="94"/>
      <c r="AA303" s="94"/>
      <c r="AB303" s="86">
        <f t="shared" si="122"/>
        <v>135.24309958821578</v>
      </c>
      <c r="AC303" s="95">
        <f t="shared" si="124"/>
        <v>-3749.8100277543917</v>
      </c>
      <c r="AD303" s="95">
        <f>AC303/(1+IF($I$11='[1]Curva Cupon'!K268,'[1]Curva Cupon'!K270,'[1]Curva Cupon'!L270))^H303</f>
        <v>-275.03564327564999</v>
      </c>
      <c r="AE303" s="98">
        <f t="shared" si="103"/>
        <v>4.5666520747656564E-2</v>
      </c>
      <c r="AF303" s="96">
        <f>IF(MOD(H303,12)=6,1,0)*AVERAGE(O297:O308)/(1+IF($I$11='[1]Curva Cupon'!K268,'[1]Curva Cupon'!K270,'[1]Curva Cupon'!L270))^H303</f>
        <v>0</v>
      </c>
    </row>
    <row r="304" spans="1:32" x14ac:dyDescent="0.25">
      <c r="A304" s="1">
        <v>304</v>
      </c>
      <c r="B304" s="2">
        <f t="shared" si="109"/>
        <v>21</v>
      </c>
      <c r="C304" s="2">
        <f t="shared" si="101"/>
        <v>0</v>
      </c>
      <c r="D304" s="2">
        <f t="shared" si="115"/>
        <v>0</v>
      </c>
      <c r="E304" s="2">
        <v>1</v>
      </c>
      <c r="H304" s="82">
        <f t="shared" si="117"/>
        <v>264</v>
      </c>
      <c r="I304" s="83">
        <f t="shared" si="118"/>
        <v>-1003537.9899093169</v>
      </c>
      <c r="J304" s="84">
        <f t="shared" si="108"/>
        <v>-6639.6964929077385</v>
      </c>
      <c r="K304" s="84">
        <f t="shared" si="110"/>
        <v>4235.2936311788753</v>
      </c>
      <c r="L304" s="84">
        <f t="shared" si="111"/>
        <v>10874.990124086613</v>
      </c>
      <c r="M304" s="84">
        <f t="shared" si="112"/>
        <v>0</v>
      </c>
      <c r="N304" s="84">
        <f t="shared" si="104"/>
        <v>-1014412.9800334035</v>
      </c>
      <c r="O304" s="85">
        <f t="shared" si="64"/>
        <v>-1003889.8182427625</v>
      </c>
      <c r="P304" s="85">
        <f t="shared" si="113"/>
        <v>-1014766.1461171664</v>
      </c>
      <c r="Q304" s="84">
        <f t="shared" si="119"/>
        <v>-6642.0242905349069</v>
      </c>
      <c r="R304" s="86">
        <f t="shared" si="120"/>
        <v>-3873.7207301329986</v>
      </c>
      <c r="S304" s="86">
        <f t="shared" si="123"/>
        <v>-2768.3035604019083</v>
      </c>
      <c r="T304" s="97">
        <f t="array" ref="T304">(AVERAGE(I304:I315)*INDEX(tasapd,MATCH($I$24&amp;B304&amp;B304,Buck&amp;Madur1&amp;Madur2,0))*$I$25)*(IF($D$40=2,IF(MOD(H304,12)=1,1,0),0))</f>
        <v>0</v>
      </c>
      <c r="U304" s="88">
        <f>(P304/SUM($P$161:$P$172)*$T$149*(1+IF($I$11='[1]Curva Cupon'!$K$6,'[1]Curva Cupon'!K271,'[1]Curva Cupon'!L271))^H304)*E304</f>
        <v>626.92016886951785</v>
      </c>
      <c r="V304" s="89">
        <f t="shared" si="114"/>
        <v>1.2164585475309277</v>
      </c>
      <c r="W304" s="90">
        <f t="shared" si="125"/>
        <v>-63.704465754252581</v>
      </c>
      <c r="X304" s="91">
        <f t="shared" si="116"/>
        <v>-202.3638353377298</v>
      </c>
      <c r="Y304" s="92">
        <f t="shared" si="121"/>
        <v>-264.85184254445147</v>
      </c>
      <c r="Z304" s="94"/>
      <c r="AA304" s="94"/>
      <c r="AB304" s="86">
        <f t="shared" si="122"/>
        <v>135.55468803976902</v>
      </c>
      <c r="AC304" s="95">
        <f t="shared" si="124"/>
        <v>-3795.6302598556467</v>
      </c>
      <c r="AD304" s="95">
        <f>AC304/(1+IF($I$11='[1]Curva Cupon'!K269,'[1]Curva Cupon'!K271,'[1]Curva Cupon'!L271))^H304</f>
        <v>-275.6445870745967</v>
      </c>
      <c r="AE304" s="98">
        <f t="shared" si="103"/>
        <v>4.5731801479692427E-2</v>
      </c>
      <c r="AF304" s="96">
        <f>IF(MOD(H304,12)=6,1,0)*AVERAGE(O298:O309)/(1+IF($I$11='[1]Curva Cupon'!K269,'[1]Curva Cupon'!K271,'[1]Curva Cupon'!L271))^H304</f>
        <v>0</v>
      </c>
    </row>
    <row r="305" spans="1:32" x14ac:dyDescent="0.25">
      <c r="A305" s="1">
        <v>305</v>
      </c>
      <c r="B305" s="2">
        <f>B304+1</f>
        <v>22</v>
      </c>
      <c r="C305" s="2">
        <f t="shared" si="101"/>
        <v>0</v>
      </c>
      <c r="D305" s="2">
        <f t="shared" si="115"/>
        <v>0</v>
      </c>
      <c r="E305" s="2">
        <v>1</v>
      </c>
      <c r="H305" s="82">
        <f t="shared" si="117"/>
        <v>265</v>
      </c>
      <c r="I305" s="83">
        <f t="shared" si="118"/>
        <v>-1014412.9800334035</v>
      </c>
      <c r="J305" s="84">
        <f t="shared" si="108"/>
        <v>-6711.6485610041627</v>
      </c>
      <c r="K305" s="84">
        <f t="shared" si="110"/>
        <v>4235.2936311788753</v>
      </c>
      <c r="L305" s="84">
        <f t="shared" si="111"/>
        <v>10946.942192183038</v>
      </c>
      <c r="M305" s="84">
        <f t="shared" si="112"/>
        <v>0</v>
      </c>
      <c r="N305" s="84">
        <f t="shared" si="104"/>
        <v>-1025359.9222255865</v>
      </c>
      <c r="O305" s="85">
        <f t="shared" si="64"/>
        <v>-1014766.1461171664</v>
      </c>
      <c r="P305" s="85">
        <f t="shared" si="113"/>
        <v>-1025714.4260596667</v>
      </c>
      <c r="Q305" s="84">
        <f t="shared" si="119"/>
        <v>-6713.9852095728793</v>
      </c>
      <c r="R305" s="86">
        <f t="shared" si="120"/>
        <v>-3915.6893366365994</v>
      </c>
      <c r="S305" s="86">
        <f t="shared" si="123"/>
        <v>-2798.2958729362799</v>
      </c>
      <c r="T305" s="97">
        <f t="array" ref="T305">(AVERAGE(I305:I316)*INDEX(tasapd,MATCH($I$24&amp;B305&amp;B305,Buck&amp;Madur1&amp;Madur2,0))*$I$25)*(IF($D$40=2,IF(MOD(H305,12)=1,1,0),0))</f>
        <v>-176458.91421676899</v>
      </c>
      <c r="U305" s="88">
        <f>(P305/SUM($P$161:$P$172)*$T$149*(1+IF($I$11='[1]Curva Cupon'!$K$6,'[1]Curva Cupon'!K272,'[1]Curva Cupon'!L272))^H305)*E305</f>
        <v>640.01017856641806</v>
      </c>
      <c r="V305" s="89">
        <f t="shared" si="114"/>
        <v>1.2164585475309277</v>
      </c>
      <c r="W305" s="90">
        <f t="shared" si="125"/>
        <v>-64.394651712926617</v>
      </c>
      <c r="X305" s="91">
        <f t="shared" si="116"/>
        <v>-204.55628253966245</v>
      </c>
      <c r="Y305" s="92">
        <f t="shared" si="121"/>
        <v>-267.73447570505812</v>
      </c>
      <c r="Z305" s="94"/>
      <c r="AA305" s="94"/>
      <c r="AB305" s="86">
        <f t="shared" si="122"/>
        <v>135.86699436427423</v>
      </c>
      <c r="AC305" s="95">
        <f t="shared" si="124"/>
        <v>-3841.9075215720309</v>
      </c>
      <c r="AD305" s="95">
        <f>AC305/(1+IF($I$11='[1]Curva Cupon'!K270,'[1]Curva Cupon'!K272,'[1]Curva Cupon'!L272))^H305</f>
        <v>-276.24748282235157</v>
      </c>
      <c r="AE305" s="98">
        <f t="shared" si="103"/>
        <v>4.5798030559324798E-2</v>
      </c>
      <c r="AF305" s="96">
        <f>IF(MOD(H305,12)=6,1,0)*AVERAGE(O299:O310)/(1+IF($I$11='[1]Curva Cupon'!K270,'[1]Curva Cupon'!K272,'[1]Curva Cupon'!L272))^H305</f>
        <v>0</v>
      </c>
    </row>
    <row r="306" spans="1:32" x14ac:dyDescent="0.25">
      <c r="A306" s="1">
        <v>306</v>
      </c>
      <c r="B306" s="1">
        <f>B305</f>
        <v>22</v>
      </c>
      <c r="C306" s="2">
        <f t="shared" si="101"/>
        <v>0</v>
      </c>
      <c r="D306" s="2">
        <f t="shared" si="115"/>
        <v>0</v>
      </c>
      <c r="E306" s="2">
        <v>1</v>
      </c>
      <c r="H306" s="82">
        <f t="shared" si="117"/>
        <v>266</v>
      </c>
      <c r="I306" s="83">
        <f t="shared" si="118"/>
        <v>-1025359.9222255865</v>
      </c>
      <c r="J306" s="84">
        <f t="shared" si="108"/>
        <v>-6784.0766847148252</v>
      </c>
      <c r="K306" s="84">
        <f t="shared" si="110"/>
        <v>4235.2936311788753</v>
      </c>
      <c r="L306" s="84">
        <f t="shared" si="111"/>
        <v>11019.370315893701</v>
      </c>
      <c r="M306" s="84">
        <f t="shared" si="112"/>
        <v>0</v>
      </c>
      <c r="N306" s="84">
        <f t="shared" si="104"/>
        <v>-1036379.2925414802</v>
      </c>
      <c r="O306" s="85">
        <f t="shared" si="64"/>
        <v>-1025714.4260596667</v>
      </c>
      <c r="P306" s="85">
        <f t="shared" si="113"/>
        <v>-1036735.1341258776</v>
      </c>
      <c r="Q306" s="84">
        <f t="shared" si="119"/>
        <v>-6786.4221842250899</v>
      </c>
      <c r="R306" s="86">
        <f t="shared" si="120"/>
        <v>-3957.9355853801112</v>
      </c>
      <c r="S306" s="86">
        <f t="shared" si="123"/>
        <v>-2828.4865988449787</v>
      </c>
      <c r="T306" s="97">
        <f t="array" ref="T306">(AVERAGE(I306:I317)*INDEX(tasapd,MATCH($I$24&amp;B306&amp;B306,Buck&amp;Madur1&amp;Madur2,0))*$I$25)*(IF($D$40=2,IF(MOD(H306,12)=1,1,0),0))</f>
        <v>0</v>
      </c>
      <c r="U306" s="88">
        <f>(P306/SUM($P$161:$P$172)*$T$149*(1+IF($I$11='[1]Curva Cupon'!$K$6,'[1]Curva Cupon'!K273,'[1]Curva Cupon'!L273))^H306)*E306</f>
        <v>653.34471074998351</v>
      </c>
      <c r="V306" s="89">
        <f t="shared" si="114"/>
        <v>1.2164585475309277</v>
      </c>
      <c r="W306" s="90">
        <f t="shared" si="125"/>
        <v>-65.089403579108321</v>
      </c>
      <c r="X306" s="91">
        <f t="shared" si="116"/>
        <v>-206.76323381982749</v>
      </c>
      <c r="Y306" s="92">
        <f t="shared" si="121"/>
        <v>-270.63617885140491</v>
      </c>
      <c r="Z306" s="94"/>
      <c r="AA306" s="94"/>
      <c r="AB306" s="86">
        <f t="shared" si="122"/>
        <v>136.18002021564891</v>
      </c>
      <c r="AC306" s="95">
        <f t="shared" si="124"/>
        <v>-3888.6475086620162</v>
      </c>
      <c r="AD306" s="95">
        <f>AC306/(1+IF($I$11='[1]Curva Cupon'!K271,'[1]Curva Cupon'!K273,'[1]Curva Cupon'!L273))^H306</f>
        <v>-276.84447125897952</v>
      </c>
      <c r="AE306" s="98">
        <f t="shared" si="103"/>
        <v>4.5865212412130443E-2</v>
      </c>
      <c r="AF306" s="96">
        <f>IF(MOD(H306,12)=6,1,0)*AVERAGE(O300:O311)/(1+IF($I$11='[1]Curva Cupon'!K271,'[1]Curva Cupon'!K273,'[1]Curva Cupon'!L273))^H306</f>
        <v>0</v>
      </c>
    </row>
    <row r="307" spans="1:32" x14ac:dyDescent="0.25">
      <c r="A307" s="1">
        <v>307</v>
      </c>
      <c r="B307" s="2">
        <f>B306</f>
        <v>22</v>
      </c>
      <c r="C307" s="2">
        <f t="shared" si="101"/>
        <v>0</v>
      </c>
      <c r="D307" s="2">
        <f t="shared" si="115"/>
        <v>0</v>
      </c>
      <c r="E307" s="2">
        <v>1</v>
      </c>
      <c r="H307" s="82">
        <f t="shared" si="117"/>
        <v>267</v>
      </c>
      <c r="I307" s="83">
        <f t="shared" si="118"/>
        <v>-1036379.2925414802</v>
      </c>
      <c r="J307" s="84">
        <f t="shared" si="108"/>
        <v>-6856.9840137608362</v>
      </c>
      <c r="K307" s="84">
        <f t="shared" si="110"/>
        <v>4235.2936311788753</v>
      </c>
      <c r="L307" s="84">
        <f t="shared" si="111"/>
        <v>11092.277644939712</v>
      </c>
      <c r="M307" s="84">
        <f t="shared" si="112"/>
        <v>0</v>
      </c>
      <c r="N307" s="84">
        <f t="shared" si="104"/>
        <v>-1047471.5701864199</v>
      </c>
      <c r="O307" s="85">
        <f t="shared" si="64"/>
        <v>-1036735.1341258776</v>
      </c>
      <c r="P307" s="85">
        <f t="shared" si="113"/>
        <v>-1047828.7495211347</v>
      </c>
      <c r="Q307" s="84">
        <f t="shared" si="119"/>
        <v>-6859.3383642126491</v>
      </c>
      <c r="R307" s="86">
        <f t="shared" si="120"/>
        <v>-4000.4613133245912</v>
      </c>
      <c r="S307" s="86">
        <f t="shared" si="123"/>
        <v>-2858.877050888058</v>
      </c>
      <c r="T307" s="97">
        <f t="array" ref="T307">(AVERAGE(I307:I318)*INDEX(tasapd,MATCH($I$24&amp;B307&amp;B307,Buck&amp;Madur1&amp;Madur2,0))*$I$25)*(IF($D$40=2,IF(MOD(H307,12)=1,1,0),0))</f>
        <v>0</v>
      </c>
      <c r="U307" s="88">
        <f>(P307/SUM($P$161:$P$172)*$T$149*(1+IF($I$11='[1]Curva Cupon'!$K$6,'[1]Curva Cupon'!K274,'[1]Curva Cupon'!L274))^H307)*E307</f>
        <v>666.92810372344809</v>
      </c>
      <c r="V307" s="89">
        <f t="shared" si="114"/>
        <v>1.2164585475309277</v>
      </c>
      <c r="W307" s="90">
        <f t="shared" si="125"/>
        <v>-65.788751562157373</v>
      </c>
      <c r="X307" s="91">
        <f t="shared" si="116"/>
        <v>-208.98478514138557</v>
      </c>
      <c r="Y307" s="92">
        <f t="shared" si="121"/>
        <v>-273.55707815601204</v>
      </c>
      <c r="Z307" s="94"/>
      <c r="AA307" s="94"/>
      <c r="AB307" s="86">
        <f t="shared" si="122"/>
        <v>136.49376725162097</v>
      </c>
      <c r="AC307" s="95">
        <f t="shared" si="124"/>
        <v>-3935.8560000191392</v>
      </c>
      <c r="AD307" s="95">
        <f>AC307/(1+IF($I$11='[1]Curva Cupon'!K272,'[1]Curva Cupon'!K274,'[1]Curva Cupon'!L274))^H307</f>
        <v>-277.43569198774577</v>
      </c>
      <c r="AE307" s="98">
        <f t="shared" si="103"/>
        <v>4.5933351629711738E-2</v>
      </c>
      <c r="AF307" s="96">
        <f>IF(MOD(H307,12)=6,1,0)*AVERAGE(O301:O312)/(1+IF($I$11='[1]Curva Cupon'!K272,'[1]Curva Cupon'!K274,'[1]Curva Cupon'!L274))^H307</f>
        <v>0</v>
      </c>
    </row>
    <row r="308" spans="1:32" x14ac:dyDescent="0.25">
      <c r="A308" s="1">
        <v>308</v>
      </c>
      <c r="B308" s="2">
        <f t="shared" ref="B308:B316" si="126">B307</f>
        <v>22</v>
      </c>
      <c r="C308" s="2">
        <f t="shared" si="101"/>
        <v>0</v>
      </c>
      <c r="D308" s="2">
        <f t="shared" si="115"/>
        <v>0</v>
      </c>
      <c r="E308" s="2">
        <v>1</v>
      </c>
      <c r="H308" s="82">
        <f t="shared" si="117"/>
        <v>268</v>
      </c>
      <c r="I308" s="83">
        <f t="shared" si="118"/>
        <v>-1047471.5701864199</v>
      </c>
      <c r="J308" s="84">
        <f t="shared" si="108"/>
        <v>-6930.3737187027691</v>
      </c>
      <c r="K308" s="84">
        <f t="shared" si="110"/>
        <v>4235.2936311788753</v>
      </c>
      <c r="L308" s="84">
        <f t="shared" si="111"/>
        <v>11165.667349881645</v>
      </c>
      <c r="M308" s="84">
        <f t="shared" si="112"/>
        <v>0</v>
      </c>
      <c r="N308" s="84">
        <f t="shared" si="104"/>
        <v>-1058637.2375363016</v>
      </c>
      <c r="O308" s="85">
        <f t="shared" si="64"/>
        <v>-1047828.7495211347</v>
      </c>
      <c r="P308" s="85">
        <f t="shared" si="113"/>
        <v>-1058995.7546213337</v>
      </c>
      <c r="Q308" s="84">
        <f t="shared" si="119"/>
        <v>-6932.7369200961302</v>
      </c>
      <c r="R308" s="86">
        <f t="shared" si="120"/>
        <v>-4043.2683695849605</v>
      </c>
      <c r="S308" s="86">
        <f t="shared" si="123"/>
        <v>-2889.4685505111697</v>
      </c>
      <c r="T308" s="97">
        <f t="array" ref="T308">(AVERAGE(I308:I319)*INDEX(tasapd,MATCH($I$24&amp;B308&amp;B308,Buck&amp;Madur1&amp;Madur2,0))*$I$25)*(IF($D$40=2,IF(MOD(H308,12)=1,1,0),0))</f>
        <v>0</v>
      </c>
      <c r="U308" s="88">
        <f>(P308/SUM($P$161:$P$172)*$T$149*(1+IF($I$11='[1]Curva Cupon'!$K$6,'[1]Curva Cupon'!K275,'[1]Curva Cupon'!L275))^H308)*E308</f>
        <v>680.76477071725208</v>
      </c>
      <c r="V308" s="89">
        <f t="shared" si="114"/>
        <v>1.2164585475309277</v>
      </c>
      <c r="W308" s="90">
        <f t="shared" si="125"/>
        <v>-66.492726071307246</v>
      </c>
      <c r="X308" s="91">
        <f t="shared" si="116"/>
        <v>-211.22103310241732</v>
      </c>
      <c r="Y308" s="92">
        <f t="shared" si="121"/>
        <v>-276.49730062619363</v>
      </c>
      <c r="Z308" s="94"/>
      <c r="AA308" s="94"/>
      <c r="AB308" s="86">
        <f t="shared" si="122"/>
        <v>136.80823713373763</v>
      </c>
      <c r="AC308" s="95">
        <f t="shared" si="124"/>
        <v>-3983.5388589883532</v>
      </c>
      <c r="AD308" s="95">
        <f>AC308/(1+IF($I$11='[1]Curva Cupon'!K273,'[1]Curva Cupon'!K275,'[1]Curva Cupon'!L275))^H308</f>
        <v>-278.02128348905609</v>
      </c>
      <c r="AE308" s="98">
        <f t="shared" si="103"/>
        <v>4.6002452967574166E-2</v>
      </c>
      <c r="AF308" s="96">
        <f>IF(MOD(H308,12)=6,1,0)*AVERAGE(O302:O313)/(1+IF($I$11='[1]Curva Cupon'!K273,'[1]Curva Cupon'!K275,'[1]Curva Cupon'!L275))^H308</f>
        <v>0</v>
      </c>
    </row>
    <row r="309" spans="1:32" x14ac:dyDescent="0.25">
      <c r="A309" s="1">
        <v>309</v>
      </c>
      <c r="B309" s="2">
        <f t="shared" si="126"/>
        <v>22</v>
      </c>
      <c r="C309" s="2">
        <f t="shared" si="101"/>
        <v>0</v>
      </c>
      <c r="D309" s="2">
        <f t="shared" si="115"/>
        <v>0</v>
      </c>
      <c r="E309" s="2">
        <v>1</v>
      </c>
      <c r="H309" s="82">
        <f t="shared" si="117"/>
        <v>269</v>
      </c>
      <c r="I309" s="83">
        <f t="shared" si="118"/>
        <v>-1058637.2375363016</v>
      </c>
      <c r="J309" s="84">
        <f t="shared" si="108"/>
        <v>-7004.2489910785389</v>
      </c>
      <c r="K309" s="84">
        <f t="shared" si="110"/>
        <v>4235.2936311788753</v>
      </c>
      <c r="L309" s="84">
        <f t="shared" si="111"/>
        <v>11239.542622257413</v>
      </c>
      <c r="M309" s="84">
        <f t="shared" si="112"/>
        <v>0</v>
      </c>
      <c r="N309" s="84">
        <f t="shared" si="104"/>
        <v>-1069876.7801585591</v>
      </c>
      <c r="O309" s="85">
        <f t="shared" si="64"/>
        <v>-1058995.7546213337</v>
      </c>
      <c r="P309" s="85">
        <f t="shared" si="113"/>
        <v>-1070236.6349939085</v>
      </c>
      <c r="Q309" s="84">
        <f t="shared" si="119"/>
        <v>-7006.6210434134491</v>
      </c>
      <c r="R309" s="86">
        <f t="shared" si="120"/>
        <v>-4086.3586155104163</v>
      </c>
      <c r="S309" s="86">
        <f t="shared" si="123"/>
        <v>-2920.2624279030329</v>
      </c>
      <c r="T309" s="97">
        <f t="array" ref="T309">(AVERAGE(I309:I320)*INDEX(tasapd,MATCH($I$24&amp;B309&amp;B309,Buck&amp;Madur1&amp;Madur2,0))*$I$25)*(IF($D$40=2,IF(MOD(H309,12)=1,1,0),0))</f>
        <v>0</v>
      </c>
      <c r="U309" s="88">
        <f>(P309/SUM($P$161:$P$172)*$T$149*(1+IF($I$11='[1]Curva Cupon'!$K$6,'[1]Curva Cupon'!K276,'[1]Curva Cupon'!L276))^H309)*E309</f>
        <v>694.85920116396471</v>
      </c>
      <c r="V309" s="89">
        <f t="shared" si="114"/>
        <v>1.2164585475309277</v>
      </c>
      <c r="W309" s="90">
        <f t="shared" si="125"/>
        <v>-67.201357716987673</v>
      </c>
      <c r="X309" s="91">
        <f t="shared" si="116"/>
        <v>-213.47207494012403</v>
      </c>
      <c r="Y309" s="92">
        <f t="shared" si="121"/>
        <v>-279.45697410958076</v>
      </c>
      <c r="Z309" s="94"/>
      <c r="AA309" s="94"/>
      <c r="AB309" s="86">
        <f t="shared" si="122"/>
        <v>137.12343152737415</v>
      </c>
      <c r="AC309" s="95">
        <f t="shared" si="124"/>
        <v>-4031.7020347039524</v>
      </c>
      <c r="AD309" s="95">
        <f>AC309/(1+IF($I$11='[1]Curva Cupon'!K274,'[1]Curva Cupon'!K276,'[1]Curva Cupon'!L276))^H309</f>
        <v>-278.60138313427217</v>
      </c>
      <c r="AE309" s="98">
        <f t="shared" si="103"/>
        <v>4.6072521343124596E-2</v>
      </c>
      <c r="AF309" s="96">
        <f>IF(MOD(H309,12)=6,1,0)*AVERAGE(O303:O314)/(1+IF($I$11='[1]Curva Cupon'!K274,'[1]Curva Cupon'!K276,'[1]Curva Cupon'!L276))^H309</f>
        <v>0</v>
      </c>
    </row>
    <row r="310" spans="1:32" x14ac:dyDescent="0.25">
      <c r="A310" s="1">
        <v>310</v>
      </c>
      <c r="B310" s="2">
        <f t="shared" si="126"/>
        <v>22</v>
      </c>
      <c r="C310" s="2">
        <f t="shared" ref="C310:C373" si="127">IF($I$8=2,IF(MOD(D310,12)=1,1,0),0)</f>
        <v>0</v>
      </c>
      <c r="D310" s="2">
        <f t="shared" si="115"/>
        <v>0</v>
      </c>
      <c r="E310" s="2">
        <v>1</v>
      </c>
      <c r="H310" s="82">
        <f t="shared" si="117"/>
        <v>270</v>
      </c>
      <c r="I310" s="83">
        <f t="shared" si="118"/>
        <v>-1069876.7801585591</v>
      </c>
      <c r="J310" s="84">
        <f t="shared" si="108"/>
        <v>-7078.6130435421974</v>
      </c>
      <c r="K310" s="84">
        <f t="shared" si="110"/>
        <v>4235.2936311788753</v>
      </c>
      <c r="L310" s="84">
        <f t="shared" si="111"/>
        <v>11313.906674721073</v>
      </c>
      <c r="M310" s="84">
        <f t="shared" si="112"/>
        <v>0</v>
      </c>
      <c r="N310" s="84">
        <f t="shared" si="104"/>
        <v>-1081190.6868332801</v>
      </c>
      <c r="O310" s="85">
        <f t="shared" si="64"/>
        <v>-1070236.6349939085</v>
      </c>
      <c r="P310" s="85">
        <f t="shared" si="113"/>
        <v>-1081551.8794189468</v>
      </c>
      <c r="Q310" s="84">
        <f t="shared" si="119"/>
        <v>-7080.9939468186549</v>
      </c>
      <c r="R310" s="86">
        <f t="shared" si="120"/>
        <v>-4129.733924765379</v>
      </c>
      <c r="S310" s="86">
        <f t="shared" si="123"/>
        <v>-2951.2600220532759</v>
      </c>
      <c r="T310" s="97">
        <f t="array" ref="T310">(AVERAGE(I310:I321)*INDEX(tasapd,MATCH($I$24&amp;B310&amp;B310,Buck&amp;Madur1&amp;Madur2,0))*$I$25)*(IF($D$40=2,IF(MOD(H310,12)=1,1,0),0))</f>
        <v>0</v>
      </c>
      <c r="U310" s="88">
        <f>(P310/SUM($P$161:$P$172)*$T$149*(1+IF($I$11='[1]Curva Cupon'!$K$6,'[1]Curva Cupon'!K277,'[1]Curva Cupon'!L277))^H310)*E310</f>
        <v>709.21596199471526</v>
      </c>
      <c r="V310" s="89">
        <f t="shared" si="114"/>
        <v>1.2164585475309277</v>
      </c>
      <c r="W310" s="90">
        <f t="shared" si="125"/>
        <v>-67.914677312155817</v>
      </c>
      <c r="X310" s="91">
        <f t="shared" si="116"/>
        <v>-215.73800853505642</v>
      </c>
      <c r="Y310" s="92">
        <f t="shared" si="121"/>
        <v>-282.43622729968132</v>
      </c>
      <c r="Z310" s="94"/>
      <c r="AA310" s="94"/>
      <c r="AB310" s="86">
        <f t="shared" si="122"/>
        <v>137.43935210174254</v>
      </c>
      <c r="AC310" s="95">
        <f t="shared" si="124"/>
        <v>-4080.3515634494152</v>
      </c>
      <c r="AD310" s="95">
        <f>AC310/(1+IF($I$11='[1]Curva Cupon'!K275,'[1]Curva Cupon'!K277,'[1]Curva Cupon'!L277))^H310</f>
        <v>-279.17612719940519</v>
      </c>
      <c r="AE310" s="98">
        <f t="shared" si="103"/>
        <v>4.6143561833785637E-2</v>
      </c>
      <c r="AF310" s="96">
        <f>IF(MOD(H310,12)=6,1,0)*AVERAGE(O304:O315)/(1+IF($I$11='[1]Curva Cupon'!K275,'[1]Curva Cupon'!K277,'[1]Curva Cupon'!L277))^H310</f>
        <v>-72870.225983549928</v>
      </c>
    </row>
    <row r="311" spans="1:32" x14ac:dyDescent="0.25">
      <c r="A311" s="1">
        <v>311</v>
      </c>
      <c r="B311" s="2">
        <f t="shared" si="126"/>
        <v>22</v>
      </c>
      <c r="C311" s="2">
        <f t="shared" si="127"/>
        <v>0</v>
      </c>
      <c r="D311" s="2">
        <f t="shared" si="115"/>
        <v>0</v>
      </c>
      <c r="E311" s="2">
        <v>1</v>
      </c>
      <c r="H311" s="82">
        <f t="shared" si="117"/>
        <v>271</v>
      </c>
      <c r="I311" s="83">
        <f t="shared" si="118"/>
        <v>-1081190.6868332801</v>
      </c>
      <c r="J311" s="84">
        <f t="shared" si="108"/>
        <v>-7153.4691100036362</v>
      </c>
      <c r="K311" s="84">
        <f t="shared" si="110"/>
        <v>4235.2936311788753</v>
      </c>
      <c r="L311" s="84">
        <f t="shared" si="111"/>
        <v>11388.762741182512</v>
      </c>
      <c r="M311" s="84">
        <f t="shared" si="112"/>
        <v>0</v>
      </c>
      <c r="N311" s="84">
        <f t="shared" si="104"/>
        <v>-1092579.4495744626</v>
      </c>
      <c r="O311" s="85">
        <f t="shared" si="64"/>
        <v>-1081551.8794189468</v>
      </c>
      <c r="P311" s="85">
        <f t="shared" si="113"/>
        <v>-1092941.9799104466</v>
      </c>
      <c r="Q311" s="84">
        <f t="shared" si="119"/>
        <v>-7155.8588642216428</v>
      </c>
      <c r="R311" s="86">
        <f t="shared" si="120"/>
        <v>-4173.3961834109723</v>
      </c>
      <c r="S311" s="86">
        <f t="shared" si="123"/>
        <v>-2982.4626808106705</v>
      </c>
      <c r="T311" s="97">
        <f t="array" ref="T311">(AVERAGE(I311:I322)*INDEX(tasapd,MATCH($I$24&amp;B311&amp;B311,Buck&amp;Madur1&amp;Madur2,0))*$I$25)*(IF($D$40=2,IF(MOD(H311,12)=1,1,0),0))</f>
        <v>0</v>
      </c>
      <c r="U311" s="88">
        <f>(P311/SUM($P$161:$P$172)*$T$149*(1+IF($I$11='[1]Curva Cupon'!$K$6,'[1]Curva Cupon'!K278,'[1]Curva Cupon'!L278))^H311)*E311</f>
        <v>723.83969895749635</v>
      </c>
      <c r="V311" s="89">
        <f t="shared" si="114"/>
        <v>1.2164585475309277</v>
      </c>
      <c r="W311" s="90">
        <f t="shared" si="125"/>
        <v>-68.632715873636201</v>
      </c>
      <c r="X311" s="91">
        <f t="shared" si="116"/>
        <v>-218.01893241537104</v>
      </c>
      <c r="Y311" s="92">
        <f t="shared" si="121"/>
        <v>-285.43518974147634</v>
      </c>
      <c r="Z311" s="94"/>
      <c r="AA311" s="94"/>
      <c r="AB311" s="86">
        <f t="shared" si="122"/>
        <v>137.75600052990083</v>
      </c>
      <c r="AC311" s="95">
        <f t="shared" si="124"/>
        <v>-4129.4935700395436</v>
      </c>
      <c r="AD311" s="95">
        <f>AC311/(1+IF($I$11='[1]Curva Cupon'!K276,'[1]Curva Cupon'!K278,'[1]Curva Cupon'!L278))^H311</f>
        <v>-279.7456508786874</v>
      </c>
      <c r="AE311" s="98">
        <f t="shared" si="103"/>
        <v>4.6215579675221025E-2</v>
      </c>
      <c r="AF311" s="96">
        <f>IF(MOD(H311,12)=6,1,0)*AVERAGE(O305:O316)/(1+IF($I$11='[1]Curva Cupon'!K276,'[1]Curva Cupon'!K278,'[1]Curva Cupon'!L278))^H311</f>
        <v>0</v>
      </c>
    </row>
    <row r="312" spans="1:32" x14ac:dyDescent="0.25">
      <c r="A312" s="1">
        <v>312</v>
      </c>
      <c r="B312" s="2">
        <f t="shared" si="126"/>
        <v>22</v>
      </c>
      <c r="C312" s="2">
        <f t="shared" si="127"/>
        <v>0</v>
      </c>
      <c r="D312" s="2">
        <f t="shared" si="115"/>
        <v>0</v>
      </c>
      <c r="E312" s="2">
        <v>1</v>
      </c>
      <c r="H312" s="82">
        <f t="shared" si="117"/>
        <v>272</v>
      </c>
      <c r="I312" s="83">
        <f t="shared" si="118"/>
        <v>-1092579.4495744626</v>
      </c>
      <c r="J312" s="84">
        <f t="shared" si="108"/>
        <v>-7228.8204457692318</v>
      </c>
      <c r="K312" s="84">
        <f t="shared" si="110"/>
        <v>4235.2936311788753</v>
      </c>
      <c r="L312" s="84">
        <f t="shared" si="111"/>
        <v>11464.114076948106</v>
      </c>
      <c r="M312" s="84">
        <f t="shared" si="112"/>
        <v>0</v>
      </c>
      <c r="N312" s="84">
        <f t="shared" si="104"/>
        <v>-1104043.5636514106</v>
      </c>
      <c r="O312" s="85">
        <f t="shared" si="64"/>
        <v>-1092941.9799104466</v>
      </c>
      <c r="P312" s="85">
        <f t="shared" si="113"/>
        <v>-1104407.4317377119</v>
      </c>
      <c r="Q312" s="84">
        <f t="shared" si="119"/>
        <v>-7231.2190509287857</v>
      </c>
      <c r="R312" s="86">
        <f t="shared" si="120"/>
        <v>-4217.347289987044</v>
      </c>
      <c r="S312" s="86">
        <f t="shared" si="123"/>
        <v>-3013.8717609417417</v>
      </c>
      <c r="T312" s="97">
        <f t="array" ref="T312">(AVERAGE(I312:I323)*INDEX(tasapd,MATCH($I$24&amp;B312&amp;B312,Buck&amp;Madur1&amp;Madur2,0))*$I$25)*(IF($D$40=2,IF(MOD(H312,12)=1,1,0),0))</f>
        <v>0</v>
      </c>
      <c r="U312" s="88">
        <f>(P312/SUM($P$161:$P$172)*$T$149*(1+IF($I$11='[1]Curva Cupon'!$K$6,'[1]Curva Cupon'!K279,'[1]Curva Cupon'!L279))^H312)*E312</f>
        <v>738.73513795770111</v>
      </c>
      <c r="V312" s="89">
        <f t="shared" si="114"/>
        <v>1.2164585475309277</v>
      </c>
      <c r="W312" s="90">
        <f t="shared" si="125"/>
        <v>-69.355504623469685</v>
      </c>
      <c r="X312" s="91">
        <f t="shared" si="116"/>
        <v>-220.31494576111518</v>
      </c>
      <c r="Y312" s="92">
        <f t="shared" si="121"/>
        <v>-288.45399183705393</v>
      </c>
      <c r="Z312" s="94"/>
      <c r="AA312" s="94"/>
      <c r="AB312" s="86">
        <f t="shared" si="122"/>
        <v>138.07337848876131</v>
      </c>
      <c r="AC312" s="95">
        <f t="shared" si="124"/>
        <v>-4179.1342692252583</v>
      </c>
      <c r="AD312" s="95">
        <f>AC312/(1+IF($I$11='[1]Curva Cupon'!K277,'[1]Curva Cupon'!K279,'[1]Curva Cupon'!L279))^H312</f>
        <v>-280.31008829802482</v>
      </c>
      <c r="AE312" s="98">
        <f t="shared" si="103"/>
        <v>4.6288580259667499E-2</v>
      </c>
      <c r="AF312" s="96">
        <f>IF(MOD(H312,12)=6,1,0)*AVERAGE(O306:O317)/(1+IF($I$11='[1]Curva Cupon'!K277,'[1]Curva Cupon'!K279,'[1]Curva Cupon'!L279))^H312</f>
        <v>0</v>
      </c>
    </row>
    <row r="313" spans="1:32" x14ac:dyDescent="0.25">
      <c r="A313" s="1">
        <v>313</v>
      </c>
      <c r="B313" s="2">
        <f t="shared" si="126"/>
        <v>22</v>
      </c>
      <c r="C313" s="2">
        <f t="shared" si="127"/>
        <v>0</v>
      </c>
      <c r="D313" s="2">
        <f t="shared" si="115"/>
        <v>0</v>
      </c>
      <c r="E313" s="2">
        <v>1</v>
      </c>
      <c r="H313" s="82">
        <f t="shared" si="117"/>
        <v>273</v>
      </c>
      <c r="I313" s="83">
        <f t="shared" si="118"/>
        <v>-1104043.5636514106</v>
      </c>
      <c r="J313" s="84">
        <f t="shared" si="108"/>
        <v>-7304.6703276834023</v>
      </c>
      <c r="K313" s="84">
        <f t="shared" si="110"/>
        <v>4235.2936311788753</v>
      </c>
      <c r="L313" s="84">
        <f t="shared" si="111"/>
        <v>11539.963958862278</v>
      </c>
      <c r="M313" s="84">
        <f t="shared" si="112"/>
        <v>0</v>
      </c>
      <c r="N313" s="84">
        <f t="shared" si="104"/>
        <v>-1115583.5276102729</v>
      </c>
      <c r="O313" s="85">
        <f t="shared" si="64"/>
        <v>-1104407.4317377119</v>
      </c>
      <c r="P313" s="85">
        <f t="shared" si="113"/>
        <v>-1115948.7334468914</v>
      </c>
      <c r="Q313" s="84">
        <f t="shared" si="119"/>
        <v>-7307.0777837845053</v>
      </c>
      <c r="R313" s="86">
        <f t="shared" si="120"/>
        <v>-4261.5891555947283</v>
      </c>
      <c r="S313" s="86">
        <f t="shared" si="123"/>
        <v>-3045.488628189777</v>
      </c>
      <c r="T313" s="97">
        <f t="array" ref="T313">(AVERAGE(I313:I324)*INDEX(tasapd,MATCH($I$24&amp;B313&amp;B313,Buck&amp;Madur1&amp;Madur2,0))*$I$25)*(IF($D$40=2,IF(MOD(H313,12)=1,1,0),0))</f>
        <v>0</v>
      </c>
      <c r="U313" s="88">
        <f>(P313/SUM($P$161:$P$172)*$T$149*(1+IF($I$11='[1]Curva Cupon'!$K$6,'[1]Curva Cupon'!K280,'[1]Curva Cupon'!L280))^H313)*E313</f>
        <v>753.90708642127379</v>
      </c>
      <c r="V313" s="89">
        <f t="shared" si="114"/>
        <v>1.2164585475309277</v>
      </c>
      <c r="W313" s="90">
        <f t="shared" si="125"/>
        <v>-70.083074990271058</v>
      </c>
      <c r="X313" s="91">
        <f t="shared" si="116"/>
        <v>-222.6261484085399</v>
      </c>
      <c r="Y313" s="92">
        <f t="shared" si="121"/>
        <v>-291.49276485128007</v>
      </c>
      <c r="Z313" s="94"/>
      <c r="AA313" s="94"/>
      <c r="AB313" s="86">
        <f t="shared" si="122"/>
        <v>138.39148765909994</v>
      </c>
      <c r="AC313" s="95">
        <f t="shared" si="124"/>
        <v>-4229.2799671214307</v>
      </c>
      <c r="AD313" s="95">
        <f>AC313/(1+IF($I$11='[1]Curva Cupon'!K278,'[1]Curva Cupon'!K280,'[1]Curva Cupon'!L280))^H313</f>
        <v>-280.86957252832991</v>
      </c>
      <c r="AE313" s="98">
        <f t="shared" si="103"/>
        <v>4.636256913436905E-2</v>
      </c>
      <c r="AF313" s="96">
        <f>IF(MOD(H313,12)=6,1,0)*AVERAGE(O307:O318)/(1+IF($I$11='[1]Curva Cupon'!K278,'[1]Curva Cupon'!K280,'[1]Curva Cupon'!L280))^H313</f>
        <v>0</v>
      </c>
    </row>
    <row r="314" spans="1:32" x14ac:dyDescent="0.25">
      <c r="A314" s="1">
        <v>314</v>
      </c>
      <c r="B314" s="2">
        <f t="shared" si="126"/>
        <v>22</v>
      </c>
      <c r="C314" s="2">
        <f t="shared" si="127"/>
        <v>0</v>
      </c>
      <c r="D314" s="2">
        <f t="shared" si="115"/>
        <v>0</v>
      </c>
      <c r="E314" s="2">
        <v>1</v>
      </c>
      <c r="H314" s="82">
        <f t="shared" si="117"/>
        <v>274</v>
      </c>
      <c r="I314" s="83">
        <f t="shared" si="118"/>
        <v>-1115583.5276102729</v>
      </c>
      <c r="J314" s="84">
        <f t="shared" si="108"/>
        <v>-7381.0220542711149</v>
      </c>
      <c r="K314" s="84">
        <f t="shared" si="110"/>
        <v>4235.2936311788753</v>
      </c>
      <c r="L314" s="84">
        <f t="shared" si="111"/>
        <v>11616.31568544999</v>
      </c>
      <c r="M314" s="84">
        <f t="shared" si="112"/>
        <v>0</v>
      </c>
      <c r="N314" s="84">
        <f t="shared" si="104"/>
        <v>-1127199.843295723</v>
      </c>
      <c r="O314" s="85">
        <f t="shared" si="64"/>
        <v>-1115948.7334468914</v>
      </c>
      <c r="P314" s="85">
        <f t="shared" si="113"/>
        <v>-1127566.3868826586</v>
      </c>
      <c r="Q314" s="84">
        <f t="shared" si="119"/>
        <v>-7383.4383613137661</v>
      </c>
      <c r="R314" s="86">
        <f t="shared" si="120"/>
        <v>-4306.123703979556</v>
      </c>
      <c r="S314" s="86">
        <f t="shared" si="123"/>
        <v>-3077.3146573342101</v>
      </c>
      <c r="T314" s="97">
        <f t="array" ref="T314">(AVERAGE(I314:I325)*INDEX(tasapd,MATCH($I$24&amp;B314&amp;B314,Buck&amp;Madur1&amp;Madur2,0))*$I$25)*(IF($D$40=2,IF(MOD(H314,12)=1,1,0),0))</f>
        <v>0</v>
      </c>
      <c r="U314" s="88">
        <f>(P314/SUM($P$161:$P$172)*$T$149*(1+IF($I$11='[1]Curva Cupon'!$K$6,'[1]Curva Cupon'!K281,'[1]Curva Cupon'!L281))^H314)*E314</f>
        <v>769.3604346808479</v>
      </c>
      <c r="V314" s="89">
        <f t="shared" si="114"/>
        <v>1.2164585475309277</v>
      </c>
      <c r="W314" s="90">
        <f t="shared" si="125"/>
        <v>-70.81545861059594</v>
      </c>
      <c r="X314" s="91">
        <f t="shared" si="116"/>
        <v>-224.95264085444165</v>
      </c>
      <c r="Y314" s="92">
        <f t="shared" si="121"/>
        <v>-294.55164091750669</v>
      </c>
      <c r="Z314" s="94"/>
      <c r="AA314" s="94"/>
      <c r="AB314" s="86">
        <f t="shared" si="122"/>
        <v>138.71032972556497</v>
      </c>
      <c r="AC314" s="95">
        <f t="shared" si="124"/>
        <v>-4279.9370626581303</v>
      </c>
      <c r="AD314" s="95">
        <f>AC314/(1+IF($I$11='[1]Curva Cupon'!K279,'[1]Curva Cupon'!K281,'[1]Curva Cupon'!L281))^H314</f>
        <v>-281.42423559873771</v>
      </c>
      <c r="AE314" s="98">
        <f t="shared" si="103"/>
        <v>4.6437552000109392E-2</v>
      </c>
      <c r="AF314" s="96">
        <f>IF(MOD(H314,12)=6,1,0)*AVERAGE(O308:O319)/(1+IF($I$11='[1]Curva Cupon'!K279,'[1]Curva Cupon'!K281,'[1]Curva Cupon'!L281))^H314</f>
        <v>0</v>
      </c>
    </row>
    <row r="315" spans="1:32" x14ac:dyDescent="0.25">
      <c r="A315" s="1">
        <v>315</v>
      </c>
      <c r="B315" s="2">
        <f t="shared" si="126"/>
        <v>22</v>
      </c>
      <c r="C315" s="2">
        <f t="shared" si="127"/>
        <v>0</v>
      </c>
      <c r="D315" s="2">
        <f t="shared" si="115"/>
        <v>0</v>
      </c>
      <c r="E315" s="2">
        <v>1</v>
      </c>
      <c r="H315" s="82">
        <f t="shared" si="117"/>
        <v>275</v>
      </c>
      <c r="I315" s="83">
        <f t="shared" si="118"/>
        <v>-1127199.843295723</v>
      </c>
      <c r="J315" s="84">
        <f t="shared" si="108"/>
        <v>-7457.8789458813289</v>
      </c>
      <c r="K315" s="84">
        <f t="shared" si="110"/>
        <v>4235.2936311788753</v>
      </c>
      <c r="L315" s="84">
        <f t="shared" si="111"/>
        <v>11693.172577060204</v>
      </c>
      <c r="M315" s="84">
        <f t="shared" si="112"/>
        <v>0</v>
      </c>
      <c r="N315" s="84">
        <f t="shared" si="104"/>
        <v>-1138893.0158727833</v>
      </c>
      <c r="O315" s="85">
        <f t="shared" si="64"/>
        <v>-1127566.3868826586</v>
      </c>
      <c r="P315" s="85">
        <f t="shared" si="113"/>
        <v>-1139260.8972100362</v>
      </c>
      <c r="Q315" s="84">
        <f t="shared" si="119"/>
        <v>-7460.3041038655265</v>
      </c>
      <c r="R315" s="86">
        <f t="shared" si="120"/>
        <v>-4350.9528716151108</v>
      </c>
      <c r="S315" s="86">
        <f t="shared" si="123"/>
        <v>-3109.3512322504157</v>
      </c>
      <c r="T315" s="97">
        <f t="array" ref="T315">(AVERAGE(I315:I326)*INDEX(tasapd,MATCH($I$24&amp;B315&amp;B315,Buck&amp;Madur1&amp;Madur2,0))*$I$25)*(IF($D$40=2,IF(MOD(H315,12)=1,1,0),0))</f>
        <v>0</v>
      </c>
      <c r="U315" s="88">
        <f>(P315/SUM($P$161:$P$172)*$T$149*(1+IF($I$11='[1]Curva Cupon'!$K$6,'[1]Curva Cupon'!K282,'[1]Curva Cupon'!L282))^H315)*E315</f>
        <v>785.10015738526238</v>
      </c>
      <c r="V315" s="89">
        <f t="shared" si="114"/>
        <v>1.2164585475309277</v>
      </c>
      <c r="W315" s="90">
        <f t="shared" si="125"/>
        <v>-71.552687330316502</v>
      </c>
      <c r="X315" s="91">
        <f t="shared" si="116"/>
        <v>-227.29452426053263</v>
      </c>
      <c r="Y315" s="92">
        <f t="shared" si="121"/>
        <v>-297.63075304331824</v>
      </c>
      <c r="Z315" s="94"/>
      <c r="AA315" s="94"/>
      <c r="AB315" s="86">
        <f t="shared" si="122"/>
        <v>139.02990637668594</v>
      </c>
      <c r="AC315" s="95">
        <f t="shared" si="124"/>
        <v>-4331.1120490556823</v>
      </c>
      <c r="AD315" s="95">
        <f>AC315/(1+IF($I$11='[1]Curva Cupon'!K280,'[1]Curva Cupon'!K282,'[1]Curva Cupon'!L282))^H315</f>
        <v>-281.97420850970576</v>
      </c>
      <c r="AE315" s="98">
        <f t="shared" ref="AE315:AE378" si="128">SUM(AC315:AC326)/AVERAGE(O315:O326)</f>
        <v>4.6513534709838537E-2</v>
      </c>
      <c r="AF315" s="96">
        <f>IF(MOD(H315,12)=6,1,0)*AVERAGE(O309:O320)/(1+IF($I$11='[1]Curva Cupon'!K280,'[1]Curva Cupon'!K282,'[1]Curva Cupon'!L282))^H315</f>
        <v>0</v>
      </c>
    </row>
    <row r="316" spans="1:32" x14ac:dyDescent="0.25">
      <c r="A316" s="1">
        <v>316</v>
      </c>
      <c r="B316" s="2">
        <f t="shared" si="126"/>
        <v>22</v>
      </c>
      <c r="C316" s="2">
        <f t="shared" si="127"/>
        <v>0</v>
      </c>
      <c r="D316" s="2">
        <f t="shared" si="115"/>
        <v>0</v>
      </c>
      <c r="E316" s="2">
        <v>1</v>
      </c>
      <c r="H316" s="82">
        <f t="shared" si="117"/>
        <v>276</v>
      </c>
      <c r="I316" s="83">
        <f t="shared" si="118"/>
        <v>-1138893.0158727833</v>
      </c>
      <c r="J316" s="84">
        <f t="shared" si="108"/>
        <v>-7535.2443448313861</v>
      </c>
      <c r="K316" s="84">
        <f t="shared" si="110"/>
        <v>4235.2936311788753</v>
      </c>
      <c r="L316" s="84">
        <f t="shared" si="111"/>
        <v>11770.537976010262</v>
      </c>
      <c r="M316" s="84">
        <f t="shared" si="112"/>
        <v>0</v>
      </c>
      <c r="N316" s="84">
        <f t="shared" si="104"/>
        <v>-1150663.5538487935</v>
      </c>
      <c r="O316" s="85">
        <f t="shared" si="64"/>
        <v>-1139260.8972100362</v>
      </c>
      <c r="P316" s="85">
        <f t="shared" si="113"/>
        <v>-1151032.7729363637</v>
      </c>
      <c r="Q316" s="84">
        <f t="shared" si="119"/>
        <v>-7537.6783537571318</v>
      </c>
      <c r="R316" s="86">
        <f t="shared" si="120"/>
        <v>-4396.0786077872472</v>
      </c>
      <c r="S316" s="86">
        <f t="shared" si="123"/>
        <v>-3141.5997459698847</v>
      </c>
      <c r="T316" s="97">
        <f t="array" ref="T316">(AVERAGE(I316:I327)*INDEX(tasapd,MATCH($I$24&amp;B316&amp;B316,Buck&amp;Madur1&amp;Madur2,0))*$I$25)*(IF($D$40=2,IF(MOD(H316,12)=1,1,0),0))</f>
        <v>0</v>
      </c>
      <c r="U316" s="88">
        <f>(P316/SUM($P$161:$P$172)*$T$149*(1+IF($I$11='[1]Curva Cupon'!$K$6,'[1]Curva Cupon'!K283,'[1]Curva Cupon'!L283))^H316)*E316</f>
        <v>801.13131493284402</v>
      </c>
      <c r="V316" s="89">
        <f t="shared" si="114"/>
        <v>1.2164585475309277</v>
      </c>
      <c r="W316" s="90">
        <f t="shared" si="125"/>
        <v>-72.294793206006361</v>
      </c>
      <c r="X316" s="91">
        <f t="shared" si="116"/>
        <v>-229.6519004578401</v>
      </c>
      <c r="Y316" s="92">
        <f t="shared" si="121"/>
        <v>-300.73023511631555</v>
      </c>
      <c r="Z316" s="94"/>
      <c r="AA316" s="94"/>
      <c r="AB316" s="86">
        <f t="shared" si="122"/>
        <v>139.35021930488267</v>
      </c>
      <c r="AC316" s="95">
        <f t="shared" si="124"/>
        <v>-4382.8115153239269</v>
      </c>
      <c r="AD316" s="95">
        <f>AC316/(1+IF($I$11='[1]Curva Cupon'!K281,'[1]Curva Cupon'!K283,'[1]Curva Cupon'!L283))^H316</f>
        <v>-282.51962124599919</v>
      </c>
      <c r="AE316" s="98">
        <f t="shared" si="128"/>
        <v>4.6590523267390244E-2</v>
      </c>
      <c r="AF316" s="96">
        <f>IF(MOD(H316,12)=6,1,0)*AVERAGE(O310:O321)/(1+IF($I$11='[1]Curva Cupon'!K281,'[1]Curva Cupon'!K283,'[1]Curva Cupon'!L283))^H316</f>
        <v>0</v>
      </c>
    </row>
    <row r="317" spans="1:32" x14ac:dyDescent="0.25">
      <c r="A317" s="1">
        <v>317</v>
      </c>
      <c r="B317" s="2">
        <f>B316+1</f>
        <v>23</v>
      </c>
      <c r="C317" s="2">
        <f t="shared" si="127"/>
        <v>0</v>
      </c>
      <c r="D317" s="2">
        <f t="shared" si="115"/>
        <v>0</v>
      </c>
      <c r="E317" s="2">
        <v>1</v>
      </c>
      <c r="H317" s="82">
        <f t="shared" si="117"/>
        <v>277</v>
      </c>
      <c r="I317" s="83">
        <f t="shared" si="118"/>
        <v>-1150663.5538487935</v>
      </c>
      <c r="J317" s="84">
        <f t="shared" si="108"/>
        <v>-7613.1216155523625</v>
      </c>
      <c r="K317" s="84">
        <f t="shared" si="110"/>
        <v>4235.2936311788753</v>
      </c>
      <c r="L317" s="84">
        <f t="shared" si="111"/>
        <v>11848.415246731238</v>
      </c>
      <c r="M317" s="84">
        <f t="shared" si="112"/>
        <v>0</v>
      </c>
      <c r="N317" s="84">
        <f t="shared" si="104"/>
        <v>-1162511.9690955246</v>
      </c>
      <c r="O317" s="85">
        <f t="shared" si="64"/>
        <v>-1151032.7729363637</v>
      </c>
      <c r="P317" s="85">
        <f t="shared" si="113"/>
        <v>-1162882.5259334121</v>
      </c>
      <c r="Q317" s="84">
        <f t="shared" si="119"/>
        <v>-7615.5644754196564</v>
      </c>
      <c r="R317" s="86">
        <f t="shared" si="120"/>
        <v>-4441.502874678853</v>
      </c>
      <c r="S317" s="86">
        <f t="shared" si="123"/>
        <v>-3174.0616007408034</v>
      </c>
      <c r="T317" s="97">
        <f t="array" ref="T317">(AVERAGE(I317:I328)*INDEX(tasapd,MATCH($I$24&amp;B317&amp;B317,Buck&amp;Madur1&amp;Madur2,0))*$I$25)*(IF($D$40=2,IF(MOD(H317,12)=1,1,0),0))</f>
        <v>-199635.33980678295</v>
      </c>
      <c r="U317" s="88">
        <f>(P317/SUM($P$161:$P$172)*$T$149*(1+IF($I$11='[1]Curva Cupon'!$K$6,'[1]Curva Cupon'!K284,'[1]Curva Cupon'!L284))^H317)*E317</f>
        <v>817.45905492885777</v>
      </c>
      <c r="V317" s="89">
        <f t="shared" si="114"/>
        <v>1.2164585475309277</v>
      </c>
      <c r="W317" s="90">
        <f t="shared" si="125"/>
        <v>-73.041808506334661</v>
      </c>
      <c r="X317" s="91">
        <f t="shared" si="116"/>
        <v>-232.02487195113468</v>
      </c>
      <c r="Y317" s="92">
        <f t="shared" si="121"/>
        <v>-303.85022190993845</v>
      </c>
      <c r="Z317" s="94"/>
      <c r="AA317" s="94"/>
      <c r="AB317" s="86">
        <f t="shared" si="122"/>
        <v>139.67127020647405</v>
      </c>
      <c r="AC317" s="95">
        <f t="shared" si="124"/>
        <v>-4435.0421477860737</v>
      </c>
      <c r="AD317" s="95">
        <f>AC317/(1+IF($I$11='[1]Curva Cupon'!K282,'[1]Curva Cupon'!K284,'[1]Curva Cupon'!L284))^H317</f>
        <v>-283.06060278956141</v>
      </c>
      <c r="AE317" s="98">
        <f t="shared" si="128"/>
        <v>4.6668523826286591E-2</v>
      </c>
      <c r="AF317" s="96">
        <f>IF(MOD(H317,12)=6,1,0)*AVERAGE(O311:O322)/(1+IF($I$11='[1]Curva Cupon'!K282,'[1]Curva Cupon'!K284,'[1]Curva Cupon'!L284))^H317</f>
        <v>0</v>
      </c>
    </row>
    <row r="318" spans="1:32" x14ac:dyDescent="0.25">
      <c r="A318" s="1">
        <v>318</v>
      </c>
      <c r="B318" s="1">
        <f>B317</f>
        <v>23</v>
      </c>
      <c r="C318" s="2">
        <f t="shared" si="127"/>
        <v>0</v>
      </c>
      <c r="D318" s="2">
        <f t="shared" si="115"/>
        <v>0</v>
      </c>
      <c r="E318" s="2">
        <v>1</v>
      </c>
      <c r="H318" s="82">
        <f t="shared" si="117"/>
        <v>278</v>
      </c>
      <c r="I318" s="83">
        <f t="shared" si="118"/>
        <v>-1162511.9690955246</v>
      </c>
      <c r="J318" s="84">
        <f t="shared" si="108"/>
        <v>-7691.5141447353826</v>
      </c>
      <c r="K318" s="84">
        <f t="shared" si="110"/>
        <v>4235.2936311788753</v>
      </c>
      <c r="L318" s="84">
        <f t="shared" si="111"/>
        <v>11926.807775914258</v>
      </c>
      <c r="M318" s="84">
        <f t="shared" si="112"/>
        <v>0</v>
      </c>
      <c r="N318" s="84">
        <f t="shared" si="104"/>
        <v>-1174438.7768714388</v>
      </c>
      <c r="O318" s="85">
        <f t="shared" si="64"/>
        <v>-1162882.5259334121</v>
      </c>
      <c r="P318" s="85">
        <f t="shared" si="113"/>
        <v>-1174810.6714596436</v>
      </c>
      <c r="Q318" s="84">
        <f t="shared" si="119"/>
        <v>-7693.9658555442247</v>
      </c>
      <c r="R318" s="86">
        <f t="shared" si="120"/>
        <v>-4487.2276474551836</v>
      </c>
      <c r="S318" s="86">
        <f t="shared" si="123"/>
        <v>-3206.7382080890411</v>
      </c>
      <c r="T318" s="97">
        <f t="array" ref="T318">(AVERAGE(I318:I329)*INDEX(tasapd,MATCH($I$24&amp;B318&amp;B318,Buck&amp;Madur1&amp;Madur2,0))*$I$25)*(IF($D$40=2,IF(MOD(H318,12)=1,1,0),0))</f>
        <v>0</v>
      </c>
      <c r="U318" s="88">
        <f>(P318/SUM($P$161:$P$172)*$T$149*(1+IF($I$11='[1]Curva Cupon'!$K$6,'[1]Curva Cupon'!K285,'[1]Curva Cupon'!L285))^H318)*E318</f>
        <v>834.08861366752922</v>
      </c>
      <c r="V318" s="89">
        <f t="shared" si="114"/>
        <v>1.2164585475309277</v>
      </c>
      <c r="W318" s="90">
        <f t="shared" si="125"/>
        <v>-73.793765713469398</v>
      </c>
      <c r="X318" s="91">
        <f t="shared" si="116"/>
        <v>-234.41354192338815</v>
      </c>
      <c r="Y318" s="92">
        <f t="shared" si="121"/>
        <v>-306.99084908932662</v>
      </c>
      <c r="Z318" s="94"/>
      <c r="AA318" s="94"/>
      <c r="AB318" s="86">
        <f t="shared" si="122"/>
        <v>139.99306078168723</v>
      </c>
      <c r="AC318" s="95">
        <f t="shared" si="124"/>
        <v>-4487.8107316275837</v>
      </c>
      <c r="AD318" s="95">
        <f>AC318/(1+IF($I$11='[1]Curva Cupon'!K283,'[1]Curva Cupon'!K285,'[1]Curva Cupon'!L285))^H318</f>
        <v>-283.59728113227402</v>
      </c>
      <c r="AE318" s="98">
        <f t="shared" si="128"/>
        <v>4.6747542688626249E-2</v>
      </c>
      <c r="AF318" s="96">
        <f>IF(MOD(H318,12)=6,1,0)*AVERAGE(O312:O323)/(1+IF($I$11='[1]Curva Cupon'!K283,'[1]Curva Cupon'!K285,'[1]Curva Cupon'!L285))^H318</f>
        <v>0</v>
      </c>
    </row>
    <row r="319" spans="1:32" x14ac:dyDescent="0.25">
      <c r="A319" s="1">
        <v>319</v>
      </c>
      <c r="B319" s="2">
        <f>B318</f>
        <v>23</v>
      </c>
      <c r="C319" s="2">
        <f t="shared" si="127"/>
        <v>0</v>
      </c>
      <c r="D319" s="2">
        <f t="shared" si="115"/>
        <v>0</v>
      </c>
      <c r="E319" s="2">
        <v>1</v>
      </c>
      <c r="H319" s="82">
        <f t="shared" si="117"/>
        <v>279</v>
      </c>
      <c r="I319" s="83">
        <f t="shared" si="118"/>
        <v>-1174438.7768714388</v>
      </c>
      <c r="J319" s="84">
        <f t="shared" si="108"/>
        <v>-7770.4253414788936</v>
      </c>
      <c r="K319" s="84">
        <f t="shared" si="110"/>
        <v>4235.2936311788753</v>
      </c>
      <c r="L319" s="84">
        <f t="shared" si="111"/>
        <v>12005.718972657769</v>
      </c>
      <c r="M319" s="84">
        <f t="shared" si="112"/>
        <v>0</v>
      </c>
      <c r="N319" s="84">
        <f t="shared" si="104"/>
        <v>-1186444.4958440966</v>
      </c>
      <c r="O319" s="85">
        <f t="shared" si="64"/>
        <v>-1174810.6714596436</v>
      </c>
      <c r="P319" s="85">
        <f t="shared" si="113"/>
        <v>-1186817.7281826187</v>
      </c>
      <c r="Q319" s="84">
        <f t="shared" si="119"/>
        <v>-7772.8859032292848</v>
      </c>
      <c r="R319" s="86">
        <f t="shared" si="120"/>
        <v>-4533.254914349759</v>
      </c>
      <c r="S319" s="86">
        <f t="shared" si="123"/>
        <v>-3239.6309888795258</v>
      </c>
      <c r="T319" s="97">
        <f t="array" ref="T319">(AVERAGE(I319:I330)*INDEX(tasapd,MATCH($I$24&amp;B319&amp;B319,Buck&amp;Madur1&amp;Madur2,0))*$I$25)*(IF($D$40=2,IF(MOD(H319,12)=1,1,0),0))</f>
        <v>0</v>
      </c>
      <c r="U319" s="88">
        <f>(P319/SUM($P$161:$P$172)*$T$149*(1+IF($I$11='[1]Curva Cupon'!$K$6,'[1]Curva Cupon'!K286,'[1]Curva Cupon'!L286))^H319)*E319</f>
        <v>851.02531763905336</v>
      </c>
      <c r="V319" s="89">
        <f t="shared" si="114"/>
        <v>1.2164585475309277</v>
      </c>
      <c r="W319" s="90">
        <f t="shared" si="125"/>
        <v>-74.550697524489919</v>
      </c>
      <c r="X319" s="91">
        <f t="shared" si="116"/>
        <v>-236.81801424026054</v>
      </c>
      <c r="Y319" s="92">
        <f t="shared" si="121"/>
        <v>-310.15225321721954</v>
      </c>
      <c r="Z319" s="94"/>
      <c r="AA319" s="94"/>
      <c r="AB319" s="86">
        <f t="shared" si="122"/>
        <v>140.3155927346665</v>
      </c>
      <c r="AC319" s="95">
        <f t="shared" si="124"/>
        <v>-4541.1241524704647</v>
      </c>
      <c r="AD319" s="95">
        <f>AC319/(1+IF($I$11='[1]Curva Cupon'!K284,'[1]Curva Cupon'!K286,'[1]Curva Cupon'!L286))^H319</f>
        <v>-284.12978328860413</v>
      </c>
      <c r="AE319" s="98">
        <f t="shared" si="128"/>
        <v>4.6827586304053662E-2</v>
      </c>
      <c r="AF319" s="96">
        <f>IF(MOD(H319,12)=6,1,0)*AVERAGE(O313:O324)/(1+IF($I$11='[1]Curva Cupon'!K284,'[1]Curva Cupon'!K286,'[1]Curva Cupon'!L286))^H319</f>
        <v>0</v>
      </c>
    </row>
    <row r="320" spans="1:32" x14ac:dyDescent="0.25">
      <c r="A320" s="1">
        <v>320</v>
      </c>
      <c r="B320" s="2">
        <f t="shared" ref="B320:B328" si="129">B319</f>
        <v>23</v>
      </c>
      <c r="C320" s="2">
        <f t="shared" si="127"/>
        <v>0</v>
      </c>
      <c r="D320" s="2">
        <f t="shared" si="115"/>
        <v>0</v>
      </c>
      <c r="E320" s="2">
        <v>1</v>
      </c>
      <c r="H320" s="82">
        <f t="shared" si="117"/>
        <v>280</v>
      </c>
      <c r="I320" s="83">
        <f t="shared" si="118"/>
        <v>-1186444.4958440966</v>
      </c>
      <c r="J320" s="84">
        <f t="shared" si="108"/>
        <v>-7849.8586374369224</v>
      </c>
      <c r="K320" s="84">
        <f t="shared" si="110"/>
        <v>4235.2936311788753</v>
      </c>
      <c r="L320" s="84">
        <f t="shared" si="111"/>
        <v>12085.152268615799</v>
      </c>
      <c r="M320" s="84">
        <f t="shared" si="112"/>
        <v>0</v>
      </c>
      <c r="N320" s="84">
        <f t="shared" si="104"/>
        <v>-1198529.6481127124</v>
      </c>
      <c r="O320" s="85">
        <f t="shared" si="64"/>
        <v>-1186817.7281826187</v>
      </c>
      <c r="P320" s="85">
        <f t="shared" si="113"/>
        <v>-1198904.2182015518</v>
      </c>
      <c r="Q320" s="84">
        <f t="shared" si="119"/>
        <v>-7852.3280501288618</v>
      </c>
      <c r="R320" s="86">
        <f t="shared" si="120"/>
        <v>-4579.5866767508232</v>
      </c>
      <c r="S320" s="86">
        <f t="shared" si="123"/>
        <v>-3272.7413733780386</v>
      </c>
      <c r="T320" s="97">
        <f t="array" ref="T320">(AVERAGE(I320:I331)*INDEX(tasapd,MATCH($I$24&amp;B320&amp;B320,Buck&amp;Madur1&amp;Madur2,0))*$I$25)*(IF($D$40=2,IF(MOD(H320,12)=1,1,0),0))</f>
        <v>0</v>
      </c>
      <c r="U320" s="88">
        <f>(P320/SUM($P$161:$P$172)*$T$149*(1+IF($I$11='[1]Curva Cupon'!$K$6,'[1]Curva Cupon'!K287,'[1]Curva Cupon'!L287))^H320)*E320</f>
        <v>868.27458506200344</v>
      </c>
      <c r="V320" s="89">
        <f t="shared" si="114"/>
        <v>1.2164585475309277</v>
      </c>
      <c r="W320" s="90">
        <f t="shared" si="125"/>
        <v>-75.312636852808865</v>
      </c>
      <c r="X320" s="91">
        <f t="shared" si="116"/>
        <v>-239.23839345461707</v>
      </c>
      <c r="Y320" s="92">
        <f t="shared" si="121"/>
        <v>-313.33457175989503</v>
      </c>
      <c r="Z320" s="94"/>
      <c r="AA320" s="94"/>
      <c r="AB320" s="86">
        <f t="shared" si="122"/>
        <v>140.63886777348242</v>
      </c>
      <c r="AC320" s="95">
        <f t="shared" si="124"/>
        <v>-4594.9893979734188</v>
      </c>
      <c r="AD320" s="95">
        <f>AC320/(1+IF($I$11='[1]Curva Cupon'!K285,'[1]Curva Cupon'!K287,'[1]Curva Cupon'!L287))^H320</f>
        <v>-284.65823530814254</v>
      </c>
      <c r="AE320" s="98">
        <f t="shared" si="128"/>
        <v>4.6908661268805815E-2</v>
      </c>
      <c r="AF320" s="96">
        <f>IF(MOD(H320,12)=6,1,0)*AVERAGE(O314:O325)/(1+IF($I$11='[1]Curva Cupon'!K285,'[1]Curva Cupon'!K287,'[1]Curva Cupon'!L287))^H320</f>
        <v>0</v>
      </c>
    </row>
    <row r="321" spans="1:32" x14ac:dyDescent="0.25">
      <c r="A321" s="1">
        <v>321</v>
      </c>
      <c r="B321" s="2">
        <f t="shared" si="129"/>
        <v>23</v>
      </c>
      <c r="C321" s="2">
        <f t="shared" si="127"/>
        <v>0</v>
      </c>
      <c r="D321" s="2">
        <f t="shared" si="115"/>
        <v>0</v>
      </c>
      <c r="E321" s="2">
        <v>1</v>
      </c>
      <c r="H321" s="82">
        <f t="shared" si="117"/>
        <v>281</v>
      </c>
      <c r="I321" s="83">
        <f t="shared" si="118"/>
        <v>-1198529.6481127124</v>
      </c>
      <c r="J321" s="84">
        <f t="shared" si="108"/>
        <v>-7929.8174869683044</v>
      </c>
      <c r="K321" s="84">
        <f t="shared" si="110"/>
        <v>4235.2936311788753</v>
      </c>
      <c r="L321" s="84">
        <f t="shared" si="111"/>
        <v>12165.111118147179</v>
      </c>
      <c r="M321" s="84">
        <f t="shared" si="112"/>
        <v>0</v>
      </c>
      <c r="N321" s="84">
        <f t="shared" si="104"/>
        <v>-1210694.7592308596</v>
      </c>
      <c r="O321" s="85">
        <f t="shared" si="64"/>
        <v>-1198904.2182015518</v>
      </c>
      <c r="P321" s="85">
        <f t="shared" si="113"/>
        <v>-1211070.6670700163</v>
      </c>
      <c r="Q321" s="84">
        <f t="shared" si="119"/>
        <v>-7932.295750601791</v>
      </c>
      <c r="R321" s="86">
        <f t="shared" si="120"/>
        <v>-4626.224949288382</v>
      </c>
      <c r="S321" s="86">
        <f t="shared" si="123"/>
        <v>-3306.070801313409</v>
      </c>
      <c r="T321" s="97">
        <f t="array" ref="T321">(AVERAGE(I321:I332)*INDEX(tasapd,MATCH($I$24&amp;B321&amp;B321,Buck&amp;Madur1&amp;Madur2,0))*$I$25)*(IF($D$40=2,IF(MOD(H321,12)=1,1,0),0))</f>
        <v>0</v>
      </c>
      <c r="U321" s="88">
        <f>(P321/SUM($P$161:$P$172)*$T$149*(1+IF($I$11='[1]Curva Cupon'!$K$6,'[1]Curva Cupon'!K288,'[1]Curva Cupon'!L288))^H321)*E321</f>
        <v>885.84192744157656</v>
      </c>
      <c r="V321" s="89">
        <f t="shared" si="114"/>
        <v>1.2164585475309277</v>
      </c>
      <c r="W321" s="90">
        <f t="shared" si="125"/>
        <v>-76.079616829603538</v>
      </c>
      <c r="X321" s="91">
        <f t="shared" si="116"/>
        <v>-241.67478481107469</v>
      </c>
      <c r="Y321" s="92">
        <f t="shared" si="121"/>
        <v>-316.53794309314731</v>
      </c>
      <c r="Z321" s="94"/>
      <c r="AA321" s="94"/>
      <c r="AB321" s="86">
        <f t="shared" si="122"/>
        <v>140.96288761014074</v>
      </c>
      <c r="AC321" s="95">
        <f t="shared" si="124"/>
        <v>-4649.4135594582731</v>
      </c>
      <c r="AD321" s="95">
        <f>AC321/(1+IF($I$11='[1]Curva Cupon'!K286,'[1]Curva Cupon'!K288,'[1]Curva Cupon'!L288))^H321</f>
        <v>-285.18276228803251</v>
      </c>
      <c r="AE321" s="98">
        <f t="shared" si="128"/>
        <v>4.6990774324833964E-2</v>
      </c>
      <c r="AF321" s="96">
        <f>IF(MOD(H321,12)=6,1,0)*AVERAGE(O315:O326)/(1+IF($I$11='[1]Curva Cupon'!K286,'[1]Curva Cupon'!K288,'[1]Curva Cupon'!L288))^H321</f>
        <v>0</v>
      </c>
    </row>
    <row r="322" spans="1:32" x14ac:dyDescent="0.25">
      <c r="A322" s="1">
        <v>322</v>
      </c>
      <c r="B322" s="2">
        <f t="shared" si="129"/>
        <v>23</v>
      </c>
      <c r="C322" s="2">
        <f t="shared" si="127"/>
        <v>0</v>
      </c>
      <c r="D322" s="2">
        <f t="shared" si="115"/>
        <v>0</v>
      </c>
      <c r="E322" s="2">
        <v>1</v>
      </c>
      <c r="H322" s="82">
        <f t="shared" si="117"/>
        <v>282</v>
      </c>
      <c r="I322" s="83">
        <f t="shared" si="118"/>
        <v>-1210694.7592308596</v>
      </c>
      <c r="J322" s="84">
        <f t="shared" si="108"/>
        <v>-8010.3053672869091</v>
      </c>
      <c r="K322" s="84">
        <f t="shared" si="110"/>
        <v>4235.2936311788753</v>
      </c>
      <c r="L322" s="84">
        <f t="shared" si="111"/>
        <v>12245.598998465784</v>
      </c>
      <c r="M322" s="84">
        <f t="shared" si="112"/>
        <v>0</v>
      </c>
      <c r="N322" s="84">
        <f t="shared" ref="N322:N385" si="130">I322-L322</f>
        <v>-1222940.3582293254</v>
      </c>
      <c r="O322" s="85">
        <f t="shared" si="64"/>
        <v>-1211070.6670700163</v>
      </c>
      <c r="P322" s="85">
        <f t="shared" si="113"/>
        <v>-1223317.6038187994</v>
      </c>
      <c r="Q322" s="84">
        <f t="shared" si="119"/>
        <v>-8012.7924818619449</v>
      </c>
      <c r="R322" s="86">
        <f t="shared" si="120"/>
        <v>-4673.1717599218146</v>
      </c>
      <c r="S322" s="86">
        <f t="shared" si="123"/>
        <v>-3339.6207219401304</v>
      </c>
      <c r="T322" s="97">
        <f t="array" ref="T322">(AVERAGE(I322:I333)*INDEX(tasapd,MATCH($I$24&amp;B322&amp;B322,Buck&amp;Madur1&amp;Madur2,0))*$I$25)*(IF($D$40=2,IF(MOD(H322,12)=1,1,0),0))</f>
        <v>0</v>
      </c>
      <c r="U322" s="88">
        <f>(P322/SUM($P$161:$P$172)*$T$149*(1+IF($I$11='[1]Curva Cupon'!$K$6,'[1]Curva Cupon'!K289,'[1]Curva Cupon'!L289))^H322)*E322</f>
        <v>903.73295115409712</v>
      </c>
      <c r="V322" s="89">
        <f t="shared" si="114"/>
        <v>1.2164585475309277</v>
      </c>
      <c r="W322" s="90">
        <f t="shared" si="125"/>
        <v>-76.851670805256603</v>
      </c>
      <c r="X322" s="91">
        <f t="shared" si="116"/>
        <v>-244.12729425057921</v>
      </c>
      <c r="Y322" s="92">
        <f t="shared" si="121"/>
        <v>-319.76250650830491</v>
      </c>
      <c r="Z322" s="94"/>
      <c r="AA322" s="94"/>
      <c r="AB322" s="86">
        <f t="shared" si="122"/>
        <v>141.28765396059146</v>
      </c>
      <c r="AC322" s="95">
        <f t="shared" si="124"/>
        <v>-4704.403833563124</v>
      </c>
      <c r="AD322" s="95">
        <f>AC322/(1+IF($I$11='[1]Curva Cupon'!K287,'[1]Curva Cupon'!K289,'[1]Curva Cupon'!L289))^H322</f>
        <v>-285.70348838529196</v>
      </c>
      <c r="AE322" s="98">
        <f t="shared" si="128"/>
        <v>4.7073932358997567E-2</v>
      </c>
      <c r="AF322" s="96">
        <f>IF(MOD(H322,12)=6,1,0)*AVERAGE(O316:O327)/(1+IF($I$11='[1]Curva Cupon'!K287,'[1]Curva Cupon'!K289,'[1]Curva Cupon'!L289))^H322</f>
        <v>-73208.60152841176</v>
      </c>
    </row>
    <row r="323" spans="1:32" x14ac:dyDescent="0.25">
      <c r="A323" s="1">
        <v>323</v>
      </c>
      <c r="B323" s="2">
        <f t="shared" si="129"/>
        <v>23</v>
      </c>
      <c r="C323" s="2">
        <f t="shared" si="127"/>
        <v>0</v>
      </c>
      <c r="D323" s="2">
        <f t="shared" si="115"/>
        <v>0</v>
      </c>
      <c r="E323" s="2">
        <v>1</v>
      </c>
      <c r="H323" s="82">
        <f t="shared" si="117"/>
        <v>283</v>
      </c>
      <c r="I323" s="83">
        <f t="shared" si="118"/>
        <v>-1222940.3582293254</v>
      </c>
      <c r="J323" s="84">
        <f t="shared" si="108"/>
        <v>-8091.325778612857</v>
      </c>
      <c r="K323" s="84">
        <f t="shared" si="110"/>
        <v>4235.2936311788753</v>
      </c>
      <c r="L323" s="84">
        <f t="shared" si="111"/>
        <v>12326.619409791732</v>
      </c>
      <c r="M323" s="84">
        <f t="shared" si="112"/>
        <v>0</v>
      </c>
      <c r="N323" s="84">
        <f t="shared" si="130"/>
        <v>-1235266.977639117</v>
      </c>
      <c r="O323" s="85">
        <f t="shared" si="64"/>
        <v>-1223317.6038187994</v>
      </c>
      <c r="P323" s="85">
        <f t="shared" si="113"/>
        <v>-1235645.5609789083</v>
      </c>
      <c r="Q323" s="84">
        <f t="shared" si="119"/>
        <v>-8093.821744129441</v>
      </c>
      <c r="R323" s="86">
        <f t="shared" si="120"/>
        <v>-4720.4291500280624</v>
      </c>
      <c r="S323" s="86">
        <f t="shared" si="123"/>
        <v>-3373.3925941013786</v>
      </c>
      <c r="T323" s="97">
        <f t="array" ref="T323">(AVERAGE(I323:I334)*INDEX(tasapd,MATCH($I$24&amp;B323&amp;B323,Buck&amp;Madur1&amp;Madur2,0))*$I$25)*(IF($D$40=2,IF(MOD(H323,12)=1,1,0),0))</f>
        <v>0</v>
      </c>
      <c r="U323" s="88">
        <f>(P323/SUM($P$161:$P$172)*$T$149*(1+IF($I$11='[1]Curva Cupon'!$K$6,'[1]Curva Cupon'!K290,'[1]Curva Cupon'!L290))^H323)*E323</f>
        <v>921.95335905822708</v>
      </c>
      <c r="V323" s="89">
        <f t="shared" si="114"/>
        <v>1.2164585475309277</v>
      </c>
      <c r="W323" s="90">
        <f t="shared" si="125"/>
        <v>-77.628832350806519</v>
      </c>
      <c r="X323" s="91">
        <f t="shared" si="116"/>
        <v>-246.59602841501223</v>
      </c>
      <c r="Y323" s="92">
        <f t="shared" si="121"/>
        <v>-323.00840221828781</v>
      </c>
      <c r="Z323" s="94"/>
      <c r="AA323" s="94"/>
      <c r="AB323" s="86">
        <f t="shared" si="122"/>
        <v>141.61316854473816</v>
      </c>
      <c r="AC323" s="95">
        <f t="shared" si="124"/>
        <v>-4759.9675239226317</v>
      </c>
      <c r="AD323" s="95">
        <f>AC323/(1+IF($I$11='[1]Curva Cupon'!K288,'[1]Curva Cupon'!K290,'[1]Curva Cupon'!L290))^H323</f>
        <v>-286.22053682902867</v>
      </c>
      <c r="AE323" s="98">
        <f t="shared" si="128"/>
        <v>4.7158142402327775E-2</v>
      </c>
      <c r="AF323" s="96">
        <f>IF(MOD(H323,12)=6,1,0)*AVERAGE(O317:O328)/(1+IF($I$11='[1]Curva Cupon'!K288,'[1]Curva Cupon'!K290,'[1]Curva Cupon'!L290))^H323</f>
        <v>0</v>
      </c>
    </row>
    <row r="324" spans="1:32" x14ac:dyDescent="0.25">
      <c r="A324" s="1">
        <v>324</v>
      </c>
      <c r="B324" s="2">
        <f t="shared" si="129"/>
        <v>23</v>
      </c>
      <c r="C324" s="2">
        <f t="shared" si="127"/>
        <v>0</v>
      </c>
      <c r="D324" s="2">
        <f t="shared" si="115"/>
        <v>0</v>
      </c>
      <c r="E324" s="2">
        <v>1</v>
      </c>
      <c r="H324" s="82">
        <f t="shared" si="117"/>
        <v>284</v>
      </c>
      <c r="I324" s="83">
        <f t="shared" si="118"/>
        <v>-1235266.977639117</v>
      </c>
      <c r="J324" s="84">
        <f t="shared" si="108"/>
        <v>-8172.8822443247309</v>
      </c>
      <c r="K324" s="84">
        <f t="shared" si="110"/>
        <v>4235.2936311788753</v>
      </c>
      <c r="L324" s="84">
        <f t="shared" si="111"/>
        <v>12408.175875503606</v>
      </c>
      <c r="M324" s="84">
        <f t="shared" si="112"/>
        <v>0</v>
      </c>
      <c r="N324" s="84">
        <f t="shared" si="130"/>
        <v>-1247675.1535146206</v>
      </c>
      <c r="O324" s="85">
        <f t="shared" si="64"/>
        <v>-1235645.5609789083</v>
      </c>
      <c r="P324" s="85">
        <f t="shared" si="113"/>
        <v>-1248055.0746047292</v>
      </c>
      <c r="Q324" s="84">
        <f t="shared" si="119"/>
        <v>-8175.387060782863</v>
      </c>
      <c r="R324" s="86">
        <f t="shared" si="120"/>
        <v>-4767.9991744904064</v>
      </c>
      <c r="S324" s="86">
        <f t="shared" si="123"/>
        <v>-3407.3878862924566</v>
      </c>
      <c r="T324" s="97">
        <f t="array" ref="T324">(AVERAGE(I324:I335)*INDEX(tasapd,MATCH($I$24&amp;B324&amp;B324,Buck&amp;Madur1&amp;Madur2,0))*$I$25)*(IF($D$40=2,IF(MOD(H324,12)=1,1,0),0))</f>
        <v>0</v>
      </c>
      <c r="U324" s="88">
        <f>(P324/SUM($P$161:$P$172)*$T$149*(1+IF($I$11='[1]Curva Cupon'!$K$6,'[1]Curva Cupon'!K291,'[1]Curva Cupon'!L291))^H324)*E324</f>
        <v>940.5089521333299</v>
      </c>
      <c r="V324" s="89">
        <f t="shared" si="114"/>
        <v>1.2164585475309277</v>
      </c>
      <c r="W324" s="90">
        <f t="shared" si="125"/>
        <v>-78.411135259407331</v>
      </c>
      <c r="X324" s="91">
        <f t="shared" si="116"/>
        <v>-249.08109465182864</v>
      </c>
      <c r="Y324" s="92">
        <f t="shared" si="121"/>
        <v>-326.27577136370508</v>
      </c>
      <c r="Z324" s="94"/>
      <c r="AA324" s="94"/>
      <c r="AB324" s="86">
        <f t="shared" si="122"/>
        <v>141.93943308644674</v>
      </c>
      <c r="AC324" s="95">
        <f t="shared" si="124"/>
        <v>-4816.1120428759386</v>
      </c>
      <c r="AD324" s="95">
        <f>AC324/(1+IF($I$11='[1]Curva Cupon'!K289,'[1]Curva Cupon'!K291,'[1]Curva Cupon'!L291))^H324</f>
        <v>-286.73402993255019</v>
      </c>
      <c r="AE324" s="98">
        <f t="shared" si="128"/>
        <v>4.7243411629358266E-2</v>
      </c>
      <c r="AF324" s="96">
        <f>IF(MOD(H324,12)=6,1,0)*AVERAGE(O318:O329)/(1+IF($I$11='[1]Curva Cupon'!K289,'[1]Curva Cupon'!K291,'[1]Curva Cupon'!L291))^H324</f>
        <v>0</v>
      </c>
    </row>
    <row r="325" spans="1:32" x14ac:dyDescent="0.25">
      <c r="A325" s="1">
        <v>325</v>
      </c>
      <c r="B325" s="2">
        <f t="shared" si="129"/>
        <v>23</v>
      </c>
      <c r="C325" s="2">
        <f t="shared" si="127"/>
        <v>0</v>
      </c>
      <c r="D325" s="2">
        <f t="shared" si="115"/>
        <v>0</v>
      </c>
      <c r="E325" s="2">
        <v>1</v>
      </c>
      <c r="H325" s="82">
        <f t="shared" si="117"/>
        <v>285</v>
      </c>
      <c r="I325" s="83">
        <f t="shared" si="118"/>
        <v>-1247675.1535146206</v>
      </c>
      <c r="J325" s="84">
        <f t="shared" si="108"/>
        <v>-8254.9783111128036</v>
      </c>
      <c r="K325" s="84">
        <f t="shared" si="110"/>
        <v>4235.2936311788753</v>
      </c>
      <c r="L325" s="84">
        <f t="shared" si="111"/>
        <v>12490.271942291678</v>
      </c>
      <c r="M325" s="84">
        <f t="shared" si="112"/>
        <v>0</v>
      </c>
      <c r="N325" s="84">
        <f t="shared" si="130"/>
        <v>-1260165.4254569123</v>
      </c>
      <c r="O325" s="85">
        <f t="shared" si="64"/>
        <v>-1248055.0746047292</v>
      </c>
      <c r="P325" s="85">
        <f t="shared" si="113"/>
        <v>-1260546.6842973381</v>
      </c>
      <c r="Q325" s="84">
        <f t="shared" si="119"/>
        <v>-8257.4919785124839</v>
      </c>
      <c r="R325" s="86">
        <f t="shared" si="120"/>
        <v>-4815.8839017878254</v>
      </c>
      <c r="S325" s="86">
        <f t="shared" si="123"/>
        <v>-3441.6080767246585</v>
      </c>
      <c r="T325" s="97">
        <f t="array" ref="T325">(AVERAGE(I325:I336)*INDEX(tasapd,MATCH($I$24&amp;B325&amp;B325,Buck&amp;Madur1&amp;Madur2,0))*$I$25)*(IF($D$40=2,IF(MOD(H325,12)=1,1,0),0))</f>
        <v>0</v>
      </c>
      <c r="U325" s="88">
        <f>(P325/SUM($P$161:$P$172)*$T$149*(1+IF($I$11='[1]Curva Cupon'!$K$6,'[1]Curva Cupon'!K292,'[1]Curva Cupon'!L292))^H325)*E325</f>
        <v>959.40563114544022</v>
      </c>
      <c r="V325" s="89">
        <f t="shared" si="114"/>
        <v>1.2164585475309277</v>
      </c>
      <c r="W325" s="90">
        <f t="shared" si="125"/>
        <v>-79.198613547798388</v>
      </c>
      <c r="X325" s="91">
        <f t="shared" si="116"/>
        <v>-251.58260101872523</v>
      </c>
      <c r="Y325" s="92">
        <f t="shared" si="121"/>
        <v>-329.56475601899268</v>
      </c>
      <c r="Z325" s="94"/>
      <c r="AA325" s="94"/>
      <c r="AB325" s="86">
        <f t="shared" si="122"/>
        <v>142.26644931355489</v>
      </c>
      <c r="AC325" s="95">
        <f t="shared" si="124"/>
        <v>-4872.8449132026471</v>
      </c>
      <c r="AD325" s="95">
        <f>AC325/(1+IF($I$11='[1]Curva Cupon'!K290,'[1]Curva Cupon'!K292,'[1]Curva Cupon'!L292))^H325</f>
        <v>-287.24408910537056</v>
      </c>
      <c r="AE325" s="98">
        <f t="shared" si="128"/>
        <v>4.7329747357520845E-2</v>
      </c>
      <c r="AF325" s="96">
        <f>IF(MOD(H325,12)=6,1,0)*AVERAGE(O319:O330)/(1+IF($I$11='[1]Curva Cupon'!K290,'[1]Curva Cupon'!K292,'[1]Curva Cupon'!L292))^H325</f>
        <v>0</v>
      </c>
    </row>
    <row r="326" spans="1:32" x14ac:dyDescent="0.25">
      <c r="A326" s="1">
        <v>326</v>
      </c>
      <c r="B326" s="2">
        <f t="shared" si="129"/>
        <v>23</v>
      </c>
      <c r="C326" s="2">
        <f t="shared" si="127"/>
        <v>0</v>
      </c>
      <c r="D326" s="2">
        <f t="shared" si="115"/>
        <v>0</v>
      </c>
      <c r="E326" s="2">
        <v>1</v>
      </c>
      <c r="H326" s="82">
        <f t="shared" si="117"/>
        <v>286</v>
      </c>
      <c r="I326" s="83">
        <f t="shared" si="118"/>
        <v>-1260165.4254569123</v>
      </c>
      <c r="J326" s="84">
        <f t="shared" si="108"/>
        <v>-8337.6175491332724</v>
      </c>
      <c r="K326" s="84">
        <f t="shared" si="110"/>
        <v>4235.2936311788753</v>
      </c>
      <c r="L326" s="84">
        <f t="shared" si="111"/>
        <v>12572.911180312149</v>
      </c>
      <c r="M326" s="84">
        <f t="shared" si="112"/>
        <v>0</v>
      </c>
      <c r="N326" s="84">
        <f t="shared" si="130"/>
        <v>-1272738.3366372243</v>
      </c>
      <c r="O326" s="85">
        <f t="shared" si="64"/>
        <v>-1260546.6842973381</v>
      </c>
      <c r="P326" s="85">
        <f t="shared" si="113"/>
        <v>-1273120.9332279675</v>
      </c>
      <c r="Q326" s="84">
        <f t="shared" si="119"/>
        <v>-8340.1400674745</v>
      </c>
      <c r="R326" s="86">
        <f t="shared" si="120"/>
        <v>-4864.0854140849524</v>
      </c>
      <c r="S326" s="86">
        <f t="shared" si="123"/>
        <v>-3476.0546533895476</v>
      </c>
      <c r="T326" s="97">
        <f t="array" ref="T326">(AVERAGE(I326:I337)*INDEX(tasapd,MATCH($I$24&amp;B326&amp;B326,Buck&amp;Madur1&amp;Madur2,0))*$I$25)*(IF($D$40=2,IF(MOD(H326,12)=1,1,0),0))</f>
        <v>0</v>
      </c>
      <c r="U326" s="88">
        <f>(P326/SUM($P$161:$P$172)*$T$149*(1+IF($I$11='[1]Curva Cupon'!$K$6,'[1]Curva Cupon'!K293,'[1]Curva Cupon'!L293))^H326)*E326</f>
        <v>978.6493983413053</v>
      </c>
      <c r="V326" s="89">
        <f t="shared" si="114"/>
        <v>1.2164585475309277</v>
      </c>
      <c r="W326" s="90">
        <f t="shared" si="125"/>
        <v>-79.991301457783621</v>
      </c>
      <c r="X326" s="91">
        <f t="shared" si="116"/>
        <v>-254.10065628833951</v>
      </c>
      <c r="Y326" s="92">
        <f t="shared" si="121"/>
        <v>-332.87549919859219</v>
      </c>
      <c r="Z326" s="94"/>
      <c r="AA326" s="94"/>
      <c r="AB326" s="86">
        <f t="shared" si="122"/>
        <v>142.59421895788091</v>
      </c>
      <c r="AC326" s="95">
        <f t="shared" si="124"/>
        <v>-4930.1737698873267</v>
      </c>
      <c r="AD326" s="95">
        <f>AC326/(1+IF($I$11='[1]Curva Cupon'!K291,'[1]Curva Cupon'!K293,'[1]Curva Cupon'!L293))^H326</f>
        <v>-287.75083486511289</v>
      </c>
      <c r="AE326" s="98">
        <f t="shared" si="128"/>
        <v>4.741715704660375E-2</v>
      </c>
      <c r="AF326" s="96">
        <f>IF(MOD(H326,12)=6,1,0)*AVERAGE(O320:O331)/(1+IF($I$11='[1]Curva Cupon'!K291,'[1]Curva Cupon'!K293,'[1]Curva Cupon'!L293))^H326</f>
        <v>0</v>
      </c>
    </row>
    <row r="327" spans="1:32" x14ac:dyDescent="0.25">
      <c r="A327" s="1">
        <v>327</v>
      </c>
      <c r="B327" s="2">
        <f t="shared" si="129"/>
        <v>23</v>
      </c>
      <c r="C327" s="2">
        <f t="shared" si="127"/>
        <v>0</v>
      </c>
      <c r="D327" s="2">
        <f t="shared" si="115"/>
        <v>0</v>
      </c>
      <c r="E327" s="2">
        <v>1</v>
      </c>
      <c r="H327" s="82">
        <f t="shared" si="117"/>
        <v>287</v>
      </c>
      <c r="I327" s="83">
        <f t="shared" si="118"/>
        <v>-1272738.3366372243</v>
      </c>
      <c r="J327" s="84">
        <f t="shared" si="108"/>
        <v>-8420.803552163512</v>
      </c>
      <c r="K327" s="84">
        <f t="shared" si="110"/>
        <v>4235.2936311788753</v>
      </c>
      <c r="L327" s="84">
        <f t="shared" si="111"/>
        <v>12656.097183342386</v>
      </c>
      <c r="M327" s="84">
        <f t="shared" si="112"/>
        <v>0</v>
      </c>
      <c r="N327" s="84">
        <f t="shared" si="130"/>
        <v>-1285394.4338205666</v>
      </c>
      <c r="O327" s="85">
        <f t="shared" si="64"/>
        <v>-1273120.9332279675</v>
      </c>
      <c r="P327" s="85">
        <f t="shared" si="113"/>
        <v>-1285778.3681616271</v>
      </c>
      <c r="Q327" s="84">
        <f t="shared" si="119"/>
        <v>-8423.3349214462887</v>
      </c>
      <c r="R327" s="86">
        <f t="shared" si="120"/>
        <v>-4912.6058073226222</v>
      </c>
      <c r="S327" s="86">
        <f t="shared" si="123"/>
        <v>-3510.7291141236665</v>
      </c>
      <c r="T327" s="97">
        <f t="array" ref="T327">(AVERAGE(I327:I338)*INDEX(tasapd,MATCH($I$24&amp;B327&amp;B327,Buck&amp;Madur1&amp;Madur2,0))*$I$25)*(IF($D$40=2,IF(MOD(H327,12)=1,1,0),0))</f>
        <v>0</v>
      </c>
      <c r="U327" s="88">
        <f>(P327/SUM($P$161:$P$172)*$T$149*(1+IF($I$11='[1]Curva Cupon'!$K$6,'[1]Curva Cupon'!K294,'[1]Curva Cupon'!L294))^H327)*E327</f>
        <v>998.24635917097055</v>
      </c>
      <c r="V327" s="89">
        <f t="shared" si="114"/>
        <v>1.2164585475309277</v>
      </c>
      <c r="W327" s="90">
        <f t="shared" si="125"/>
        <v>-80.789233457720499</v>
      </c>
      <c r="X327" s="91">
        <f t="shared" si="116"/>
        <v>-256.63536995298011</v>
      </c>
      <c r="Y327" s="92">
        <f t="shared" si="121"/>
        <v>-336.20814486316971</v>
      </c>
      <c r="Z327" s="94"/>
      <c r="AA327" s="94"/>
      <c r="AB327" s="86">
        <f t="shared" si="122"/>
        <v>142.92274375523331</v>
      </c>
      <c r="AC327" s="95">
        <f t="shared" si="124"/>
        <v>-4988.10636191304</v>
      </c>
      <c r="AD327" s="95">
        <f>AC327/(1+IF($I$11='[1]Curva Cupon'!K292,'[1]Curva Cupon'!K294,'[1]Curva Cupon'!L294))^H327</f>
        <v>-288.25438684931112</v>
      </c>
      <c r="AE327" s="98">
        <f t="shared" si="128"/>
        <v>4.7505648298270642E-2</v>
      </c>
      <c r="AF327" s="96">
        <f>IF(MOD(H327,12)=6,1,0)*AVERAGE(O321:O332)/(1+IF($I$11='[1]Curva Cupon'!K292,'[1]Curva Cupon'!K294,'[1]Curva Cupon'!L294))^H327</f>
        <v>0</v>
      </c>
    </row>
    <row r="328" spans="1:32" x14ac:dyDescent="0.25">
      <c r="A328" s="1">
        <v>328</v>
      </c>
      <c r="B328" s="2">
        <f t="shared" si="129"/>
        <v>23</v>
      </c>
      <c r="C328" s="2">
        <f t="shared" si="127"/>
        <v>0</v>
      </c>
      <c r="D328" s="2">
        <f t="shared" si="115"/>
        <v>0</v>
      </c>
      <c r="E328" s="2">
        <v>1</v>
      </c>
      <c r="H328" s="82">
        <f t="shared" si="117"/>
        <v>288</v>
      </c>
      <c r="I328" s="83">
        <f t="shared" si="118"/>
        <v>-1285394.4338205666</v>
      </c>
      <c r="J328" s="84">
        <f t="shared" si="108"/>
        <v>-8504.5399377583726</v>
      </c>
      <c r="K328" s="84">
        <f t="shared" si="110"/>
        <v>4235.2936311788753</v>
      </c>
      <c r="L328" s="84">
        <f t="shared" si="111"/>
        <v>12739.833568937247</v>
      </c>
      <c r="M328" s="84">
        <f t="shared" si="112"/>
        <v>0</v>
      </c>
      <c r="N328" s="84">
        <f t="shared" si="130"/>
        <v>-1298134.2673895038</v>
      </c>
      <c r="O328" s="85">
        <f t="shared" si="64"/>
        <v>-1285778.3681616271</v>
      </c>
      <c r="P328" s="85">
        <f t="shared" si="113"/>
        <v>-1298519.5394808815</v>
      </c>
      <c r="Q328" s="84">
        <f t="shared" si="119"/>
        <v>-8507.0801579826984</v>
      </c>
      <c r="R328" s="86">
        <f t="shared" si="120"/>
        <v>-4961.4471913090174</v>
      </c>
      <c r="S328" s="86">
        <f t="shared" si="123"/>
        <v>-3545.632966673681</v>
      </c>
      <c r="T328" s="97">
        <f t="array" ref="T328">(AVERAGE(I328:I339)*INDEX(tasapd,MATCH($I$24&amp;B328&amp;B328,Buck&amp;Madur1&amp;Madur2,0))*$I$25)*(IF($D$40=2,IF(MOD(H328,12)=1,1,0),0))</f>
        <v>0</v>
      </c>
      <c r="U328" s="88">
        <f>(P328/SUM($P$161:$P$172)*$T$149*(1+IF($I$11='[1]Curva Cupon'!$K$6,'[1]Curva Cupon'!K295,'[1]Curva Cupon'!L295))^H328)*E328</f>
        <v>1018.20272403938</v>
      </c>
      <c r="V328" s="89">
        <f t="shared" si="114"/>
        <v>1.2164585475309277</v>
      </c>
      <c r="W328" s="90">
        <f t="shared" si="125"/>
        <v>-81.592444244019163</v>
      </c>
      <c r="X328" s="91">
        <f t="shared" si="116"/>
        <v>-259.18685222938836</v>
      </c>
      <c r="Y328" s="92">
        <f t="shared" si="121"/>
        <v>-339.56283792587658</v>
      </c>
      <c r="Z328" s="94"/>
      <c r="AA328" s="94"/>
      <c r="AB328" s="86">
        <f t="shared" si="122"/>
        <v>143.25202544541949</v>
      </c>
      <c r="AC328" s="95">
        <f t="shared" si="124"/>
        <v>-5046.6505540843573</v>
      </c>
      <c r="AD328" s="95">
        <f>AC328/(1+IF($I$11='[1]Curva Cupon'!K293,'[1]Curva Cupon'!K295,'[1]Curva Cupon'!L295))^H328</f>
        <v>-288.75486382711176</v>
      </c>
      <c r="AE328" s="98">
        <f t="shared" si="128"/>
        <v>4.7595228855638112E-2</v>
      </c>
      <c r="AF328" s="96">
        <f>IF(MOD(H328,12)=6,1,0)*AVERAGE(O322:O333)/(1+IF($I$11='[1]Curva Cupon'!K293,'[1]Curva Cupon'!K295,'[1]Curva Cupon'!L295))^H328</f>
        <v>0</v>
      </c>
    </row>
    <row r="329" spans="1:32" x14ac:dyDescent="0.25">
      <c r="A329" s="1">
        <v>329</v>
      </c>
      <c r="B329" s="2">
        <f>B328+1</f>
        <v>24</v>
      </c>
      <c r="C329" s="2">
        <f t="shared" si="127"/>
        <v>0</v>
      </c>
      <c r="D329" s="2">
        <f t="shared" si="115"/>
        <v>0</v>
      </c>
      <c r="E329" s="2">
        <v>1</v>
      </c>
      <c r="H329" s="82">
        <f t="shared" si="117"/>
        <v>289</v>
      </c>
      <c r="I329" s="83">
        <f t="shared" si="118"/>
        <v>-1298134.2673895038</v>
      </c>
      <c r="J329" s="84">
        <f t="shared" si="108"/>
        <v>-8588.8303474074819</v>
      </c>
      <c r="K329" s="84">
        <f t="shared" si="110"/>
        <v>4235.2936311788753</v>
      </c>
      <c r="L329" s="84">
        <f t="shared" si="111"/>
        <v>12824.123978586358</v>
      </c>
      <c r="M329" s="84">
        <f t="shared" si="112"/>
        <v>0</v>
      </c>
      <c r="N329" s="84">
        <f t="shared" si="130"/>
        <v>-1310958.3913680902</v>
      </c>
      <c r="O329" s="85">
        <f t="shared" si="64"/>
        <v>-1298519.5394808815</v>
      </c>
      <c r="P329" s="85">
        <f t="shared" si="113"/>
        <v>-1311345.0012097852</v>
      </c>
      <c r="Q329" s="84">
        <f t="shared" si="119"/>
        <v>-8591.379418573355</v>
      </c>
      <c r="R329" s="86">
        <f t="shared" si="120"/>
        <v>-5010.6116898114178</v>
      </c>
      <c r="S329" s="86">
        <f t="shared" si="123"/>
        <v>-3580.7677287619372</v>
      </c>
      <c r="T329" s="97">
        <f t="array" ref="T329">(AVERAGE(I329:I340)*INDEX(tasapd,MATCH($I$24&amp;B329&amp;B329,Buck&amp;Madur1&amp;Madur2,0))*$I$25)*(IF($D$40=2,IF(MOD(H329,12)=1,1,0),0))</f>
        <v>-224720.32787966615</v>
      </c>
      <c r="U329" s="88">
        <f>(P329/SUM($P$161:$P$172)*$T$149*(1+IF($I$11='[1]Curva Cupon'!$K$6,'[1]Curva Cupon'!K296,'[1]Curva Cupon'!L296))^H329)*E329</f>
        <v>1038.5248100874933</v>
      </c>
      <c r="V329" s="89">
        <f t="shared" si="114"/>
        <v>1.2164585475309277</v>
      </c>
      <c r="W329" s="90">
        <f t="shared" si="125"/>
        <v>-82.400968742651187</v>
      </c>
      <c r="X329" s="91">
        <f t="shared" si="116"/>
        <v>-261.7552140635313</v>
      </c>
      <c r="Y329" s="92">
        <f t="shared" si="121"/>
        <v>-342.93972425865155</v>
      </c>
      <c r="Z329" s="94"/>
      <c r="AA329" s="94"/>
      <c r="AB329" s="86">
        <f t="shared" si="122"/>
        <v>143.58206577225542</v>
      </c>
      <c r="AC329" s="95">
        <f t="shared" si="124"/>
        <v>-5105.8143288803376</v>
      </c>
      <c r="AD329" s="95">
        <f>AC329/(1+IF($I$11='[1]Curva Cupon'!K294,'[1]Curva Cupon'!K296,'[1]Curva Cupon'!L296))^H329</f>
        <v>-289.25238371087386</v>
      </c>
      <c r="AE329" s="98">
        <f t="shared" si="128"/>
        <v>4.7685906602909917E-2</v>
      </c>
      <c r="AF329" s="96">
        <f>IF(MOD(H329,12)=6,1,0)*AVERAGE(O323:O334)/(1+IF($I$11='[1]Curva Cupon'!K294,'[1]Curva Cupon'!K296,'[1]Curva Cupon'!L296))^H329</f>
        <v>0</v>
      </c>
    </row>
    <row r="330" spans="1:32" x14ac:dyDescent="0.25">
      <c r="A330" s="1">
        <v>330</v>
      </c>
      <c r="B330" s="1">
        <f>B329</f>
        <v>24</v>
      </c>
      <c r="C330" s="2">
        <f t="shared" si="127"/>
        <v>0</v>
      </c>
      <c r="D330" s="2">
        <f t="shared" si="115"/>
        <v>0</v>
      </c>
      <c r="E330" s="2">
        <v>1</v>
      </c>
      <c r="H330" s="82">
        <f t="shared" si="117"/>
        <v>290</v>
      </c>
      <c r="I330" s="83">
        <f t="shared" si="118"/>
        <v>-1310958.3913680902</v>
      </c>
      <c r="J330" s="84">
        <f t="shared" si="108"/>
        <v>-8673.6784466936169</v>
      </c>
      <c r="K330" s="84">
        <f t="shared" si="110"/>
        <v>4235.2936311788753</v>
      </c>
      <c r="L330" s="84">
        <f t="shared" si="111"/>
        <v>12908.972077872491</v>
      </c>
      <c r="M330" s="84">
        <f t="shared" si="112"/>
        <v>0</v>
      </c>
      <c r="N330" s="84">
        <f t="shared" si="130"/>
        <v>-1323867.3634459628</v>
      </c>
      <c r="O330" s="85">
        <f t="shared" si="64"/>
        <v>-1311345.0012097852</v>
      </c>
      <c r="P330" s="85">
        <f t="shared" si="113"/>
        <v>-1324255.3110379751</v>
      </c>
      <c r="Q330" s="84">
        <f t="shared" si="119"/>
        <v>-8676.2363688010391</v>
      </c>
      <c r="R330" s="86">
        <f t="shared" si="120"/>
        <v>-5060.1014406485638</v>
      </c>
      <c r="S330" s="86">
        <f t="shared" si="123"/>
        <v>-3616.1349281524754</v>
      </c>
      <c r="T330" s="97">
        <f t="array" ref="T330">(AVERAGE(I330:I341)*INDEX(tasapd,MATCH($I$24&amp;B330&amp;B330,Buck&amp;Madur1&amp;Madur2,0))*$I$25)*(IF($D$40=2,IF(MOD(H330,12)=1,1,0),0))</f>
        <v>0</v>
      </c>
      <c r="U330" s="88">
        <f>(P330/SUM($P$161:$P$172)*$T$149*(1+IF($I$11='[1]Curva Cupon'!$K$6,'[1]Curva Cupon'!K297,'[1]Curva Cupon'!L297))^H330)*E330</f>
        <v>1059.2190430033945</v>
      </c>
      <c r="V330" s="89">
        <f t="shared" si="114"/>
        <v>1.2164585475309277</v>
      </c>
      <c r="W330" s="90">
        <f t="shared" si="125"/>
        <v>-83.214842110668386</v>
      </c>
      <c r="X330" s="91">
        <f t="shared" si="116"/>
        <v>-264.34056713542651</v>
      </c>
      <c r="Y330" s="92">
        <f t="shared" si="121"/>
        <v>-346.33895069856396</v>
      </c>
      <c r="Z330" s="94"/>
      <c r="AA330" s="94"/>
      <c r="AB330" s="86">
        <f t="shared" si="122"/>
        <v>143.91286648357456</v>
      </c>
      <c r="AC330" s="95">
        <f t="shared" si="124"/>
        <v>-5165.6057883380081</v>
      </c>
      <c r="AD330" s="95">
        <f>AC330/(1+IF($I$11='[1]Curva Cupon'!K295,'[1]Curva Cupon'!K297,'[1]Curva Cupon'!L297))^H330</f>
        <v>-289.74706356767342</v>
      </c>
      <c r="AE330" s="98">
        <f t="shared" si="128"/>
        <v>4.7777689565066186E-2</v>
      </c>
      <c r="AF330" s="96">
        <f>IF(MOD(H330,12)=6,1,0)*AVERAGE(O324:O335)/(1+IF($I$11='[1]Curva Cupon'!K295,'[1]Curva Cupon'!K297,'[1]Curva Cupon'!L297))^H330</f>
        <v>0</v>
      </c>
    </row>
    <row r="331" spans="1:32" x14ac:dyDescent="0.25">
      <c r="A331" s="1">
        <v>331</v>
      </c>
      <c r="B331" s="2">
        <f>B330</f>
        <v>24</v>
      </c>
      <c r="C331" s="2">
        <f t="shared" si="127"/>
        <v>0</v>
      </c>
      <c r="D331" s="2">
        <f t="shared" si="115"/>
        <v>0</v>
      </c>
      <c r="E331" s="2">
        <v>1</v>
      </c>
      <c r="H331" s="82">
        <f t="shared" si="117"/>
        <v>291</v>
      </c>
      <c r="I331" s="83">
        <f t="shared" si="118"/>
        <v>-1323867.3634459628</v>
      </c>
      <c r="J331" s="84">
        <f t="shared" si="108"/>
        <v>-8759.0879254521042</v>
      </c>
      <c r="K331" s="84">
        <f t="shared" si="110"/>
        <v>4235.2936311788753</v>
      </c>
      <c r="L331" s="84">
        <f t="shared" si="111"/>
        <v>12994.381556630979</v>
      </c>
      <c r="M331" s="84">
        <f t="shared" si="112"/>
        <v>0</v>
      </c>
      <c r="N331" s="84">
        <f t="shared" si="130"/>
        <v>-1336861.7450025938</v>
      </c>
      <c r="O331" s="85">
        <f t="shared" si="64"/>
        <v>-1324255.3110379751</v>
      </c>
      <c r="P331" s="85">
        <f t="shared" si="113"/>
        <v>-1337251.0303449235</v>
      </c>
      <c r="Q331" s="84">
        <f t="shared" si="119"/>
        <v>-8761.6546985010737</v>
      </c>
      <c r="R331" s="86">
        <f t="shared" si="120"/>
        <v>-5109.9185957836162</v>
      </c>
      <c r="S331" s="86">
        <f t="shared" si="123"/>
        <v>-3651.7361027174575</v>
      </c>
      <c r="T331" s="97">
        <f t="array" ref="T331">(AVERAGE(I331:I342)*INDEX(tasapd,MATCH($I$24&amp;B331&amp;B331,Buck&amp;Madur1&amp;Madur2,0))*$I$25)*(IF($D$40=2,IF(MOD(H331,12)=1,1,0),0))</f>
        <v>0</v>
      </c>
      <c r="U331" s="88">
        <f>(P331/SUM($P$161:$P$172)*$T$149*(1+IF($I$11='[1]Curva Cupon'!$K$6,'[1]Curva Cupon'!K298,'[1]Curva Cupon'!L298))^H331)*E331</f>
        <v>1080.2919588639168</v>
      </c>
      <c r="V331" s="89">
        <f t="shared" si="114"/>
        <v>1.2164585475309277</v>
      </c>
      <c r="W331" s="90">
        <f t="shared" si="125"/>
        <v>-84.034099737731836</v>
      </c>
      <c r="X331" s="91">
        <f t="shared" si="116"/>
        <v>-266.94302386399858</v>
      </c>
      <c r="Y331" s="92">
        <f t="shared" si="121"/>
        <v>-349.76066505419948</v>
      </c>
      <c r="Z331" s="94"/>
      <c r="AA331" s="94"/>
      <c r="AB331" s="86">
        <f t="shared" si="122"/>
        <v>144.24442933123728</v>
      </c>
      <c r="AC331" s="95">
        <f t="shared" si="124"/>
        <v>-5226.0331559668111</v>
      </c>
      <c r="AD331" s="95">
        <f>AC331/(1+IF($I$11='[1]Curva Cupon'!K296,'[1]Curva Cupon'!K298,'[1]Curva Cupon'!L298))^H331</f>
        <v>-290.23901963070858</v>
      </c>
      <c r="AE331" s="98">
        <f t="shared" si="128"/>
        <v>4.7870585907605803E-2</v>
      </c>
      <c r="AF331" s="96">
        <f>IF(MOD(H331,12)=6,1,0)*AVERAGE(O325:O336)/(1+IF($I$11='[1]Curva Cupon'!K296,'[1]Curva Cupon'!K298,'[1]Curva Cupon'!L298))^H331</f>
        <v>0</v>
      </c>
    </row>
    <row r="332" spans="1:32" x14ac:dyDescent="0.25">
      <c r="A332" s="1">
        <v>332</v>
      </c>
      <c r="B332" s="2">
        <f t="shared" ref="B332:B340" si="131">B331</f>
        <v>24</v>
      </c>
      <c r="C332" s="2">
        <f t="shared" si="127"/>
        <v>0</v>
      </c>
      <c r="D332" s="2">
        <f t="shared" si="115"/>
        <v>0</v>
      </c>
      <c r="E332" s="2">
        <v>1</v>
      </c>
      <c r="H332" s="82">
        <f t="shared" si="117"/>
        <v>292</v>
      </c>
      <c r="I332" s="83">
        <f t="shared" si="118"/>
        <v>-1336861.7450025938</v>
      </c>
      <c r="J332" s="84">
        <f t="shared" si="108"/>
        <v>-8845.0624979312834</v>
      </c>
      <c r="K332" s="84">
        <f t="shared" si="110"/>
        <v>4235.2936311788753</v>
      </c>
      <c r="L332" s="84">
        <f t="shared" si="111"/>
        <v>13080.356129110158</v>
      </c>
      <c r="M332" s="84">
        <f t="shared" si="112"/>
        <v>0</v>
      </c>
      <c r="N332" s="84">
        <f t="shared" si="130"/>
        <v>-1349942.1011317039</v>
      </c>
      <c r="O332" s="85">
        <f t="shared" si="64"/>
        <v>-1337251.0303449235</v>
      </c>
      <c r="P332" s="85">
        <f t="shared" si="113"/>
        <v>-1350332.7242243506</v>
      </c>
      <c r="Q332" s="84">
        <f t="shared" si="119"/>
        <v>-8847.6381219218019</v>
      </c>
      <c r="R332" s="86">
        <f t="shared" si="120"/>
        <v>-5160.0653214177446</v>
      </c>
      <c r="S332" s="86">
        <f t="shared" si="123"/>
        <v>-3687.5728005040573</v>
      </c>
      <c r="T332" s="97">
        <f t="array" ref="T332">(AVERAGE(I332:I343)*INDEX(tasapd,MATCH($I$24&amp;B332&amp;B332,Buck&amp;Madur1&amp;Madur2,0))*$I$25)*(IF($D$40=2,IF(MOD(H332,12)=1,1,0),0))</f>
        <v>0</v>
      </c>
      <c r="U332" s="88">
        <f>(P332/SUM($P$161:$P$172)*$T$149*(1+IF($I$11='[1]Curva Cupon'!$K$6,'[1]Curva Cupon'!K299,'[1]Curva Cupon'!L299))^H332)*E332</f>
        <v>1101.7502060072745</v>
      </c>
      <c r="V332" s="89">
        <f t="shared" si="114"/>
        <v>1.2164585475309277</v>
      </c>
      <c r="W332" s="90">
        <f t="shared" si="125"/>
        <v>-84.858777247650721</v>
      </c>
      <c r="X332" s="91">
        <f t="shared" si="116"/>
        <v>-269.56269741196826</v>
      </c>
      <c r="Y332" s="92">
        <f t="shared" si="121"/>
        <v>-353.20501611208806</v>
      </c>
      <c r="Z332" s="94"/>
      <c r="AA332" s="94"/>
      <c r="AB332" s="86">
        <f t="shared" si="122"/>
        <v>144.57675607114004</v>
      </c>
      <c r="AC332" s="95">
        <f t="shared" si="124"/>
        <v>-5287.1047786945601</v>
      </c>
      <c r="AD332" s="95">
        <f>AC332/(1+IF($I$11='[1]Curva Cupon'!K297,'[1]Curva Cupon'!K299,'[1]Curva Cupon'!L299))^H332</f>
        <v>-290.72836731060949</v>
      </c>
      <c r="AE332" s="98">
        <f t="shared" si="128"/>
        <v>4.7964603936340271E-2</v>
      </c>
      <c r="AF332" s="96">
        <f>IF(MOD(H332,12)=6,1,0)*AVERAGE(O326:O337)/(1+IF($I$11='[1]Curva Cupon'!K297,'[1]Curva Cupon'!K299,'[1]Curva Cupon'!L299))^H332</f>
        <v>0</v>
      </c>
    </row>
    <row r="333" spans="1:32" x14ac:dyDescent="0.25">
      <c r="A333" s="1">
        <v>333</v>
      </c>
      <c r="B333" s="2">
        <f t="shared" si="131"/>
        <v>24</v>
      </c>
      <c r="C333" s="2">
        <f t="shared" si="127"/>
        <v>0</v>
      </c>
      <c r="D333" s="2">
        <f t="shared" si="115"/>
        <v>0</v>
      </c>
      <c r="E333" s="2">
        <v>1</v>
      </c>
      <c r="H333" s="82">
        <f t="shared" si="117"/>
        <v>293</v>
      </c>
      <c r="I333" s="83">
        <f t="shared" si="118"/>
        <v>-1349942.1011317039</v>
      </c>
      <c r="J333" s="84">
        <f t="shared" si="108"/>
        <v>-8931.605902954032</v>
      </c>
      <c r="K333" s="84">
        <f t="shared" si="110"/>
        <v>4235.2936311788753</v>
      </c>
      <c r="L333" s="84">
        <f t="shared" si="111"/>
        <v>13166.899534132906</v>
      </c>
      <c r="M333" s="84">
        <f t="shared" si="112"/>
        <v>0</v>
      </c>
      <c r="N333" s="84">
        <f t="shared" si="130"/>
        <v>-1363109.0006658367</v>
      </c>
      <c r="O333" s="85">
        <f t="shared" si="64"/>
        <v>-1350332.7242243506</v>
      </c>
      <c r="P333" s="85">
        <f t="shared" si="113"/>
        <v>-1363500.9615088007</v>
      </c>
      <c r="Q333" s="84">
        <f t="shared" si="119"/>
        <v>-8934.190377886096</v>
      </c>
      <c r="R333" s="86">
        <f t="shared" si="120"/>
        <v>-5210.5437980843317</v>
      </c>
      <c r="S333" s="86">
        <f t="shared" si="123"/>
        <v>-3723.6465798017643</v>
      </c>
      <c r="T333" s="97">
        <f t="array" ref="T333">(AVERAGE(I333:I344)*INDEX(tasapd,MATCH($I$24&amp;B333&amp;B333,Buck&amp;Madur1&amp;Madur2,0))*$I$25)*(IF($D$40=2,IF(MOD(H333,12)=1,1,0),0))</f>
        <v>0</v>
      </c>
      <c r="U333" s="88">
        <f>(P333/SUM($P$161:$P$172)*$T$149*(1+IF($I$11='[1]Curva Cupon'!$K$6,'[1]Curva Cupon'!K300,'[1]Curva Cupon'!L300))^H333)*E333</f>
        <v>1123.6005469372433</v>
      </c>
      <c r="V333" s="89">
        <f t="shared" si="114"/>
        <v>1.2164585475309277</v>
      </c>
      <c r="W333" s="90">
        <f t="shared" si="125"/>
        <v>-85.688910499931652</v>
      </c>
      <c r="X333" s="91">
        <f t="shared" si="116"/>
        <v>-272.19970169077334</v>
      </c>
      <c r="Y333" s="92">
        <f t="shared" si="121"/>
        <v>-356.67215364317406</v>
      </c>
      <c r="Z333" s="94"/>
      <c r="AA333" s="94"/>
      <c r="AB333" s="86">
        <f t="shared" si="122"/>
        <v>144.90984846322479</v>
      </c>
      <c r="AC333" s="95">
        <f t="shared" si="124"/>
        <v>-5348.8291288454066</v>
      </c>
      <c r="AD333" s="95">
        <f>AC333/(1+IF($I$11='[1]Curva Cupon'!K298,'[1]Curva Cupon'!K300,'[1]Curva Cupon'!L300))^H333</f>
        <v>-291.21522120665219</v>
      </c>
      <c r="AE333" s="98">
        <f t="shared" si="128"/>
        <v>4.8059752097237673E-2</v>
      </c>
      <c r="AF333" s="96">
        <f>IF(MOD(H333,12)=6,1,0)*AVERAGE(O327:O338)/(1+IF($I$11='[1]Curva Cupon'!K298,'[1]Curva Cupon'!K300,'[1]Curva Cupon'!L300))^H333</f>
        <v>0</v>
      </c>
    </row>
    <row r="334" spans="1:32" x14ac:dyDescent="0.25">
      <c r="A334" s="1">
        <v>334</v>
      </c>
      <c r="B334" s="2">
        <f t="shared" si="131"/>
        <v>24</v>
      </c>
      <c r="C334" s="2">
        <f t="shared" si="127"/>
        <v>0</v>
      </c>
      <c r="D334" s="2">
        <f t="shared" si="115"/>
        <v>0</v>
      </c>
      <c r="E334" s="2">
        <v>1</v>
      </c>
      <c r="H334" s="82">
        <f t="shared" si="117"/>
        <v>294</v>
      </c>
      <c r="I334" s="83">
        <f t="shared" si="118"/>
        <v>-1363109.0006658367</v>
      </c>
      <c r="J334" s="84">
        <f t="shared" si="108"/>
        <v>-9018.7219040803575</v>
      </c>
      <c r="K334" s="84">
        <f t="shared" si="110"/>
        <v>4235.2936311788753</v>
      </c>
      <c r="L334" s="84">
        <f t="shared" si="111"/>
        <v>13254.015535259234</v>
      </c>
      <c r="M334" s="84">
        <f t="shared" si="112"/>
        <v>0</v>
      </c>
      <c r="N334" s="84">
        <f t="shared" si="130"/>
        <v>-1376363.0162010959</v>
      </c>
      <c r="O334" s="85">
        <f t="shared" si="64"/>
        <v>-1363500.9615088007</v>
      </c>
      <c r="P334" s="85">
        <f t="shared" si="113"/>
        <v>-1376756.3147943772</v>
      </c>
      <c r="Q334" s="84">
        <f t="shared" si="119"/>
        <v>-9021.3152299539688</v>
      </c>
      <c r="R334" s="86">
        <f t="shared" si="120"/>
        <v>-5261.3562207437963</v>
      </c>
      <c r="S334" s="86">
        <f t="shared" si="123"/>
        <v>-3759.9590092101726</v>
      </c>
      <c r="T334" s="97">
        <f t="array" ref="T334">(AVERAGE(I334:I345)*INDEX(tasapd,MATCH($I$24&amp;B334&amp;B334,Buck&amp;Madur1&amp;Madur2,0))*$I$25)*(IF($D$40=2,IF(MOD(H334,12)=1,1,0),0))</f>
        <v>0</v>
      </c>
      <c r="U334" s="88">
        <f>(P334/SUM($P$161:$P$172)*$T$149*(1+IF($I$11='[1]Curva Cupon'!$K$6,'[1]Curva Cupon'!K301,'[1]Curva Cupon'!L301))^H334)*E334</f>
        <v>1145.8498602593947</v>
      </c>
      <c r="V334" s="89">
        <f t="shared" si="114"/>
        <v>1.2164585475309277</v>
      </c>
      <c r="W334" s="90">
        <f t="shared" si="125"/>
        <v>-86.524535591338122</v>
      </c>
      <c r="X334" s="91">
        <f t="shared" si="116"/>
        <v>-274.85415136552257</v>
      </c>
      <c r="Y334" s="92">
        <f t="shared" si="121"/>
        <v>-360.16222840932977</v>
      </c>
      <c r="Z334" s="94"/>
      <c r="AA334" s="94"/>
      <c r="AB334" s="86">
        <f t="shared" si="122"/>
        <v>145.24370827148815</v>
      </c>
      <c r="AC334" s="95">
        <f t="shared" si="124"/>
        <v>-5411.2148061503849</v>
      </c>
      <c r="AD334" s="95">
        <f>AC334/(1+IF($I$11='[1]Curva Cupon'!K299,'[1]Curva Cupon'!K301,'[1]Curva Cupon'!L301))^H334</f>
        <v>-291.69969511788003</v>
      </c>
      <c r="AE334" s="98">
        <f t="shared" si="128"/>
        <v>4.8156038976315214E-2</v>
      </c>
      <c r="AF334" s="96">
        <f>IF(MOD(H334,12)=6,1,0)*AVERAGE(O328:O339)/(1+IF($I$11='[1]Curva Cupon'!K299,'[1]Curva Cupon'!K301,'[1]Curva Cupon'!L301))^H334</f>
        <v>-73173.954768198149</v>
      </c>
    </row>
    <row r="335" spans="1:32" x14ac:dyDescent="0.25">
      <c r="A335" s="1">
        <v>335</v>
      </c>
      <c r="B335" s="2">
        <f t="shared" si="131"/>
        <v>24</v>
      </c>
      <c r="C335" s="2">
        <f t="shared" si="127"/>
        <v>0</v>
      </c>
      <c r="D335" s="2">
        <f t="shared" si="115"/>
        <v>0</v>
      </c>
      <c r="E335" s="2">
        <v>1</v>
      </c>
      <c r="H335" s="82">
        <f t="shared" si="117"/>
        <v>295</v>
      </c>
      <c r="I335" s="83">
        <f t="shared" si="118"/>
        <v>-1376363.0162010959</v>
      </c>
      <c r="J335" s="84">
        <f t="shared" si="108"/>
        <v>-9106.4142897710644</v>
      </c>
      <c r="K335" s="84">
        <f t="shared" si="110"/>
        <v>4235.2936311788753</v>
      </c>
      <c r="L335" s="84">
        <f t="shared" si="111"/>
        <v>13341.707920949939</v>
      </c>
      <c r="M335" s="84">
        <f t="shared" si="112"/>
        <v>0</v>
      </c>
      <c r="N335" s="84">
        <f t="shared" si="130"/>
        <v>-1389704.7241220458</v>
      </c>
      <c r="O335" s="85">
        <f t="shared" si="64"/>
        <v>-1376756.3147943772</v>
      </c>
      <c r="P335" s="85">
        <f t="shared" si="113"/>
        <v>-1390099.3604656444</v>
      </c>
      <c r="Q335" s="84">
        <f t="shared" si="119"/>
        <v>-9109.0164665862249</v>
      </c>
      <c r="R335" s="86">
        <f t="shared" si="120"/>
        <v>-5312.5047988790484</v>
      </c>
      <c r="S335" s="86">
        <f t="shared" si="123"/>
        <v>-3796.5116677071765</v>
      </c>
      <c r="T335" s="97">
        <f t="array" ref="T335">(AVERAGE(I335:I346)*INDEX(tasapd,MATCH($I$24&amp;B335&amp;B335,Buck&amp;Madur1&amp;Madur2,0))*$I$25)*(IF($D$40=2,IF(MOD(H335,12)=1,1,0),0))</f>
        <v>0</v>
      </c>
      <c r="U335" s="88">
        <f>(P335/SUM($P$161:$P$172)*$T$149*(1+IF($I$11='[1]Curva Cupon'!$K$6,'[1]Curva Cupon'!K302,'[1]Curva Cupon'!L302))^H335)*E335</f>
        <v>1168.5051426499469</v>
      </c>
      <c r="V335" s="89">
        <f t="shared" si="114"/>
        <v>1.2164585475309277</v>
      </c>
      <c r="W335" s="90">
        <f t="shared" si="125"/>
        <v>-87.365688857460128</v>
      </c>
      <c r="X335" s="91">
        <f t="shared" si="116"/>
        <v>-277.52616185998221</v>
      </c>
      <c r="Y335" s="92">
        <f t="shared" si="121"/>
        <v>-363.67539216991145</v>
      </c>
      <c r="Z335" s="94"/>
      <c r="AA335" s="94"/>
      <c r="AB335" s="86">
        <f t="shared" si="122"/>
        <v>145.57833726399093</v>
      </c>
      <c r="AC335" s="95">
        <f t="shared" si="124"/>
        <v>-5474.2705397910249</v>
      </c>
      <c r="AD335" s="95">
        <f>AC335/(1+IF($I$11='[1]Curva Cupon'!K300,'[1]Curva Cupon'!K302,'[1]Curva Cupon'!L302))^H335</f>
        <v>-292.18190205413043</v>
      </c>
      <c r="AE335" s="98">
        <f t="shared" si="128"/>
        <v>4.825347329957879E-2</v>
      </c>
      <c r="AF335" s="96">
        <f>IF(MOD(H335,12)=6,1,0)*AVERAGE(O329:O340)/(1+IF($I$11='[1]Curva Cupon'!K300,'[1]Curva Cupon'!K302,'[1]Curva Cupon'!L302))^H335</f>
        <v>0</v>
      </c>
    </row>
    <row r="336" spans="1:32" x14ac:dyDescent="0.25">
      <c r="A336" s="1">
        <v>336</v>
      </c>
      <c r="B336" s="2">
        <f t="shared" si="131"/>
        <v>24</v>
      </c>
      <c r="C336" s="2">
        <f t="shared" si="127"/>
        <v>0</v>
      </c>
      <c r="D336" s="2">
        <f t="shared" si="115"/>
        <v>0</v>
      </c>
      <c r="E336" s="2">
        <v>1</v>
      </c>
      <c r="H336" s="82">
        <f t="shared" si="117"/>
        <v>296</v>
      </c>
      <c r="I336" s="83">
        <f t="shared" si="118"/>
        <v>-1389704.7241220458</v>
      </c>
      <c r="J336" s="84">
        <f t="shared" si="108"/>
        <v>-9194.6868735525059</v>
      </c>
      <c r="K336" s="84">
        <f t="shared" si="110"/>
        <v>4235.2936311788753</v>
      </c>
      <c r="L336" s="84">
        <f t="shared" si="111"/>
        <v>13429.980504731382</v>
      </c>
      <c r="M336" s="84">
        <f t="shared" si="112"/>
        <v>0</v>
      </c>
      <c r="N336" s="84">
        <f t="shared" si="130"/>
        <v>-1403134.7046267772</v>
      </c>
      <c r="O336" s="85">
        <f t="shared" si="64"/>
        <v>-1390099.3604656444</v>
      </c>
      <c r="P336" s="85">
        <f t="shared" si="113"/>
        <v>-1403530.6787206931</v>
      </c>
      <c r="Q336" s="84">
        <f t="shared" si="119"/>
        <v>-9197.2979013092154</v>
      </c>
      <c r="R336" s="86">
        <f t="shared" si="120"/>
        <v>-5363.991756591573</v>
      </c>
      <c r="S336" s="86">
        <f t="shared" si="123"/>
        <v>-3833.3061447176424</v>
      </c>
      <c r="T336" s="97">
        <f t="array" ref="T336">(AVERAGE(I336:I347)*INDEX(tasapd,MATCH($I$24&amp;B336&amp;B336,Buck&amp;Madur1&amp;Madur2,0))*$I$25)*(IF($D$40=2,IF(MOD(H336,12)=1,1,0),0))</f>
        <v>0</v>
      </c>
      <c r="U336" s="88">
        <f>(P336/SUM($P$161:$P$172)*$T$149*(1+IF($I$11='[1]Curva Cupon'!$K$6,'[1]Curva Cupon'!K303,'[1]Curva Cupon'!L303))^H336)*E336</f>
        <v>1191.5735108577526</v>
      </c>
      <c r="V336" s="89">
        <f t="shared" si="114"/>
        <v>1.2164585475309277</v>
      </c>
      <c r="W336" s="90">
        <f t="shared" si="125"/>
        <v>-88.21240687429443</v>
      </c>
      <c r="X336" s="91">
        <f t="shared" si="116"/>
        <v>-280.21584936159525</v>
      </c>
      <c r="Y336" s="92">
        <f t="shared" si="121"/>
        <v>-367.21179768835873</v>
      </c>
      <c r="Z336" s="94"/>
      <c r="AA336" s="94"/>
      <c r="AB336" s="86">
        <f t="shared" si="122"/>
        <v>145.91373721286737</v>
      </c>
      <c r="AC336" s="95">
        <f t="shared" si="124"/>
        <v>-5538.0051904766215</v>
      </c>
      <c r="AD336" s="95">
        <f>AC336/(1+IF($I$11='[1]Curva Cupon'!K301,'[1]Curva Cupon'!K303,'[1]Curva Cupon'!L303))^H336</f>
        <v>-292.66195424697065</v>
      </c>
      <c r="AE336" s="98">
        <f t="shared" si="128"/>
        <v>4.8352063933008373E-2</v>
      </c>
      <c r="AF336" s="96">
        <f>IF(MOD(H336,12)=6,1,0)*AVERAGE(O330:O341)/(1+IF($I$11='[1]Curva Cupon'!K301,'[1]Curva Cupon'!K303,'[1]Curva Cupon'!L303))^H336</f>
        <v>0</v>
      </c>
    </row>
    <row r="337" spans="1:32" x14ac:dyDescent="0.25">
      <c r="A337" s="1">
        <v>337</v>
      </c>
      <c r="B337" s="2">
        <f t="shared" si="131"/>
        <v>24</v>
      </c>
      <c r="C337" s="2">
        <f t="shared" si="127"/>
        <v>0</v>
      </c>
      <c r="D337" s="2">
        <f t="shared" si="115"/>
        <v>0</v>
      </c>
      <c r="E337" s="2">
        <v>1</v>
      </c>
      <c r="H337" s="82">
        <f t="shared" si="117"/>
        <v>297</v>
      </c>
      <c r="I337" s="83">
        <f t="shared" si="118"/>
        <v>-1403134.7046267772</v>
      </c>
      <c r="J337" s="84">
        <f t="shared" si="108"/>
        <v>-9283.543494182426</v>
      </c>
      <c r="K337" s="84">
        <f t="shared" si="110"/>
        <v>4235.2936311788753</v>
      </c>
      <c r="L337" s="84">
        <f t="shared" si="111"/>
        <v>13518.8371253613</v>
      </c>
      <c r="M337" s="84">
        <f t="shared" si="112"/>
        <v>0</v>
      </c>
      <c r="N337" s="84">
        <f t="shared" si="130"/>
        <v>-1416653.5417521384</v>
      </c>
      <c r="O337" s="85">
        <f t="shared" si="64"/>
        <v>-1403530.6787206931</v>
      </c>
      <c r="P337" s="85">
        <f t="shared" si="113"/>
        <v>-1417050.8535963716</v>
      </c>
      <c r="Q337" s="84">
        <f t="shared" si="119"/>
        <v>-9286.1633728806846</v>
      </c>
      <c r="R337" s="86">
        <f t="shared" si="120"/>
        <v>-5415.8193326981509</v>
      </c>
      <c r="S337" s="86">
        <f t="shared" si="123"/>
        <v>-3870.3440401825337</v>
      </c>
      <c r="T337" s="97">
        <f t="array" ref="T337">(AVERAGE(I337:I348)*INDEX(tasapd,MATCH($I$24&amp;B337&amp;B337,Buck&amp;Madur1&amp;Madur2,0))*$I$25)*(IF($D$40=2,IF(MOD(H337,12)=1,1,0),0))</f>
        <v>0</v>
      </c>
      <c r="U337" s="88">
        <f>(P337/SUM($P$161:$P$172)*$T$149*(1+IF($I$11='[1]Curva Cupon'!$K$6,'[1]Curva Cupon'!K304,'[1]Curva Cupon'!L304))^H337)*E337</f>
        <v>1215.0622037400076</v>
      </c>
      <c r="V337" s="89">
        <f t="shared" si="114"/>
        <v>1.2164585475309277</v>
      </c>
      <c r="W337" s="90">
        <f t="shared" si="125"/>
        <v>-89.064726459835143</v>
      </c>
      <c r="X337" s="91">
        <f t="shared" si="116"/>
        <v>-282.92333082653431</v>
      </c>
      <c r="Y337" s="92">
        <f t="shared" si="121"/>
        <v>-370.77159873883852</v>
      </c>
      <c r="Z337" s="94"/>
      <c r="AA337" s="94"/>
      <c r="AB337" s="86">
        <f t="shared" si="122"/>
        <v>146.24990989433454</v>
      </c>
      <c r="AC337" s="95">
        <f t="shared" si="124"/>
        <v>-5602.4277525557145</v>
      </c>
      <c r="AD337" s="95">
        <f>AC337/(1+IF($I$11='[1]Curva Cupon'!K302,'[1]Curva Cupon'!K304,'[1]Curva Cupon'!L304))^H337</f>
        <v>-293.13996316054204</v>
      </c>
      <c r="AE337" s="98">
        <f t="shared" si="128"/>
        <v>4.8451819882588003E-2</v>
      </c>
      <c r="AF337" s="96">
        <f>IF(MOD(H337,12)=6,1,0)*AVERAGE(O331:O342)/(1+IF($I$11='[1]Curva Cupon'!K302,'[1]Curva Cupon'!K304,'[1]Curva Cupon'!L304))^H337</f>
        <v>0</v>
      </c>
    </row>
    <row r="338" spans="1:32" x14ac:dyDescent="0.25">
      <c r="A338" s="1">
        <v>338</v>
      </c>
      <c r="B338" s="2">
        <f t="shared" si="131"/>
        <v>24</v>
      </c>
      <c r="C338" s="2">
        <f t="shared" si="127"/>
        <v>0</v>
      </c>
      <c r="D338" s="2">
        <f t="shared" si="115"/>
        <v>0</v>
      </c>
      <c r="E338" s="2">
        <v>1</v>
      </c>
      <c r="H338" s="82">
        <f t="shared" si="117"/>
        <v>298</v>
      </c>
      <c r="I338" s="83">
        <f t="shared" si="118"/>
        <v>-1416653.5417521384</v>
      </c>
      <c r="J338" s="84">
        <f t="shared" si="108"/>
        <v>-9372.9880158168908</v>
      </c>
      <c r="K338" s="84">
        <f t="shared" si="110"/>
        <v>4235.2936311788753</v>
      </c>
      <c r="L338" s="84">
        <f t="shared" si="111"/>
        <v>13608.281646995765</v>
      </c>
      <c r="M338" s="84">
        <f t="shared" si="112"/>
        <v>0</v>
      </c>
      <c r="N338" s="84">
        <f t="shared" si="130"/>
        <v>-1430261.8233991342</v>
      </c>
      <c r="O338" s="85">
        <f t="shared" si="64"/>
        <v>-1417050.8535963716</v>
      </c>
      <c r="P338" s="85">
        <f t="shared" si="113"/>
        <v>-1430660.4729936847</v>
      </c>
      <c r="Q338" s="84">
        <f t="shared" si="119"/>
        <v>-9375.6167454566967</v>
      </c>
      <c r="R338" s="86">
        <f t="shared" si="120"/>
        <v>-5467.9897808282212</v>
      </c>
      <c r="S338" s="86">
        <f t="shared" si="123"/>
        <v>-3907.6269646284754</v>
      </c>
      <c r="T338" s="97">
        <f t="array" ref="T338">(AVERAGE(I338:I349)*INDEX(tasapd,MATCH($I$24&amp;B338&amp;B338,Buck&amp;Madur1&amp;Madur2,0))*$I$25)*(IF($D$40=2,IF(MOD(H338,12)=1,1,0),0))</f>
        <v>0</v>
      </c>
      <c r="U338" s="88">
        <f>(P338/SUM($P$161:$P$172)*$T$149*(1+IF($I$11='[1]Curva Cupon'!$K$6,'[1]Curva Cupon'!K305,'[1]Curva Cupon'!L305))^H338)*E338</f>
        <v>1238.9785843322209</v>
      </c>
      <c r="V338" s="89">
        <f t="shared" si="114"/>
        <v>1.2164585475309277</v>
      </c>
      <c r="W338" s="90">
        <f t="shared" si="125"/>
        <v>-89.92268467567483</v>
      </c>
      <c r="X338" s="91">
        <f t="shared" si="116"/>
        <v>-285.64872398478781</v>
      </c>
      <c r="Y338" s="92">
        <f t="shared" si="121"/>
        <v>-374.3549501129317</v>
      </c>
      <c r="Z338" s="94"/>
      <c r="AA338" s="94"/>
      <c r="AB338" s="86">
        <f t="shared" si="122"/>
        <v>146.58685708870172</v>
      </c>
      <c r="AC338" s="95">
        <f t="shared" si="124"/>
        <v>-5667.5473561623294</v>
      </c>
      <c r="AD338" s="95">
        <f>AC338/(1+IF($I$11='[1]Curva Cupon'!K303,'[1]Curva Cupon'!K305,'[1]Curva Cupon'!L305))^H338</f>
        <v>-293.61603950231483</v>
      </c>
      <c r="AE338" s="98">
        <f t="shared" si="128"/>
        <v>4.8552750294378957E-2</v>
      </c>
      <c r="AF338" s="96">
        <f>IF(MOD(H338,12)=6,1,0)*AVERAGE(O332:O343)/(1+IF($I$11='[1]Curva Cupon'!K303,'[1]Curva Cupon'!K305,'[1]Curva Cupon'!L305))^H338</f>
        <v>0</v>
      </c>
    </row>
    <row r="339" spans="1:32" x14ac:dyDescent="0.25">
      <c r="A339" s="1">
        <v>339</v>
      </c>
      <c r="B339" s="2">
        <f t="shared" si="131"/>
        <v>24</v>
      </c>
      <c r="C339" s="2">
        <f t="shared" si="127"/>
        <v>0</v>
      </c>
      <c r="D339" s="2">
        <f t="shared" si="115"/>
        <v>0</v>
      </c>
      <c r="E339" s="2">
        <v>1</v>
      </c>
      <c r="H339" s="82">
        <f t="shared" si="117"/>
        <v>299</v>
      </c>
      <c r="I339" s="83">
        <f t="shared" si="118"/>
        <v>-1430261.8233991342</v>
      </c>
      <c r="J339" s="84">
        <f t="shared" si="108"/>
        <v>-9463.0243281783441</v>
      </c>
      <c r="K339" s="84">
        <f t="shared" si="110"/>
        <v>4235.2936311788753</v>
      </c>
      <c r="L339" s="84">
        <f t="shared" si="111"/>
        <v>13698.31795935722</v>
      </c>
      <c r="M339" s="84">
        <f t="shared" si="112"/>
        <v>0</v>
      </c>
      <c r="N339" s="84">
        <f t="shared" si="130"/>
        <v>-1443960.1413584915</v>
      </c>
      <c r="O339" s="85">
        <f t="shared" si="64"/>
        <v>-1430660.4729936847</v>
      </c>
      <c r="P339" s="85">
        <f t="shared" si="113"/>
        <v>-1444360.1287033593</v>
      </c>
      <c r="Q339" s="84">
        <f t="shared" si="119"/>
        <v>-9465.6619087596973</v>
      </c>
      <c r="R339" s="86">
        <f t="shared" si="120"/>
        <v>-5520.505369521883</v>
      </c>
      <c r="S339" s="86">
        <f t="shared" si="123"/>
        <v>-3945.1565392378143</v>
      </c>
      <c r="T339" s="97">
        <f t="array" ref="T339">(AVERAGE(I339:I350)*INDEX(tasapd,MATCH($I$24&amp;B339&amp;B339,Buck&amp;Madur1&amp;Madur2,0))*$I$25)*(IF($D$40=2,IF(MOD(H339,12)=1,1,0),0))</f>
        <v>0</v>
      </c>
      <c r="U339" s="88">
        <f>(P339/SUM($P$161:$P$172)*$T$149*(1+IF($I$11='[1]Curva Cupon'!$K$6,'[1]Curva Cupon'!K306,'[1]Curva Cupon'!L306))^H339)*E339</f>
        <v>1263.3301419530339</v>
      </c>
      <c r="V339" s="89">
        <f t="shared" si="114"/>
        <v>1.2164585475309277</v>
      </c>
      <c r="W339" s="90">
        <f t="shared" si="125"/>
        <v>-90.786318828616189</v>
      </c>
      <c r="X339" s="91">
        <f t="shared" si="116"/>
        <v>-288.39214734527951</v>
      </c>
      <c r="Y339" s="92">
        <f t="shared" si="121"/>
        <v>-377.96200762636477</v>
      </c>
      <c r="Z339" s="94"/>
      <c r="AA339" s="94"/>
      <c r="AB339" s="86">
        <f t="shared" si="122"/>
        <v>146.92458058037994</v>
      </c>
      <c r="AC339" s="95">
        <f t="shared" si="124"/>
        <v>-5733.3732693975935</v>
      </c>
      <c r="AD339" s="95">
        <f>AC339/(1+IF($I$11='[1]Curva Cupon'!K304,'[1]Curva Cupon'!K306,'[1]Curva Cupon'!L306))^H339</f>
        <v>-294.09029323375478</v>
      </c>
      <c r="AE339" s="98">
        <f t="shared" si="128"/>
        <v>4.8654864454635176E-2</v>
      </c>
      <c r="AF339" s="96">
        <f>IF(MOD(H339,12)=6,1,0)*AVERAGE(O333:O344)/(1+IF($I$11='[1]Curva Cupon'!K304,'[1]Curva Cupon'!K306,'[1]Curva Cupon'!L306))^H339</f>
        <v>0</v>
      </c>
    </row>
    <row r="340" spans="1:32" x14ac:dyDescent="0.25">
      <c r="A340" s="1">
        <v>340</v>
      </c>
      <c r="B340" s="2">
        <f t="shared" si="131"/>
        <v>24</v>
      </c>
      <c r="C340" s="2">
        <f t="shared" si="127"/>
        <v>0</v>
      </c>
      <c r="D340" s="2">
        <f t="shared" si="115"/>
        <v>0</v>
      </c>
      <c r="E340" s="2">
        <v>1</v>
      </c>
      <c r="H340" s="82">
        <f t="shared" si="117"/>
        <v>300</v>
      </c>
      <c r="I340" s="83">
        <f t="shared" si="118"/>
        <v>-1443960.1413584915</v>
      </c>
      <c r="J340" s="84">
        <f t="shared" si="108"/>
        <v>-9553.6563467247452</v>
      </c>
      <c r="K340" s="84">
        <f t="shared" si="110"/>
        <v>4235.2936311788753</v>
      </c>
      <c r="L340" s="84">
        <f t="shared" si="111"/>
        <v>13788.94997790362</v>
      </c>
      <c r="M340" s="84">
        <f t="shared" si="112"/>
        <v>0</v>
      </c>
      <c r="N340" s="84">
        <f t="shared" si="130"/>
        <v>-1457749.0913363951</v>
      </c>
      <c r="O340" s="85">
        <f t="shared" si="64"/>
        <v>-1444360.1287033593</v>
      </c>
      <c r="P340" s="85">
        <f t="shared" si="113"/>
        <v>-1458150.4164315802</v>
      </c>
      <c r="Q340" s="84">
        <f t="shared" si="119"/>
        <v>-9556.3027782476474</v>
      </c>
      <c r="R340" s="86">
        <f t="shared" si="120"/>
        <v>-5573.3683823285519</v>
      </c>
      <c r="S340" s="86">
        <f t="shared" si="123"/>
        <v>-3982.9343959190956</v>
      </c>
      <c r="T340" s="97">
        <f t="array" ref="T340">(AVERAGE(I340:I351)*INDEX(tasapd,MATCH($I$24&amp;B340&amp;B340,Buck&amp;Madur1&amp;Madur2,0))*$I$25)*(IF($D$40=2,IF(MOD(H340,12)=1,1,0),0))</f>
        <v>0</v>
      </c>
      <c r="U340" s="88">
        <f>(P340/SUM($P$161:$P$172)*$T$149*(1+IF($I$11='[1]Curva Cupon'!$K$6,'[1]Curva Cupon'!K307,'[1]Curva Cupon'!L307))^H340)*E340</f>
        <v>1288.1244943444719</v>
      </c>
      <c r="V340" s="89">
        <f t="shared" si="114"/>
        <v>1.2164585475309277</v>
      </c>
      <c r="W340" s="90">
        <f t="shared" si="125"/>
        <v>-91.655666472294513</v>
      </c>
      <c r="X340" s="91">
        <f t="shared" si="116"/>
        <v>-291.15372020102268</v>
      </c>
      <c r="Y340" s="92">
        <f t="shared" si="121"/>
        <v>-381.59292812578627</v>
      </c>
      <c r="Z340" s="94"/>
      <c r="AA340" s="94"/>
      <c r="AB340" s="86">
        <f t="shared" si="122"/>
        <v>147.26308215789138</v>
      </c>
      <c r="AC340" s="95">
        <f t="shared" si="124"/>
        <v>-5799.9149005472445</v>
      </c>
      <c r="AD340" s="95">
        <f>AC340/(1+IF($I$11='[1]Curva Cupon'!K305,'[1]Curva Cupon'!K307,'[1]Curva Cupon'!L307))^H340</f>
        <v>-294.56283358089991</v>
      </c>
      <c r="AE340" s="98">
        <f t="shared" si="128"/>
        <v>4.8758171789959621E-2</v>
      </c>
      <c r="AF340" s="96">
        <f>IF(MOD(H340,12)=6,1,0)*AVERAGE(O334:O345)/(1+IF($I$11='[1]Curva Cupon'!K305,'[1]Curva Cupon'!K307,'[1]Curva Cupon'!L307))^H340</f>
        <v>0</v>
      </c>
    </row>
    <row r="341" spans="1:32" x14ac:dyDescent="0.25">
      <c r="A341" s="1">
        <v>341</v>
      </c>
      <c r="B341" s="2">
        <f>B340+1</f>
        <v>25</v>
      </c>
      <c r="C341" s="2">
        <f t="shared" si="127"/>
        <v>0</v>
      </c>
      <c r="D341" s="2">
        <f t="shared" si="115"/>
        <v>0</v>
      </c>
      <c r="E341" s="2">
        <v>1</v>
      </c>
      <c r="H341" s="82">
        <f t="shared" si="117"/>
        <v>301</v>
      </c>
      <c r="I341" s="83">
        <f t="shared" si="118"/>
        <v>-1457749.0913363951</v>
      </c>
      <c r="J341" s="84">
        <f t="shared" si="108"/>
        <v>-9644.888012819858</v>
      </c>
      <c r="K341" s="84">
        <f t="shared" si="110"/>
        <v>4235.2936311788753</v>
      </c>
      <c r="L341" s="84">
        <f t="shared" si="111"/>
        <v>13880.181643998734</v>
      </c>
      <c r="M341" s="84">
        <f t="shared" si="112"/>
        <v>0</v>
      </c>
      <c r="N341" s="84">
        <f t="shared" si="130"/>
        <v>-1471629.2729803938</v>
      </c>
      <c r="O341" s="85">
        <f t="shared" si="64"/>
        <v>-1458150.4164315802</v>
      </c>
      <c r="P341" s="85">
        <f t="shared" si="113"/>
        <v>-1472031.9358258962</v>
      </c>
      <c r="Q341" s="84">
        <f t="shared" si="119"/>
        <v>-9647.5432952843075</v>
      </c>
      <c r="R341" s="86">
        <f t="shared" si="120"/>
        <v>-5626.5811179062621</v>
      </c>
      <c r="S341" s="86">
        <f t="shared" si="123"/>
        <v>-4020.9621773780455</v>
      </c>
      <c r="T341" s="97">
        <f t="array" ref="T341">(AVERAGE(I341:I352)*INDEX(tasapd,MATCH($I$24&amp;B341&amp;B341,Buck&amp;Madur1&amp;Madur2,0))*$I$25)*(IF($D$40=2,IF(MOD(H341,12)=1,1,0),0))</f>
        <v>-251871.04722475016</v>
      </c>
      <c r="U341" s="88">
        <f>(P341/SUM($P$161:$P$172)*$T$149*(1+IF($I$11='[1]Curva Cupon'!$K$6,'[1]Curva Cupon'!K308,'[1]Curva Cupon'!L308))^H341)*E341</f>
        <v>1313.3693898482188</v>
      </c>
      <c r="V341" s="89">
        <f t="shared" si="114"/>
        <v>1.2164585475309277</v>
      </c>
      <c r="W341" s="90">
        <f t="shared" si="125"/>
        <v>-92.530765408810765</v>
      </c>
      <c r="X341" s="91">
        <f t="shared" si="116"/>
        <v>-293.93356263430735</v>
      </c>
      <c r="Y341" s="92">
        <f t="shared" si="121"/>
        <v>-385.24786949558722</v>
      </c>
      <c r="Z341" s="94"/>
      <c r="AA341" s="94"/>
      <c r="AB341" s="86">
        <f t="shared" si="122"/>
        <v>147.60236361387874</v>
      </c>
      <c r="AC341" s="95">
        <f t="shared" si="124"/>
        <v>-5867.1818003357303</v>
      </c>
      <c r="AD341" s="95">
        <f>AC341/(1+IF($I$11='[1]Curva Cupon'!K306,'[1]Curva Cupon'!K308,'[1]Curva Cupon'!L308))^H341</f>
        <v>-295.03376904485253</v>
      </c>
      <c r="AE341" s="98">
        <f t="shared" si="128"/>
        <v>4.8862681867500771E-2</v>
      </c>
      <c r="AF341" s="96">
        <f>IF(MOD(H341,12)=6,1,0)*AVERAGE(O335:O346)/(1+IF($I$11='[1]Curva Cupon'!K306,'[1]Curva Cupon'!K308,'[1]Curva Cupon'!L308))^H341</f>
        <v>0</v>
      </c>
    </row>
    <row r="342" spans="1:32" x14ac:dyDescent="0.25">
      <c r="A342" s="1">
        <v>342</v>
      </c>
      <c r="B342" s="1">
        <f>B341</f>
        <v>25</v>
      </c>
      <c r="C342" s="2">
        <f t="shared" si="127"/>
        <v>0</v>
      </c>
      <c r="D342" s="2">
        <f t="shared" si="115"/>
        <v>0</v>
      </c>
      <c r="E342" s="2">
        <v>1</v>
      </c>
      <c r="H342" s="82">
        <f t="shared" si="117"/>
        <v>302</v>
      </c>
      <c r="I342" s="83">
        <f t="shared" si="118"/>
        <v>-1471629.2729803938</v>
      </c>
      <c r="J342" s="84">
        <f t="shared" si="108"/>
        <v>-9736.7232939046407</v>
      </c>
      <c r="K342" s="84">
        <f t="shared" si="110"/>
        <v>4235.2936311788753</v>
      </c>
      <c r="L342" s="84">
        <f t="shared" si="111"/>
        <v>13972.016925083517</v>
      </c>
      <c r="M342" s="84">
        <f t="shared" si="112"/>
        <v>0</v>
      </c>
      <c r="N342" s="84">
        <f t="shared" si="130"/>
        <v>-1485601.2899054773</v>
      </c>
      <c r="O342" s="85">
        <f t="shared" si="64"/>
        <v>-1472031.9358258962</v>
      </c>
      <c r="P342" s="85">
        <f t="shared" si="113"/>
        <v>-1486005.290501297</v>
      </c>
      <c r="Q342" s="84">
        <f t="shared" si="119"/>
        <v>-9739.3874273106394</v>
      </c>
      <c r="R342" s="86">
        <f t="shared" si="120"/>
        <v>-5680.1458901216347</v>
      </c>
      <c r="S342" s="86">
        <f t="shared" si="123"/>
        <v>-4059.2415371890047</v>
      </c>
      <c r="T342" s="97">
        <f t="array" ref="T342">(AVERAGE(I342:I353)*INDEX(tasapd,MATCH($I$24&amp;B342&amp;B342,Buck&amp;Madur1&amp;Madur2,0))*$I$25)*(IF($D$40=2,IF(MOD(H342,12)=1,1,0),0))</f>
        <v>0</v>
      </c>
      <c r="U342" s="88">
        <f>(P342/SUM($P$161:$P$172)*$T$149*(1+IF($I$11='[1]Curva Cupon'!$K$6,'[1]Curva Cupon'!K309,'[1]Curva Cupon'!L309))^H342)*E342</f>
        <v>1339.072709618518</v>
      </c>
      <c r="V342" s="89">
        <f t="shared" si="114"/>
        <v>1.2164585475309277</v>
      </c>
      <c r="W342" s="90">
        <f t="shared" si="125"/>
        <v>-93.411653690375502</v>
      </c>
      <c r="X342" s="91">
        <f t="shared" si="116"/>
        <v>-296.73179552192249</v>
      </c>
      <c r="Y342" s="92">
        <f t="shared" si="121"/>
        <v>-388.92699066476706</v>
      </c>
      <c r="Z342" s="94"/>
      <c r="AA342" s="94"/>
      <c r="AB342" s="86">
        <f t="shared" si="122"/>
        <v>147.94242674511483</v>
      </c>
      <c r="AC342" s="95">
        <f t="shared" si="124"/>
        <v>-5935.1836642174048</v>
      </c>
      <c r="AD342" s="95">
        <f>AC342/(1+IF($I$11='[1]Curva Cupon'!K307,'[1]Curva Cupon'!K309,'[1]Curva Cupon'!L309))^H342</f>
        <v>-295.50320741218411</v>
      </c>
      <c r="AE342" s="98">
        <f t="shared" si="128"/>
        <v>4.8968404395188105E-2</v>
      </c>
      <c r="AF342" s="96">
        <f>IF(MOD(H342,12)=6,1,0)*AVERAGE(O336:O347)/(1+IF($I$11='[1]Curva Cupon'!K307,'[1]Curva Cupon'!K309,'[1]Curva Cupon'!L309))^H342</f>
        <v>0</v>
      </c>
    </row>
    <row r="343" spans="1:32" x14ac:dyDescent="0.25">
      <c r="A343" s="1">
        <v>343</v>
      </c>
      <c r="B343" s="2">
        <f>B342</f>
        <v>25</v>
      </c>
      <c r="C343" s="2">
        <f t="shared" si="127"/>
        <v>0</v>
      </c>
      <c r="D343" s="2">
        <f t="shared" si="115"/>
        <v>0</v>
      </c>
      <c r="E343" s="2">
        <v>1</v>
      </c>
      <c r="H343" s="82">
        <f t="shared" si="117"/>
        <v>303</v>
      </c>
      <c r="I343" s="83">
        <f t="shared" si="118"/>
        <v>-1485601.2899054773</v>
      </c>
      <c r="J343" s="84">
        <f t="shared" si="108"/>
        <v>-9829.1661836697876</v>
      </c>
      <c r="K343" s="84">
        <f t="shared" si="110"/>
        <v>4235.2936311788753</v>
      </c>
      <c r="L343" s="84">
        <f t="shared" si="111"/>
        <v>14064.459814848662</v>
      </c>
      <c r="M343" s="84">
        <f t="shared" si="112"/>
        <v>0</v>
      </c>
      <c r="N343" s="84">
        <f t="shared" si="130"/>
        <v>-1499665.7497203259</v>
      </c>
      <c r="O343" s="85">
        <f t="shared" si="64"/>
        <v>-1486005.290501297</v>
      </c>
      <c r="P343" s="85">
        <f t="shared" si="113"/>
        <v>-1500071.0880664629</v>
      </c>
      <c r="Q343" s="84">
        <f t="shared" si="119"/>
        <v>-9831.8391680173354</v>
      </c>
      <c r="R343" s="86">
        <f t="shared" si="120"/>
        <v>-5734.0650281504968</v>
      </c>
      <c r="S343" s="86">
        <f t="shared" si="123"/>
        <v>-4097.7741398668386</v>
      </c>
      <c r="T343" s="97">
        <f t="array" ref="T343">(AVERAGE(I343:I354)*INDEX(tasapd,MATCH($I$24&amp;B343&amp;B343,Buck&amp;Madur1&amp;Madur2,0))*$I$25)*(IF($D$40=2,IF(MOD(H343,12)=1,1,0),0))</f>
        <v>0</v>
      </c>
      <c r="U343" s="88">
        <f>(P343/SUM($P$161:$P$172)*$T$149*(1+IF($I$11='[1]Curva Cupon'!$K$6,'[1]Curva Cupon'!K310,'[1]Curva Cupon'!L310))^H343)*E343</f>
        <v>1365.2424698723225</v>
      </c>
      <c r="V343" s="89">
        <f t="shared" si="114"/>
        <v>1.2164585475309277</v>
      </c>
      <c r="W343" s="90">
        <f t="shared" si="125"/>
        <v>-94.298369620963655</v>
      </c>
      <c r="X343" s="91">
        <f t="shared" si="116"/>
        <v>-299.54854054041283</v>
      </c>
      <c r="Y343" s="92">
        <f t="shared" si="121"/>
        <v>-392.63045161384559</v>
      </c>
      <c r="Z343" s="94"/>
      <c r="AA343" s="94"/>
      <c r="AB343" s="86">
        <f t="shared" si="122"/>
        <v>148.28327335251208</v>
      </c>
      <c r="AC343" s="95">
        <f t="shared" si="124"/>
        <v>-6003.9303347055184</v>
      </c>
      <c r="AD343" s="95">
        <f>AC343/(1+IF($I$11='[1]Curva Cupon'!K308,'[1]Curva Cupon'!K310,'[1]Curva Cupon'!L310))^H343</f>
        <v>-295.97125576525571</v>
      </c>
      <c r="AE343" s="98">
        <f t="shared" si="128"/>
        <v>4.9075349222005411E-2</v>
      </c>
      <c r="AF343" s="96">
        <f>IF(MOD(H343,12)=6,1,0)*AVERAGE(O337:O348)/(1+IF($I$11='[1]Curva Cupon'!K308,'[1]Curva Cupon'!K310,'[1]Curva Cupon'!L310))^H343</f>
        <v>0</v>
      </c>
    </row>
    <row r="344" spans="1:32" x14ac:dyDescent="0.25">
      <c r="A344" s="1">
        <v>344</v>
      </c>
      <c r="B344" s="2">
        <f t="shared" ref="B344:B352" si="132">B343</f>
        <v>25</v>
      </c>
      <c r="C344" s="2">
        <f t="shared" si="127"/>
        <v>0</v>
      </c>
      <c r="D344" s="2">
        <f t="shared" si="115"/>
        <v>0</v>
      </c>
      <c r="E344" s="2">
        <v>1</v>
      </c>
      <c r="H344" s="82">
        <f t="shared" si="117"/>
        <v>304</v>
      </c>
      <c r="I344" s="83">
        <f t="shared" si="118"/>
        <v>-1499665.7497203259</v>
      </c>
      <c r="J344" s="84">
        <f t="shared" si="108"/>
        <v>-9922.2207022293987</v>
      </c>
      <c r="K344" s="84">
        <f t="shared" si="110"/>
        <v>4235.2936311788753</v>
      </c>
      <c r="L344" s="84">
        <f t="shared" si="111"/>
        <v>14157.514333408275</v>
      </c>
      <c r="M344" s="84">
        <f t="shared" si="112"/>
        <v>0</v>
      </c>
      <c r="N344" s="84">
        <f t="shared" si="130"/>
        <v>-1513823.2640537343</v>
      </c>
      <c r="O344" s="85">
        <f t="shared" si="64"/>
        <v>-1500071.0880664629</v>
      </c>
      <c r="P344" s="85">
        <f t="shared" si="113"/>
        <v>-1514229.9401501885</v>
      </c>
      <c r="Q344" s="84">
        <f t="shared" si="119"/>
        <v>-9924.9025375184956</v>
      </c>
      <c r="R344" s="86">
        <f t="shared" si="120"/>
        <v>-5788.3408765791746</v>
      </c>
      <c r="S344" s="86">
        <f t="shared" si="123"/>
        <v>-4136.561660939321</v>
      </c>
      <c r="T344" s="97">
        <f t="array" ref="T344">(AVERAGE(I344:I355)*INDEX(tasapd,MATCH($I$24&amp;B344&amp;B344,Buck&amp;Madur1&amp;Madur2,0))*$I$25)*(IF($D$40=2,IF(MOD(H344,12)=1,1,0),0))</f>
        <v>0</v>
      </c>
      <c r="U344" s="88">
        <f>(P344/SUM($P$161:$P$172)*$T$149*(1+IF($I$11='[1]Curva Cupon'!$K$6,'[1]Curva Cupon'!K311,'[1]Curva Cupon'!L311))^H344)*E344</f>
        <v>1391.8868241773005</v>
      </c>
      <c r="V344" s="89">
        <f t="shared" si="114"/>
        <v>1.2164585475309277</v>
      </c>
      <c r="W344" s="90">
        <f t="shared" si="125"/>
        <v>-95.190951757980272</v>
      </c>
      <c r="X344" s="91">
        <f t="shared" si="116"/>
        <v>-302.38392017137022</v>
      </c>
      <c r="Y344" s="92">
        <f t="shared" si="121"/>
        <v>-396.35841338181956</v>
      </c>
      <c r="Z344" s="94"/>
      <c r="AA344" s="94"/>
      <c r="AB344" s="86">
        <f t="shared" si="122"/>
        <v>148.62490524113213</v>
      </c>
      <c r="AC344" s="95">
        <f t="shared" si="124"/>
        <v>-6073.4318037395733</v>
      </c>
      <c r="AD344" s="95">
        <f>AC344/(1+IF($I$11='[1]Curva Cupon'!K309,'[1]Curva Cupon'!K311,'[1]Curva Cupon'!L311))^H344</f>
        <v>-296.43802049245465</v>
      </c>
      <c r="AE344" s="98">
        <f t="shared" si="128"/>
        <v>4.9183526338301718E-2</v>
      </c>
      <c r="AF344" s="96">
        <f>IF(MOD(H344,12)=6,1,0)*AVERAGE(O338:O349)/(1+IF($I$11='[1]Curva Cupon'!K309,'[1]Curva Cupon'!K311,'[1]Curva Cupon'!L311))^H344</f>
        <v>0</v>
      </c>
    </row>
    <row r="345" spans="1:32" x14ac:dyDescent="0.25">
      <c r="A345" s="1">
        <v>345</v>
      </c>
      <c r="B345" s="2">
        <f t="shared" si="132"/>
        <v>25</v>
      </c>
      <c r="C345" s="2">
        <f t="shared" si="127"/>
        <v>0</v>
      </c>
      <c r="D345" s="2">
        <f t="shared" si="115"/>
        <v>0</v>
      </c>
      <c r="E345" s="2">
        <v>1</v>
      </c>
      <c r="H345" s="82">
        <f t="shared" si="117"/>
        <v>305</v>
      </c>
      <c r="I345" s="83">
        <f t="shared" si="118"/>
        <v>-1513823.2640537343</v>
      </c>
      <c r="J345" s="84">
        <f t="shared" si="108"/>
        <v>-10015.89089629581</v>
      </c>
      <c r="K345" s="84">
        <f t="shared" si="110"/>
        <v>4235.2936311788753</v>
      </c>
      <c r="L345" s="84">
        <f t="shared" si="111"/>
        <v>14251.184527474685</v>
      </c>
      <c r="M345" s="84">
        <f t="shared" si="112"/>
        <v>0</v>
      </c>
      <c r="N345" s="84">
        <f t="shared" si="130"/>
        <v>-1528074.4485812089</v>
      </c>
      <c r="O345" s="85">
        <f t="shared" si="64"/>
        <v>-1514229.9401501885</v>
      </c>
      <c r="P345" s="85">
        <f t="shared" si="113"/>
        <v>-1528482.4624279805</v>
      </c>
      <c r="Q345" s="84">
        <f t="shared" si="119"/>
        <v>-10018.581582526454</v>
      </c>
      <c r="R345" s="86">
        <f t="shared" si="120"/>
        <v>-5842.9757955064542</v>
      </c>
      <c r="S345" s="86">
        <f t="shared" si="123"/>
        <v>-4175.6057870200002</v>
      </c>
      <c r="T345" s="97">
        <f t="array" ref="T345">(AVERAGE(I345:I356)*INDEX(tasapd,MATCH($I$24&amp;B345&amp;B345,Buck&amp;Madur1&amp;Madur2,0))*$I$25)*(IF($D$40=2,IF(MOD(H345,12)=1,1,0),0))</f>
        <v>0</v>
      </c>
      <c r="U345" s="88">
        <f>(P345/SUM($P$161:$P$172)*$T$149*(1+IF($I$11='[1]Curva Cupon'!$K$6,'[1]Curva Cupon'!K312,'[1]Curva Cupon'!L312))^H345)*E345</f>
        <v>1419.0140657783552</v>
      </c>
      <c r="V345" s="89">
        <f t="shared" si="114"/>
        <v>1.2164585475309277</v>
      </c>
      <c r="W345" s="90">
        <f t="shared" si="125"/>
        <v>-96.089438913937371</v>
      </c>
      <c r="X345" s="91">
        <f t="shared" si="116"/>
        <v>-305.23805770676006</v>
      </c>
      <c r="Y345" s="92">
        <f t="shared" si="121"/>
        <v>-400.11103807316653</v>
      </c>
      <c r="Z345" s="94"/>
      <c r="AA345" s="94"/>
      <c r="AB345" s="86">
        <f t="shared" si="122"/>
        <v>148.9673242201952</v>
      </c>
      <c r="AC345" s="95">
        <f t="shared" si="124"/>
        <v>-6143.6982150917165</v>
      </c>
      <c r="AD345" s="95">
        <f>AC345/(1+IF($I$11='[1]Curva Cupon'!K310,'[1]Curva Cupon'!K312,'[1]Curva Cupon'!L312))^H345</f>
        <v>-296.90360729834782</v>
      </c>
      <c r="AE345" s="98">
        <f t="shared" si="128"/>
        <v>4.9292945876138049E-2</v>
      </c>
      <c r="AF345" s="96">
        <f>IF(MOD(H345,12)=6,1,0)*AVERAGE(O339:O350)/(1+IF($I$11='[1]Curva Cupon'!K310,'[1]Curva Cupon'!K312,'[1]Curva Cupon'!L312))^H345</f>
        <v>0</v>
      </c>
    </row>
    <row r="346" spans="1:32" x14ac:dyDescent="0.25">
      <c r="A346" s="1">
        <v>346</v>
      </c>
      <c r="B346" s="2">
        <f t="shared" si="132"/>
        <v>25</v>
      </c>
      <c r="C346" s="2">
        <f t="shared" si="127"/>
        <v>0</v>
      </c>
      <c r="D346" s="2">
        <f t="shared" si="115"/>
        <v>0</v>
      </c>
      <c r="E346" s="2">
        <v>1</v>
      </c>
      <c r="H346" s="82">
        <f t="shared" si="117"/>
        <v>306</v>
      </c>
      <c r="I346" s="83">
        <f t="shared" si="118"/>
        <v>-1528074.4485812089</v>
      </c>
      <c r="J346" s="84">
        <f t="shared" si="108"/>
        <v>-10110.180839355571</v>
      </c>
      <c r="K346" s="84">
        <f t="shared" si="110"/>
        <v>4235.2936311788753</v>
      </c>
      <c r="L346" s="84">
        <f t="shared" si="111"/>
        <v>14345.474470534446</v>
      </c>
      <c r="M346" s="84">
        <f t="shared" si="112"/>
        <v>0</v>
      </c>
      <c r="N346" s="84">
        <f t="shared" si="130"/>
        <v>-1542419.9230517433</v>
      </c>
      <c r="O346" s="85">
        <f t="shared" si="64"/>
        <v>-1528482.4624279805</v>
      </c>
      <c r="P346" s="85">
        <f t="shared" si="113"/>
        <v>-1542829.2746488322</v>
      </c>
      <c r="Q346" s="84">
        <f t="shared" si="119"/>
        <v>-10112.880376527763</v>
      </c>
      <c r="R346" s="86">
        <f t="shared" si="120"/>
        <v>-5897.9721606462135</v>
      </c>
      <c r="S346" s="86">
        <f t="shared" si="123"/>
        <v>-4214.908215881549</v>
      </c>
      <c r="T346" s="97">
        <f t="array" ref="T346">(AVERAGE(I346:I357)*INDEX(tasapd,MATCH($I$24&amp;B346&amp;B346,Buck&amp;Madur1&amp;Madur2,0))*$I$25)*(IF($D$40=2,IF(MOD(H346,12)=1,1,0),0))</f>
        <v>0</v>
      </c>
      <c r="U346" s="88">
        <f>(P346/SUM($P$161:$P$172)*$T$149*(1+IF($I$11='[1]Curva Cupon'!$K$6,'[1]Curva Cupon'!K313,'[1]Curva Cupon'!L313))^H346)*E346</f>
        <v>1446.6326299632804</v>
      </c>
      <c r="V346" s="89">
        <f t="shared" si="114"/>
        <v>1.2164585475309277</v>
      </c>
      <c r="W346" s="90">
        <f t="shared" si="125"/>
        <v>-96.993870158141661</v>
      </c>
      <c r="X346" s="91">
        <f t="shared" si="116"/>
        <v>-308.11107725428275</v>
      </c>
      <c r="Y346" s="92">
        <f t="shared" si="121"/>
        <v>-403.88848886489347</v>
      </c>
      <c r="Z346" s="94"/>
      <c r="AA346" s="94"/>
      <c r="AB346" s="86">
        <f t="shared" si="122"/>
        <v>149.31053210308997</v>
      </c>
      <c r="AC346" s="95">
        <f t="shared" si="124"/>
        <v>-6214.7398668128126</v>
      </c>
      <c r="AD346" s="95">
        <f>AC346/(1+IF($I$11='[1]Curva Cupon'!K311,'[1]Curva Cupon'!K313,'[1]Curva Cupon'!L313))^H346</f>
        <v>-297.36812121375368</v>
      </c>
      <c r="AE346" s="98">
        <f t="shared" si="128"/>
        <v>4.9403618109669985E-2</v>
      </c>
      <c r="AF346" s="96">
        <f>IF(MOD(H346,12)=6,1,0)*AVERAGE(O340:O351)/(1+IF($I$11='[1]Curva Cupon'!K311,'[1]Curva Cupon'!K313,'[1]Curva Cupon'!L313))^H346</f>
        <v>-72821.369614117008</v>
      </c>
    </row>
    <row r="347" spans="1:32" x14ac:dyDescent="0.25">
      <c r="A347" s="1">
        <v>347</v>
      </c>
      <c r="B347" s="2">
        <f t="shared" si="132"/>
        <v>25</v>
      </c>
      <c r="C347" s="2">
        <f t="shared" si="127"/>
        <v>0</v>
      </c>
      <c r="D347" s="2">
        <f t="shared" si="115"/>
        <v>0</v>
      </c>
      <c r="E347" s="2">
        <v>1</v>
      </c>
      <c r="H347" s="82">
        <f t="shared" si="117"/>
        <v>307</v>
      </c>
      <c r="I347" s="83">
        <f t="shared" si="118"/>
        <v>-1542419.9230517433</v>
      </c>
      <c r="J347" s="84">
        <f t="shared" si="108"/>
        <v>-10205.094631846587</v>
      </c>
      <c r="K347" s="84">
        <f t="shared" si="110"/>
        <v>4235.2936311788753</v>
      </c>
      <c r="L347" s="84">
        <f t="shared" si="111"/>
        <v>14440.388263025463</v>
      </c>
      <c r="M347" s="84">
        <f t="shared" si="112"/>
        <v>0</v>
      </c>
      <c r="N347" s="84">
        <f t="shared" si="130"/>
        <v>-1556860.3113147689</v>
      </c>
      <c r="O347" s="85">
        <f t="shared" si="64"/>
        <v>-1542829.2746488322</v>
      </c>
      <c r="P347" s="85">
        <f t="shared" si="113"/>
        <v>-1557271.000662175</v>
      </c>
      <c r="Q347" s="84">
        <f t="shared" si="119"/>
        <v>-10207.803019960327</v>
      </c>
      <c r="R347" s="86">
        <f t="shared" si="120"/>
        <v>-5953.3323634307371</v>
      </c>
      <c r="S347" s="86">
        <f t="shared" si="123"/>
        <v>-4254.4706565295901</v>
      </c>
      <c r="T347" s="97">
        <f t="array" ref="T347">(AVERAGE(I347:I358)*INDEX(tasapd,MATCH($I$24&amp;B347&amp;B347,Buck&amp;Madur1&amp;Madur2,0))*$I$25)*(IF($D$40=2,IF(MOD(H347,12)=1,1,0),0))</f>
        <v>0</v>
      </c>
      <c r="U347" s="88">
        <f>(P347/SUM($P$161:$P$172)*$T$149*(1+IF($I$11='[1]Curva Cupon'!$K$6,'[1]Curva Cupon'!K314,'[1]Curva Cupon'!L314))^H347)*E347</f>
        <v>1474.7510964682269</v>
      </c>
      <c r="V347" s="89">
        <f t="shared" si="114"/>
        <v>1.2164585475309277</v>
      </c>
      <c r="W347" s="90">
        <f t="shared" si="125"/>
        <v>-97.904284818393677</v>
      </c>
      <c r="X347" s="91">
        <f t="shared" si="116"/>
        <v>-311.00310374277103</v>
      </c>
      <c r="Y347" s="92">
        <f t="shared" si="121"/>
        <v>-407.69093001363376</v>
      </c>
      <c r="Z347" s="94"/>
      <c r="AA347" s="94"/>
      <c r="AB347" s="86">
        <f t="shared" si="122"/>
        <v>149.65453070738283</v>
      </c>
      <c r="AC347" s="95">
        <f t="shared" si="124"/>
        <v>-6286.567213718834</v>
      </c>
      <c r="AD347" s="95">
        <f>AC347/(1+IF($I$11='[1]Curva Cupon'!K312,'[1]Curva Cupon'!K314,'[1]Curva Cupon'!L314))^H347</f>
        <v>-297.83166660573187</v>
      </c>
      <c r="AE347" s="98">
        <f t="shared" si="128"/>
        <v>4.9515553455564708E-2</v>
      </c>
      <c r="AF347" s="96">
        <f>IF(MOD(H347,12)=6,1,0)*AVERAGE(O341:O352)/(1+IF($I$11='[1]Curva Cupon'!K312,'[1]Curva Cupon'!K314,'[1]Curva Cupon'!L314))^H347</f>
        <v>0</v>
      </c>
    </row>
    <row r="348" spans="1:32" x14ac:dyDescent="0.25">
      <c r="A348" s="1">
        <v>348</v>
      </c>
      <c r="B348" s="2">
        <f t="shared" si="132"/>
        <v>25</v>
      </c>
      <c r="C348" s="2">
        <f t="shared" si="127"/>
        <v>0</v>
      </c>
      <c r="D348" s="2">
        <f t="shared" si="115"/>
        <v>0</v>
      </c>
      <c r="E348" s="2">
        <v>1</v>
      </c>
      <c r="H348" s="82">
        <f t="shared" si="117"/>
        <v>308</v>
      </c>
      <c r="I348" s="83">
        <f t="shared" si="118"/>
        <v>-1556860.3113147689</v>
      </c>
      <c r="J348" s="84">
        <f t="shared" si="108"/>
        <v>-10300.636401336451</v>
      </c>
      <c r="K348" s="84">
        <f t="shared" si="110"/>
        <v>4235.2936311788753</v>
      </c>
      <c r="L348" s="84">
        <f t="shared" si="111"/>
        <v>14535.930032515327</v>
      </c>
      <c r="M348" s="84">
        <f t="shared" si="112"/>
        <v>0</v>
      </c>
      <c r="N348" s="84">
        <f t="shared" si="130"/>
        <v>-1571396.2413472843</v>
      </c>
      <c r="O348" s="85">
        <f t="shared" si="64"/>
        <v>-1557271.000662175</v>
      </c>
      <c r="P348" s="85">
        <f t="shared" si="113"/>
        <v>-1571808.2684450077</v>
      </c>
      <c r="Q348" s="84">
        <f t="shared" si="119"/>
        <v>-10303.353640391739</v>
      </c>
      <c r="R348" s="86">
        <f t="shared" si="120"/>
        <v>-6009.058811114719</v>
      </c>
      <c r="S348" s="86">
        <f t="shared" si="123"/>
        <v>-4294.2948292770197</v>
      </c>
      <c r="T348" s="97">
        <f t="array" ref="T348">(AVERAGE(I348:I359)*INDEX(tasapd,MATCH($I$24&amp;B348&amp;B348,Buck&amp;Madur1&amp;Madur2,0))*$I$25)*(IF($D$40=2,IF(MOD(H348,12)=1,1,0),0))</f>
        <v>0</v>
      </c>
      <c r="U348" s="88">
        <f>(P348/SUM($P$161:$P$172)*$T$149*(1+IF($I$11='[1]Curva Cupon'!$K$6,'[1]Curva Cupon'!K315,'[1]Curva Cupon'!L315))^H348)*E348</f>
        <v>1503.3781919236346</v>
      </c>
      <c r="V348" s="89">
        <f t="shared" si="114"/>
        <v>1.2164585475309277</v>
      </c>
      <c r="W348" s="90">
        <f t="shared" si="125"/>
        <v>-98.820722482698002</v>
      </c>
      <c r="X348" s="91">
        <f t="shared" si="116"/>
        <v>-313.91426292762287</v>
      </c>
      <c r="Y348" s="92">
        <f t="shared" si="121"/>
        <v>-411.51852686278994</v>
      </c>
      <c r="Z348" s="94"/>
      <c r="AA348" s="94"/>
      <c r="AB348" s="86">
        <f t="shared" si="122"/>
        <v>149.99932185482783</v>
      </c>
      <c r="AC348" s="95">
        <f t="shared" si="124"/>
        <v>-6359.1908699182723</v>
      </c>
      <c r="AD348" s="95">
        <f>AC348/(1+IF($I$11='[1]Curva Cupon'!K313,'[1]Curva Cupon'!K315,'[1]Curva Cupon'!L315))^H348</f>
        <v>-298.29434718749457</v>
      </c>
      <c r="AE348" s="98">
        <f t="shared" si="128"/>
        <v>4.9628762473452229E-2</v>
      </c>
      <c r="AF348" s="96">
        <f>IF(MOD(H348,12)=6,1,0)*AVERAGE(O342:O353)/(1+IF($I$11='[1]Curva Cupon'!K313,'[1]Curva Cupon'!K315,'[1]Curva Cupon'!L315))^H348</f>
        <v>0</v>
      </c>
    </row>
    <row r="349" spans="1:32" x14ac:dyDescent="0.25">
      <c r="A349" s="1">
        <v>349</v>
      </c>
      <c r="B349" s="2">
        <f t="shared" si="132"/>
        <v>25</v>
      </c>
      <c r="C349" s="2">
        <f t="shared" si="127"/>
        <v>0</v>
      </c>
      <c r="D349" s="2">
        <f t="shared" si="115"/>
        <v>0</v>
      </c>
      <c r="E349" s="2">
        <v>1</v>
      </c>
      <c r="H349" s="82">
        <f t="shared" si="117"/>
        <v>309</v>
      </c>
      <c r="I349" s="83">
        <f t="shared" si="118"/>
        <v>-1571396.2413472843</v>
      </c>
      <c r="J349" s="84">
        <f t="shared" si="108"/>
        <v>-10396.810302701924</v>
      </c>
      <c r="K349" s="84">
        <f t="shared" si="110"/>
        <v>4235.2936311788753</v>
      </c>
      <c r="L349" s="84">
        <f t="shared" si="111"/>
        <v>14632.1039338808</v>
      </c>
      <c r="M349" s="84">
        <f t="shared" si="112"/>
        <v>0</v>
      </c>
      <c r="N349" s="84">
        <f t="shared" si="130"/>
        <v>-1586028.3452811651</v>
      </c>
      <c r="O349" s="85">
        <f t="shared" si="64"/>
        <v>-1571808.2684450077</v>
      </c>
      <c r="P349" s="85">
        <f t="shared" si="113"/>
        <v>-1586441.7101292058</v>
      </c>
      <c r="Q349" s="84">
        <f t="shared" si="119"/>
        <v>-10399.536392698761</v>
      </c>
      <c r="R349" s="86">
        <f t="shared" si="120"/>
        <v>-6065.1539268799397</v>
      </c>
      <c r="S349" s="86">
        <f t="shared" si="123"/>
        <v>-4334.3824658188214</v>
      </c>
      <c r="T349" s="97">
        <f t="array" ref="T349">(AVERAGE(I349:I360)*INDEX(tasapd,MATCH($I$24&amp;B349&amp;B349,Buck&amp;Madur1&amp;Madur2,0))*$I$25)*(IF($D$40=2,IF(MOD(H349,12)=1,1,0),0))</f>
        <v>0</v>
      </c>
      <c r="U349" s="88">
        <f>(P349/SUM($P$161:$P$172)*$T$149*(1+IF($I$11='[1]Curva Cupon'!$K$6,'[1]Curva Cupon'!K316,'[1]Curva Cupon'!L316))^H349)*E349</f>
        <v>1532.5227923413147</v>
      </c>
      <c r="V349" s="89">
        <f t="shared" si="114"/>
        <v>1.2164585475309277</v>
      </c>
      <c r="W349" s="90">
        <f t="shared" si="125"/>
        <v>-99.743223000984884</v>
      </c>
      <c r="X349" s="91">
        <f t="shared" si="116"/>
        <v>-316.84468139627029</v>
      </c>
      <c r="Y349" s="92">
        <f t="shared" si="121"/>
        <v>-415.37144584972424</v>
      </c>
      <c r="Z349" s="94"/>
      <c r="AA349" s="94"/>
      <c r="AB349" s="86">
        <f t="shared" si="122"/>
        <v>150.34490737137605</v>
      </c>
      <c r="AC349" s="95">
        <f t="shared" si="124"/>
        <v>-6432.621611381237</v>
      </c>
      <c r="AD349" s="95">
        <f>AC349/(1+IF($I$11='[1]Curva Cupon'!K314,'[1]Curva Cupon'!K316,'[1]Curva Cupon'!L316))^H349</f>
        <v>-298.75626602823712</v>
      </c>
      <c r="AE349" s="98">
        <f t="shared" si="128"/>
        <v>4.974325586640968E-2</v>
      </c>
      <c r="AF349" s="96">
        <f>IF(MOD(H349,12)=6,1,0)*AVERAGE(O343:O354)/(1+IF($I$11='[1]Curva Cupon'!K314,'[1]Curva Cupon'!K316,'[1]Curva Cupon'!L316))^H349</f>
        <v>0</v>
      </c>
    </row>
    <row r="350" spans="1:32" x14ac:dyDescent="0.25">
      <c r="A350" s="1">
        <v>350</v>
      </c>
      <c r="B350" s="2">
        <f t="shared" si="132"/>
        <v>25</v>
      </c>
      <c r="C350" s="2">
        <f t="shared" si="127"/>
        <v>0</v>
      </c>
      <c r="D350" s="2">
        <f t="shared" si="115"/>
        <v>0</v>
      </c>
      <c r="E350" s="2">
        <v>1</v>
      </c>
      <c r="H350" s="82">
        <f t="shared" si="117"/>
        <v>310</v>
      </c>
      <c r="I350" s="83">
        <f t="shared" si="118"/>
        <v>-1586028.3452811651</v>
      </c>
      <c r="J350" s="84">
        <f t="shared" si="108"/>
        <v>-10493.620518309635</v>
      </c>
      <c r="K350" s="84">
        <f t="shared" si="110"/>
        <v>4235.2936311788753</v>
      </c>
      <c r="L350" s="84">
        <f t="shared" si="111"/>
        <v>14728.914149488512</v>
      </c>
      <c r="M350" s="84">
        <f t="shared" si="112"/>
        <v>0</v>
      </c>
      <c r="N350" s="84">
        <f t="shared" si="130"/>
        <v>-1600757.2594306536</v>
      </c>
      <c r="O350" s="85">
        <f t="shared" si="64"/>
        <v>-1586441.7101292058</v>
      </c>
      <c r="P350" s="85">
        <f t="shared" si="113"/>
        <v>-1601171.9620290117</v>
      </c>
      <c r="Q350" s="84">
        <f t="shared" si="119"/>
        <v>-10496.35545924802</v>
      </c>
      <c r="R350" s="86">
        <f t="shared" si="120"/>
        <v>-6121.6201499406488</v>
      </c>
      <c r="S350" s="86">
        <f t="shared" si="123"/>
        <v>-4374.7353093073707</v>
      </c>
      <c r="T350" s="97">
        <f t="array" ref="T350">(AVERAGE(I350:I361)*INDEX(tasapd,MATCH($I$24&amp;B350&amp;B350,Buck&amp;Madur1&amp;Madur2,0))*$I$25)*(IF($D$40=2,IF(MOD(H350,12)=1,1,0),0))</f>
        <v>0</v>
      </c>
      <c r="U350" s="88">
        <f>(P350/SUM($P$161:$P$172)*$T$149*(1+IF($I$11='[1]Curva Cupon'!$K$6,'[1]Curva Cupon'!K317,'[1]Curva Cupon'!L317))^H350)*E350</f>
        <v>1562.1939256433679</v>
      </c>
      <c r="V350" s="89">
        <f t="shared" si="114"/>
        <v>1.2164585475309277</v>
      </c>
      <c r="W350" s="90">
        <f t="shared" si="125"/>
        <v>-100.67182648684314</v>
      </c>
      <c r="X350" s="91">
        <f t="shared" si="116"/>
        <v>-319.79448657368391</v>
      </c>
      <c r="Y350" s="92">
        <f t="shared" si="121"/>
        <v>-419.24985451299614</v>
      </c>
      <c r="Z350" s="94"/>
      <c r="AA350" s="94"/>
      <c r="AB350" s="86">
        <f t="shared" si="122"/>
        <v>150.69128908718551</v>
      </c>
      <c r="AC350" s="95">
        <f t="shared" si="124"/>
        <v>-6506.8703785509206</v>
      </c>
      <c r="AD350" s="95">
        <f>AC350/(1+IF($I$11='[1]Curva Cupon'!K315,'[1]Curva Cupon'!K317,'[1]Curva Cupon'!L317))^H350</f>
        <v>-299.21752556289158</v>
      </c>
      <c r="AE350" s="98">
        <f t="shared" si="128"/>
        <v>4.9859044481478411E-2</v>
      </c>
      <c r="AF350" s="96">
        <f>IF(MOD(H350,12)=6,1,0)*AVERAGE(O344:O355)/(1+IF($I$11='[1]Curva Cupon'!K315,'[1]Curva Cupon'!K317,'[1]Curva Cupon'!L317))^H350</f>
        <v>0</v>
      </c>
    </row>
    <row r="351" spans="1:32" x14ac:dyDescent="0.25">
      <c r="A351" s="1">
        <v>351</v>
      </c>
      <c r="B351" s="2">
        <f t="shared" si="132"/>
        <v>25</v>
      </c>
      <c r="C351" s="2">
        <f t="shared" si="127"/>
        <v>0</v>
      </c>
      <c r="D351" s="2">
        <f t="shared" si="115"/>
        <v>0</v>
      </c>
      <c r="E351" s="2">
        <v>1</v>
      </c>
      <c r="H351" s="82">
        <f t="shared" si="117"/>
        <v>311</v>
      </c>
      <c r="I351" s="83">
        <f t="shared" si="118"/>
        <v>-1600757.2594306536</v>
      </c>
      <c r="J351" s="84">
        <f t="shared" si="108"/>
        <v>-10591.071258197953</v>
      </c>
      <c r="K351" s="84">
        <f t="shared" si="110"/>
        <v>4235.2936311788753</v>
      </c>
      <c r="L351" s="84">
        <f t="shared" si="111"/>
        <v>14826.36488937683</v>
      </c>
      <c r="M351" s="84">
        <f t="shared" si="112"/>
        <v>0</v>
      </c>
      <c r="N351" s="84">
        <f t="shared" si="130"/>
        <v>-1615583.6243200304</v>
      </c>
      <c r="O351" s="85">
        <f t="shared" si="64"/>
        <v>-1601171.9620290117</v>
      </c>
      <c r="P351" s="85">
        <f t="shared" si="113"/>
        <v>-1615999.6646687055</v>
      </c>
      <c r="Q351" s="84">
        <f t="shared" si="119"/>
        <v>-10593.815050077887</v>
      </c>
      <c r="R351" s="86">
        <f t="shared" si="120"/>
        <v>-6178.4599356496419</v>
      </c>
      <c r="S351" s="86">
        <f t="shared" si="123"/>
        <v>-4415.3551144282446</v>
      </c>
      <c r="T351" s="97">
        <f t="array" ref="T351">(AVERAGE(I351:I362)*INDEX(tasapd,MATCH($I$24&amp;B351&amp;B351,Buck&amp;Madur1&amp;Madur2,0))*$I$25)*(IF($D$40=2,IF(MOD(H351,12)=1,1,0),0))</f>
        <v>0</v>
      </c>
      <c r="U351" s="88">
        <f>(P351/SUM($P$161:$P$172)*$T$149*(1+IF($I$11='[1]Curva Cupon'!$K$6,'[1]Curva Cupon'!K318,'[1]Curva Cupon'!L318))^H351)*E351</f>
        <v>1592.4007742336448</v>
      </c>
      <c r="V351" s="89">
        <f t="shared" si="114"/>
        <v>1.2164585475309277</v>
      </c>
      <c r="W351" s="90">
        <f t="shared" si="125"/>
        <v>-101.60657331926471</v>
      </c>
      <c r="X351" s="91">
        <f t="shared" si="116"/>
        <v>-322.76380672791493</v>
      </c>
      <c r="Y351" s="92">
        <f t="shared" si="121"/>
        <v>-423.15392149964873</v>
      </c>
      <c r="Z351" s="94"/>
      <c r="AA351" s="94"/>
      <c r="AB351" s="86">
        <f t="shared" si="122"/>
        <v>151.0384688366307</v>
      </c>
      <c r="AC351" s="95">
        <f t="shared" si="124"/>
        <v>-6581.9482789981685</v>
      </c>
      <c r="AD351" s="95">
        <f>AC351/(1+IF($I$11='[1]Curva Cupon'!K316,'[1]Curva Cupon'!K318,'[1]Curva Cupon'!L318))^H351</f>
        <v>-299.67822760180167</v>
      </c>
      <c r="AE351" s="98">
        <f t="shared" si="128"/>
        <v>4.997613931021283E-2</v>
      </c>
      <c r="AF351" s="96">
        <f>IF(MOD(H351,12)=6,1,0)*AVERAGE(O345:O356)/(1+IF($I$11='[1]Curva Cupon'!K316,'[1]Curva Cupon'!K318,'[1]Curva Cupon'!L318))^H351</f>
        <v>0</v>
      </c>
    </row>
    <row r="352" spans="1:32" x14ac:dyDescent="0.25">
      <c r="A352" s="1">
        <v>352</v>
      </c>
      <c r="B352" s="2">
        <f t="shared" si="132"/>
        <v>25</v>
      </c>
      <c r="C352" s="2">
        <f t="shared" si="127"/>
        <v>0</v>
      </c>
      <c r="D352" s="2">
        <f t="shared" si="115"/>
        <v>0</v>
      </c>
      <c r="E352" s="2">
        <v>1</v>
      </c>
      <c r="H352" s="82">
        <f t="shared" si="117"/>
        <v>312</v>
      </c>
      <c r="I352" s="83">
        <f t="shared" si="118"/>
        <v>-1615583.6243200304</v>
      </c>
      <c r="J352" s="84">
        <f t="shared" si="108"/>
        <v>-10689.166760260074</v>
      </c>
      <c r="K352" s="84">
        <f t="shared" si="110"/>
        <v>4235.2936311788753</v>
      </c>
      <c r="L352" s="84">
        <f t="shared" si="111"/>
        <v>14924.460391438948</v>
      </c>
      <c r="M352" s="84">
        <f t="shared" si="112"/>
        <v>0</v>
      </c>
      <c r="N352" s="84">
        <f t="shared" si="130"/>
        <v>-1630508.0847114695</v>
      </c>
      <c r="O352" s="85">
        <f t="shared" si="64"/>
        <v>-1615999.6646687055</v>
      </c>
      <c r="P352" s="85">
        <f t="shared" si="113"/>
        <v>-1630925.4628104619</v>
      </c>
      <c r="Q352" s="84">
        <f t="shared" si="119"/>
        <v>-10691.919403081554</v>
      </c>
      <c r="R352" s="86">
        <f t="shared" si="120"/>
        <v>-6235.6757556050343</v>
      </c>
      <c r="S352" s="86">
        <f t="shared" si="123"/>
        <v>-4456.24364747652</v>
      </c>
      <c r="T352" s="97">
        <f t="array" ref="T352">(AVERAGE(I352:I363)*INDEX(tasapd,MATCH($I$24&amp;B352&amp;B352,Buck&amp;Madur1&amp;Madur2,0))*$I$25)*(IF($D$40=2,IF(MOD(H352,12)=1,1,0),0))</f>
        <v>0</v>
      </c>
      <c r="U352" s="88">
        <f>(P352/SUM($P$161:$P$172)*$T$149*(1+IF($I$11='[1]Curva Cupon'!$K$6,'[1]Curva Cupon'!K319,'[1]Curva Cupon'!L319))^H352)*E352</f>
        <v>1623.1526776124545</v>
      </c>
      <c r="V352" s="89">
        <f t="shared" si="114"/>
        <v>1.2164585475309277</v>
      </c>
      <c r="W352" s="90">
        <f t="shared" si="125"/>
        <v>-102.54750414440055</v>
      </c>
      <c r="X352" s="91">
        <f t="shared" si="116"/>
        <v>-325.75277097567289</v>
      </c>
      <c r="Y352" s="92">
        <f t="shared" si="121"/>
        <v>-427.0838165725425</v>
      </c>
      <c r="Z352" s="94"/>
      <c r="AA352" s="94"/>
      <c r="AB352" s="86">
        <f t="shared" si="122"/>
        <v>151.38644845831246</v>
      </c>
      <c r="AC352" s="95">
        <f t="shared" si="124"/>
        <v>-6657.8665901198301</v>
      </c>
      <c r="AD352" s="95">
        <f>AC352/(1+IF($I$11='[1]Curva Cupon'!K317,'[1]Curva Cupon'!K319,'[1]Curva Cupon'!L319))^H352</f>
        <v>-300.13847334032272</v>
      </c>
      <c r="AE352" s="98">
        <f t="shared" si="128"/>
        <v>5.0094551489260751E-2</v>
      </c>
      <c r="AF352" s="96">
        <f>IF(MOD(H352,12)=6,1,0)*AVERAGE(O346:O357)/(1+IF($I$11='[1]Curva Cupon'!K317,'[1]Curva Cupon'!K319,'[1]Curva Cupon'!L319))^H352</f>
        <v>0</v>
      </c>
    </row>
    <row r="353" spans="1:32" x14ac:dyDescent="0.25">
      <c r="A353" s="1">
        <v>353</v>
      </c>
      <c r="B353" s="2">
        <f>B352+1</f>
        <v>26</v>
      </c>
      <c r="C353" s="2">
        <f t="shared" si="127"/>
        <v>0</v>
      </c>
      <c r="D353" s="2">
        <f t="shared" si="115"/>
        <v>0</v>
      </c>
      <c r="E353" s="2">
        <v>1</v>
      </c>
      <c r="H353" s="82">
        <f t="shared" si="117"/>
        <v>313</v>
      </c>
      <c r="I353" s="83">
        <f t="shared" si="118"/>
        <v>-1630508.0847114695</v>
      </c>
      <c r="J353" s="84">
        <f t="shared" si="108"/>
        <v>-10787.911290428316</v>
      </c>
      <c r="K353" s="84">
        <f t="shared" si="110"/>
        <v>4235.2936311788753</v>
      </c>
      <c r="L353" s="84">
        <f t="shared" si="111"/>
        <v>15023.20492160719</v>
      </c>
      <c r="M353" s="84">
        <f t="shared" si="112"/>
        <v>0</v>
      </c>
      <c r="N353" s="84">
        <f t="shared" si="130"/>
        <v>-1645531.2896330766</v>
      </c>
      <c r="O353" s="85">
        <f t="shared" si="64"/>
        <v>-1630925.4628104619</v>
      </c>
      <c r="P353" s="85">
        <f t="shared" si="113"/>
        <v>-1645950.0054823863</v>
      </c>
      <c r="Q353" s="84">
        <f t="shared" si="119"/>
        <v>-10790.672784191345</v>
      </c>
      <c r="R353" s="86">
        <f t="shared" si="120"/>
        <v>-6293.2700977577515</v>
      </c>
      <c r="S353" s="86">
        <f t="shared" si="123"/>
        <v>-4497.4026864335938</v>
      </c>
      <c r="T353" s="97">
        <f t="array" ref="T353">(AVERAGE(I353:I364)*INDEX(tasapd,MATCH($I$24&amp;B353&amp;B353,Buck&amp;Madur1&amp;Madur2,0))*$I$25)*(IF($D$40=2,IF(MOD(H353,12)=1,1,0),0))</f>
        <v>-281257.60937155015</v>
      </c>
      <c r="U353" s="88">
        <f>(P353/SUM($P$161:$P$172)*$T$149*(1+IF($I$11='[1]Curva Cupon'!$K$6,'[1]Curva Cupon'!K320,'[1]Curva Cupon'!L320))^H353)*E353</f>
        <v>1654.4591350352528</v>
      </c>
      <c r="V353" s="89">
        <f t="shared" si="114"/>
        <v>1.2164585475309277</v>
      </c>
      <c r="W353" s="90">
        <f t="shared" si="125"/>
        <v>-103.49465987732827</v>
      </c>
      <c r="X353" s="91">
        <f t="shared" si="116"/>
        <v>-328.76150928794073</v>
      </c>
      <c r="Y353" s="92">
        <f t="shared" si="121"/>
        <v>-431.03971061773808</v>
      </c>
      <c r="Z353" s="94"/>
      <c r="AA353" s="94"/>
      <c r="AB353" s="86">
        <f t="shared" si="122"/>
        <v>151.73522979506745</v>
      </c>
      <c r="AC353" s="95">
        <f t="shared" si="124"/>
        <v>-6734.6367618816521</v>
      </c>
      <c r="AD353" s="95">
        <f>AC353/(1+IF($I$11='[1]Curva Cupon'!K318,'[1]Curva Cupon'!K320,'[1]Curva Cupon'!L320))^H353</f>
        <v>-300.59836336834462</v>
      </c>
      <c r="AE353" s="98">
        <f t="shared" si="128"/>
        <v>5.0214292300974496E-2</v>
      </c>
      <c r="AF353" s="96">
        <f>IF(MOD(H353,12)=6,1,0)*AVERAGE(O347:O358)/(1+IF($I$11='[1]Curva Cupon'!K318,'[1]Curva Cupon'!K320,'[1]Curva Cupon'!L320))^H353</f>
        <v>0</v>
      </c>
    </row>
    <row r="354" spans="1:32" x14ac:dyDescent="0.25">
      <c r="A354" s="1">
        <v>354</v>
      </c>
      <c r="B354" s="1">
        <f>B353</f>
        <v>26</v>
      </c>
      <c r="C354" s="2">
        <f t="shared" si="127"/>
        <v>0</v>
      </c>
      <c r="D354" s="2">
        <f t="shared" si="115"/>
        <v>0</v>
      </c>
      <c r="E354" s="2">
        <v>1</v>
      </c>
      <c r="H354" s="82">
        <f t="shared" si="117"/>
        <v>314</v>
      </c>
      <c r="I354" s="83">
        <f t="shared" si="118"/>
        <v>-1645531.2896330766</v>
      </c>
      <c r="J354" s="84">
        <f t="shared" ref="J354:J400" si="133">I354*$I$18</f>
        <v>-10887.309142859636</v>
      </c>
      <c r="K354" s="84">
        <f t="shared" si="110"/>
        <v>4235.2936311788753</v>
      </c>
      <c r="L354" s="84">
        <f t="shared" si="111"/>
        <v>15122.602774038511</v>
      </c>
      <c r="M354" s="84">
        <f t="shared" si="112"/>
        <v>0</v>
      </c>
      <c r="N354" s="84">
        <f t="shared" si="130"/>
        <v>-1660653.8924071151</v>
      </c>
      <c r="O354" s="85">
        <f t="shared" si="64"/>
        <v>-1645950.0054823863</v>
      </c>
      <c r="P354" s="85">
        <f t="shared" si="113"/>
        <v>-1661073.9460067421</v>
      </c>
      <c r="Q354" s="84">
        <f t="shared" si="119"/>
        <v>-10890.079487564213</v>
      </c>
      <c r="R354" s="86">
        <f t="shared" si="120"/>
        <v>-6351.245466519712</v>
      </c>
      <c r="S354" s="86">
        <f t="shared" si="123"/>
        <v>-4538.8340210445012</v>
      </c>
      <c r="T354" s="97">
        <f t="array" ref="T354">(AVERAGE(I354:I365)*INDEX(tasapd,MATCH($I$24&amp;B354&amp;B354,Buck&amp;Madur1&amp;Madur2,0))*$I$25)*(IF($D$40=2,IF(MOD(H354,12)=1,1,0),0))</f>
        <v>0</v>
      </c>
      <c r="U354" s="88">
        <f>(P354/SUM($P$161:$P$172)*$T$149*(1+IF($I$11='[1]Curva Cupon'!$K$6,'[1]Curva Cupon'!K321,'[1]Curva Cupon'!L321))^H354)*E354</f>
        <v>1686.3298082160438</v>
      </c>
      <c r="V354" s="89">
        <f t="shared" si="114"/>
        <v>1.2164585475309277</v>
      </c>
      <c r="W354" s="90">
        <f t="shared" si="125"/>
        <v>-104.44808170383142</v>
      </c>
      <c r="X354" s="91">
        <f t="shared" si="116"/>
        <v>-331.79015249562667</v>
      </c>
      <c r="Y354" s="92">
        <f t="shared" si="121"/>
        <v>-435.02177565192716</v>
      </c>
      <c r="Z354" s="94"/>
      <c r="AA354" s="94"/>
      <c r="AB354" s="86">
        <f t="shared" si="122"/>
        <v>152.08481469397816</v>
      </c>
      <c r="AC354" s="95">
        <f t="shared" si="124"/>
        <v>-6812.2704196064497</v>
      </c>
      <c r="AD354" s="95">
        <f>AC354/(1+IF($I$11='[1]Curva Cupon'!K319,'[1]Curva Cupon'!K321,'[1]Curva Cupon'!L321))^H354</f>
        <v>-301.0579976797415</v>
      </c>
      <c r="AE354" s="98">
        <f t="shared" si="128"/>
        <v>5.0335373174052206E-2</v>
      </c>
      <c r="AF354" s="96">
        <f>IF(MOD(H354,12)=6,1,0)*AVERAGE(O348:O359)/(1+IF($I$11='[1]Curva Cupon'!K319,'[1]Curva Cupon'!K321,'[1]Curva Cupon'!L321))^H354</f>
        <v>0</v>
      </c>
    </row>
    <row r="355" spans="1:32" x14ac:dyDescent="0.25">
      <c r="A355" s="1">
        <v>355</v>
      </c>
      <c r="B355" s="2">
        <f>B354</f>
        <v>26</v>
      </c>
      <c r="C355" s="2">
        <f t="shared" si="127"/>
        <v>0</v>
      </c>
      <c r="D355" s="2">
        <f t="shared" si="115"/>
        <v>0</v>
      </c>
      <c r="E355" s="2">
        <v>1</v>
      </c>
      <c r="H355" s="82">
        <f t="shared" si="117"/>
        <v>315</v>
      </c>
      <c r="I355" s="83">
        <f t="shared" si="118"/>
        <v>-1660653.8924071151</v>
      </c>
      <c r="J355" s="84">
        <f t="shared" si="133"/>
        <v>-10987.364640122369</v>
      </c>
      <c r="K355" s="84">
        <f t="shared" si="110"/>
        <v>4235.2936311788753</v>
      </c>
      <c r="L355" s="84">
        <f t="shared" si="111"/>
        <v>15222.658271301243</v>
      </c>
      <c r="M355" s="84">
        <f t="shared" si="112"/>
        <v>0</v>
      </c>
      <c r="N355" s="84">
        <f t="shared" si="130"/>
        <v>-1675876.5506784164</v>
      </c>
      <c r="O355" s="85">
        <f t="shared" si="64"/>
        <v>-1661073.9460067421</v>
      </c>
      <c r="P355" s="85">
        <f t="shared" si="113"/>
        <v>-1676297.9420283607</v>
      </c>
      <c r="Q355" s="84">
        <f t="shared" si="119"/>
        <v>-10990.143835768493</v>
      </c>
      <c r="R355" s="86">
        <f t="shared" si="120"/>
        <v>-6409.6043828727488</v>
      </c>
      <c r="S355" s="86">
        <f t="shared" si="123"/>
        <v>-4580.539452895744</v>
      </c>
      <c r="T355" s="97">
        <f t="array" ref="T355">(AVERAGE(I355:I366)*INDEX(tasapd,MATCH($I$24&amp;B355&amp;B355,Buck&amp;Madur1&amp;Madur2,0))*$I$25)*(IF($D$40=2,IF(MOD(H355,12)=1,1,0),0))</f>
        <v>0</v>
      </c>
      <c r="U355" s="88">
        <f>(P355/SUM($P$161:$P$172)*$T$149*(1+IF($I$11='[1]Curva Cupon'!$K$6,'[1]Curva Cupon'!K322,'[1]Curva Cupon'!L322))^H355)*E355</f>
        <v>1718.7745240762411</v>
      </c>
      <c r="V355" s="89">
        <f t="shared" si="114"/>
        <v>1.2164585475309277</v>
      </c>
      <c r="W355" s="90">
        <f t="shared" si="125"/>
        <v>-105.40781108219055</v>
      </c>
      <c r="X355" s="91">
        <f t="shared" si="116"/>
        <v>-334.83883229525406</v>
      </c>
      <c r="Y355" s="92">
        <f t="shared" si="121"/>
        <v>-439.03018482991371</v>
      </c>
      <c r="Z355" s="94"/>
      <c r="AA355" s="94"/>
      <c r="AB355" s="86">
        <f t="shared" si="122"/>
        <v>152.43520500638255</v>
      </c>
      <c r="AC355" s="95">
        <f t="shared" si="124"/>
        <v>-6890.7793668082822</v>
      </c>
      <c r="AD355" s="95">
        <f>AC355/(1+IF($I$11='[1]Curva Cupon'!K320,'[1]Curva Cupon'!K322,'[1]Curva Cupon'!L322))^H355</f>
        <v>-301.51747568174682</v>
      </c>
      <c r="AE355" s="98">
        <f t="shared" si="128"/>
        <v>5.0457805684208983E-2</v>
      </c>
      <c r="AF355" s="96">
        <f>IF(MOD(H355,12)=6,1,0)*AVERAGE(O349:O360)/(1+IF($I$11='[1]Curva Cupon'!K320,'[1]Curva Cupon'!K322,'[1]Curva Cupon'!L322))^H355</f>
        <v>0</v>
      </c>
    </row>
    <row r="356" spans="1:32" x14ac:dyDescent="0.25">
      <c r="A356" s="1">
        <v>356</v>
      </c>
      <c r="B356" s="2">
        <f t="shared" ref="B356:B364" si="134">B355</f>
        <v>26</v>
      </c>
      <c r="C356" s="2">
        <f t="shared" si="127"/>
        <v>0</v>
      </c>
      <c r="D356" s="2">
        <f t="shared" si="115"/>
        <v>0</v>
      </c>
      <c r="E356" s="2">
        <v>1</v>
      </c>
      <c r="H356" s="82">
        <f t="shared" si="117"/>
        <v>316</v>
      </c>
      <c r="I356" s="83">
        <f t="shared" si="118"/>
        <v>-1675876.5506784164</v>
      </c>
      <c r="J356" s="84">
        <f t="shared" si="133"/>
        <v>-11088.082133384209</v>
      </c>
      <c r="K356" s="84">
        <f t="shared" si="110"/>
        <v>4235.2936311788753</v>
      </c>
      <c r="L356" s="84">
        <f t="shared" si="111"/>
        <v>15323.375764563083</v>
      </c>
      <c r="M356" s="84">
        <f t="shared" si="112"/>
        <v>0</v>
      </c>
      <c r="N356" s="84">
        <f t="shared" si="130"/>
        <v>-1691199.9264429794</v>
      </c>
      <c r="O356" s="85">
        <f t="shared" si="64"/>
        <v>-1676297.9420283607</v>
      </c>
      <c r="P356" s="85">
        <f t="shared" si="113"/>
        <v>-1691622.655543241</v>
      </c>
      <c r="Q356" s="84">
        <f t="shared" si="119"/>
        <v>-11090.870179971882</v>
      </c>
      <c r="R356" s="86">
        <f t="shared" si="120"/>
        <v>-6468.3493844782397</v>
      </c>
      <c r="S356" s="86">
        <f t="shared" si="123"/>
        <v>-4622.5207954936423</v>
      </c>
      <c r="T356" s="97">
        <f t="array" ref="T356">(AVERAGE(I356:I367)*INDEX(tasapd,MATCH($I$24&amp;B356&amp;B356,Buck&amp;Madur1&amp;Madur2,0))*$I$25)*(IF($D$40=2,IF(MOD(H356,12)=1,1,0),0))</f>
        <v>0</v>
      </c>
      <c r="U356" s="88">
        <f>(P356/SUM($P$161:$P$172)*$T$149*(1+IF($I$11='[1]Curva Cupon'!$K$6,'[1]Curva Cupon'!K323,'[1]Curva Cupon'!L323))^H356)*E356</f>
        <v>1751.803277539756</v>
      </c>
      <c r="V356" s="89">
        <f t="shared" si="114"/>
        <v>1.2164585475309277</v>
      </c>
      <c r="W356" s="90">
        <f t="shared" si="125"/>
        <v>-106.37388974498613</v>
      </c>
      <c r="X356" s="91">
        <f t="shared" si="116"/>
        <v>-337.90768125468844</v>
      </c>
      <c r="Y356" s="92">
        <f t="shared" si="121"/>
        <v>-443.06511245214364</v>
      </c>
      <c r="Z356" s="94"/>
      <c r="AA356" s="94"/>
      <c r="AB356" s="86">
        <f t="shared" si="122"/>
        <v>152.78640258788394</v>
      </c>
      <c r="AC356" s="95">
        <f t="shared" si="124"/>
        <v>-6970.1755880734263</v>
      </c>
      <c r="AD356" s="95">
        <f>AC356/(1+IF($I$11='[1]Curva Cupon'!K321,'[1]Curva Cupon'!K323,'[1]Curva Cupon'!L323))^H356</f>
        <v>-301.97689620425547</v>
      </c>
      <c r="AE356" s="98">
        <f t="shared" si="128"/>
        <v>5.0581601554877086E-2</v>
      </c>
      <c r="AF356" s="96">
        <f>IF(MOD(H356,12)=6,1,0)*AVERAGE(O350:O361)/(1+IF($I$11='[1]Curva Cupon'!K321,'[1]Curva Cupon'!K323,'[1]Curva Cupon'!L323))^H356</f>
        <v>0</v>
      </c>
    </row>
    <row r="357" spans="1:32" x14ac:dyDescent="0.25">
      <c r="A357" s="1">
        <v>357</v>
      </c>
      <c r="B357" s="2">
        <f t="shared" si="134"/>
        <v>26</v>
      </c>
      <c r="C357" s="2">
        <f t="shared" si="127"/>
        <v>0</v>
      </c>
      <c r="D357" s="2">
        <f t="shared" si="115"/>
        <v>0</v>
      </c>
      <c r="E357" s="2">
        <v>1</v>
      </c>
      <c r="H357" s="82">
        <f t="shared" si="117"/>
        <v>317</v>
      </c>
      <c r="I357" s="83">
        <f t="shared" si="118"/>
        <v>-1691199.9264429794</v>
      </c>
      <c r="J357" s="84">
        <f t="shared" si="133"/>
        <v>-11189.466002601426</v>
      </c>
      <c r="K357" s="84">
        <f t="shared" si="110"/>
        <v>4235.2936311788753</v>
      </c>
      <c r="L357" s="84">
        <f t="shared" si="111"/>
        <v>15424.759633780301</v>
      </c>
      <c r="M357" s="84">
        <f t="shared" si="112"/>
        <v>0</v>
      </c>
      <c r="N357" s="84">
        <f t="shared" si="130"/>
        <v>-1706624.6860767596</v>
      </c>
      <c r="O357" s="85">
        <f t="shared" si="64"/>
        <v>-1691622.655543241</v>
      </c>
      <c r="P357" s="85">
        <f t="shared" si="113"/>
        <v>-1707048.7529273385</v>
      </c>
      <c r="Q357" s="84">
        <f t="shared" si="119"/>
        <v>-11192.262900130649</v>
      </c>
      <c r="R357" s="86">
        <f t="shared" si="120"/>
        <v>-6527.4830257874546</v>
      </c>
      <c r="S357" s="86">
        <f t="shared" si="123"/>
        <v>-4664.779874343194</v>
      </c>
      <c r="T357" s="97">
        <f t="array" ref="T357">(AVERAGE(I357:I368)*INDEX(tasapd,MATCH($I$24&amp;B357&amp;B357,Buck&amp;Madur1&amp;Madur2,0))*$I$25)*(IF($D$40=2,IF(MOD(H357,12)=1,1,0),0))</f>
        <v>0</v>
      </c>
      <c r="U357" s="88">
        <f>(P357/SUM($P$161:$P$172)*$T$149*(1+IF($I$11='[1]Curva Cupon'!$K$6,'[1]Curva Cupon'!K324,'[1]Curva Cupon'!L324))^H357)*E357</f>
        <v>1785.4262343750891</v>
      </c>
      <c r="V357" s="89">
        <f t="shared" si="114"/>
        <v>1.2164585475309277</v>
      </c>
      <c r="W357" s="90">
        <f t="shared" si="125"/>
        <v>-107.34635970091342</v>
      </c>
      <c r="X357" s="91">
        <f t="shared" si="116"/>
        <v>-340.99683281890248</v>
      </c>
      <c r="Y357" s="92">
        <f t="shared" si="121"/>
        <v>-447.12673397228497</v>
      </c>
      <c r="Z357" s="94"/>
      <c r="AA357" s="94"/>
      <c r="AB357" s="86">
        <f t="shared" si="122"/>
        <v>153.13840929836087</v>
      </c>
      <c r="AC357" s="95">
        <f t="shared" si="124"/>
        <v>-7050.471251988929</v>
      </c>
      <c r="AD357" s="95">
        <f>AC357/(1+IF($I$11='[1]Curva Cupon'!K322,'[1]Curva Cupon'!K324,'[1]Curva Cupon'!L324))^H357</f>
        <v>-302.4363575090544</v>
      </c>
      <c r="AE357" s="98">
        <f t="shared" si="128"/>
        <v>5.0706772657935127E-2</v>
      </c>
      <c r="AF357" s="96">
        <f>IF(MOD(H357,12)=6,1,0)*AVERAGE(O351:O362)/(1+IF($I$11='[1]Curva Cupon'!K322,'[1]Curva Cupon'!K324,'[1]Curva Cupon'!L324))^H357</f>
        <v>0</v>
      </c>
    </row>
    <row r="358" spans="1:32" x14ac:dyDescent="0.25">
      <c r="A358" s="1">
        <v>358</v>
      </c>
      <c r="B358" s="2">
        <f t="shared" si="134"/>
        <v>26</v>
      </c>
      <c r="C358" s="2">
        <f t="shared" si="127"/>
        <v>0</v>
      </c>
      <c r="D358" s="2">
        <f t="shared" si="115"/>
        <v>0</v>
      </c>
      <c r="E358" s="2">
        <v>1</v>
      </c>
      <c r="H358" s="82">
        <f t="shared" si="117"/>
        <v>318</v>
      </c>
      <c r="I358" s="83">
        <f t="shared" si="118"/>
        <v>-1706624.6860767596</v>
      </c>
      <c r="J358" s="84">
        <f t="shared" si="133"/>
        <v>-11291.52065670935</v>
      </c>
      <c r="K358" s="84">
        <f t="shared" si="110"/>
        <v>4235.2936311788753</v>
      </c>
      <c r="L358" s="84">
        <f t="shared" si="111"/>
        <v>15526.814287888224</v>
      </c>
      <c r="M358" s="84">
        <f t="shared" si="112"/>
        <v>0</v>
      </c>
      <c r="N358" s="84">
        <f t="shared" si="130"/>
        <v>-1722151.5003646477</v>
      </c>
      <c r="O358" s="85">
        <f t="shared" si="64"/>
        <v>-1707048.7529273385</v>
      </c>
      <c r="P358" s="85">
        <f t="shared" si="113"/>
        <v>-1722576.9049655439</v>
      </c>
      <c r="Q358" s="84">
        <f t="shared" si="119"/>
        <v>-11294.32640518012</v>
      </c>
      <c r="R358" s="86">
        <f t="shared" si="120"/>
        <v>-6587.0078781526563</v>
      </c>
      <c r="S358" s="86">
        <f t="shared" si="123"/>
        <v>-4707.3185270274635</v>
      </c>
      <c r="T358" s="97">
        <f t="array" ref="T358">(AVERAGE(I358:I369)*INDEX(tasapd,MATCH($I$24&amp;B358&amp;B358,Buck&amp;Madur1&amp;Madur2,0))*$I$25)*(IF($D$40=2,IF(MOD(H358,12)=1,1,0),0))</f>
        <v>0</v>
      </c>
      <c r="U358" s="88">
        <f>(P358/SUM($P$161:$P$172)*$T$149*(1+IF($I$11='[1]Curva Cupon'!$K$6,'[1]Curva Cupon'!K325,'[1]Curva Cupon'!L325))^H358)*E358</f>
        <v>1819.653734085196</v>
      </c>
      <c r="V358" s="89">
        <f t="shared" si="114"/>
        <v>1.2164585475309277</v>
      </c>
      <c r="W358" s="90">
        <f t="shared" si="125"/>
        <v>-108.3252632366094</v>
      </c>
      <c r="X358" s="91">
        <f t="shared" si="116"/>
        <v>-344.10642131577907</v>
      </c>
      <c r="Y358" s="92">
        <f t="shared" si="121"/>
        <v>-451.21522600485753</v>
      </c>
      <c r="Z358" s="94"/>
      <c r="AA358" s="94"/>
      <c r="AB358" s="86">
        <f t="shared" si="122"/>
        <v>153.49122700197663</v>
      </c>
      <c r="AC358" s="95">
        <f t="shared" si="124"/>
        <v>-7131.6787141194945</v>
      </c>
      <c r="AD358" s="95">
        <f>AC358/(1+IF($I$11='[1]Curva Cupon'!K323,'[1]Curva Cupon'!K325,'[1]Curva Cupon'!L325))^H358</f>
        <v>-302.89595729898207</v>
      </c>
      <c r="AE358" s="98">
        <f t="shared" si="128"/>
        <v>5.0833331014465404E-2</v>
      </c>
      <c r="AF358" s="96">
        <f>IF(MOD(H358,12)=6,1,0)*AVERAGE(O352:O363)/(1+IF($I$11='[1]Curva Cupon'!K323,'[1]Curva Cupon'!K325,'[1]Curva Cupon'!L325))^H358</f>
        <v>-72199.221966212252</v>
      </c>
    </row>
    <row r="359" spans="1:32" x14ac:dyDescent="0.25">
      <c r="A359" s="1">
        <v>359</v>
      </c>
      <c r="B359" s="2">
        <f t="shared" si="134"/>
        <v>26</v>
      </c>
      <c r="C359" s="2">
        <f t="shared" si="127"/>
        <v>0</v>
      </c>
      <c r="D359" s="2">
        <f t="shared" si="115"/>
        <v>0</v>
      </c>
      <c r="E359" s="2">
        <v>1</v>
      </c>
      <c r="H359" s="82">
        <f t="shared" si="117"/>
        <v>319</v>
      </c>
      <c r="I359" s="83">
        <f t="shared" si="118"/>
        <v>-1722151.5003646477</v>
      </c>
      <c r="J359" s="84">
        <f t="shared" si="133"/>
        <v>-11394.250533814089</v>
      </c>
      <c r="K359" s="84">
        <f t="shared" si="110"/>
        <v>4235.2936311788753</v>
      </c>
      <c r="L359" s="84">
        <f t="shared" si="111"/>
        <v>15629.544164992963</v>
      </c>
      <c r="M359" s="84">
        <f t="shared" si="112"/>
        <v>0</v>
      </c>
      <c r="N359" s="84">
        <f t="shared" si="130"/>
        <v>-1737781.0445296406</v>
      </c>
      <c r="O359" s="85">
        <f t="shared" si="64"/>
        <v>-1722576.9049655439</v>
      </c>
      <c r="P359" s="85">
        <f t="shared" si="113"/>
        <v>-1738207.7868808541</v>
      </c>
      <c r="Q359" s="84">
        <f t="shared" si="119"/>
        <v>-11397.065133226406</v>
      </c>
      <c r="R359" s="86">
        <f t="shared" si="120"/>
        <v>-6646.926529938909</v>
      </c>
      <c r="S359" s="86">
        <f t="shared" si="123"/>
        <v>-4750.1386032874971</v>
      </c>
      <c r="T359" s="97">
        <f t="array" ref="T359">(AVERAGE(I359:I370)*INDEX(tasapd,MATCH($I$24&amp;B359&amp;B359,Buck&amp;Madur1&amp;Madur2,0))*$I$25)*(IF($D$40=2,IF(MOD(H359,12)=1,1,0),0))</f>
        <v>0</v>
      </c>
      <c r="U359" s="88">
        <f>(P359/SUM($P$161:$P$172)*$T$149*(1+IF($I$11='[1]Curva Cupon'!$K$6,'[1]Curva Cupon'!K326,'[1]Curva Cupon'!L326))^H359)*E359</f>
        <v>1854.4962928459554</v>
      </c>
      <c r="V359" s="89">
        <f t="shared" si="114"/>
        <v>1.2164585475309277</v>
      </c>
      <c r="W359" s="90">
        <f t="shared" si="125"/>
        <v>-109.31064291849144</v>
      </c>
      <c r="X359" s="91">
        <f t="shared" si="116"/>
        <v>-347.2365819619535</v>
      </c>
      <c r="Y359" s="92">
        <f t="shared" si="121"/>
        <v>-455.33076633291404</v>
      </c>
      <c r="Z359" s="94"/>
      <c r="AA359" s="94"/>
      <c r="AB359" s="86">
        <f t="shared" si="122"/>
        <v>153.84485756718971</v>
      </c>
      <c r="AC359" s="95">
        <f t="shared" si="124"/>
        <v>-7213.8105200335567</v>
      </c>
      <c r="AD359" s="95">
        <f>AC359/(1+IF($I$11='[1]Curva Cupon'!K324,'[1]Curva Cupon'!K326,'[1]Curva Cupon'!L326))^H359</f>
        <v>-303.35579272701648</v>
      </c>
      <c r="AE359" s="98">
        <f t="shared" si="128"/>
        <v>5.0961288795539295E-2</v>
      </c>
      <c r="AF359" s="96">
        <f>IF(MOD(H359,12)=6,1,0)*AVERAGE(O353:O364)/(1+IF($I$11='[1]Curva Cupon'!K324,'[1]Curva Cupon'!K326,'[1]Curva Cupon'!L326))^H359</f>
        <v>0</v>
      </c>
    </row>
    <row r="360" spans="1:32" x14ac:dyDescent="0.25">
      <c r="A360" s="1">
        <v>360</v>
      </c>
      <c r="B360" s="2">
        <f t="shared" si="134"/>
        <v>26</v>
      </c>
      <c r="C360" s="2">
        <f t="shared" si="127"/>
        <v>0</v>
      </c>
      <c r="D360" s="2">
        <f t="shared" si="115"/>
        <v>0</v>
      </c>
      <c r="E360" s="2">
        <v>1</v>
      </c>
      <c r="H360" s="82">
        <f t="shared" si="117"/>
        <v>320</v>
      </c>
      <c r="I360" s="83">
        <f t="shared" si="118"/>
        <v>-1737781.0445296406</v>
      </c>
      <c r="J360" s="84">
        <f t="shared" si="133"/>
        <v>-11497.660101385543</v>
      </c>
      <c r="K360" s="84">
        <f t="shared" si="110"/>
        <v>4235.2936311788753</v>
      </c>
      <c r="L360" s="84">
        <f t="shared" si="111"/>
        <v>15732.95373256442</v>
      </c>
      <c r="M360" s="84">
        <f t="shared" si="112"/>
        <v>0</v>
      </c>
      <c r="N360" s="84">
        <f t="shared" si="130"/>
        <v>-1753513.9982622049</v>
      </c>
      <c r="O360" s="85">
        <f t="shared" si="64"/>
        <v>-1738207.7868808541</v>
      </c>
      <c r="P360" s="85">
        <f t="shared" si="113"/>
        <v>-1753942.0783637357</v>
      </c>
      <c r="Q360" s="84">
        <f t="shared" si="119"/>
        <v>-11500.483551739409</v>
      </c>
      <c r="R360" s="86">
        <f t="shared" si="120"/>
        <v>-6707.2415866366509</v>
      </c>
      <c r="S360" s="86">
        <f t="shared" si="123"/>
        <v>-4793.2419651027585</v>
      </c>
      <c r="T360" s="97">
        <f t="array" ref="T360">(AVERAGE(I360:I371)*INDEX(tasapd,MATCH($I$24&amp;B360&amp;B360,Buck&amp;Madur1&amp;Madur2,0))*$I$25)*(IF($D$40=2,IF(MOD(H360,12)=1,1,0),0))</f>
        <v>0</v>
      </c>
      <c r="U360" s="88">
        <f>(P360/SUM($P$161:$P$172)*$T$149*(1+IF($I$11='[1]Curva Cupon'!$K$6,'[1]Curva Cupon'!K327,'[1]Curva Cupon'!L327))^H360)*E360</f>
        <v>1889.9646064940266</v>
      </c>
      <c r="V360" s="89">
        <f t="shared" si="114"/>
        <v>1.2164585475309277</v>
      </c>
      <c r="W360" s="90">
        <f t="shared" si="125"/>
        <v>-110.30254159460875</v>
      </c>
      <c r="X360" s="91">
        <f t="shared" si="116"/>
        <v>-350.38745086869278</v>
      </c>
      <c r="Y360" s="92">
        <f t="shared" si="121"/>
        <v>-459.47353391577064</v>
      </c>
      <c r="Z360" s="94"/>
      <c r="AA360" s="94"/>
      <c r="AB360" s="86">
        <f t="shared" si="122"/>
        <v>154.19930286676311</v>
      </c>
      <c r="AC360" s="95">
        <f t="shared" si="124"/>
        <v>-7296.8794083793191</v>
      </c>
      <c r="AD360" s="95">
        <f>AC360/(1+IF($I$11='[1]Curva Cupon'!K325,'[1]Curva Cupon'!K327,'[1]Curva Cupon'!L327))^H360</f>
        <v>-303.8159604052957</v>
      </c>
      <c r="AE360" s="98">
        <f t="shared" si="128"/>
        <v>5.1090658323030128E-2</v>
      </c>
      <c r="AF360" s="96">
        <f>IF(MOD(H360,12)=6,1,0)*AVERAGE(O354:O365)/(1+IF($I$11='[1]Curva Cupon'!K325,'[1]Curva Cupon'!K327,'[1]Curva Cupon'!L327))^H360</f>
        <v>0</v>
      </c>
    </row>
    <row r="361" spans="1:32" x14ac:dyDescent="0.25">
      <c r="A361" s="1">
        <v>361</v>
      </c>
      <c r="B361" s="2">
        <f t="shared" si="134"/>
        <v>26</v>
      </c>
      <c r="C361" s="2">
        <f t="shared" si="127"/>
        <v>0</v>
      </c>
      <c r="D361" s="2">
        <f t="shared" si="115"/>
        <v>0</v>
      </c>
      <c r="E361" s="2">
        <v>1</v>
      </c>
      <c r="H361" s="82">
        <f t="shared" si="117"/>
        <v>321</v>
      </c>
      <c r="I361" s="83">
        <f t="shared" si="118"/>
        <v>-1753513.9982622049</v>
      </c>
      <c r="J361" s="84">
        <f t="shared" si="133"/>
        <v>-11601.753856451684</v>
      </c>
      <c r="K361" s="84">
        <f t="shared" ref="K361:K400" si="135">-$I$21</f>
        <v>4235.2936311788753</v>
      </c>
      <c r="L361" s="84">
        <f t="shared" ref="L361:L407" si="136">K361-J361</f>
        <v>15837.04748763056</v>
      </c>
      <c r="M361" s="84">
        <f t="shared" ref="M361:M400" si="137">(I361-L361)*0</f>
        <v>0</v>
      </c>
      <c r="N361" s="84">
        <f t="shared" si="130"/>
        <v>-1769351.0457498354</v>
      </c>
      <c r="O361" s="85">
        <f t="shared" si="64"/>
        <v>-1753942.0783637357</v>
      </c>
      <c r="P361" s="85">
        <f t="shared" ref="P361:P407" si="138">N361-$I$41*H361*$I$28*$I$29</f>
        <v>-1769780.4636016835</v>
      </c>
      <c r="Q361" s="84">
        <f t="shared" si="119"/>
        <v>-11604.586157747099</v>
      </c>
      <c r="R361" s="86">
        <f t="shared" si="120"/>
        <v>-6767.9556709749932</v>
      </c>
      <c r="S361" s="86">
        <f t="shared" si="123"/>
        <v>-4836.6304867721055</v>
      </c>
      <c r="T361" s="97">
        <f t="array" ref="T361">(AVERAGE(I361:I372)*INDEX(tasapd,MATCH($I$24&amp;B361&amp;B361,Buck&amp;Madur1&amp;Madur2,0))*$I$25)*(IF($D$40=2,IF(MOD(H361,12)=1,1,0),0))</f>
        <v>0</v>
      </c>
      <c r="U361" s="88">
        <f>(P361/SUM($P$161:$P$172)*$T$149*(1+IF($I$11='[1]Curva Cupon'!$K$6,'[1]Curva Cupon'!K328,'[1]Curva Cupon'!L328))^H361)*E361</f>
        <v>1926.0695535649397</v>
      </c>
      <c r="V361" s="89">
        <f t="shared" ref="V361:V400" si="139">$L$32</f>
        <v>1.2164585475309277</v>
      </c>
      <c r="W361" s="90">
        <f t="shared" si="125"/>
        <v>-111.30100239650551</v>
      </c>
      <c r="X361" s="91">
        <f t="shared" si="116"/>
        <v>-353.55916504781572</v>
      </c>
      <c r="Y361" s="92">
        <f t="shared" si="121"/>
        <v>-463.64370889679032</v>
      </c>
      <c r="Z361" s="94"/>
      <c r="AA361" s="94"/>
      <c r="AB361" s="86">
        <f t="shared" si="122"/>
        <v>154.55456477777466</v>
      </c>
      <c r="AC361" s="95">
        <f t="shared" si="124"/>
        <v>-7380.8983140116106</v>
      </c>
      <c r="AD361" s="95">
        <f>AC361/(1+IF($I$11='[1]Curva Cupon'!K326,'[1]Curva Cupon'!K328,'[1]Curva Cupon'!L328))^H361</f>
        <v>-304.27655641406773</v>
      </c>
      <c r="AE361" s="98">
        <f t="shared" si="128"/>
        <v>5.1221452070453109E-2</v>
      </c>
      <c r="AF361" s="96">
        <f>IF(MOD(H361,12)=6,1,0)*AVERAGE(O355:O366)/(1+IF($I$11='[1]Curva Cupon'!K326,'[1]Curva Cupon'!K328,'[1]Curva Cupon'!L328))^H361</f>
        <v>0</v>
      </c>
    </row>
    <row r="362" spans="1:32" x14ac:dyDescent="0.25">
      <c r="A362" s="1">
        <v>362</v>
      </c>
      <c r="B362" s="2">
        <f t="shared" si="134"/>
        <v>26</v>
      </c>
      <c r="C362" s="2">
        <f t="shared" si="127"/>
        <v>0</v>
      </c>
      <c r="D362" s="2">
        <f t="shared" ref="D362:D425" si="140">IF($I$8=2,IF(MOD(H362,12)=1,1,0),0)</f>
        <v>0</v>
      </c>
      <c r="E362" s="2">
        <v>1</v>
      </c>
      <c r="H362" s="82">
        <f t="shared" si="117"/>
        <v>322</v>
      </c>
      <c r="I362" s="83">
        <f t="shared" si="118"/>
        <v>-1769351.0457498354</v>
      </c>
      <c r="J362" s="84">
        <f t="shared" si="133"/>
        <v>-11706.53632579411</v>
      </c>
      <c r="K362" s="84">
        <f t="shared" si="135"/>
        <v>4235.2936311788753</v>
      </c>
      <c r="L362" s="84">
        <f t="shared" si="136"/>
        <v>15941.829956972986</v>
      </c>
      <c r="M362" s="84">
        <f t="shared" si="137"/>
        <v>0</v>
      </c>
      <c r="N362" s="84">
        <f t="shared" si="130"/>
        <v>-1785292.8757068084</v>
      </c>
      <c r="O362" s="85">
        <f t="shared" si="64"/>
        <v>-1769780.4636016835</v>
      </c>
      <c r="P362" s="85">
        <f t="shared" si="138"/>
        <v>-1785723.6313089738</v>
      </c>
      <c r="Q362" s="84">
        <f t="shared" si="119"/>
        <v>-11709.377478031072</v>
      </c>
      <c r="R362" s="86">
        <f t="shared" si="120"/>
        <v>-6829.071423035778</v>
      </c>
      <c r="S362" s="86">
        <f t="shared" si="123"/>
        <v>-4880.3060549952943</v>
      </c>
      <c r="T362" s="97">
        <f t="array" ref="T362">(AVERAGE(I362:I373)*INDEX(tasapd,MATCH($I$24&amp;B362&amp;B362,Buck&amp;Madur1&amp;Madur2,0))*$I$25)*(IF($D$40=2,IF(MOD(H362,12)=1,1,0),0))</f>
        <v>0</v>
      </c>
      <c r="U362" s="88">
        <f>(P362/SUM($P$161:$P$172)*$T$149*(1+IF($I$11='[1]Curva Cupon'!$K$6,'[1]Curva Cupon'!K329,'[1]Curva Cupon'!L329))^H362)*E362</f>
        <v>1962.8221983822575</v>
      </c>
      <c r="V362" s="89">
        <f t="shared" si="139"/>
        <v>1.2164585475309277</v>
      </c>
      <c r="W362" s="90">
        <f t="shared" si="125"/>
        <v>-112.30606874109664</v>
      </c>
      <c r="X362" s="91">
        <f t="shared" ref="X362:X400" si="141">(($L$37-$L$38)/1.2154)*O362*$O$37</f>
        <v>-356.7518624176505</v>
      </c>
      <c r="Y362" s="92">
        <f t="shared" si="121"/>
        <v>-467.8414726112162</v>
      </c>
      <c r="Z362" s="94"/>
      <c r="AA362" s="94"/>
      <c r="AB362" s="86">
        <f t="shared" si="122"/>
        <v>154.91064518162682</v>
      </c>
      <c r="AC362" s="95">
        <f t="shared" si="124"/>
        <v>-7465.8803711703949</v>
      </c>
      <c r="AD362" s="95">
        <f>AC362/(1+IF($I$11='[1]Curva Cupon'!K327,'[1]Curva Cupon'!K329,'[1]Curva Cupon'!L329))^H362</f>
        <v>-304.73767631057393</v>
      </c>
      <c r="AE362" s="98">
        <f t="shared" si="128"/>
        <v>5.1353682663832313E-2</v>
      </c>
      <c r="AF362" s="96">
        <f>IF(MOD(H362,12)=6,1,0)*AVERAGE(O356:O367)/(1+IF($I$11='[1]Curva Cupon'!K327,'[1]Curva Cupon'!K329,'[1]Curva Cupon'!L329))^H362</f>
        <v>0</v>
      </c>
    </row>
    <row r="363" spans="1:32" x14ac:dyDescent="0.25">
      <c r="A363" s="1">
        <v>363</v>
      </c>
      <c r="B363" s="2">
        <f t="shared" si="134"/>
        <v>26</v>
      </c>
      <c r="C363" s="2">
        <f t="shared" si="127"/>
        <v>0</v>
      </c>
      <c r="D363" s="2">
        <f t="shared" si="140"/>
        <v>0</v>
      </c>
      <c r="E363" s="2">
        <v>1</v>
      </c>
      <c r="H363" s="82">
        <f t="shared" ref="H363:H400" si="142">H362+1</f>
        <v>323</v>
      </c>
      <c r="I363" s="83">
        <f t="shared" ref="I363:I409" si="143">N362</f>
        <v>-1785292.8757068084</v>
      </c>
      <c r="J363" s="84">
        <f t="shared" si="133"/>
        <v>-11812.012066144916</v>
      </c>
      <c r="K363" s="84">
        <f t="shared" si="135"/>
        <v>4235.2936311788753</v>
      </c>
      <c r="L363" s="84">
        <f t="shared" si="136"/>
        <v>16047.305697323791</v>
      </c>
      <c r="M363" s="84">
        <f t="shared" si="137"/>
        <v>0</v>
      </c>
      <c r="N363" s="84">
        <f t="shared" si="130"/>
        <v>-1801340.1814041322</v>
      </c>
      <c r="O363" s="85">
        <f t="shared" si="64"/>
        <v>-1785723.6313089738</v>
      </c>
      <c r="P363" s="85">
        <f t="shared" si="138"/>
        <v>-1801772.2747566148</v>
      </c>
      <c r="Q363" s="84">
        <f t="shared" ref="Q363:Q401" si="144">O363*$I$18</f>
        <v>-11814.862069323428</v>
      </c>
      <c r="R363" s="86">
        <f t="shared" ref="R363:R402" si="145">O363*$L$29</f>
        <v>-6890.5915003683904</v>
      </c>
      <c r="S363" s="86">
        <f t="shared" si="123"/>
        <v>-4924.2705689550376</v>
      </c>
      <c r="T363" s="97">
        <f t="array" ref="T363">(AVERAGE(I363:I374)*INDEX(tasapd,MATCH($I$24&amp;B363&amp;B363,Buck&amp;Madur1&amp;Madur2,0))*$I$25)*(IF($D$40=2,IF(MOD(H363,12)=1,1,0),0))</f>
        <v>0</v>
      </c>
      <c r="U363" s="88">
        <f>(P363/SUM($P$161:$P$172)*$T$149*(1+IF($I$11='[1]Curva Cupon'!$K$6,'[1]Curva Cupon'!K330,'[1]Curva Cupon'!L330))^H363)*E363</f>
        <v>2000.2337941986598</v>
      </c>
      <c r="V363" s="89">
        <f t="shared" si="139"/>
        <v>1.2164585475309277</v>
      </c>
      <c r="W363" s="90">
        <f t="shared" si="125"/>
        <v>-113.31778433255587</v>
      </c>
      <c r="X363" s="91">
        <f t="shared" si="141"/>
        <v>-359.9656818090329</v>
      </c>
      <c r="Y363" s="92">
        <f t="shared" ref="Y363:Y409" si="146">X363+W363+V363</f>
        <v>-472.06700759405783</v>
      </c>
      <c r="Z363" s="94"/>
      <c r="AA363" s="94"/>
      <c r="AB363" s="86">
        <f t="shared" ref="AB363:AB409" si="147">$L$36*(1+$I$32)^H363</f>
        <v>155.2675459640565</v>
      </c>
      <c r="AC363" s="95">
        <f t="shared" si="124"/>
        <v>-7551.8389167118121</v>
      </c>
      <c r="AD363" s="95">
        <f>AC363/(1+IF($I$11='[1]Curva Cupon'!K328,'[1]Curva Cupon'!K330,'[1]Curva Cupon'!L330))^H363</f>
        <v>-305.19941513786489</v>
      </c>
      <c r="AE363" s="98">
        <f t="shared" si="128"/>
        <v>5.1487362882593826E-2</v>
      </c>
      <c r="AF363" s="96">
        <f>IF(MOD(H363,12)=6,1,0)*AVERAGE(O357:O368)/(1+IF($I$11='[1]Curva Cupon'!K328,'[1]Curva Cupon'!K330,'[1]Curva Cupon'!L330))^H363</f>
        <v>0</v>
      </c>
    </row>
    <row r="364" spans="1:32" x14ac:dyDescent="0.25">
      <c r="A364" s="1">
        <v>364</v>
      </c>
      <c r="B364" s="2">
        <f t="shared" si="134"/>
        <v>26</v>
      </c>
      <c r="C364" s="2">
        <f t="shared" si="127"/>
        <v>0</v>
      </c>
      <c r="D364" s="2">
        <f t="shared" si="140"/>
        <v>0</v>
      </c>
      <c r="E364" s="2">
        <v>1</v>
      </c>
      <c r="H364" s="82">
        <f t="shared" si="142"/>
        <v>324</v>
      </c>
      <c r="I364" s="83">
        <f t="shared" si="143"/>
        <v>-1801340.1814041322</v>
      </c>
      <c r="J364" s="84">
        <f t="shared" si="133"/>
        <v>-11918.185664384848</v>
      </c>
      <c r="K364" s="84">
        <f t="shared" si="135"/>
        <v>4235.2936311788753</v>
      </c>
      <c r="L364" s="84">
        <f t="shared" si="136"/>
        <v>16153.479295563724</v>
      </c>
      <c r="M364" s="84">
        <f t="shared" si="137"/>
        <v>0</v>
      </c>
      <c r="N364" s="84">
        <f t="shared" si="130"/>
        <v>-1817493.6606996958</v>
      </c>
      <c r="O364" s="85">
        <f t="shared" si="64"/>
        <v>-1801772.2747566148</v>
      </c>
      <c r="P364" s="85">
        <f t="shared" si="138"/>
        <v>-1817927.0918024958</v>
      </c>
      <c r="Q364" s="84">
        <f t="shared" si="144"/>
        <v>-11921.044518504907</v>
      </c>
      <c r="R364" s="86">
        <f t="shared" si="145"/>
        <v>-6952.5185781053287</v>
      </c>
      <c r="S364" s="86">
        <f t="shared" ref="S364:S402" si="148">Q364-R364</f>
        <v>-4968.5259403995778</v>
      </c>
      <c r="T364" s="97">
        <f t="array" ref="T364">(AVERAGE(I364:I375)*INDEX(tasapd,MATCH($I$24&amp;B364&amp;B364,Buck&amp;Madur1&amp;Madur2,0))*$I$25)*(IF($D$40=2,IF(MOD(H364,12)=1,1,0),0))</f>
        <v>0</v>
      </c>
      <c r="U364" s="88">
        <f>(P364/SUM($P$161:$P$172)*$T$149*(1+IF($I$11='[1]Curva Cupon'!$K$6,'[1]Curva Cupon'!K331,'[1]Curva Cupon'!L331))^H364)*E364</f>
        <v>2038.3157863898243</v>
      </c>
      <c r="V364" s="89">
        <f t="shared" si="139"/>
        <v>1.2164585475309277</v>
      </c>
      <c r="W364" s="90">
        <f t="shared" si="125"/>
        <v>-114.33619316421634</v>
      </c>
      <c r="X364" s="91">
        <f t="shared" si="141"/>
        <v>-363.20076297134329</v>
      </c>
      <c r="Y364" s="92">
        <f t="shared" si="146"/>
        <v>-476.32049758802873</v>
      </c>
      <c r="Z364" s="94"/>
      <c r="AA364" s="94"/>
      <c r="AB364" s="86">
        <f t="shared" si="147"/>
        <v>155.62526901514536</v>
      </c>
      <c r="AC364" s="95">
        <f t="shared" ref="AC364:AC410" si="149">S364-U364+Y364-AB364</f>
        <v>-7638.7874933925759</v>
      </c>
      <c r="AD364" s="95">
        <f>AC364/(1+IF($I$11='[1]Curva Cupon'!K329,'[1]Curva Cupon'!K331,'[1]Curva Cupon'!L331))^H364</f>
        <v>-305.66186743355007</v>
      </c>
      <c r="AE364" s="98">
        <f t="shared" si="128"/>
        <v>5.1622505660485353E-2</v>
      </c>
      <c r="AF364" s="96">
        <f>IF(MOD(H364,12)=6,1,0)*AVERAGE(O358:O369)/(1+IF($I$11='[1]Curva Cupon'!K329,'[1]Curva Cupon'!K331,'[1]Curva Cupon'!L331))^H364</f>
        <v>0</v>
      </c>
    </row>
    <row r="365" spans="1:32" x14ac:dyDescent="0.25">
      <c r="A365" s="1">
        <v>365</v>
      </c>
      <c r="B365" s="2">
        <f>B364+1</f>
        <v>27</v>
      </c>
      <c r="C365" s="2">
        <f t="shared" si="127"/>
        <v>0</v>
      </c>
      <c r="D365" s="2">
        <f t="shared" si="140"/>
        <v>0</v>
      </c>
      <c r="E365" s="2">
        <v>1</v>
      </c>
      <c r="H365" s="82">
        <f t="shared" si="142"/>
        <v>325</v>
      </c>
      <c r="I365" s="83">
        <f t="shared" si="143"/>
        <v>-1817493.6606996958</v>
      </c>
      <c r="J365" s="84">
        <f t="shared" si="133"/>
        <v>-12025.061737742772</v>
      </c>
      <c r="K365" s="84">
        <f t="shared" si="135"/>
        <v>4235.2936311788753</v>
      </c>
      <c r="L365" s="84">
        <f t="shared" si="136"/>
        <v>16260.355368921646</v>
      </c>
      <c r="M365" s="84">
        <f t="shared" si="137"/>
        <v>0</v>
      </c>
      <c r="N365" s="84">
        <f t="shared" si="130"/>
        <v>-1833754.0160686173</v>
      </c>
      <c r="O365" s="85">
        <f t="shared" si="64"/>
        <v>-1817927.0918024958</v>
      </c>
      <c r="P365" s="85">
        <f t="shared" si="138"/>
        <v>-1834188.7849217346</v>
      </c>
      <c r="Q365" s="84">
        <f t="shared" si="144"/>
        <v>-12027.929442804378</v>
      </c>
      <c r="R365" s="86">
        <f t="shared" si="145"/>
        <v>-7014.8553490785371</v>
      </c>
      <c r="S365" s="86">
        <f t="shared" si="148"/>
        <v>-5013.0740937258406</v>
      </c>
      <c r="T365" s="97">
        <f t="array" ref="T365">(AVERAGE(I365:I376)*INDEX(tasapd,MATCH($I$24&amp;B365&amp;B365,Buck&amp;Madur1&amp;Madur2,0))*$I$25)*(IF($D$40=2,IF(MOD(H365,12)=1,1,0),0))</f>
        <v>-313064.13441539212</v>
      </c>
      <c r="U365" s="88">
        <f>(P365/SUM($P$161:$P$172)*$T$149*(1+IF($I$11='[1]Curva Cupon'!$K$6,'[1]Curva Cupon'!K332,'[1]Curva Cupon'!L332))^H365)*E365</f>
        <v>2077.0798157019904</v>
      </c>
      <c r="V365" s="89">
        <f t="shared" si="139"/>
        <v>1.2164585475309277</v>
      </c>
      <c r="W365" s="90">
        <f t="shared" ref="W365:W400" si="150">0.15*$L$33*O365/1.18*$O$38</f>
        <v>-115.36133952048378</v>
      </c>
      <c r="X365" s="91">
        <f t="shared" si="141"/>
        <v>-366.45724657858437</v>
      </c>
      <c r="Y365" s="92">
        <f t="shared" si="146"/>
        <v>-480.60212755153725</v>
      </c>
      <c r="Z365" s="94"/>
      <c r="AA365" s="94"/>
      <c r="AB365" s="86">
        <f t="shared" si="147"/>
        <v>155.98381622932948</v>
      </c>
      <c r="AC365" s="95">
        <f t="shared" si="149"/>
        <v>-7726.7398532086972</v>
      </c>
      <c r="AD365" s="95">
        <f>AC365/(1+IF($I$11='[1]Curva Cupon'!K330,'[1]Curva Cupon'!K332,'[1]Curva Cupon'!L332))^H365</f>
        <v>-306.12512723848249</v>
      </c>
      <c r="AE365" s="98">
        <f t="shared" si="128"/>
        <v>5.1759124086521391E-2</v>
      </c>
      <c r="AF365" s="96">
        <f>IF(MOD(H365,12)=6,1,0)*AVERAGE(O359:O370)/(1+IF($I$11='[1]Curva Cupon'!K330,'[1]Curva Cupon'!K332,'[1]Curva Cupon'!L332))^H365</f>
        <v>0</v>
      </c>
    </row>
    <row r="366" spans="1:32" x14ac:dyDescent="0.25">
      <c r="A366" s="1">
        <v>366</v>
      </c>
      <c r="B366" s="1">
        <f>B365</f>
        <v>27</v>
      </c>
      <c r="C366" s="2">
        <f t="shared" si="127"/>
        <v>0</v>
      </c>
      <c r="D366" s="2">
        <f t="shared" si="140"/>
        <v>0</v>
      </c>
      <c r="E366" s="2">
        <v>1</v>
      </c>
      <c r="H366" s="82">
        <f t="shared" si="142"/>
        <v>326</v>
      </c>
      <c r="I366" s="83">
        <f t="shared" si="143"/>
        <v>-1833754.0160686173</v>
      </c>
      <c r="J366" s="84">
        <f t="shared" si="133"/>
        <v>-12132.644933996475</v>
      </c>
      <c r="K366" s="84">
        <f t="shared" si="135"/>
        <v>4235.2936311788753</v>
      </c>
      <c r="L366" s="84">
        <f t="shared" si="136"/>
        <v>16367.938565175351</v>
      </c>
      <c r="M366" s="84">
        <f t="shared" si="137"/>
        <v>0</v>
      </c>
      <c r="N366" s="84">
        <f t="shared" si="130"/>
        <v>-1850121.9546337926</v>
      </c>
      <c r="O366" s="85">
        <f t="shared" si="64"/>
        <v>-1834188.7849217346</v>
      </c>
      <c r="P366" s="85">
        <f t="shared" si="138"/>
        <v>-1850558.0612372272</v>
      </c>
      <c r="Q366" s="84">
        <f t="shared" si="144"/>
        <v>-12135.52148999963</v>
      </c>
      <c r="R366" s="86">
        <f t="shared" si="145"/>
        <v>-7077.604523936513</v>
      </c>
      <c r="S366" s="86">
        <f t="shared" si="148"/>
        <v>-5057.9169660631169</v>
      </c>
      <c r="T366" s="97">
        <f t="array" ref="T366">(AVERAGE(I366:I377)*INDEX(tasapd,MATCH($I$24&amp;B366&amp;B366,Buck&amp;Madur1&amp;Madur2,0))*$I$25)*(IF($D$40=2,IF(MOD(H366,12)=1,1,0),0))</f>
        <v>0</v>
      </c>
      <c r="U366" s="88">
        <f>(P366/SUM($P$161:$P$172)*$T$149*(1+IF($I$11='[1]Curva Cupon'!$K$6,'[1]Curva Cupon'!K333,'[1]Curva Cupon'!L333))^H366)*E366</f>
        <v>2116.5377215540939</v>
      </c>
      <c r="V366" s="89">
        <f t="shared" si="139"/>
        <v>1.2164585475309277</v>
      </c>
      <c r="W366" s="90">
        <f t="shared" si="150"/>
        <v>-116.39326797876227</v>
      </c>
      <c r="X366" s="91">
        <f t="shared" si="141"/>
        <v>-369.73527423549859</v>
      </c>
      <c r="Y366" s="92">
        <f t="shared" si="146"/>
        <v>-484.91208366672993</v>
      </c>
      <c r="Z366" s="94"/>
      <c r="AA366" s="94"/>
      <c r="AB366" s="86">
        <f t="shared" si="147"/>
        <v>156.34318950540967</v>
      </c>
      <c r="AC366" s="95">
        <f t="shared" si="149"/>
        <v>-7815.7099607893506</v>
      </c>
      <c r="AD366" s="95">
        <f>AC366/(1+IF($I$11='[1]Curva Cupon'!K331,'[1]Curva Cupon'!K333,'[1]Curva Cupon'!L333))^H366</f>
        <v>-306.5892881053785</v>
      </c>
      <c r="AE366" s="98">
        <f t="shared" si="128"/>
        <v>5.1897231405954258E-2</v>
      </c>
      <c r="AF366" s="96">
        <f>IF(MOD(H366,12)=6,1,0)*AVERAGE(O360:O371)/(1+IF($I$11='[1]Curva Cupon'!K331,'[1]Curva Cupon'!K333,'[1]Curva Cupon'!L333))^H366</f>
        <v>0</v>
      </c>
    </row>
    <row r="367" spans="1:32" x14ac:dyDescent="0.25">
      <c r="A367" s="1">
        <v>367</v>
      </c>
      <c r="B367" s="2">
        <f>B366</f>
        <v>27</v>
      </c>
      <c r="C367" s="2">
        <f t="shared" si="127"/>
        <v>0</v>
      </c>
      <c r="D367" s="2">
        <f t="shared" si="140"/>
        <v>0</v>
      </c>
      <c r="E367" s="2">
        <v>1</v>
      </c>
      <c r="H367" s="82">
        <f t="shared" si="142"/>
        <v>327</v>
      </c>
      <c r="I367" s="83">
        <f t="shared" si="143"/>
        <v>-1850121.9546337926</v>
      </c>
      <c r="J367" s="84">
        <f t="shared" si="133"/>
        <v>-12240.939931674784</v>
      </c>
      <c r="K367" s="84">
        <f t="shared" si="135"/>
        <v>4235.2936311788753</v>
      </c>
      <c r="L367" s="84">
        <f t="shared" si="136"/>
        <v>16476.23356285366</v>
      </c>
      <c r="M367" s="84">
        <f t="shared" si="137"/>
        <v>0</v>
      </c>
      <c r="N367" s="84">
        <f t="shared" si="130"/>
        <v>-1866598.1881966463</v>
      </c>
      <c r="O367" s="85">
        <f t="shared" si="64"/>
        <v>-1850558.0612372272</v>
      </c>
      <c r="P367" s="85">
        <f t="shared" si="138"/>
        <v>-1867035.6325503981</v>
      </c>
      <c r="Q367" s="84">
        <f t="shared" si="144"/>
        <v>-12243.825338619487</v>
      </c>
      <c r="R367" s="86">
        <f t="shared" si="145"/>
        <v>-7140.7688312621849</v>
      </c>
      <c r="S367" s="86">
        <f t="shared" si="148"/>
        <v>-5103.0565073573016</v>
      </c>
      <c r="T367" s="97">
        <f t="array" ref="T367">(AVERAGE(I367:I378)*INDEX(tasapd,MATCH($I$24&amp;B367&amp;B367,Buck&amp;Madur1&amp;Madur2,0))*$I$25)*(IF($D$40=2,IF(MOD(H367,12)=1,1,0),0))</f>
        <v>0</v>
      </c>
      <c r="U367" s="88">
        <f>(P367/SUM($P$161:$P$172)*$T$149*(1+IF($I$11='[1]Curva Cupon'!$K$6,'[1]Curva Cupon'!K334,'[1]Curva Cupon'!L334))^H367)*E367</f>
        <v>2156.7015453954032</v>
      </c>
      <c r="V367" s="89">
        <f t="shared" si="139"/>
        <v>1.2164585475309277</v>
      </c>
      <c r="W367" s="90">
        <f t="shared" si="150"/>
        <v>-117.43202341139283</v>
      </c>
      <c r="X367" s="91">
        <f t="shared" si="141"/>
        <v>-373.03498848372607</v>
      </c>
      <c r="Y367" s="92">
        <f t="shared" si="146"/>
        <v>-489.25055334758798</v>
      </c>
      <c r="Z367" s="94"/>
      <c r="AA367" s="94"/>
      <c r="AB367" s="86">
        <f t="shared" si="147"/>
        <v>156.70339074656138</v>
      </c>
      <c r="AC367" s="95">
        <f t="shared" si="149"/>
        <v>-7905.7119968468533</v>
      </c>
      <c r="AD367" s="95">
        <f>AC367/(1+IF($I$11='[1]Curva Cupon'!K332,'[1]Curva Cupon'!K334,'[1]Curva Cupon'!L334))^H367</f>
        <v>-307.05444310737346</v>
      </c>
      <c r="AE367" s="98">
        <f t="shared" si="128"/>
        <v>5.2036841021270284E-2</v>
      </c>
      <c r="AF367" s="96">
        <f>IF(MOD(H367,12)=6,1,0)*AVERAGE(O361:O372)/(1+IF($I$11='[1]Curva Cupon'!K332,'[1]Curva Cupon'!K334,'[1]Curva Cupon'!L334))^H367</f>
        <v>0</v>
      </c>
    </row>
    <row r="368" spans="1:32" x14ac:dyDescent="0.25">
      <c r="A368" s="1">
        <v>368</v>
      </c>
      <c r="B368" s="2">
        <f t="shared" ref="B368:B376" si="151">B367</f>
        <v>27</v>
      </c>
      <c r="C368" s="2">
        <f t="shared" si="127"/>
        <v>0</v>
      </c>
      <c r="D368" s="2">
        <f t="shared" si="140"/>
        <v>0</v>
      </c>
      <c r="E368" s="2">
        <v>1</v>
      </c>
      <c r="H368" s="82">
        <f t="shared" si="142"/>
        <v>328</v>
      </c>
      <c r="I368" s="83">
        <f t="shared" si="143"/>
        <v>-1866598.1881966463</v>
      </c>
      <c r="J368" s="84">
        <f t="shared" si="133"/>
        <v>-12349.951440261015</v>
      </c>
      <c r="K368" s="84">
        <f t="shared" si="135"/>
        <v>4235.2936311788753</v>
      </c>
      <c r="L368" s="84">
        <f t="shared" si="136"/>
        <v>16585.245071439891</v>
      </c>
      <c r="M368" s="84">
        <f t="shared" si="137"/>
        <v>0</v>
      </c>
      <c r="N368" s="84">
        <f t="shared" si="130"/>
        <v>-1883183.4332680863</v>
      </c>
      <c r="O368" s="85">
        <f t="shared" si="64"/>
        <v>-1867035.6325503981</v>
      </c>
      <c r="P368" s="85">
        <f t="shared" si="138"/>
        <v>-1883622.2153721554</v>
      </c>
      <c r="Q368" s="84">
        <f t="shared" si="144"/>
        <v>-12352.845698147266</v>
      </c>
      <c r="R368" s="86">
        <f t="shared" si="145"/>
        <v>-7204.3510176915715</v>
      </c>
      <c r="S368" s="86">
        <f t="shared" si="148"/>
        <v>-5148.4946804556948</v>
      </c>
      <c r="T368" s="97">
        <f t="array" ref="T368">(AVERAGE(I368:I379)*INDEX(tasapd,MATCH($I$24&amp;B368&amp;B368,Buck&amp;Madur1&amp;Madur2,0))*$I$25)*(IF($D$40=2,IF(MOD(H368,12)=1,1,0),0))</f>
        <v>0</v>
      </c>
      <c r="U368" s="88">
        <f>(P368/SUM($P$161:$P$172)*$T$149*(1+IF($I$11='[1]Curva Cupon'!$K$6,'[1]Curva Cupon'!K335,'[1]Curva Cupon'!L335))^H368)*E368</f>
        <v>2197.5835341195716</v>
      </c>
      <c r="V368" s="89">
        <f t="shared" si="139"/>
        <v>1.2164585475309277</v>
      </c>
      <c r="W368" s="90">
        <f t="shared" si="150"/>
        <v>-118.4776509876049</v>
      </c>
      <c r="X368" s="91">
        <f t="shared" si="141"/>
        <v>-376.35653280800358</v>
      </c>
      <c r="Y368" s="92">
        <f t="shared" si="146"/>
        <v>-493.61772524807759</v>
      </c>
      <c r="Z368" s="94"/>
      <c r="AA368" s="94"/>
      <c r="AB368" s="86">
        <f t="shared" si="147"/>
        <v>157.06442186034482</v>
      </c>
      <c r="AC368" s="95">
        <f t="shared" si="149"/>
        <v>-7996.7603616836886</v>
      </c>
      <c r="AD368" s="95">
        <f>AC368/(1+IF($I$11='[1]Curva Cupon'!K333,'[1]Curva Cupon'!K335,'[1]Curva Cupon'!L335))^H368</f>
        <v>-307.52068484651596</v>
      </c>
      <c r="AE368" s="98">
        <f t="shared" si="128"/>
        <v>5.2177966493211152E-2</v>
      </c>
      <c r="AF368" s="96">
        <f>IF(MOD(H368,12)=6,1,0)*AVERAGE(O362:O373)/(1+IF($I$11='[1]Curva Cupon'!K333,'[1]Curva Cupon'!K335,'[1]Curva Cupon'!L335))^H368</f>
        <v>0</v>
      </c>
    </row>
    <row r="369" spans="1:32" x14ac:dyDescent="0.25">
      <c r="A369" s="1">
        <v>369</v>
      </c>
      <c r="B369" s="2">
        <f t="shared" si="151"/>
        <v>27</v>
      </c>
      <c r="C369" s="2">
        <f t="shared" si="127"/>
        <v>0</v>
      </c>
      <c r="D369" s="2">
        <f t="shared" si="140"/>
        <v>0</v>
      </c>
      <c r="E369" s="2">
        <v>1</v>
      </c>
      <c r="H369" s="82">
        <f t="shared" si="142"/>
        <v>329</v>
      </c>
      <c r="I369" s="83">
        <f t="shared" si="143"/>
        <v>-1883183.4332680863</v>
      </c>
      <c r="J369" s="84">
        <f t="shared" si="133"/>
        <v>-12459.684200397784</v>
      </c>
      <c r="K369" s="84">
        <f t="shared" si="135"/>
        <v>4235.2936311788753</v>
      </c>
      <c r="L369" s="84">
        <f t="shared" si="136"/>
        <v>16694.97783157666</v>
      </c>
      <c r="M369" s="84">
        <f t="shared" si="137"/>
        <v>0</v>
      </c>
      <c r="N369" s="84">
        <f t="shared" si="130"/>
        <v>-1899878.411099663</v>
      </c>
      <c r="O369" s="85">
        <f t="shared" si="64"/>
        <v>-1883622.2153721554</v>
      </c>
      <c r="P369" s="85">
        <f t="shared" si="138"/>
        <v>-1900318.5309540494</v>
      </c>
      <c r="Q369" s="84">
        <f t="shared" si="144"/>
        <v>-12462.587309225584</v>
      </c>
      <c r="R369" s="86">
        <f t="shared" si="145"/>
        <v>-7268.35384803323</v>
      </c>
      <c r="S369" s="86">
        <f t="shared" si="148"/>
        <v>-5194.2334611923543</v>
      </c>
      <c r="T369" s="97">
        <f t="array" ref="T369">(AVERAGE(I369:I380)*INDEX(tasapd,MATCH($I$24&amp;B369&amp;B369,Buck&amp;Madur1&amp;Madur2,0))*$I$25)*(IF($D$40=2,IF(MOD(H369,12)=1,1,0),0))</f>
        <v>0</v>
      </c>
      <c r="U369" s="88">
        <f>(P369/SUM($P$161:$P$172)*$T$149*(1+IF($I$11='[1]Curva Cupon'!$K$6,'[1]Curva Cupon'!K336,'[1]Curva Cupon'!L336))^H369)*E369</f>
        <v>2239.1961435360586</v>
      </c>
      <c r="V369" s="89">
        <f t="shared" si="139"/>
        <v>1.2164585475309277</v>
      </c>
      <c r="W369" s="90">
        <f t="shared" si="150"/>
        <v>-119.53019617548048</v>
      </c>
      <c r="X369" s="91">
        <f t="shared" si="141"/>
        <v>-379.70005164240422</v>
      </c>
      <c r="Y369" s="92">
        <f t="shared" si="146"/>
        <v>-498.01378927035375</v>
      </c>
      <c r="Z369" s="94"/>
      <c r="AA369" s="94"/>
      <c r="AB369" s="86">
        <f t="shared" si="147"/>
        <v>157.42628475871507</v>
      </c>
      <c r="AC369" s="95">
        <f t="shared" si="149"/>
        <v>-8088.8696787574818</v>
      </c>
      <c r="AD369" s="95">
        <f>AC369/(1+IF($I$11='[1]Curva Cupon'!K334,'[1]Curva Cupon'!K336,'[1]Curva Cupon'!L336))^H369</f>
        <v>-307.98810546219698</v>
      </c>
      <c r="AE369" s="98">
        <f t="shared" si="128"/>
        <v>5.2320621541820107E-2</v>
      </c>
      <c r="AF369" s="96">
        <f>IF(MOD(H369,12)=6,1,0)*AVERAGE(O363:O374)/(1+IF($I$11='[1]Curva Cupon'!K334,'[1]Curva Cupon'!K336,'[1]Curva Cupon'!L336))^H369</f>
        <v>0</v>
      </c>
    </row>
    <row r="370" spans="1:32" x14ac:dyDescent="0.25">
      <c r="A370" s="1">
        <v>370</v>
      </c>
      <c r="B370" s="2">
        <f t="shared" si="151"/>
        <v>27</v>
      </c>
      <c r="C370" s="2">
        <f t="shared" si="127"/>
        <v>0</v>
      </c>
      <c r="D370" s="2">
        <f t="shared" si="140"/>
        <v>0</v>
      </c>
      <c r="E370" s="2">
        <v>1</v>
      </c>
      <c r="H370" s="82">
        <f t="shared" si="142"/>
        <v>330</v>
      </c>
      <c r="I370" s="83">
        <f t="shared" si="143"/>
        <v>-1899878.411099663</v>
      </c>
      <c r="J370" s="84">
        <f t="shared" si="133"/>
        <v>-12570.142984093167</v>
      </c>
      <c r="K370" s="84">
        <f t="shared" si="135"/>
        <v>4235.2936311788753</v>
      </c>
      <c r="L370" s="84">
        <f t="shared" si="136"/>
        <v>16805.436615272043</v>
      </c>
      <c r="M370" s="84">
        <f t="shared" si="137"/>
        <v>0</v>
      </c>
      <c r="N370" s="84">
        <f t="shared" si="130"/>
        <v>-1916683.847714935</v>
      </c>
      <c r="O370" s="85">
        <f t="shared" si="64"/>
        <v>-1900318.5309540494</v>
      </c>
      <c r="P370" s="85">
        <f t="shared" si="138"/>
        <v>-1917125.3053196385</v>
      </c>
      <c r="Q370" s="84">
        <f t="shared" si="144"/>
        <v>-12573.054943862515</v>
      </c>
      <c r="R370" s="86">
        <f t="shared" si="145"/>
        <v>-7332.7801053884814</v>
      </c>
      <c r="S370" s="86">
        <f t="shared" si="148"/>
        <v>-5240.2748384740335</v>
      </c>
      <c r="T370" s="97">
        <f t="array" ref="T370">(AVERAGE(I370:I381)*INDEX(tasapd,MATCH($I$24&amp;B370&amp;B370,Buck&amp;Madur1&amp;Madur2,0))*$I$25)*(IF($D$40=2,IF(MOD(H370,12)=1,1,0),0))</f>
        <v>0</v>
      </c>
      <c r="U370" s="88">
        <f>(P370/SUM($P$161:$P$172)*$T$149*(1+IF($I$11='[1]Curva Cupon'!$K$6,'[1]Curva Cupon'!K337,'[1]Curva Cupon'!L337))^H370)*E370</f>
        <v>2281.5520418998835</v>
      </c>
      <c r="V370" s="89">
        <f t="shared" si="139"/>
        <v>1.2164585475309277</v>
      </c>
      <c r="W370" s="90">
        <f t="shared" si="150"/>
        <v>-120.58970474393152</v>
      </c>
      <c r="X370" s="91">
        <f t="shared" si="141"/>
        <v>-383.06569037661848</v>
      </c>
      <c r="Y370" s="92">
        <f t="shared" si="146"/>
        <v>-502.43893657301908</v>
      </c>
      <c r="Z370" s="94"/>
      <c r="AA370" s="94"/>
      <c r="AB370" s="86">
        <f t="shared" si="147"/>
        <v>157.78898135803209</v>
      </c>
      <c r="AC370" s="95">
        <f t="shared" si="149"/>
        <v>-8182.0547983049692</v>
      </c>
      <c r="AD370" s="95">
        <f>AC370/(1+IF($I$11='[1]Curva Cupon'!K335,'[1]Curva Cupon'!K337,'[1]Curva Cupon'!L337))^H370</f>
        <v>-308.45679663952097</v>
      </c>
      <c r="AE370" s="98">
        <f t="shared" si="128"/>
        <v>5.2464820047512732E-2</v>
      </c>
      <c r="AF370" s="96">
        <f>IF(MOD(H370,12)=6,1,0)*AVERAGE(O364:O375)/(1+IF($I$11='[1]Curva Cupon'!K335,'[1]Curva Cupon'!K337,'[1]Curva Cupon'!L337))^H370</f>
        <v>-71349.953964832792</v>
      </c>
    </row>
    <row r="371" spans="1:32" x14ac:dyDescent="0.25">
      <c r="A371" s="1">
        <v>371</v>
      </c>
      <c r="B371" s="2">
        <f t="shared" si="151"/>
        <v>27</v>
      </c>
      <c r="C371" s="2">
        <f t="shared" si="127"/>
        <v>0</v>
      </c>
      <c r="D371" s="2">
        <f t="shared" si="140"/>
        <v>0</v>
      </c>
      <c r="E371" s="2">
        <v>1</v>
      </c>
      <c r="H371" s="82">
        <f t="shared" si="142"/>
        <v>331</v>
      </c>
      <c r="I371" s="83">
        <f t="shared" si="143"/>
        <v>-1916683.847714935</v>
      </c>
      <c r="J371" s="84">
        <f t="shared" si="133"/>
        <v>-12681.332594928215</v>
      </c>
      <c r="K371" s="84">
        <f t="shared" si="135"/>
        <v>4235.2936311788753</v>
      </c>
      <c r="L371" s="84">
        <f t="shared" si="136"/>
        <v>16916.626226107091</v>
      </c>
      <c r="M371" s="84">
        <f t="shared" si="137"/>
        <v>0</v>
      </c>
      <c r="N371" s="84">
        <f t="shared" si="130"/>
        <v>-1933600.4739410421</v>
      </c>
      <c r="O371" s="85">
        <f t="shared" si="64"/>
        <v>-1917125.3053196385</v>
      </c>
      <c r="P371" s="85">
        <f t="shared" si="138"/>
        <v>-1934043.2692960629</v>
      </c>
      <c r="Q371" s="84">
        <f t="shared" si="144"/>
        <v>-12684.25340563911</v>
      </c>
      <c r="R371" s="86">
        <f t="shared" si="145"/>
        <v>-7397.6325912724515</v>
      </c>
      <c r="S371" s="86">
        <f t="shared" si="148"/>
        <v>-5286.620814366659</v>
      </c>
      <c r="T371" s="97">
        <f t="array" ref="T371">(AVERAGE(I371:I382)*INDEX(tasapd,MATCH($I$24&amp;B371&amp;B371,Buck&amp;Madur1&amp;Madur2,0))*$I$25)*(IF($D$40=2,IF(MOD(H371,12)=1,1,0),0))</f>
        <v>0</v>
      </c>
      <c r="U371" s="88">
        <f>(P371/SUM($P$161:$P$172)*$T$149*(1+IF($I$11='[1]Curva Cupon'!$K$6,'[1]Curva Cupon'!K338,'[1]Curva Cupon'!L338))^H371)*E371</f>
        <v>2324.6641135006771</v>
      </c>
      <c r="V371" s="89">
        <f t="shared" si="139"/>
        <v>1.2164585475309277</v>
      </c>
      <c r="W371" s="90">
        <f t="shared" si="150"/>
        <v>-121.65622276469026</v>
      </c>
      <c r="X371" s="91">
        <f t="shared" si="141"/>
        <v>-386.45359536227699</v>
      </c>
      <c r="Y371" s="92">
        <f t="shared" si="146"/>
        <v>-506.89335957943632</v>
      </c>
      <c r="Z371" s="94"/>
      <c r="AA371" s="94"/>
      <c r="AB371" s="86">
        <f t="shared" si="147"/>
        <v>158.15251357907113</v>
      </c>
      <c r="AC371" s="95">
        <f t="shared" si="149"/>
        <v>-8276.3308010258443</v>
      </c>
      <c r="AD371" s="95">
        <f>AC371/(1+IF($I$11='[1]Curva Cupon'!K336,'[1]Curva Cupon'!K338,'[1]Curva Cupon'!L338))^H371</f>
        <v>-308.92684961761353</v>
      </c>
      <c r="AE371" s="98">
        <f t="shared" si="128"/>
        <v>5.2610576052172314E-2</v>
      </c>
      <c r="AF371" s="96">
        <f>IF(MOD(H371,12)=6,1,0)*AVERAGE(O365:O376)/(1+IF($I$11='[1]Curva Cupon'!K336,'[1]Curva Cupon'!K338,'[1]Curva Cupon'!L338))^H371</f>
        <v>0</v>
      </c>
    </row>
    <row r="372" spans="1:32" x14ac:dyDescent="0.25">
      <c r="A372" s="1">
        <v>372</v>
      </c>
      <c r="B372" s="2">
        <f t="shared" si="151"/>
        <v>27</v>
      </c>
      <c r="C372" s="2">
        <f t="shared" si="127"/>
        <v>0</v>
      </c>
      <c r="D372" s="2">
        <f t="shared" si="140"/>
        <v>0</v>
      </c>
      <c r="E372" s="2">
        <v>1</v>
      </c>
      <c r="H372" s="82">
        <f t="shared" si="142"/>
        <v>332</v>
      </c>
      <c r="I372" s="83">
        <f t="shared" si="143"/>
        <v>-1933600.4739410421</v>
      </c>
      <c r="J372" s="84">
        <f t="shared" si="133"/>
        <v>-12793.257868265864</v>
      </c>
      <c r="K372" s="84">
        <f t="shared" si="135"/>
        <v>4235.2936311788753</v>
      </c>
      <c r="L372" s="84">
        <f t="shared" si="136"/>
        <v>17028.55149944474</v>
      </c>
      <c r="M372" s="84">
        <f t="shared" si="137"/>
        <v>0</v>
      </c>
      <c r="N372" s="84">
        <f t="shared" si="130"/>
        <v>-1950629.0254404868</v>
      </c>
      <c r="O372" s="85">
        <f t="shared" si="64"/>
        <v>-1934043.2692960629</v>
      </c>
      <c r="P372" s="85">
        <f t="shared" si="138"/>
        <v>-1951073.1585458249</v>
      </c>
      <c r="Q372" s="84">
        <f t="shared" si="144"/>
        <v>-12796.187529918308</v>
      </c>
      <c r="R372" s="86">
        <f t="shared" si="145"/>
        <v>-7462.9141257358988</v>
      </c>
      <c r="S372" s="86">
        <f t="shared" si="148"/>
        <v>-5333.2734041824096</v>
      </c>
      <c r="T372" s="97">
        <f t="array" ref="T372">(AVERAGE(I372:I383)*INDEX(tasapd,MATCH($I$24&amp;B372&amp;B372,Buck&amp;Madur1&amp;Madur2,0))*$I$25)*(IF($D$40=2,IF(MOD(H372,12)=1,1,0),0))</f>
        <v>0</v>
      </c>
      <c r="U372" s="88">
        <f>(P372/SUM($P$161:$P$172)*$T$149*(1+IF($I$11='[1]Curva Cupon'!$K$6,'[1]Curva Cupon'!K339,'[1]Curva Cupon'!L339))^H372)*E372</f>
        <v>2368.545462312034</v>
      </c>
      <c r="V372" s="89">
        <f t="shared" si="139"/>
        <v>1.2164585475309277</v>
      </c>
      <c r="W372" s="90">
        <f t="shared" si="150"/>
        <v>-122.72979661431285</v>
      </c>
      <c r="X372" s="91">
        <f t="shared" si="141"/>
        <v>-389.86391391931494</v>
      </c>
      <c r="Y372" s="92">
        <f t="shared" si="146"/>
        <v>-511.37725198609689</v>
      </c>
      <c r="Z372" s="94"/>
      <c r="AA372" s="94"/>
      <c r="AB372" s="86">
        <f t="shared" si="147"/>
        <v>158.5168833470326</v>
      </c>
      <c r="AC372" s="95">
        <f t="shared" si="149"/>
        <v>-8371.713001827573</v>
      </c>
      <c r="AD372" s="95">
        <f>AC372/(1+IF($I$11='[1]Curva Cupon'!K337,'[1]Curva Cupon'!K339,'[1]Curva Cupon'!L339))^H372</f>
        <v>-309.39835519787101</v>
      </c>
      <c r="AE372" s="98">
        <f t="shared" si="128"/>
        <v>5.2757903760269301E-2</v>
      </c>
      <c r="AF372" s="96">
        <f>IF(MOD(H372,12)=6,1,0)*AVERAGE(O366:O377)/(1+IF($I$11='[1]Curva Cupon'!K337,'[1]Curva Cupon'!K339,'[1]Curva Cupon'!L339))^H372</f>
        <v>0</v>
      </c>
    </row>
    <row r="373" spans="1:32" x14ac:dyDescent="0.25">
      <c r="A373" s="1">
        <v>373</v>
      </c>
      <c r="B373" s="2">
        <f t="shared" si="151"/>
        <v>27</v>
      </c>
      <c r="C373" s="2">
        <f t="shared" si="127"/>
        <v>0</v>
      </c>
      <c r="D373" s="2">
        <f t="shared" si="140"/>
        <v>0</v>
      </c>
      <c r="E373" s="2">
        <v>1</v>
      </c>
      <c r="H373" s="82">
        <f t="shared" si="142"/>
        <v>333</v>
      </c>
      <c r="I373" s="83">
        <f t="shared" si="143"/>
        <v>-1950629.0254404868</v>
      </c>
      <c r="J373" s="84">
        <f t="shared" si="133"/>
        <v>-12905.923671461196</v>
      </c>
      <c r="K373" s="84">
        <f t="shared" si="135"/>
        <v>4235.2936311788753</v>
      </c>
      <c r="L373" s="84">
        <f t="shared" si="136"/>
        <v>17141.217302640071</v>
      </c>
      <c r="M373" s="84">
        <f t="shared" si="137"/>
        <v>0</v>
      </c>
      <c r="N373" s="84">
        <f t="shared" si="130"/>
        <v>-1967770.2427431268</v>
      </c>
      <c r="O373" s="85">
        <f t="shared" si="64"/>
        <v>-1951073.1585458249</v>
      </c>
      <c r="P373" s="85">
        <f t="shared" si="138"/>
        <v>-1968215.7135987822</v>
      </c>
      <c r="Q373" s="84">
        <f t="shared" si="144"/>
        <v>-12908.862184055188</v>
      </c>
      <c r="R373" s="86">
        <f t="shared" si="145"/>
        <v>-7528.6275474878466</v>
      </c>
      <c r="S373" s="86">
        <f t="shared" si="148"/>
        <v>-5380.2346365673411</v>
      </c>
      <c r="T373" s="97">
        <f t="array" ref="T373">(AVERAGE(I373:I384)*INDEX(tasapd,MATCH($I$24&amp;B373&amp;B373,Buck&amp;Madur1&amp;Madur2,0))*$I$25)*(IF($D$40=2,IF(MOD(H373,12)=1,1,0),0))</f>
        <v>0</v>
      </c>
      <c r="U373" s="88">
        <f>(P373/SUM($P$161:$P$172)*$T$149*(1+IF($I$11='[1]Curva Cupon'!$K$6,'[1]Curva Cupon'!K340,'[1]Curva Cupon'!L340))^H373)*E373</f>
        <v>2413.2094157021738</v>
      </c>
      <c r="V373" s="89">
        <f t="shared" si="139"/>
        <v>1.2164585475309277</v>
      </c>
      <c r="W373" s="90">
        <f t="shared" si="150"/>
        <v>-123.81047297619607</v>
      </c>
      <c r="X373" s="91">
        <f t="shared" si="141"/>
        <v>-393.29679434237869</v>
      </c>
      <c r="Y373" s="92">
        <f t="shared" si="146"/>
        <v>-515.89080877104379</v>
      </c>
      <c r="Z373" s="94"/>
      <c r="AA373" s="94"/>
      <c r="AB373" s="86">
        <f t="shared" si="147"/>
        <v>158.88209259155255</v>
      </c>
      <c r="AC373" s="95">
        <f t="shared" si="149"/>
        <v>-8468.2169536321126</v>
      </c>
      <c r="AD373" s="95">
        <f>AC373/(1+IF($I$11='[1]Curva Cupon'!K338,'[1]Curva Cupon'!K340,'[1]Curva Cupon'!L340))^H373</f>
        <v>-309.87140375214955</v>
      </c>
      <c r="AE373" s="98">
        <f t="shared" si="128"/>
        <v>5.2906817540005042E-2</v>
      </c>
      <c r="AF373" s="96">
        <f>IF(MOD(H373,12)=6,1,0)*AVERAGE(O367:O378)/(1+IF($I$11='[1]Curva Cupon'!K338,'[1]Curva Cupon'!K340,'[1]Curva Cupon'!L340))^H373</f>
        <v>0</v>
      </c>
    </row>
    <row r="374" spans="1:32" x14ac:dyDescent="0.25">
      <c r="A374" s="1">
        <v>374</v>
      </c>
      <c r="B374" s="2">
        <f t="shared" si="151"/>
        <v>27</v>
      </c>
      <c r="C374" s="2">
        <f t="shared" ref="C374:C400" si="152">IF($I$8=2,IF(MOD(D374,12)=1,1,0),0)</f>
        <v>0</v>
      </c>
      <c r="D374" s="2">
        <f t="shared" si="140"/>
        <v>0</v>
      </c>
      <c r="E374" s="2">
        <v>1</v>
      </c>
      <c r="H374" s="82">
        <f t="shared" si="142"/>
        <v>334</v>
      </c>
      <c r="I374" s="83">
        <f t="shared" si="143"/>
        <v>-1967770.2427431268</v>
      </c>
      <c r="J374" s="84">
        <f t="shared" si="133"/>
        <v>-13019.334904073121</v>
      </c>
      <c r="K374" s="84">
        <f t="shared" si="135"/>
        <v>4235.2936311788753</v>
      </c>
      <c r="L374" s="84">
        <f t="shared" si="136"/>
        <v>17254.628535251995</v>
      </c>
      <c r="M374" s="84">
        <f t="shared" si="137"/>
        <v>0</v>
      </c>
      <c r="N374" s="84">
        <f t="shared" si="130"/>
        <v>-1985024.8712783789</v>
      </c>
      <c r="O374" s="85">
        <f t="shared" si="64"/>
        <v>-1968215.7135987822</v>
      </c>
      <c r="P374" s="85">
        <f t="shared" si="138"/>
        <v>-1985471.6798843516</v>
      </c>
      <c r="Q374" s="84">
        <f t="shared" si="144"/>
        <v>-13022.28226760866</v>
      </c>
      <c r="R374" s="86">
        <f t="shared" si="145"/>
        <v>-7594.7757140190342</v>
      </c>
      <c r="S374" s="86">
        <f t="shared" si="148"/>
        <v>-5427.5065535896256</v>
      </c>
      <c r="T374" s="97">
        <f t="array" ref="T374">(AVERAGE(I374:I385)*INDEX(tasapd,MATCH($I$24&amp;B374&amp;B374,Buck&amp;Madur1&amp;Madur2,0))*$I$25)*(IF($D$40=2,IF(MOD(H374,12)=1,1,0),0))</f>
        <v>0</v>
      </c>
      <c r="U374" s="88">
        <f>(P374/SUM($P$161:$P$172)*$T$149*(1+IF($I$11='[1]Curva Cupon'!$K$6,'[1]Curva Cupon'!K341,'[1]Curva Cupon'!L341))^H374)*E374</f>
        <v>2458.6695282069372</v>
      </c>
      <c r="V374" s="89">
        <f t="shared" si="139"/>
        <v>1.2164585475309277</v>
      </c>
      <c r="W374" s="90">
        <f t="shared" si="150"/>
        <v>-124.89829884260746</v>
      </c>
      <c r="X374" s="91">
        <f t="shared" si="141"/>
        <v>-396.75238590727469</v>
      </c>
      <c r="Y374" s="92">
        <f t="shared" si="146"/>
        <v>-520.43422620235128</v>
      </c>
      <c r="Z374" s="94"/>
      <c r="AA374" s="94"/>
      <c r="AB374" s="86">
        <f t="shared" si="147"/>
        <v>159.24814324671252</v>
      </c>
      <c r="AC374" s="95">
        <f t="shared" si="149"/>
        <v>-8565.8584512456255</v>
      </c>
      <c r="AD374" s="95">
        <f>AC374/(1+IF($I$11='[1]Curva Cupon'!K339,'[1]Curva Cupon'!K341,'[1]Curva Cupon'!L341))^H374</f>
        <v>-310.34608523089668</v>
      </c>
      <c r="AE374" s="98">
        <f t="shared" si="128"/>
        <v>5.3057331924479215E-2</v>
      </c>
      <c r="AF374" s="96">
        <f>IF(MOD(H374,12)=6,1,0)*AVERAGE(O368:O379)/(1+IF($I$11='[1]Curva Cupon'!K339,'[1]Curva Cupon'!K341,'[1]Curva Cupon'!L341))^H374</f>
        <v>0</v>
      </c>
    </row>
    <row r="375" spans="1:32" x14ac:dyDescent="0.25">
      <c r="A375" s="1">
        <v>375</v>
      </c>
      <c r="B375" s="2">
        <f t="shared" si="151"/>
        <v>27</v>
      </c>
      <c r="C375" s="2">
        <f t="shared" si="152"/>
        <v>0</v>
      </c>
      <c r="D375" s="2">
        <f t="shared" si="140"/>
        <v>0</v>
      </c>
      <c r="E375" s="2">
        <v>1</v>
      </c>
      <c r="H375" s="82">
        <f t="shared" si="142"/>
        <v>335</v>
      </c>
      <c r="I375" s="83">
        <f t="shared" si="143"/>
        <v>-1985024.8712783789</v>
      </c>
      <c r="J375" s="84">
        <f t="shared" si="133"/>
        <v>-13133.49649807744</v>
      </c>
      <c r="K375" s="84">
        <f t="shared" si="135"/>
        <v>4235.2936311788753</v>
      </c>
      <c r="L375" s="84">
        <f t="shared" si="136"/>
        <v>17368.790129256315</v>
      </c>
      <c r="M375" s="84">
        <f t="shared" si="137"/>
        <v>0</v>
      </c>
      <c r="N375" s="84">
        <f t="shared" si="130"/>
        <v>-2002393.6614076351</v>
      </c>
      <c r="O375" s="85">
        <f t="shared" si="64"/>
        <v>-1985471.6798843516</v>
      </c>
      <c r="P375" s="85">
        <f t="shared" si="138"/>
        <v>-2002841.8077639251</v>
      </c>
      <c r="Q375" s="84">
        <f t="shared" si="144"/>
        <v>-13136.452712554528</v>
      </c>
      <c r="R375" s="86">
        <f t="shared" si="145"/>
        <v>-7661.3615017261891</v>
      </c>
      <c r="S375" s="86">
        <f t="shared" si="148"/>
        <v>-5475.0912108283392</v>
      </c>
      <c r="T375" s="97">
        <f t="array" ref="T375">(AVERAGE(I375:I386)*INDEX(tasapd,MATCH($I$24&amp;B375&amp;B375,Buck&amp;Madur1&amp;Madur2,0))*$I$25)*(IF($D$40=2,IF(MOD(H375,12)=1,1,0),0))</f>
        <v>0</v>
      </c>
      <c r="U375" s="88">
        <f>(P375/SUM($P$161:$P$172)*$T$149*(1+IF($I$11='[1]Curva Cupon'!$K$6,'[1]Curva Cupon'!K342,'[1]Curva Cupon'!L342))^H375)*E375</f>
        <v>2504.9395853661572</v>
      </c>
      <c r="V375" s="89">
        <f t="shared" si="139"/>
        <v>1.2164585475309277</v>
      </c>
      <c r="W375" s="90">
        <f t="shared" si="150"/>
        <v>-125.99332151672901</v>
      </c>
      <c r="X375" s="91">
        <f t="shared" si="141"/>
        <v>-400.230838877461</v>
      </c>
      <c r="Y375" s="92">
        <f t="shared" si="146"/>
        <v>-525.00770184665907</v>
      </c>
      <c r="Z375" s="94"/>
      <c r="AA375" s="94"/>
      <c r="AB375" s="86">
        <f t="shared" si="147"/>
        <v>159.61503725105027</v>
      </c>
      <c r="AC375" s="95">
        <f t="shared" si="149"/>
        <v>-8664.6535352922056</v>
      </c>
      <c r="AD375" s="95">
        <f>AC375/(1+IF($I$11='[1]Curva Cupon'!K340,'[1]Curva Cupon'!K342,'[1]Curva Cupon'!L342))^H375</f>
        <v>-310.82248917122502</v>
      </c>
      <c r="AE375" s="98">
        <f t="shared" si="128"/>
        <v>5.3209461612881349E-2</v>
      </c>
      <c r="AF375" s="96">
        <f>IF(MOD(H375,12)=6,1,0)*AVERAGE(O369:O380)/(1+IF($I$11='[1]Curva Cupon'!K340,'[1]Curva Cupon'!K342,'[1]Curva Cupon'!L342))^H375</f>
        <v>0</v>
      </c>
    </row>
    <row r="376" spans="1:32" x14ac:dyDescent="0.25">
      <c r="A376" s="1">
        <v>376</v>
      </c>
      <c r="B376" s="2">
        <f t="shared" si="151"/>
        <v>27</v>
      </c>
      <c r="C376" s="2">
        <f t="shared" si="152"/>
        <v>0</v>
      </c>
      <c r="D376" s="2">
        <f t="shared" si="140"/>
        <v>0</v>
      </c>
      <c r="E376" s="2">
        <v>1</v>
      </c>
      <c r="H376" s="82">
        <f t="shared" si="142"/>
        <v>336</v>
      </c>
      <c r="I376" s="83">
        <f t="shared" si="143"/>
        <v>-2002393.6614076351</v>
      </c>
      <c r="J376" s="84">
        <f t="shared" si="133"/>
        <v>-13248.413418081331</v>
      </c>
      <c r="K376" s="84">
        <f t="shared" si="135"/>
        <v>4235.2936311788753</v>
      </c>
      <c r="L376" s="84">
        <f t="shared" si="136"/>
        <v>17483.707049260207</v>
      </c>
      <c r="M376" s="84">
        <f t="shared" si="137"/>
        <v>0</v>
      </c>
      <c r="N376" s="84">
        <f t="shared" si="130"/>
        <v>-2019877.3684568952</v>
      </c>
      <c r="O376" s="85">
        <f t="shared" si="64"/>
        <v>-2002841.8077639251</v>
      </c>
      <c r="P376" s="85">
        <f t="shared" si="138"/>
        <v>-2020326.8525635025</v>
      </c>
      <c r="Q376" s="84">
        <f t="shared" si="144"/>
        <v>-13251.378483499966</v>
      </c>
      <c r="R376" s="86">
        <f t="shared" si="145"/>
        <v>-7728.3878060370998</v>
      </c>
      <c r="S376" s="86">
        <f t="shared" si="148"/>
        <v>-5522.9906774628662</v>
      </c>
      <c r="T376" s="97">
        <f t="array" ref="T376">(AVERAGE(I376:I387)*INDEX(tasapd,MATCH($I$24&amp;B376&amp;B376,Buck&amp;Madur1&amp;Madur2,0))*$I$25)*(IF($D$40=2,IF(MOD(H376,12)=1,1,0),0))</f>
        <v>0</v>
      </c>
      <c r="U376" s="88">
        <f>(P376/SUM($P$161:$P$172)*$T$149*(1+IF($I$11='[1]Curva Cupon'!$K$6,'[1]Curva Cupon'!K343,'[1]Curva Cupon'!L343))^H376)*E376</f>
        <v>2552.0336076244685</v>
      </c>
      <c r="V376" s="89">
        <f t="shared" si="139"/>
        <v>1.2164585475309277</v>
      </c>
      <c r="W376" s="90">
        <f t="shared" si="150"/>
        <v>-127.09558861471413</v>
      </c>
      <c r="X376" s="91">
        <f t="shared" si="141"/>
        <v>-403.7323045105822</v>
      </c>
      <c r="Y376" s="92">
        <f t="shared" si="146"/>
        <v>-529.61143457776541</v>
      </c>
      <c r="Z376" s="94"/>
      <c r="AA376" s="94"/>
      <c r="AB376" s="86">
        <f t="shared" si="147"/>
        <v>159.98277654756953</v>
      </c>
      <c r="AC376" s="95">
        <f t="shared" si="149"/>
        <v>-8764.6184962126699</v>
      </c>
      <c r="AD376" s="95">
        <f>AC376/(1+IF($I$11='[1]Curva Cupon'!K341,'[1]Curva Cupon'!K343,'[1]Curva Cupon'!L343))^H376</f>
        <v>-311.30070470492876</v>
      </c>
      <c r="AE376" s="98">
        <f t="shared" si="128"/>
        <v>5.3363221471705691E-2</v>
      </c>
      <c r="AF376" s="96">
        <f>IF(MOD(H376,12)=6,1,0)*AVERAGE(O370:O381)/(1+IF($I$11='[1]Curva Cupon'!K341,'[1]Curva Cupon'!K343,'[1]Curva Cupon'!L343))^H376</f>
        <v>0</v>
      </c>
    </row>
    <row r="377" spans="1:32" x14ac:dyDescent="0.25">
      <c r="A377" s="1">
        <v>377</v>
      </c>
      <c r="B377" s="2">
        <f>B376+1</f>
        <v>28</v>
      </c>
      <c r="C377" s="2">
        <f t="shared" si="152"/>
        <v>0</v>
      </c>
      <c r="D377" s="2">
        <f t="shared" si="140"/>
        <v>0</v>
      </c>
      <c r="E377" s="2">
        <v>1</v>
      </c>
      <c r="H377" s="82">
        <f t="shared" si="142"/>
        <v>337</v>
      </c>
      <c r="I377" s="83">
        <f t="shared" si="143"/>
        <v>-2019877.3684568952</v>
      </c>
      <c r="J377" s="84">
        <f t="shared" si="133"/>
        <v>-13364.090661539238</v>
      </c>
      <c r="K377" s="84">
        <f t="shared" si="135"/>
        <v>4235.2936311788753</v>
      </c>
      <c r="L377" s="84">
        <f t="shared" si="136"/>
        <v>17599.384292718114</v>
      </c>
      <c r="M377" s="84">
        <f t="shared" si="137"/>
        <v>0</v>
      </c>
      <c r="N377" s="84">
        <f t="shared" si="130"/>
        <v>-2037476.7527496133</v>
      </c>
      <c r="O377" s="85">
        <f t="shared" si="64"/>
        <v>-2020326.8525635025</v>
      </c>
      <c r="P377" s="85">
        <f t="shared" si="138"/>
        <v>-2037927.5746065378</v>
      </c>
      <c r="Q377" s="84">
        <f t="shared" si="144"/>
        <v>-13367.064577899422</v>
      </c>
      <c r="R377" s="86">
        <f t="shared" si="145"/>
        <v>-7795.8575415365476</v>
      </c>
      <c r="S377" s="86">
        <f t="shared" si="148"/>
        <v>-5571.2070363628745</v>
      </c>
      <c r="T377" s="97">
        <f t="array" ref="T377">(AVERAGE(I377:I388)*INDEX(tasapd,MATCH($I$24&amp;B377&amp;B377,Buck&amp;Madur1&amp;Madur2,0))*$I$25)*(IF($D$40=2,IF(MOD(H377,12)=1,1,0),0))</f>
        <v>-347489.90461303695</v>
      </c>
      <c r="U377" s="88">
        <f>(P377/SUM($P$161:$P$172)*$T$149*(1+IF($I$11='[1]Curva Cupon'!$K$6,'[1]Curva Cupon'!K344,'[1]Curva Cupon'!L344))^H377)*E377</f>
        <v>2599.965854297644</v>
      </c>
      <c r="V377" s="89">
        <f t="shared" si="139"/>
        <v>1.2164585475309277</v>
      </c>
      <c r="W377" s="90">
        <f t="shared" si="150"/>
        <v>-128.20514806775853</v>
      </c>
      <c r="X377" s="91">
        <f t="shared" si="141"/>
        <v>-407.256935065047</v>
      </c>
      <c r="Y377" s="92">
        <f t="shared" si="146"/>
        <v>-534.24562458527464</v>
      </c>
      <c r="Z377" s="94"/>
      <c r="AA377" s="94"/>
      <c r="AB377" s="86">
        <f t="shared" si="147"/>
        <v>160.35136308375084</v>
      </c>
      <c r="AC377" s="95">
        <f t="shared" si="149"/>
        <v>-8865.7698783295455</v>
      </c>
      <c r="AD377" s="95">
        <f>AC377/(1+IF($I$11='[1]Curva Cupon'!K342,'[1]Curva Cupon'!K344,'[1]Curva Cupon'!L344))^H377</f>
        <v>-311.78082056644388</v>
      </c>
      <c r="AE377" s="98">
        <f t="shared" si="128"/>
        <v>5.3518626535989891E-2</v>
      </c>
      <c r="AF377" s="96">
        <f>IF(MOD(H377,12)=6,1,0)*AVERAGE(O371:O382)/(1+IF($I$11='[1]Curva Cupon'!K342,'[1]Curva Cupon'!K344,'[1]Curva Cupon'!L344))^H377</f>
        <v>0</v>
      </c>
    </row>
    <row r="378" spans="1:32" x14ac:dyDescent="0.25">
      <c r="A378" s="1">
        <v>378</v>
      </c>
      <c r="B378" s="1">
        <f>B377</f>
        <v>28</v>
      </c>
      <c r="C378" s="2">
        <f t="shared" si="152"/>
        <v>0</v>
      </c>
      <c r="D378" s="2">
        <f t="shared" si="140"/>
        <v>0</v>
      </c>
      <c r="E378" s="2">
        <v>1</v>
      </c>
      <c r="H378" s="82">
        <f t="shared" si="142"/>
        <v>338</v>
      </c>
      <c r="I378" s="83">
        <f t="shared" si="143"/>
        <v>-2037476.7527496133</v>
      </c>
      <c r="J378" s="84">
        <f t="shared" si="133"/>
        <v>-13480.533258970207</v>
      </c>
      <c r="K378" s="84">
        <f t="shared" si="135"/>
        <v>4235.2936311788753</v>
      </c>
      <c r="L378" s="84">
        <f t="shared" si="136"/>
        <v>17715.826890149081</v>
      </c>
      <c r="M378" s="84">
        <f t="shared" si="137"/>
        <v>0</v>
      </c>
      <c r="N378" s="84">
        <f t="shared" si="130"/>
        <v>-2055192.5796397624</v>
      </c>
      <c r="O378" s="85">
        <f t="shared" si="64"/>
        <v>-2037927.5746065378</v>
      </c>
      <c r="P378" s="85">
        <f t="shared" si="138"/>
        <v>-2055644.7392470043</v>
      </c>
      <c r="Q378" s="84">
        <f t="shared" si="144"/>
        <v>-13483.51602627194</v>
      </c>
      <c r="R378" s="86">
        <f t="shared" si="145"/>
        <v>-7863.7736420930405</v>
      </c>
      <c r="S378" s="86">
        <f t="shared" si="148"/>
        <v>-5619.7423841788996</v>
      </c>
      <c r="T378" s="97">
        <f t="array" ref="T378">(AVERAGE(I378:I389)*INDEX(tasapd,MATCH($I$24&amp;B378&amp;B378,Buck&amp;Madur1&amp;Madur2,0))*$I$25)*(IF($D$40=2,IF(MOD(H378,12)=1,1,0),0))</f>
        <v>0</v>
      </c>
      <c r="U378" s="88">
        <f>(P378/SUM($P$161:$P$172)*$T$149*(1+IF($I$11='[1]Curva Cupon'!$K$6,'[1]Curva Cupon'!K345,'[1]Curva Cupon'!L345))^H378)*E378</f>
        <v>2648.7508276055337</v>
      </c>
      <c r="V378" s="89">
        <f t="shared" si="139"/>
        <v>1.2164585475309277</v>
      </c>
      <c r="W378" s="90">
        <f t="shared" si="150"/>
        <v>-129.32204812418433</v>
      </c>
      <c r="X378" s="91">
        <f t="shared" si="141"/>
        <v>-410.80488380664946</v>
      </c>
      <c r="Y378" s="92">
        <f t="shared" si="146"/>
        <v>-538.91047338330281</v>
      </c>
      <c r="Z378" s="94"/>
      <c r="AA378" s="94"/>
      <c r="AB378" s="86">
        <f t="shared" si="147"/>
        <v>160.72079881156125</v>
      </c>
      <c r="AC378" s="95">
        <f t="shared" si="149"/>
        <v>-8968.1244839792962</v>
      </c>
      <c r="AD378" s="95">
        <f>AC378/(1+IF($I$11='[1]Curva Cupon'!K343,'[1]Curva Cupon'!K345,'[1]Curva Cupon'!L345))^H378</f>
        <v>-312.26292510075342</v>
      </c>
      <c r="AE378" s="98">
        <f t="shared" si="128"/>
        <v>5.3675692010576877E-2</v>
      </c>
      <c r="AF378" s="96">
        <f>IF(MOD(H378,12)=6,1,0)*AVERAGE(O372:O383)/(1+IF($I$11='[1]Curva Cupon'!K343,'[1]Curva Cupon'!K345,'[1]Curva Cupon'!L345))^H378</f>
        <v>0</v>
      </c>
    </row>
    <row r="379" spans="1:32" x14ac:dyDescent="0.25">
      <c r="A379" s="1">
        <v>379</v>
      </c>
      <c r="B379" s="2">
        <f>B378</f>
        <v>28</v>
      </c>
      <c r="C379" s="2">
        <f t="shared" si="152"/>
        <v>0</v>
      </c>
      <c r="D379" s="2">
        <f t="shared" si="140"/>
        <v>0</v>
      </c>
      <c r="E379" s="2">
        <v>1</v>
      </c>
      <c r="H379" s="82">
        <f t="shared" si="142"/>
        <v>339</v>
      </c>
      <c r="I379" s="83">
        <f t="shared" si="143"/>
        <v>-2055192.5796397624</v>
      </c>
      <c r="J379" s="84">
        <f t="shared" si="133"/>
        <v>-13597.74627417665</v>
      </c>
      <c r="K379" s="84">
        <f t="shared" si="135"/>
        <v>4235.2936311788753</v>
      </c>
      <c r="L379" s="84">
        <f t="shared" si="136"/>
        <v>17833.039905355527</v>
      </c>
      <c r="M379" s="84">
        <f t="shared" si="137"/>
        <v>0</v>
      </c>
      <c r="N379" s="84">
        <f t="shared" si="130"/>
        <v>-2073025.619545118</v>
      </c>
      <c r="O379" s="85">
        <f t="shared" si="64"/>
        <v>-2055644.7392470043</v>
      </c>
      <c r="P379" s="85">
        <f t="shared" si="138"/>
        <v>-2073479.1169026771</v>
      </c>
      <c r="Q379" s="84">
        <f t="shared" si="144"/>
        <v>-13600.737892419931</v>
      </c>
      <c r="R379" s="86">
        <f t="shared" si="145"/>
        <v>-7932.1390609864093</v>
      </c>
      <c r="S379" s="86">
        <f t="shared" si="148"/>
        <v>-5668.5988314335218</v>
      </c>
      <c r="T379" s="97">
        <f t="array" ref="T379">(AVERAGE(I379:I390)*INDEX(tasapd,MATCH($I$24&amp;B379&amp;B379,Buck&amp;Madur1&amp;Madur2,0))*$I$25)*(IF($D$40=2,IF(MOD(H379,12)=1,1,0),0))</f>
        <v>0</v>
      </c>
      <c r="U379" s="88">
        <f>(P379/SUM($P$161:$P$172)*$T$149*(1+IF($I$11='[1]Curva Cupon'!$K$6,'[1]Curva Cupon'!K346,'[1]Curva Cupon'!L346))^H379)*E379</f>
        <v>2698.4032767727444</v>
      </c>
      <c r="V379" s="89">
        <f t="shared" si="139"/>
        <v>1.2164585475309277</v>
      </c>
      <c r="W379" s="90">
        <f t="shared" si="150"/>
        <v>-130.44633735153869</v>
      </c>
      <c r="X379" s="91">
        <f t="shared" si="141"/>
        <v>-414.37630501523449</v>
      </c>
      <c r="Y379" s="92">
        <f t="shared" si="146"/>
        <v>-543.60618381924223</v>
      </c>
      <c r="Z379" s="94"/>
      <c r="AA379" s="94"/>
      <c r="AB379" s="86">
        <f t="shared" si="147"/>
        <v>161.09108568746524</v>
      </c>
      <c r="AC379" s="95">
        <f t="shared" si="149"/>
        <v>-9071.6993777129737</v>
      </c>
      <c r="AD379" s="95">
        <f>AC379/(1+IF($I$11='[1]Curva Cupon'!K344,'[1]Curva Cupon'!K346,'[1]Curva Cupon'!L346))^H379</f>
        <v>-312.74710627123773</v>
      </c>
      <c r="AE379" s="98">
        <f t="shared" ref="AE379:AE389" si="153">SUM(AC379:AC390)/AVERAGE(O379:O390)</f>
        <v>5.3834433271400167E-2</v>
      </c>
      <c r="AF379" s="96">
        <f>IF(MOD(H379,12)=6,1,0)*AVERAGE(O373:O384)/(1+IF($I$11='[1]Curva Cupon'!K344,'[1]Curva Cupon'!K346,'[1]Curva Cupon'!L346))^H379</f>
        <v>0</v>
      </c>
    </row>
    <row r="380" spans="1:32" x14ac:dyDescent="0.25">
      <c r="A380" s="1">
        <v>380</v>
      </c>
      <c r="B380" s="2">
        <f t="shared" ref="B380:B388" si="154">B379</f>
        <v>28</v>
      </c>
      <c r="C380" s="2">
        <f t="shared" si="152"/>
        <v>0</v>
      </c>
      <c r="D380" s="2">
        <f t="shared" si="140"/>
        <v>0</v>
      </c>
      <c r="E380" s="2">
        <v>1</v>
      </c>
      <c r="H380" s="82">
        <f t="shared" si="142"/>
        <v>340</v>
      </c>
      <c r="I380" s="83">
        <f t="shared" si="143"/>
        <v>-2073025.619545118</v>
      </c>
      <c r="J380" s="84">
        <f t="shared" si="133"/>
        <v>-13715.73480446455</v>
      </c>
      <c r="K380" s="84">
        <f t="shared" si="135"/>
        <v>4235.2936311788753</v>
      </c>
      <c r="L380" s="84">
        <f t="shared" si="136"/>
        <v>17951.028435643424</v>
      </c>
      <c r="M380" s="84">
        <f t="shared" si="137"/>
        <v>0</v>
      </c>
      <c r="N380" s="84">
        <f t="shared" si="130"/>
        <v>-2090976.6479807615</v>
      </c>
      <c r="O380" s="85">
        <f t="shared" si="64"/>
        <v>-2073479.1169026771</v>
      </c>
      <c r="P380" s="85">
        <f t="shared" si="138"/>
        <v>-2091431.4830886379</v>
      </c>
      <c r="Q380" s="84">
        <f t="shared" si="144"/>
        <v>-13718.735273649379</v>
      </c>
      <c r="R380" s="86">
        <f t="shared" si="145"/>
        <v>-8000.9567710362326</v>
      </c>
      <c r="S380" s="86">
        <f t="shared" si="148"/>
        <v>-5717.7785026131469</v>
      </c>
      <c r="T380" s="97">
        <f t="array" ref="T380">(AVERAGE(I380:I391)*INDEX(tasapd,MATCH($I$24&amp;B380&amp;B380,Buck&amp;Madur1&amp;Madur2,0))*$I$25)*(IF($D$40=2,IF(MOD(H380,12)=1,1,0),0))</f>
        <v>0</v>
      </c>
      <c r="U380" s="88">
        <f>(P380/SUM($P$161:$P$172)*$T$149*(1+IF($I$11='[1]Curva Cupon'!$K$6,'[1]Curva Cupon'!K347,'[1]Curva Cupon'!L347))^H380)*E380</f>
        <v>2748.9382021981778</v>
      </c>
      <c r="V380" s="89">
        <f t="shared" si="139"/>
        <v>1.2164585475309277</v>
      </c>
      <c r="W380" s="90">
        <f t="shared" si="150"/>
        <v>-131.57806463870546</v>
      </c>
      <c r="X380" s="91">
        <f t="shared" si="141"/>
        <v>-417.97135399140683</v>
      </c>
      <c r="Y380" s="92">
        <f t="shared" si="146"/>
        <v>-548.33296008258139</v>
      </c>
      <c r="Z380" s="94"/>
      <c r="AA380" s="94"/>
      <c r="AB380" s="86">
        <f t="shared" si="147"/>
        <v>161.46222567243461</v>
      </c>
      <c r="AC380" s="95">
        <f t="shared" si="149"/>
        <v>-9176.5118905663403</v>
      </c>
      <c r="AD380" s="95">
        <f>AC380/(1+IF($I$11='[1]Curva Cupon'!K345,'[1]Curva Cupon'!K347,'[1]Curva Cupon'!L347))^H380</f>
        <v>-313.23345166747009</v>
      </c>
      <c r="AE380" s="98">
        <f t="shared" si="153"/>
        <v>5.3994865866792467E-2</v>
      </c>
      <c r="AF380" s="96">
        <f>IF(MOD(H380,12)=6,1,0)*AVERAGE(O374:O385)/(1+IF($I$11='[1]Curva Cupon'!K345,'[1]Curva Cupon'!K347,'[1]Curva Cupon'!L347))^H380</f>
        <v>0</v>
      </c>
    </row>
    <row r="381" spans="1:32" x14ac:dyDescent="0.25">
      <c r="A381" s="1">
        <v>381</v>
      </c>
      <c r="B381" s="2">
        <f t="shared" si="154"/>
        <v>28</v>
      </c>
      <c r="C381" s="2">
        <f t="shared" si="152"/>
        <v>0</v>
      </c>
      <c r="D381" s="2">
        <f t="shared" si="140"/>
        <v>0</v>
      </c>
      <c r="E381" s="2">
        <v>1</v>
      </c>
      <c r="H381" s="82">
        <f t="shared" si="142"/>
        <v>341</v>
      </c>
      <c r="I381" s="83">
        <f t="shared" si="143"/>
        <v>-2090976.6479807615</v>
      </c>
      <c r="J381" s="84">
        <f t="shared" si="133"/>
        <v>-13834.503980865136</v>
      </c>
      <c r="K381" s="84">
        <f t="shared" si="135"/>
        <v>4235.2936311788753</v>
      </c>
      <c r="L381" s="84">
        <f t="shared" si="136"/>
        <v>18069.797612044011</v>
      </c>
      <c r="M381" s="84">
        <f t="shared" si="137"/>
        <v>0</v>
      </c>
      <c r="N381" s="84">
        <f t="shared" si="130"/>
        <v>-2109046.4455928053</v>
      </c>
      <c r="O381" s="85">
        <f t="shared" si="64"/>
        <v>-2091431.4830886379</v>
      </c>
      <c r="P381" s="85">
        <f t="shared" si="138"/>
        <v>-2109502.6184509988</v>
      </c>
      <c r="Q381" s="84">
        <f t="shared" si="144"/>
        <v>-13837.513300991513</v>
      </c>
      <c r="R381" s="86">
        <f t="shared" si="145"/>
        <v>-8070.2297647311225</v>
      </c>
      <c r="S381" s="86">
        <f t="shared" si="148"/>
        <v>-5767.283536260391</v>
      </c>
      <c r="T381" s="97">
        <f t="array" ref="T381">(AVERAGE(I381:I392)*INDEX(tasapd,MATCH($I$24&amp;B381&amp;B381,Buck&amp;Madur1&amp;Madur2,0))*$I$25)*(IF($D$40=2,IF(MOD(H381,12)=1,1,0),0))</f>
        <v>0</v>
      </c>
      <c r="U381" s="88">
        <f>(P381/SUM($P$161:$P$172)*$T$149*(1+IF($I$11='[1]Curva Cupon'!$K$6,'[1]Curva Cupon'!K348,'[1]Curva Cupon'!L348))^H381)*E381</f>
        <v>2800.3708596945912</v>
      </c>
      <c r="V381" s="89">
        <f t="shared" si="139"/>
        <v>1.2164585475309277</v>
      </c>
      <c r="W381" s="90">
        <f t="shared" si="150"/>
        <v>-132.71727919803149</v>
      </c>
      <c r="X381" s="91">
        <f t="shared" si="141"/>
        <v>-421.5901870632847</v>
      </c>
      <c r="Y381" s="92">
        <f t="shared" si="146"/>
        <v>-553.0910077137853</v>
      </c>
      <c r="Z381" s="94"/>
      <c r="AA381" s="94"/>
      <c r="AB381" s="86">
        <f t="shared" si="147"/>
        <v>161.83422073195925</v>
      </c>
      <c r="AC381" s="95">
        <f t="shared" si="149"/>
        <v>-9282.5796244007252</v>
      </c>
      <c r="AD381" s="95">
        <f>AC381/(1+IF($I$11='[1]Curva Cupon'!K346,'[1]Curva Cupon'!K348,'[1]Curva Cupon'!L348))^H381</f>
        <v>-313.72204851295959</v>
      </c>
      <c r="AE381" s="98">
        <f t="shared" si="153"/>
        <v>5.4157005518817247E-2</v>
      </c>
      <c r="AF381" s="96">
        <f>IF(MOD(H381,12)=6,1,0)*AVERAGE(O375:O386)/(1+IF($I$11='[1]Curva Cupon'!K346,'[1]Curva Cupon'!K348,'[1]Curva Cupon'!L348))^H381</f>
        <v>0</v>
      </c>
    </row>
    <row r="382" spans="1:32" x14ac:dyDescent="0.25">
      <c r="A382" s="1">
        <v>382</v>
      </c>
      <c r="B382" s="2">
        <f t="shared" si="154"/>
        <v>28</v>
      </c>
      <c r="C382" s="2">
        <f t="shared" si="152"/>
        <v>0</v>
      </c>
      <c r="D382" s="2">
        <f t="shared" si="140"/>
        <v>0</v>
      </c>
      <c r="E382" s="2">
        <v>1</v>
      </c>
      <c r="H382" s="82">
        <f t="shared" si="142"/>
        <v>342</v>
      </c>
      <c r="I382" s="83">
        <f t="shared" si="143"/>
        <v>-2109046.4455928053</v>
      </c>
      <c r="J382" s="84">
        <f t="shared" si="133"/>
        <v>-13954.058968358017</v>
      </c>
      <c r="K382" s="84">
        <f t="shared" si="135"/>
        <v>4235.2936311788753</v>
      </c>
      <c r="L382" s="84">
        <f t="shared" si="136"/>
        <v>18189.352599536891</v>
      </c>
      <c r="M382" s="84">
        <f t="shared" si="137"/>
        <v>0</v>
      </c>
      <c r="N382" s="84">
        <f t="shared" si="130"/>
        <v>-2127235.7981923423</v>
      </c>
      <c r="O382" s="85">
        <f t="shared" si="64"/>
        <v>-2109502.6184509988</v>
      </c>
      <c r="P382" s="85">
        <f t="shared" si="138"/>
        <v>-2127693.3088008533</v>
      </c>
      <c r="Q382" s="84">
        <f t="shared" si="144"/>
        <v>-13957.077139425941</v>
      </c>
      <c r="R382" s="86">
        <f t="shared" si="145"/>
        <v>-8139.9610543588542</v>
      </c>
      <c r="S382" s="86">
        <f t="shared" si="148"/>
        <v>-5817.1160850670867</v>
      </c>
      <c r="T382" s="97">
        <f t="array" ref="T382">(AVERAGE(I382:I393)*INDEX(tasapd,MATCH($I$24&amp;B382&amp;B382,Buck&amp;Madur1&amp;Madur2,0))*$I$25)*(IF($D$40=2,IF(MOD(H382,12)=1,1,0),0))</f>
        <v>0</v>
      </c>
      <c r="U382" s="88">
        <f>(P382/SUM($P$161:$P$172)*$T$149*(1+IF($I$11='[1]Curva Cupon'!$K$6,'[1]Curva Cupon'!K349,'[1]Curva Cupon'!L349))^H382)*E382</f>
        <v>2852.716764799341</v>
      </c>
      <c r="V382" s="89">
        <f t="shared" si="139"/>
        <v>1.2164585475309277</v>
      </c>
      <c r="W382" s="90">
        <f t="shared" si="150"/>
        <v>-133.86403056746676</v>
      </c>
      <c r="X382" s="91">
        <f t="shared" si="141"/>
        <v>-425.23296159329828</v>
      </c>
      <c r="Y382" s="92">
        <f t="shared" si="146"/>
        <v>-557.88053361323409</v>
      </c>
      <c r="Z382" s="94"/>
      <c r="AA382" s="94"/>
      <c r="AB382" s="86">
        <f t="shared" si="147"/>
        <v>162.20707283605711</v>
      </c>
      <c r="AC382" s="95">
        <f t="shared" si="149"/>
        <v>-9389.9204563157182</v>
      </c>
      <c r="AD382" s="95">
        <f>AC382/(1+IF($I$11='[1]Curva Cupon'!K347,'[1]Curva Cupon'!K349,'[1]Curva Cupon'!L349))^H382</f>
        <v>-314.21298367284157</v>
      </c>
      <c r="AE382" s="98">
        <f t="shared" si="153"/>
        <v>5.4320868124623674E-2</v>
      </c>
      <c r="AF382" s="96">
        <f>IF(MOD(H382,12)=6,1,0)*AVERAGE(O376:O387)/(1+IF($I$11='[1]Curva Cupon'!K347,'[1]Curva Cupon'!K349,'[1]Curva Cupon'!L349))^H382</f>
        <v>-70310.76042219509</v>
      </c>
    </row>
    <row r="383" spans="1:32" x14ac:dyDescent="0.25">
      <c r="A383" s="1">
        <v>383</v>
      </c>
      <c r="B383" s="2">
        <f t="shared" si="154"/>
        <v>28</v>
      </c>
      <c r="C383" s="2">
        <f t="shared" si="152"/>
        <v>0</v>
      </c>
      <c r="D383" s="2">
        <f t="shared" si="140"/>
        <v>0</v>
      </c>
      <c r="E383" s="2">
        <v>1</v>
      </c>
      <c r="H383" s="82">
        <f t="shared" si="142"/>
        <v>343</v>
      </c>
      <c r="I383" s="83">
        <f t="shared" si="143"/>
        <v>-2127235.7981923423</v>
      </c>
      <c r="J383" s="84">
        <f t="shared" si="133"/>
        <v>-14074.404966095803</v>
      </c>
      <c r="K383" s="84">
        <f t="shared" si="135"/>
        <v>4235.2936311788753</v>
      </c>
      <c r="L383" s="84">
        <f t="shared" si="136"/>
        <v>18309.698597274677</v>
      </c>
      <c r="M383" s="84">
        <f t="shared" si="137"/>
        <v>0</v>
      </c>
      <c r="N383" s="84">
        <f t="shared" si="130"/>
        <v>-2145545.496789617</v>
      </c>
      <c r="O383" s="85">
        <f t="shared" si="64"/>
        <v>-2127693.3088008533</v>
      </c>
      <c r="P383" s="85">
        <f t="shared" si="138"/>
        <v>-2146004.3451484451</v>
      </c>
      <c r="Q383" s="84">
        <f t="shared" si="144"/>
        <v>-14077.431988105276</v>
      </c>
      <c r="R383" s="86">
        <f t="shared" si="145"/>
        <v>-8210.1536721373741</v>
      </c>
      <c r="S383" s="86">
        <f t="shared" si="148"/>
        <v>-5867.278315967902</v>
      </c>
      <c r="T383" s="97">
        <f t="array" ref="T383">(AVERAGE(I383:I394)*INDEX(tasapd,MATCH($I$24&amp;B383&amp;B383,Buck&amp;Madur1&amp;Madur2,0))*$I$25)*(IF($D$40=2,IF(MOD(H383,12)=1,1,0),0))</f>
        <v>0</v>
      </c>
      <c r="U383" s="88">
        <f>(P383/SUM($P$161:$P$172)*$T$149*(1+IF($I$11='[1]Curva Cupon'!$K$6,'[1]Curva Cupon'!K350,'[1]Curva Cupon'!L350))^H383)*E383</f>
        <v>2905.991697157514</v>
      </c>
      <c r="V383" s="89">
        <f t="shared" si="139"/>
        <v>1.2164585475309277</v>
      </c>
      <c r="W383" s="90">
        <f t="shared" si="150"/>
        <v>-135.01836861271852</v>
      </c>
      <c r="X383" s="91">
        <f t="shared" si="141"/>
        <v>-428.89983598503295</v>
      </c>
      <c r="Y383" s="92">
        <f t="shared" si="146"/>
        <v>-562.70174605022055</v>
      </c>
      <c r="Z383" s="94"/>
      <c r="AA383" s="94"/>
      <c r="AB383" s="86">
        <f t="shared" si="147"/>
        <v>162.58078395928524</v>
      </c>
      <c r="AC383" s="95">
        <f t="shared" si="149"/>
        <v>-9498.5525431349233</v>
      </c>
      <c r="AD383" s="95">
        <f>AC383/(1+IF($I$11='[1]Curva Cupon'!K348,'[1]Curva Cupon'!K350,'[1]Curva Cupon'!L350))^H383</f>
        <v>-314.70634366151512</v>
      </c>
      <c r="AE383" s="98">
        <f t="shared" si="153"/>
        <v>5.4486469757824285E-2</v>
      </c>
      <c r="AF383" s="96">
        <f>IF(MOD(H383,12)=6,1,0)*AVERAGE(O377:O388)/(1+IF($I$11='[1]Curva Cupon'!K348,'[1]Curva Cupon'!K350,'[1]Curva Cupon'!L350))^H383</f>
        <v>0</v>
      </c>
    </row>
    <row r="384" spans="1:32" x14ac:dyDescent="0.25">
      <c r="A384" s="1">
        <v>384</v>
      </c>
      <c r="B384" s="2">
        <f t="shared" si="154"/>
        <v>28</v>
      </c>
      <c r="C384" s="2">
        <f t="shared" si="152"/>
        <v>0</v>
      </c>
      <c r="D384" s="2">
        <f t="shared" si="140"/>
        <v>0</v>
      </c>
      <c r="E384" s="2">
        <v>1</v>
      </c>
      <c r="H384" s="82">
        <f t="shared" si="142"/>
        <v>344</v>
      </c>
      <c r="I384" s="83">
        <f t="shared" si="143"/>
        <v>-2145545.496789617</v>
      </c>
      <c r="J384" s="84">
        <f t="shared" si="133"/>
        <v>-14195.547207630185</v>
      </c>
      <c r="K384" s="84">
        <f t="shared" si="135"/>
        <v>4235.2936311788753</v>
      </c>
      <c r="L384" s="84">
        <f t="shared" si="136"/>
        <v>18430.840838809061</v>
      </c>
      <c r="M384" s="84">
        <f t="shared" si="137"/>
        <v>0</v>
      </c>
      <c r="N384" s="84">
        <f t="shared" si="130"/>
        <v>-2163976.337628426</v>
      </c>
      <c r="O384" s="85">
        <f t="shared" si="64"/>
        <v>-2146004.3451484451</v>
      </c>
      <c r="P384" s="85">
        <f t="shared" si="138"/>
        <v>-2164436.5237375717</v>
      </c>
      <c r="Q384" s="84">
        <f t="shared" si="144"/>
        <v>-14198.583080581206</v>
      </c>
      <c r="R384" s="86">
        <f t="shared" si="145"/>
        <v>-8280.8106703466456</v>
      </c>
      <c r="S384" s="86">
        <f t="shared" si="148"/>
        <v>-5917.7724102345601</v>
      </c>
      <c r="T384" s="97">
        <f t="array" ref="T384">(AVERAGE(I384:I395)*INDEX(tasapd,MATCH($I$24&amp;B384&amp;B384,Buck&amp;Madur1&amp;Madur2,0))*$I$25)*(IF($D$40=2,IF(MOD(H384,12)=1,1,0),0))</f>
        <v>0</v>
      </c>
      <c r="U384" s="88">
        <f>(P384/SUM($P$161:$P$172)*$T$149*(1+IF($I$11='[1]Curva Cupon'!$K$6,'[1]Curva Cupon'!K351,'[1]Curva Cupon'!L351))^H384)*E384</f>
        <v>2960.2117049786452</v>
      </c>
      <c r="V384" s="89">
        <f t="shared" si="139"/>
        <v>1.2164585475309277</v>
      </c>
      <c r="W384" s="90">
        <f t="shared" si="150"/>
        <v>-136.18034352941996</v>
      </c>
      <c r="X384" s="91">
        <f t="shared" si="141"/>
        <v>-432.59096969011767</v>
      </c>
      <c r="Y384" s="92">
        <f t="shared" si="146"/>
        <v>-567.55485467200674</v>
      </c>
      <c r="Z384" s="94"/>
      <c r="AA384" s="94"/>
      <c r="AB384" s="86">
        <f t="shared" si="147"/>
        <v>162.95535608074968</v>
      </c>
      <c r="AC384" s="95">
        <f t="shared" si="149"/>
        <v>-9608.4943259659613</v>
      </c>
      <c r="AD384" s="95">
        <f>AC384/(1+IF($I$11='[1]Curva Cupon'!K349,'[1]Curva Cupon'!K351,'[1]Curva Cupon'!L351))^H384</f>
        <v>-315.20221465022996</v>
      </c>
      <c r="AE384" s="98">
        <f t="shared" si="153"/>
        <v>5.4653826669895829E-2</v>
      </c>
      <c r="AF384" s="96">
        <f>IF(MOD(H384,12)=6,1,0)*AVERAGE(O378:O389)/(1+IF($I$11='[1]Curva Cupon'!K349,'[1]Curva Cupon'!K351,'[1]Curva Cupon'!L351))^H384</f>
        <v>0</v>
      </c>
    </row>
    <row r="385" spans="1:32" x14ac:dyDescent="0.25">
      <c r="A385" s="1">
        <v>385</v>
      </c>
      <c r="B385" s="2">
        <f t="shared" si="154"/>
        <v>28</v>
      </c>
      <c r="C385" s="2">
        <f t="shared" si="152"/>
        <v>0</v>
      </c>
      <c r="D385" s="2">
        <f t="shared" si="140"/>
        <v>0</v>
      </c>
      <c r="E385" s="2">
        <v>1</v>
      </c>
      <c r="H385" s="82">
        <f t="shared" si="142"/>
        <v>345</v>
      </c>
      <c r="I385" s="83">
        <f t="shared" si="143"/>
        <v>-2163976.337628426</v>
      </c>
      <c r="J385" s="84">
        <f t="shared" si="133"/>
        <v>-14317.490961139545</v>
      </c>
      <c r="K385" s="84">
        <f t="shared" si="135"/>
        <v>4235.2936311788753</v>
      </c>
      <c r="L385" s="84">
        <f t="shared" si="136"/>
        <v>18552.784592318421</v>
      </c>
      <c r="M385" s="84">
        <f t="shared" si="137"/>
        <v>0</v>
      </c>
      <c r="N385" s="84">
        <f t="shared" si="130"/>
        <v>-2182529.1222207444</v>
      </c>
      <c r="O385" s="85">
        <f t="shared" si="64"/>
        <v>-2164436.5237375717</v>
      </c>
      <c r="P385" s="85">
        <f t="shared" si="138"/>
        <v>-2182990.6460802071</v>
      </c>
      <c r="Q385" s="84">
        <f t="shared" si="144"/>
        <v>-14320.535685032115</v>
      </c>
      <c r="R385" s="86">
        <f t="shared" si="145"/>
        <v>-8351.9351214614053</v>
      </c>
      <c r="S385" s="86">
        <f t="shared" si="148"/>
        <v>-5968.6005635707097</v>
      </c>
      <c r="T385" s="97">
        <f t="array" ref="T385">(AVERAGE(I385:I396)*INDEX(tasapd,MATCH($I$24&amp;B385&amp;B385,Buck&amp;Madur1&amp;Madur2,0))*$I$25)*(IF($D$40=2,IF(MOD(H385,12)=1,1,0),0))</f>
        <v>0</v>
      </c>
      <c r="U385" s="88">
        <f>(P385/SUM($P$161:$P$172)*$T$149*(1+IF($I$11='[1]Curva Cupon'!$K$6,'[1]Curva Cupon'!K352,'[1]Curva Cupon'!L352))^H385)*E385</f>
        <v>3015.3931095682674</v>
      </c>
      <c r="V385" s="89">
        <f t="shared" si="139"/>
        <v>1.2164585475309277</v>
      </c>
      <c r="W385" s="90">
        <f t="shared" si="150"/>
        <v>-137.35000584531298</v>
      </c>
      <c r="X385" s="91">
        <f t="shared" si="141"/>
        <v>-436.30652321515964</v>
      </c>
      <c r="Y385" s="92">
        <f t="shared" si="146"/>
        <v>-572.4400705129417</v>
      </c>
      <c r="Z385" s="94"/>
      <c r="AA385" s="94"/>
      <c r="AB385" s="86">
        <f t="shared" si="147"/>
        <v>163.33079118411618</v>
      </c>
      <c r="AC385" s="95">
        <f t="shared" si="149"/>
        <v>-9719.7645348360347</v>
      </c>
      <c r="AD385" s="95">
        <f>AC385/(1+IF($I$11='[1]Curva Cupon'!K350,'[1]Curva Cupon'!K352,'[1]Curva Cupon'!L352))^H385</f>
        <v>-315.70068247462291</v>
      </c>
      <c r="AE385" s="98">
        <f t="shared" si="153"/>
        <v>5.4822955291602984E-2</v>
      </c>
      <c r="AF385" s="96">
        <f>IF(MOD(H385,12)=6,1,0)*AVERAGE(O379:O390)/(1+IF($I$11='[1]Curva Cupon'!K350,'[1]Curva Cupon'!K352,'[1]Curva Cupon'!L352))^H385</f>
        <v>0</v>
      </c>
    </row>
    <row r="386" spans="1:32" x14ac:dyDescent="0.25">
      <c r="A386" s="1">
        <v>386</v>
      </c>
      <c r="B386" s="2">
        <f t="shared" si="154"/>
        <v>28</v>
      </c>
      <c r="C386" s="2">
        <f t="shared" si="152"/>
        <v>0</v>
      </c>
      <c r="D386" s="2">
        <f t="shared" si="140"/>
        <v>0</v>
      </c>
      <c r="E386" s="2">
        <v>1</v>
      </c>
      <c r="H386" s="82">
        <f t="shared" si="142"/>
        <v>346</v>
      </c>
      <c r="I386" s="83">
        <f t="shared" si="143"/>
        <v>-2182529.1222207444</v>
      </c>
      <c r="J386" s="84">
        <f t="shared" si="133"/>
        <v>-14440.241529658053</v>
      </c>
      <c r="K386" s="84">
        <f t="shared" si="135"/>
        <v>4235.2936311788753</v>
      </c>
      <c r="L386" s="84">
        <f t="shared" si="136"/>
        <v>18675.535160836927</v>
      </c>
      <c r="M386" s="84">
        <f t="shared" si="137"/>
        <v>0</v>
      </c>
      <c r="N386" s="84">
        <f t="shared" ref="N386:N432" si="155">I386-L386</f>
        <v>-2201204.6573815811</v>
      </c>
      <c r="O386" s="85">
        <f t="shared" si="64"/>
        <v>-2182990.6460802071</v>
      </c>
      <c r="P386" s="85">
        <f t="shared" si="138"/>
        <v>-2201667.5189913614</v>
      </c>
      <c r="Q386" s="84">
        <f t="shared" si="144"/>
        <v>-14443.29510449217</v>
      </c>
      <c r="R386" s="86">
        <f t="shared" si="145"/>
        <v>-8423.5301182847634</v>
      </c>
      <c r="S386" s="86">
        <f t="shared" si="148"/>
        <v>-6019.7649862074068</v>
      </c>
      <c r="T386" s="97">
        <f t="array" ref="T386">(AVERAGE(I386:I397)*INDEX(tasapd,MATCH($I$24&amp;B386&amp;B386,Buck&amp;Madur1&amp;Madur2,0))*$I$25)*(IF($D$40=2,IF(MOD(H386,12)=1,1,0),0))</f>
        <v>0</v>
      </c>
      <c r="U386" s="88">
        <f>(P386/SUM($P$161:$P$172)*$T$149*(1+IF($I$11='[1]Curva Cupon'!$K$6,'[1]Curva Cupon'!K353,'[1]Curva Cupon'!L353))^H386)*E386</f>
        <v>3071.5525099355373</v>
      </c>
      <c r="V386" s="89">
        <f t="shared" si="139"/>
        <v>1.2164585475309277</v>
      </c>
      <c r="W386" s="90">
        <f t="shared" si="150"/>
        <v>-138.52740642244567</v>
      </c>
      <c r="X386" s="91">
        <f t="shared" si="141"/>
        <v>-440.04665812872366</v>
      </c>
      <c r="Y386" s="92">
        <f t="shared" si="146"/>
        <v>-577.35760600363847</v>
      </c>
      <c r="Z386" s="94"/>
      <c r="AA386" s="94"/>
      <c r="AB386" s="86">
        <f t="shared" si="147"/>
        <v>163.70709125762062</v>
      </c>
      <c r="AC386" s="95">
        <f t="shared" si="149"/>
        <v>-9832.3821934042026</v>
      </c>
      <c r="AD386" s="95">
        <f>AC386/(1+IF($I$11='[1]Curva Cupon'!K351,'[1]Curva Cupon'!K353,'[1]Curva Cupon'!L353))^H386</f>
        <v>-316.20183264220361</v>
      </c>
      <c r="AE386" s="98">
        <f t="shared" si="153"/>
        <v>5.4993872234445004E-2</v>
      </c>
      <c r="AF386" s="96">
        <f>IF(MOD(H386,12)=6,1,0)*AVERAGE(O380:O391)/(1+IF($I$11='[1]Curva Cupon'!K351,'[1]Curva Cupon'!K353,'[1]Curva Cupon'!L353))^H386</f>
        <v>0</v>
      </c>
    </row>
    <row r="387" spans="1:32" x14ac:dyDescent="0.25">
      <c r="A387" s="1">
        <v>387</v>
      </c>
      <c r="B387" s="2">
        <f t="shared" si="154"/>
        <v>28</v>
      </c>
      <c r="C387" s="2">
        <f t="shared" si="152"/>
        <v>0</v>
      </c>
      <c r="D387" s="2">
        <f t="shared" si="140"/>
        <v>0</v>
      </c>
      <c r="E387" s="2">
        <v>1</v>
      </c>
      <c r="H387" s="82">
        <f t="shared" si="142"/>
        <v>347</v>
      </c>
      <c r="I387" s="83">
        <f t="shared" si="143"/>
        <v>-2201204.6573815811</v>
      </c>
      <c r="J387" s="84">
        <f t="shared" si="133"/>
        <v>-14563.804251306276</v>
      </c>
      <c r="K387" s="84">
        <f t="shared" si="135"/>
        <v>4235.2936311788753</v>
      </c>
      <c r="L387" s="84">
        <f t="shared" si="136"/>
        <v>18799.097882485152</v>
      </c>
      <c r="M387" s="84">
        <f t="shared" si="137"/>
        <v>0</v>
      </c>
      <c r="N387" s="84">
        <f t="shared" si="155"/>
        <v>-2220003.7552640662</v>
      </c>
      <c r="O387" s="85">
        <f t="shared" si="64"/>
        <v>-2201667.5189913614</v>
      </c>
      <c r="P387" s="85">
        <f t="shared" si="138"/>
        <v>-2220467.9546241635</v>
      </c>
      <c r="Q387" s="84">
        <f t="shared" si="144"/>
        <v>-14566.866677081944</v>
      </c>
      <c r="R387" s="86">
        <f t="shared" si="145"/>
        <v>-8495.5987740827059</v>
      </c>
      <c r="S387" s="86">
        <f t="shared" si="148"/>
        <v>-6071.2679029992378</v>
      </c>
      <c r="T387" s="97">
        <f t="array" ref="T387">(AVERAGE(I387:I398)*INDEX(tasapd,MATCH($I$24&amp;B387&amp;B387,Buck&amp;Madur1&amp;Madur2,0))*$I$25)*(IF($D$40=2,IF(MOD(H387,12)=1,1,0),0))</f>
        <v>0</v>
      </c>
      <c r="U387" s="88">
        <f>(P387/SUM($P$161:$P$172)*$T$149*(1+IF($I$11='[1]Curva Cupon'!$K$6,'[1]Curva Cupon'!K354,'[1]Curva Cupon'!L354))^H387)*E387</f>
        <v>3128.7067874781983</v>
      </c>
      <c r="V387" s="89">
        <f t="shared" si="139"/>
        <v>1.2164585475309277</v>
      </c>
      <c r="W387" s="90">
        <f t="shared" si="150"/>
        <v>-139.712596459384</v>
      </c>
      <c r="X387" s="91">
        <f t="shared" si="141"/>
        <v>-443.81153706835903</v>
      </c>
      <c r="Y387" s="92">
        <f t="shared" si="146"/>
        <v>-582.30767498021214</v>
      </c>
      <c r="Z387" s="94"/>
      <c r="AA387" s="94"/>
      <c r="AB387" s="86">
        <f t="shared" si="147"/>
        <v>164.08425829407977</v>
      </c>
      <c r="AC387" s="95">
        <f t="shared" si="149"/>
        <v>-9946.36662375173</v>
      </c>
      <c r="AD387" s="95">
        <f>AC387/(1+IF($I$11='[1]Curva Cupon'!K352,'[1]Curva Cupon'!K354,'[1]Curva Cupon'!L354))^H387</f>
        <v>-316.70575033979196</v>
      </c>
      <c r="AE387" s="98">
        <f t="shared" si="153"/>
        <v>5.5166594292125212E-2</v>
      </c>
      <c r="AF387" s="96">
        <f>IF(MOD(H387,12)=6,1,0)*AVERAGE(O381:O392)/(1+IF($I$11='[1]Curva Cupon'!K352,'[1]Curva Cupon'!K354,'[1]Curva Cupon'!L354))^H387</f>
        <v>0</v>
      </c>
    </row>
    <row r="388" spans="1:32" x14ac:dyDescent="0.25">
      <c r="A388" s="1">
        <v>388</v>
      </c>
      <c r="B388" s="2">
        <f t="shared" si="154"/>
        <v>28</v>
      </c>
      <c r="C388" s="2">
        <f t="shared" si="152"/>
        <v>0</v>
      </c>
      <c r="D388" s="2">
        <f t="shared" si="140"/>
        <v>0</v>
      </c>
      <c r="E388" s="2">
        <v>1</v>
      </c>
      <c r="H388" s="82">
        <f t="shared" si="142"/>
        <v>348</v>
      </c>
      <c r="I388" s="83">
        <f t="shared" si="143"/>
        <v>-2220003.7552640662</v>
      </c>
      <c r="J388" s="84">
        <f t="shared" si="133"/>
        <v>-14688.184499523331</v>
      </c>
      <c r="K388" s="84">
        <f t="shared" si="135"/>
        <v>4235.2936311788753</v>
      </c>
      <c r="L388" s="84">
        <f t="shared" si="136"/>
        <v>18923.478130702206</v>
      </c>
      <c r="M388" s="84">
        <f t="shared" si="137"/>
        <v>0</v>
      </c>
      <c r="N388" s="84">
        <f t="shared" si="155"/>
        <v>-2238927.2333947686</v>
      </c>
      <c r="O388" s="85">
        <f t="shared" si="64"/>
        <v>-2220467.9546241635</v>
      </c>
      <c r="P388" s="85">
        <f t="shared" si="138"/>
        <v>-2239392.7705051834</v>
      </c>
      <c r="Q388" s="84">
        <f t="shared" si="144"/>
        <v>-14691.255776240545</v>
      </c>
      <c r="R388" s="86">
        <f t="shared" si="145"/>
        <v>-8568.1442227194857</v>
      </c>
      <c r="S388" s="86">
        <f t="shared" si="148"/>
        <v>-6123.1115535210592</v>
      </c>
      <c r="T388" s="97">
        <f t="array" ref="T388">(AVERAGE(I388:I399)*INDEX(tasapd,MATCH($I$24&amp;B388&amp;B388,Buck&amp;Madur1&amp;Madur2,0))*$I$25)*(IF($D$40=2,IF(MOD(H388,12)=1,1,0),0))</f>
        <v>0</v>
      </c>
      <c r="U388" s="88">
        <f>(P388/SUM($P$161:$P$172)*$T$149*(1+IF($I$11='[1]Curva Cupon'!$K$6,'[1]Curva Cupon'!K355,'[1]Curva Cupon'!L355))^H388)*E388</f>
        <v>3186.8731107462163</v>
      </c>
      <c r="V388" s="89">
        <f t="shared" si="139"/>
        <v>1.2164585475309277</v>
      </c>
      <c r="W388" s="90">
        <f t="shared" si="150"/>
        <v>-140.9056274934384</v>
      </c>
      <c r="X388" s="91">
        <f t="shared" si="141"/>
        <v>-447.60132374767159</v>
      </c>
      <c r="Y388" s="92">
        <f t="shared" si="146"/>
        <v>-587.29049269357904</v>
      </c>
      <c r="Z388" s="94"/>
      <c r="AA388" s="94"/>
      <c r="AB388" s="86">
        <f t="shared" si="147"/>
        <v>164.46229429090167</v>
      </c>
      <c r="AC388" s="95">
        <f t="shared" si="149"/>
        <v>-10061.737451251754</v>
      </c>
      <c r="AD388" s="95">
        <f>AC388/(1+IF($I$11='[1]Curva Cupon'!K353,'[1]Curva Cupon'!K355,'[1]Curva Cupon'!L355))^H388</f>
        <v>-317.21252044090562</v>
      </c>
      <c r="AE388" s="98">
        <f t="shared" si="153"/>
        <v>5.5341138442043344E-2</v>
      </c>
      <c r="AF388" s="96">
        <f>IF(MOD(H388,12)=6,1,0)*AVERAGE(O382:O393)/(1+IF($I$11='[1]Curva Cupon'!K353,'[1]Curva Cupon'!K355,'[1]Curva Cupon'!L355))^H388</f>
        <v>0</v>
      </c>
    </row>
    <row r="389" spans="1:32" x14ac:dyDescent="0.25">
      <c r="A389" s="1">
        <v>389</v>
      </c>
      <c r="B389" s="2">
        <f>B388+1</f>
        <v>29</v>
      </c>
      <c r="C389" s="2">
        <f t="shared" si="152"/>
        <v>0</v>
      </c>
      <c r="D389" s="2">
        <f t="shared" si="140"/>
        <v>0</v>
      </c>
      <c r="E389" s="2">
        <v>1</v>
      </c>
      <c r="H389" s="82">
        <f t="shared" si="142"/>
        <v>349</v>
      </c>
      <c r="I389" s="83">
        <f t="shared" si="143"/>
        <v>-2238927.2333947686</v>
      </c>
      <c r="J389" s="84">
        <f t="shared" si="133"/>
        <v>-14813.387683300554</v>
      </c>
      <c r="K389" s="84">
        <f t="shared" si="135"/>
        <v>4235.2936311788753</v>
      </c>
      <c r="L389" s="84">
        <f t="shared" si="136"/>
        <v>19048.681314479429</v>
      </c>
      <c r="M389" s="84">
        <f t="shared" si="137"/>
        <v>0</v>
      </c>
      <c r="N389" s="84">
        <f t="shared" si="155"/>
        <v>-2257975.9147092481</v>
      </c>
      <c r="O389" s="85">
        <f t="shared" si="64"/>
        <v>-2239392.7705051834</v>
      </c>
      <c r="P389" s="85">
        <f t="shared" si="138"/>
        <v>-2258442.78956998</v>
      </c>
      <c r="Q389" s="84">
        <f t="shared" si="144"/>
        <v>-14816.467810959317</v>
      </c>
      <c r="R389" s="86">
        <f t="shared" si="145"/>
        <v>-8641.1696187939087</v>
      </c>
      <c r="S389" s="86">
        <f t="shared" si="148"/>
        <v>-6175.2981921654082</v>
      </c>
      <c r="T389" s="97">
        <f t="array" ref="T389">(AVERAGE(I389:I400)*INDEX(tasapd,MATCH($I$24&amp;B389&amp;B389,Buck&amp;Madur1&amp;Madur2,0))*$I$25)*(IF($D$40=2,IF(MOD(H389,12)=1,1,0),0))</f>
        <v>-384750.6129761</v>
      </c>
      <c r="U389" s="88">
        <f>(P389/SUM($P$161:$P$172)*$T$149*(1+IF($I$11='[1]Curva Cupon'!$K$6,'[1]Curva Cupon'!K356,'[1]Curva Cupon'!L356))^H389)*E389</f>
        <v>3246.0689402853445</v>
      </c>
      <c r="V389" s="89">
        <f t="shared" si="139"/>
        <v>1.2164585475309277</v>
      </c>
      <c r="W389" s="90">
        <f t="shared" si="150"/>
        <v>-142.10655140290515</v>
      </c>
      <c r="X389" s="91">
        <f t="shared" si="141"/>
        <v>-451.41618296344404</v>
      </c>
      <c r="Y389" s="92">
        <f t="shared" si="146"/>
        <v>-592.30627581881822</v>
      </c>
      <c r="Z389" s="94"/>
      <c r="AA389" s="94"/>
      <c r="AB389" s="86">
        <f t="shared" si="147"/>
        <v>164.84120125009605</v>
      </c>
      <c r="AC389" s="95">
        <f t="shared" si="149"/>
        <v>-10178.514609519667</v>
      </c>
      <c r="AD389" s="95">
        <f>AC389/(1+IF($I$11='[1]Curva Cupon'!K354,'[1]Curva Cupon'!K356,'[1]Curva Cupon'!L356))^H389</f>
        <v>-317.72222751310164</v>
      </c>
      <c r="AE389" s="98">
        <f t="shared" si="153"/>
        <v>5.551752184681083E-2</v>
      </c>
      <c r="AF389" s="96">
        <f>IF(MOD(H389,12)=6,1,0)*AVERAGE(O383:O394)/(1+IF($I$11='[1]Curva Cupon'!K354,'[1]Curva Cupon'!K356,'[1]Curva Cupon'!L356))^H389</f>
        <v>0</v>
      </c>
    </row>
    <row r="390" spans="1:32" x14ac:dyDescent="0.25">
      <c r="A390" s="1">
        <v>390</v>
      </c>
      <c r="B390" s="1">
        <f>B389</f>
        <v>29</v>
      </c>
      <c r="C390" s="2">
        <f t="shared" si="152"/>
        <v>0</v>
      </c>
      <c r="D390" s="2">
        <f t="shared" si="140"/>
        <v>0</v>
      </c>
      <c r="E390" s="2">
        <v>1</v>
      </c>
      <c r="H390" s="82">
        <f t="shared" si="142"/>
        <v>350</v>
      </c>
      <c r="I390" s="83">
        <f t="shared" si="143"/>
        <v>-2257975.9147092481</v>
      </c>
      <c r="J390" s="84">
        <f t="shared" si="133"/>
        <v>-14939.419247416723</v>
      </c>
      <c r="K390" s="84">
        <f t="shared" si="135"/>
        <v>4235.2936311788753</v>
      </c>
      <c r="L390" s="84">
        <f t="shared" si="136"/>
        <v>19174.712878595597</v>
      </c>
      <c r="M390" s="84">
        <f t="shared" si="137"/>
        <v>0</v>
      </c>
      <c r="N390" s="84">
        <f t="shared" si="155"/>
        <v>-2277150.6275878437</v>
      </c>
      <c r="O390" s="85">
        <f t="shared" si="64"/>
        <v>-2258442.78956998</v>
      </c>
      <c r="P390" s="85">
        <f t="shared" si="138"/>
        <v>-2277618.8401988931</v>
      </c>
      <c r="Q390" s="84">
        <f t="shared" si="144"/>
        <v>-14942.508226017033</v>
      </c>
      <c r="R390" s="86">
        <f t="shared" si="145"/>
        <v>-8714.6781377765019</v>
      </c>
      <c r="S390" s="86">
        <f t="shared" si="148"/>
        <v>-6227.830088240531</v>
      </c>
      <c r="T390" s="97">
        <f t="array" ref="T390">(AVERAGE(I390:I400)*INDEX(tasapd,MATCH($I$24&amp;B390&amp;B390,Buck&amp;Madur1&amp;Madur2,0))*$I$25)*(IF($D$40=2,IF(MOD(H390,12)=1,1,0),0))</f>
        <v>0</v>
      </c>
      <c r="U390" s="88">
        <f>(P390/SUM($P$161:$P$172)*$T$149*(1+IF($I$11='[1]Curva Cupon'!$K$6,'[1]Curva Cupon'!K357,'[1]Curva Cupon'!L357))^H390)*E390</f>
        <v>3306.312033562022</v>
      </c>
      <c r="V390" s="89">
        <f t="shared" si="139"/>
        <v>1.2164585475309277</v>
      </c>
      <c r="W390" s="90">
        <f t="shared" si="150"/>
        <v>-143.31542040932209</v>
      </c>
      <c r="X390" s="91">
        <f t="shared" si="141"/>
        <v>-455.25628060280161</v>
      </c>
      <c r="Y390" s="92">
        <f t="shared" si="146"/>
        <v>-597.35524246459272</v>
      </c>
      <c r="Z390" s="94"/>
      <c r="AA390" s="94"/>
      <c r="AB390" s="86">
        <f t="shared" si="147"/>
        <v>165.22098117828514</v>
      </c>
      <c r="AC390" s="95">
        <f t="shared" si="149"/>
        <v>-10296.718345445432</v>
      </c>
      <c r="AD390" s="95">
        <f>AC390/(1+IF($I$11='[1]Curva Cupon'!K355,'[1]Curva Cupon'!K357,'[1]Curva Cupon'!L357))^H390</f>
        <v>-318.23495582526817</v>
      </c>
      <c r="AE390" s="98">
        <f>SUM(AC390:AC400)/AVERAGE(O390:O400)</f>
        <v>5.0968280451930727E-2</v>
      </c>
      <c r="AF390" s="96">
        <f>IF(MOD(H390,12)=6,1,0)*AVERAGE(O384:O395)/(1+IF($I$11='[1]Curva Cupon'!K355,'[1]Curva Cupon'!K357,'[1]Curva Cupon'!L357))^H390</f>
        <v>0</v>
      </c>
    </row>
    <row r="391" spans="1:32" x14ac:dyDescent="0.25">
      <c r="A391" s="1">
        <v>391</v>
      </c>
      <c r="B391" s="2">
        <f>B390</f>
        <v>29</v>
      </c>
      <c r="C391" s="2">
        <f t="shared" si="152"/>
        <v>0</v>
      </c>
      <c r="D391" s="2">
        <f t="shared" si="140"/>
        <v>0</v>
      </c>
      <c r="E391" s="2">
        <v>1</v>
      </c>
      <c r="H391" s="82">
        <f t="shared" si="142"/>
        <v>351</v>
      </c>
      <c r="I391" s="83">
        <f t="shared" si="143"/>
        <v>-2277150.6275878437</v>
      </c>
      <c r="J391" s="84">
        <f t="shared" si="133"/>
        <v>-15066.284672674841</v>
      </c>
      <c r="K391" s="84">
        <f t="shared" si="135"/>
        <v>4235.2936311788753</v>
      </c>
      <c r="L391" s="84">
        <f t="shared" si="136"/>
        <v>19301.578303853716</v>
      </c>
      <c r="M391" s="84">
        <f t="shared" si="137"/>
        <v>0</v>
      </c>
      <c r="N391" s="84">
        <f t="shared" si="155"/>
        <v>-2296452.2058916972</v>
      </c>
      <c r="O391" s="85">
        <f t="shared" si="64"/>
        <v>-2277618.8401988931</v>
      </c>
      <c r="P391" s="85">
        <f t="shared" si="138"/>
        <v>-2296921.7562530637</v>
      </c>
      <c r="Q391" s="84">
        <f t="shared" si="144"/>
        <v>-15069.382502216702</v>
      </c>
      <c r="R391" s="86">
        <f t="shared" si="145"/>
        <v>-8788.6729761476363</v>
      </c>
      <c r="S391" s="86">
        <f t="shared" si="148"/>
        <v>-6280.7095260690658</v>
      </c>
      <c r="T391" s="97">
        <f t="array" ref="T391">(AVERAGE(I391:I400)*INDEX(tasapd,MATCH($I$24&amp;B391&amp;B391,Buck&amp;Madur1&amp;Madur2,0))*$I$25)*(IF($D$40=2,IF(MOD(H391,12)=1,1,0),0))</f>
        <v>0</v>
      </c>
      <c r="U391" s="88">
        <f>(P391/SUM($P$161:$P$172)*$T$149*(1+IF($I$11='[1]Curva Cupon'!$K$6,'[1]Curva Cupon'!K358,'[1]Curva Cupon'!L358))^H391)*E391</f>
        <v>3367.6204499709011</v>
      </c>
      <c r="V391" s="89">
        <f t="shared" si="139"/>
        <v>1.2164585475309277</v>
      </c>
      <c r="W391" s="90">
        <f t="shared" si="150"/>
        <v>-144.53228707973992</v>
      </c>
      <c r="X391" s="91">
        <f t="shared" si="141"/>
        <v>-459.12178365042683</v>
      </c>
      <c r="Y391" s="92">
        <f t="shared" si="146"/>
        <v>-602.4376121826358</v>
      </c>
      <c r="Z391" s="94"/>
      <c r="AA391" s="94"/>
      <c r="AB391" s="86">
        <f t="shared" si="147"/>
        <v>165.60163608671439</v>
      </c>
      <c r="AC391" s="95">
        <f t="shared" si="149"/>
        <v>-10416.369224309317</v>
      </c>
      <c r="AD391" s="95">
        <f>AC391/(1+IF($I$11='[1]Curva Cupon'!K356,'[1]Curva Cupon'!K358,'[1]Curva Cupon'!L358))^H391</f>
        <v>-318.7507893548713</v>
      </c>
      <c r="AE391" s="98">
        <f>SUM(AC391:AC400)/AVERAGE(O391:O400)</f>
        <v>4.640569176916879E-2</v>
      </c>
      <c r="AF391" s="96">
        <f>IF(MOD(H391,12)=6,1,0)*AVERAGE(O385:O396)/(1+IF($I$11='[1]Curva Cupon'!K356,'[1]Curva Cupon'!K358,'[1]Curva Cupon'!L358))^H391</f>
        <v>0</v>
      </c>
    </row>
    <row r="392" spans="1:32" x14ac:dyDescent="0.25">
      <c r="A392" s="1">
        <v>392</v>
      </c>
      <c r="B392" s="2">
        <f t="shared" ref="B392:B400" si="156">B391</f>
        <v>29</v>
      </c>
      <c r="C392" s="2">
        <f t="shared" si="152"/>
        <v>0</v>
      </c>
      <c r="D392" s="2">
        <f t="shared" si="140"/>
        <v>0</v>
      </c>
      <c r="E392" s="2">
        <v>1</v>
      </c>
      <c r="H392" s="82">
        <f t="shared" si="142"/>
        <v>352</v>
      </c>
      <c r="I392" s="83">
        <f t="shared" si="143"/>
        <v>-2296452.2058916972</v>
      </c>
      <c r="J392" s="84">
        <f t="shared" si="133"/>
        <v>-15193.98947614049</v>
      </c>
      <c r="K392" s="84">
        <f t="shared" si="135"/>
        <v>4235.2936311788753</v>
      </c>
      <c r="L392" s="84">
        <f t="shared" si="136"/>
        <v>19429.283107319367</v>
      </c>
      <c r="M392" s="84">
        <f t="shared" si="137"/>
        <v>0</v>
      </c>
      <c r="N392" s="84">
        <f t="shared" si="155"/>
        <v>-2315881.4889990166</v>
      </c>
      <c r="O392" s="85">
        <f t="shared" si="64"/>
        <v>-2296921.7562530637</v>
      </c>
      <c r="P392" s="85">
        <f t="shared" si="138"/>
        <v>-2316352.3771107006</v>
      </c>
      <c r="Q392" s="84">
        <f t="shared" si="144"/>
        <v>-15197.096156623897</v>
      </c>
      <c r="R392" s="86">
        <f t="shared" si="145"/>
        <v>-8863.1573515365053</v>
      </c>
      <c r="S392" s="86">
        <f t="shared" si="148"/>
        <v>-6333.9388050873913</v>
      </c>
      <c r="T392" s="97">
        <f t="array" ref="T392">(AVERAGE(I392:I400)*INDEX(tasapd,MATCH($I$24&amp;B392&amp;B392,Buck&amp;Madur1&amp;Madur2,0))*$I$25)*(IF($D$40=2,IF(MOD(H392,12)=1,1,0),0))</f>
        <v>0</v>
      </c>
      <c r="U392" s="88">
        <f>(P392/SUM($P$161:$P$172)*$T$149*(1+IF($I$11='[1]Curva Cupon'!$K$6,'[1]Curva Cupon'!K359,'[1]Curva Cupon'!L359))^H392)*E392</f>
        <v>3430.0125559264443</v>
      </c>
      <c r="V392" s="89">
        <f t="shared" si="139"/>
        <v>1.2164585475309277</v>
      </c>
      <c r="W392" s="90">
        <f t="shared" si="150"/>
        <v>-145.75720432900795</v>
      </c>
      <c r="X392" s="91">
        <f t="shared" si="141"/>
        <v>-463.01286019582079</v>
      </c>
      <c r="Y392" s="92">
        <f t="shared" si="146"/>
        <v>-607.55360597729782</v>
      </c>
      <c r="Z392" s="94"/>
      <c r="AA392" s="94"/>
      <c r="AB392" s="86">
        <f t="shared" si="147"/>
        <v>165.98316799126292</v>
      </c>
      <c r="AC392" s="95">
        <f t="shared" si="149"/>
        <v>-10537.488134982395</v>
      </c>
      <c r="AD392" s="95">
        <f>AC392/(1+IF($I$11='[1]Curva Cupon'!K357,'[1]Curva Cupon'!K359,'[1]Curva Cupon'!L359))^H392</f>
        <v>-319.2698117951561</v>
      </c>
      <c r="AE392" s="98">
        <f>SUM(AC392:AC400)/AVERAGE(O392:O400)</f>
        <v>4.1829553500841866E-2</v>
      </c>
      <c r="AF392" s="96">
        <f>IF(MOD(H392,12)=6,1,0)*AVERAGE(O386:O397)/(1+IF($I$11='[1]Curva Cupon'!K357,'[1]Curva Cupon'!K359,'[1]Curva Cupon'!L359))^H392</f>
        <v>0</v>
      </c>
    </row>
    <row r="393" spans="1:32" x14ac:dyDescent="0.25">
      <c r="A393" s="1">
        <v>393</v>
      </c>
      <c r="B393" s="2">
        <f t="shared" si="156"/>
        <v>29</v>
      </c>
      <c r="C393" s="2">
        <f t="shared" si="152"/>
        <v>0</v>
      </c>
      <c r="D393" s="2">
        <f t="shared" si="140"/>
        <v>0</v>
      </c>
      <c r="E393" s="2">
        <v>1</v>
      </c>
      <c r="H393" s="82">
        <f t="shared" si="142"/>
        <v>353</v>
      </c>
      <c r="I393" s="83">
        <f t="shared" si="143"/>
        <v>-2315881.4889990166</v>
      </c>
      <c r="J393" s="84">
        <f t="shared" si="133"/>
        <v>-15322.539211381742</v>
      </c>
      <c r="K393" s="84">
        <f t="shared" si="135"/>
        <v>4235.2936311788753</v>
      </c>
      <c r="L393" s="84">
        <f t="shared" si="136"/>
        <v>19557.832842560616</v>
      </c>
      <c r="M393" s="84">
        <f t="shared" si="137"/>
        <v>0</v>
      </c>
      <c r="N393" s="84">
        <f t="shared" si="155"/>
        <v>-2335439.3218415771</v>
      </c>
      <c r="O393" s="85">
        <f t="shared" si="64"/>
        <v>-2316352.3771107006</v>
      </c>
      <c r="P393" s="85">
        <f t="shared" si="138"/>
        <v>-2335911.5477035781</v>
      </c>
      <c r="Q393" s="84">
        <f t="shared" si="144"/>
        <v>-15325.654742806697</v>
      </c>
      <c r="R393" s="86">
        <f t="shared" si="145"/>
        <v>-8938.1345028610758</v>
      </c>
      <c r="S393" s="86">
        <f t="shared" si="148"/>
        <v>-6387.5202399456211</v>
      </c>
      <c r="T393" s="97">
        <f t="array" ref="T393">(AVERAGE(I393:I400)*INDEX(tasapd,MATCH($I$24&amp;B393&amp;B393,Buck&amp;Madur1&amp;Madur2,0))*$I$25)*(IF($D$40=2,IF(MOD(H393,12)=1,1,0),0))</f>
        <v>0</v>
      </c>
      <c r="U393" s="88">
        <f>(P393/SUM($P$161:$P$172)*$T$149*(1+IF($I$11='[1]Curva Cupon'!$K$6,'[1]Curva Cupon'!K360,'[1]Curva Cupon'!L360))^H393)*E393</f>
        <v>3493.5070300399575</v>
      </c>
      <c r="V393" s="89">
        <f t="shared" si="139"/>
        <v>1.2164585475309277</v>
      </c>
      <c r="W393" s="90">
        <f t="shared" si="150"/>
        <v>-146.99022542207561</v>
      </c>
      <c r="X393" s="91">
        <f t="shared" si="141"/>
        <v>-466.92967944061348</v>
      </c>
      <c r="Y393" s="92">
        <f t="shared" si="146"/>
        <v>-612.7034463151582</v>
      </c>
      <c r="Z393" s="94"/>
      <c r="AA393" s="94"/>
      <c r="AB393" s="86">
        <f t="shared" si="147"/>
        <v>166.36557891245423</v>
      </c>
      <c r="AC393" s="95">
        <f t="shared" si="149"/>
        <v>-10660.09629521319</v>
      </c>
      <c r="AD393" s="95">
        <f>AC393/(1+IF($I$11='[1]Curva Cupon'!K358,'[1]Curva Cupon'!K360,'[1]Curva Cupon'!L360))^H393</f>
        <v>-319.79210656230066</v>
      </c>
      <c r="AE393" s="98">
        <f>SUM(AC393:AC400)/AVERAGE(O393:O400)</f>
        <v>3.7239660975334682E-2</v>
      </c>
      <c r="AF393" s="96">
        <f>IF(MOD(H393,12)=6,1,0)*AVERAGE(O387:O398)/(1+IF($I$11='[1]Curva Cupon'!K358,'[1]Curva Cupon'!K360,'[1]Curva Cupon'!L360))^H393</f>
        <v>0</v>
      </c>
    </row>
    <row r="394" spans="1:32" x14ac:dyDescent="0.25">
      <c r="A394" s="1">
        <v>394</v>
      </c>
      <c r="B394" s="2">
        <f t="shared" si="156"/>
        <v>29</v>
      </c>
      <c r="C394" s="2">
        <f t="shared" si="152"/>
        <v>0</v>
      </c>
      <c r="D394" s="2">
        <f t="shared" si="140"/>
        <v>0</v>
      </c>
      <c r="E394" s="2">
        <v>1</v>
      </c>
      <c r="H394" s="82">
        <f t="shared" si="142"/>
        <v>354</v>
      </c>
      <c r="I394" s="83">
        <f t="shared" si="143"/>
        <v>-2335439.3218415771</v>
      </c>
      <c r="J394" s="84">
        <f t="shared" si="133"/>
        <v>-15451.939468710672</v>
      </c>
      <c r="K394" s="84">
        <f t="shared" si="135"/>
        <v>4235.2936311788753</v>
      </c>
      <c r="L394" s="84">
        <f t="shared" si="136"/>
        <v>19687.233099889549</v>
      </c>
      <c r="M394" s="84">
        <f t="shared" si="137"/>
        <v>0</v>
      </c>
      <c r="N394" s="84">
        <f t="shared" si="155"/>
        <v>-2355126.5549414665</v>
      </c>
      <c r="O394" s="85">
        <f t="shared" si="64"/>
        <v>-2335911.5477035781</v>
      </c>
      <c r="P394" s="85">
        <f t="shared" si="138"/>
        <v>-2355600.1185537851</v>
      </c>
      <c r="Q394" s="84">
        <f t="shared" si="144"/>
        <v>-15455.063851077175</v>
      </c>
      <c r="R394" s="86">
        <f t="shared" si="145"/>
        <v>-9013.607690468918</v>
      </c>
      <c r="S394" s="86">
        <f t="shared" si="148"/>
        <v>-6441.4561606082571</v>
      </c>
      <c r="T394" s="97">
        <f t="array" ref="T394">(AVERAGE(I394:I400)*INDEX(tasapd,MATCH($I$24&amp;B394&amp;B394,Buck&amp;Madur1&amp;Madur2,0))*$I$25)*(IF($D$40=2,IF(MOD(H394,12)=1,1,0),0))</f>
        <v>0</v>
      </c>
      <c r="U394" s="88">
        <f>(P394/SUM($P$161:$P$172)*$T$149*(1+IF($I$11='[1]Curva Cupon'!$K$6,'[1]Curva Cupon'!K361,'[1]Curva Cupon'!L361))^H394)*E394</f>
        <v>3558.1228683835079</v>
      </c>
      <c r="V394" s="89">
        <f t="shared" si="139"/>
        <v>1.2164585475309277</v>
      </c>
      <c r="W394" s="90">
        <f t="shared" si="150"/>
        <v>-148.23140397630837</v>
      </c>
      <c r="X394" s="91">
        <f t="shared" si="141"/>
        <v>-470.87241170592119</v>
      </c>
      <c r="Y394" s="92">
        <f t="shared" si="146"/>
        <v>-617.88735713469862</v>
      </c>
      <c r="Z394" s="94"/>
      <c r="AA394" s="94"/>
      <c r="AB394" s="86">
        <f t="shared" si="147"/>
        <v>166.74887087546688</v>
      </c>
      <c r="AC394" s="95">
        <f t="shared" si="149"/>
        <v>-10784.21525700193</v>
      </c>
      <c r="AD394" s="95">
        <f>AC394/(1+IF($I$11='[1]Curva Cupon'!K359,'[1]Curva Cupon'!K361,'[1]Curva Cupon'!L361))^H394</f>
        <v>-320.31775680252696</v>
      </c>
      <c r="AE394" s="98">
        <f>SUM(AC394:AC400)/AVERAGE(O394:O400)</f>
        <v>3.2635807117802264E-2</v>
      </c>
      <c r="AF394" s="96">
        <f>IF(MOD(H394,12)=6,1,0)*AVERAGE(O388:O399)/(1+IF($I$11='[1]Curva Cupon'!K359,'[1]Curva Cupon'!K361,'[1]Curva Cupon'!L361))^H394</f>
        <v>-69114.197335940989</v>
      </c>
    </row>
    <row r="395" spans="1:32" x14ac:dyDescent="0.25">
      <c r="A395" s="1">
        <v>395</v>
      </c>
      <c r="B395" s="2">
        <f t="shared" si="156"/>
        <v>29</v>
      </c>
      <c r="C395" s="2">
        <f t="shared" si="152"/>
        <v>0</v>
      </c>
      <c r="D395" s="2">
        <f t="shared" si="140"/>
        <v>0</v>
      </c>
      <c r="E395" s="2">
        <v>1</v>
      </c>
      <c r="H395" s="82">
        <f t="shared" si="142"/>
        <v>355</v>
      </c>
      <c r="I395" s="83">
        <f t="shared" si="143"/>
        <v>-2355126.5549414665</v>
      </c>
      <c r="J395" s="84">
        <f t="shared" si="133"/>
        <v>-15582.195875426482</v>
      </c>
      <c r="K395" s="84">
        <f t="shared" si="135"/>
        <v>4235.2936311788753</v>
      </c>
      <c r="L395" s="84">
        <f t="shared" si="136"/>
        <v>19817.489506605358</v>
      </c>
      <c r="M395" s="84">
        <f t="shared" si="137"/>
        <v>0</v>
      </c>
      <c r="N395" s="84">
        <f t="shared" si="155"/>
        <v>-2374944.0444480721</v>
      </c>
      <c r="O395" s="85">
        <f t="shared" si="64"/>
        <v>-2355600.1185537851</v>
      </c>
      <c r="P395" s="85">
        <f t="shared" si="138"/>
        <v>-2375418.9458107078</v>
      </c>
      <c r="Q395" s="84">
        <f t="shared" si="144"/>
        <v>-15585.329108734535</v>
      </c>
      <c r="R395" s="86">
        <f t="shared" si="145"/>
        <v>-9089.5801962790083</v>
      </c>
      <c r="S395" s="86">
        <f t="shared" si="148"/>
        <v>-6495.7489124555268</v>
      </c>
      <c r="T395" s="97">
        <f t="array" ref="T395">(AVERAGE(I395:I400)*INDEX(tasapd,MATCH($I$24&amp;B395&amp;B395,Buck&amp;Madur1&amp;Madur2,0))*$I$25)*(IF($D$40=2,IF(MOD(H395,12)=1,1,0),0))</f>
        <v>0</v>
      </c>
      <c r="U395" s="88">
        <f>(P395/SUM($P$161:$P$172)*$T$149*(1+IF($I$11='[1]Curva Cupon'!$K$6,'[1]Curva Cupon'!K362,'[1]Curva Cupon'!L362))^H395)*E395</f>
        <v>3623.8793898421814</v>
      </c>
      <c r="V395" s="89">
        <f t="shared" si="139"/>
        <v>1.2164585475309277</v>
      </c>
      <c r="W395" s="90">
        <f t="shared" si="150"/>
        <v>-149.48079396381982</v>
      </c>
      <c r="X395" s="91">
        <f t="shared" si="141"/>
        <v>-474.84122843975427</v>
      </c>
      <c r="Y395" s="92">
        <f t="shared" si="146"/>
        <v>-623.1055638560432</v>
      </c>
      <c r="Z395" s="94"/>
      <c r="AA395" s="94"/>
      <c r="AB395" s="86">
        <f t="shared" si="147"/>
        <v>167.13304591014537</v>
      </c>
      <c r="AC395" s="95">
        <f t="shared" si="149"/>
        <v>-10909.866912063895</v>
      </c>
      <c r="AD395" s="95">
        <f>AC395/(1+IF($I$11='[1]Curva Cupon'!K360,'[1]Curva Cupon'!K362,'[1]Curva Cupon'!L362))^H395</f>
        <v>-320.84684539916668</v>
      </c>
      <c r="AE395" s="98">
        <f>SUM(AC395:AC400)/AVERAGE(O395:O400)</f>
        <v>2.8017782420531972E-2</v>
      </c>
      <c r="AF395" s="96">
        <f>IF(MOD(H395,12)=6,1,0)*AVERAGE(O389:O400)/(1+IF($I$11='[1]Curva Cupon'!K360,'[1]Curva Cupon'!K362,'[1]Curva Cupon'!L362))^H395</f>
        <v>0</v>
      </c>
    </row>
    <row r="396" spans="1:32" x14ac:dyDescent="0.25">
      <c r="A396" s="1">
        <v>396</v>
      </c>
      <c r="B396" s="2">
        <f t="shared" si="156"/>
        <v>29</v>
      </c>
      <c r="C396" s="2">
        <f t="shared" si="152"/>
        <v>0</v>
      </c>
      <c r="D396" s="2">
        <f t="shared" si="140"/>
        <v>0</v>
      </c>
      <c r="E396" s="2">
        <v>1</v>
      </c>
      <c r="H396" s="82">
        <f t="shared" si="142"/>
        <v>356</v>
      </c>
      <c r="I396" s="83">
        <f t="shared" si="143"/>
        <v>-2374944.0444480721</v>
      </c>
      <c r="J396" s="84">
        <f t="shared" si="133"/>
        <v>-15713.314096060196</v>
      </c>
      <c r="K396" s="84">
        <f t="shared" si="135"/>
        <v>4235.2936311788753</v>
      </c>
      <c r="L396" s="84">
        <f t="shared" si="136"/>
        <v>19948.607727239072</v>
      </c>
      <c r="M396" s="84">
        <f t="shared" si="137"/>
        <v>0</v>
      </c>
      <c r="N396" s="84">
        <f t="shared" si="155"/>
        <v>-2394892.652175311</v>
      </c>
      <c r="O396" s="85">
        <f t="shared" si="64"/>
        <v>-2375418.9458107078</v>
      </c>
      <c r="P396" s="85">
        <f t="shared" si="138"/>
        <v>-2395368.8912882642</v>
      </c>
      <c r="Q396" s="84">
        <f t="shared" si="144"/>
        <v>-15716.456180309797</v>
      </c>
      <c r="R396" s="86">
        <f t="shared" si="145"/>
        <v>-9166.0553239244418</v>
      </c>
      <c r="S396" s="86">
        <f t="shared" si="148"/>
        <v>-6550.4008563853549</v>
      </c>
      <c r="T396" s="97">
        <f t="array" ref="T396">(AVERAGE(I396:I400)*INDEX(tasapd,MATCH($I$24&amp;B396&amp;B396,Buck&amp;Madur1&amp;Madur2,0))*$I$25)*(IF($D$40=2,IF(MOD(H396,12)=1,1,0),0))</f>
        <v>0</v>
      </c>
      <c r="U396" s="88">
        <f>(P396/SUM($P$161:$P$172)*$T$149*(1+IF($I$11='[1]Curva Cupon'!$K$6,'[1]Curva Cupon'!K363,'[1]Curva Cupon'!L363))^H396)*E396</f>
        <v>3690.7962415561406</v>
      </c>
      <c r="V396" s="89">
        <f t="shared" si="139"/>
        <v>1.2164585475309277</v>
      </c>
      <c r="W396" s="90">
        <f t="shared" si="150"/>
        <v>-150.73844971381845</v>
      </c>
      <c r="X396" s="91">
        <f t="shared" si="141"/>
        <v>-478.83630222447209</v>
      </c>
      <c r="Y396" s="92">
        <f t="shared" si="146"/>
        <v>-628.35829339075963</v>
      </c>
      <c r="Z396" s="94"/>
      <c r="AA396" s="94"/>
      <c r="AB396" s="86">
        <f t="shared" si="147"/>
        <v>167.51810605101082</v>
      </c>
      <c r="AC396" s="95">
        <f t="shared" si="149"/>
        <v>-11037.073497383266</v>
      </c>
      <c r="AD396" s="95">
        <f>AC396/(1+IF($I$11='[1]Curva Cupon'!K361,'[1]Curva Cupon'!K363,'[1]Curva Cupon'!L363))^H396</f>
        <v>-321.379454979684</v>
      </c>
      <c r="AE396" s="98">
        <f>SUM(AC396:AC400)/AVERAGE(O396:O400)</f>
        <v>2.3385374912961245E-2</v>
      </c>
      <c r="AF396" s="96">
        <f>IF(MOD(H396,12)=6,1,0)*AVERAGE(O390:O401)/(1+IF($I$11='[1]Curva Cupon'!K361,'[1]Curva Cupon'!K363,'[1]Curva Cupon'!L363))^H396</f>
        <v>0</v>
      </c>
    </row>
    <row r="397" spans="1:32" x14ac:dyDescent="0.25">
      <c r="A397" s="1">
        <v>397</v>
      </c>
      <c r="B397" s="2">
        <f t="shared" si="156"/>
        <v>29</v>
      </c>
      <c r="C397" s="2">
        <f t="shared" si="152"/>
        <v>0</v>
      </c>
      <c r="D397" s="2">
        <f t="shared" si="140"/>
        <v>0</v>
      </c>
      <c r="E397" s="2">
        <v>1</v>
      </c>
      <c r="H397" s="82">
        <f t="shared" si="142"/>
        <v>357</v>
      </c>
      <c r="I397" s="83">
        <f t="shared" si="143"/>
        <v>-2394892.652175311</v>
      </c>
      <c r="J397" s="84">
        <f t="shared" si="133"/>
        <v>-15845.299832621011</v>
      </c>
      <c r="K397" s="84">
        <f t="shared" si="135"/>
        <v>4235.2936311788753</v>
      </c>
      <c r="L397" s="84">
        <f t="shared" si="136"/>
        <v>20080.593463799887</v>
      </c>
      <c r="M397" s="84">
        <f t="shared" si="137"/>
        <v>0</v>
      </c>
      <c r="N397" s="84">
        <f t="shared" si="155"/>
        <v>-2414973.2456391109</v>
      </c>
      <c r="O397" s="85">
        <f t="shared" si="64"/>
        <v>-2395368.8912882642</v>
      </c>
      <c r="P397" s="85">
        <f t="shared" si="138"/>
        <v>-2415450.8225023812</v>
      </c>
      <c r="Q397" s="84">
        <f t="shared" si="144"/>
        <v>-15848.450767812161</v>
      </c>
      <c r="R397" s="86">
        <f t="shared" si="145"/>
        <v>-9243.0363988961017</v>
      </c>
      <c r="S397" s="86">
        <f t="shared" si="148"/>
        <v>-6605.4143689160592</v>
      </c>
      <c r="T397" s="97">
        <f t="array" ref="T397">(AVERAGE(I397:I400)*INDEX(tasapd,MATCH($I$24&amp;B397&amp;B397,Buck&amp;Madur1&amp;Madur2,0))*$I$25)*(IF($D$40=2,IF(MOD(H397,12)=1,1,0),0))</f>
        <v>0</v>
      </c>
      <c r="U397" s="88">
        <f>(P397/SUM($P$161:$P$172)*$T$149*(1+IF($I$11='[1]Curva Cupon'!$K$6,'[1]Curva Cupon'!K364,'[1]Curva Cupon'!L364))^H397)*E397</f>
        <v>3758.8934044540156</v>
      </c>
      <c r="V397" s="89">
        <f t="shared" si="139"/>
        <v>1.2164585475309277</v>
      </c>
      <c r="W397" s="90">
        <f t="shared" si="150"/>
        <v>-152.00442591497051</v>
      </c>
      <c r="X397" s="91">
        <f t="shared" si="141"/>
        <v>-482.85780678428893</v>
      </c>
      <c r="Y397" s="92">
        <f t="shared" si="146"/>
        <v>-633.64577415172857</v>
      </c>
      <c r="Z397" s="94"/>
      <c r="AA397" s="94"/>
      <c r="AB397" s="86">
        <f t="shared" si="147"/>
        <v>167.90405333727153</v>
      </c>
      <c r="AC397" s="95">
        <f t="shared" si="149"/>
        <v>-11165.857600859074</v>
      </c>
      <c r="AD397" s="95">
        <f>AC397/(1+IF($I$11='[1]Curva Cupon'!K362,'[1]Curva Cupon'!K364,'[1]Curva Cupon'!L364))^H397</f>
        <v>-321.91566792265519</v>
      </c>
      <c r="AE397" s="98">
        <f>SUM(AC397:AC400)/AVERAGE(O397:O400)</f>
        <v>1.8738370131346965E-2</v>
      </c>
      <c r="AF397" s="96">
        <f>IF(MOD(H397,12)=6,1,0)*AVERAGE(O391:O402)/(1+IF($I$11='[1]Curva Cupon'!K362,'[1]Curva Cupon'!K364,'[1]Curva Cupon'!L364))^H397</f>
        <v>0</v>
      </c>
    </row>
    <row r="398" spans="1:32" x14ac:dyDescent="0.25">
      <c r="A398" s="1">
        <v>398</v>
      </c>
      <c r="B398" s="2">
        <f t="shared" si="156"/>
        <v>29</v>
      </c>
      <c r="C398" s="2">
        <f t="shared" si="152"/>
        <v>0</v>
      </c>
      <c r="D398" s="2">
        <f t="shared" si="140"/>
        <v>0</v>
      </c>
      <c r="E398" s="2">
        <v>1</v>
      </c>
      <c r="H398" s="82">
        <f t="shared" si="142"/>
        <v>358</v>
      </c>
      <c r="I398" s="83">
        <f t="shared" si="143"/>
        <v>-2414973.2456391109</v>
      </c>
      <c r="J398" s="84">
        <f t="shared" si="133"/>
        <v>-15978.158824844262</v>
      </c>
      <c r="K398" s="84">
        <f t="shared" si="135"/>
        <v>4235.2936311788753</v>
      </c>
      <c r="L398" s="84">
        <f t="shared" si="136"/>
        <v>20213.452456023137</v>
      </c>
      <c r="M398" s="84">
        <f t="shared" si="137"/>
        <v>0</v>
      </c>
      <c r="N398" s="84">
        <f t="shared" si="155"/>
        <v>-2435186.698095134</v>
      </c>
      <c r="O398" s="85">
        <f t="shared" si="64"/>
        <v>-2415450.8225023812</v>
      </c>
      <c r="P398" s="85">
        <f t="shared" si="138"/>
        <v>-2435665.6127087213</v>
      </c>
      <c r="Q398" s="84">
        <f t="shared" si="144"/>
        <v>-15981.318610976958</v>
      </c>
      <c r="R398" s="86">
        <f t="shared" si="145"/>
        <v>-9320.5267686872794</v>
      </c>
      <c r="S398" s="86">
        <f t="shared" si="148"/>
        <v>-6660.7918422896782</v>
      </c>
      <c r="T398" s="97">
        <f t="array" ref="T398">(AVERAGE(I398:I400)*INDEX(tasapd,MATCH($I$24&amp;B398&amp;B398,Buck&amp;Madur1&amp;Madur2,0))*$I$25)*(IF($D$40=2,IF(MOD(H398,12)=1,1,0),0))</f>
        <v>0</v>
      </c>
      <c r="U398" s="88">
        <f>(P398/SUM($P$161:$P$172)*$T$149*(1+IF($I$11='[1]Curva Cupon'!$K$6,'[1]Curva Cupon'!K365,'[1]Curva Cupon'!L365))^H398)*E398</f>
        <v>3828.1911988791248</v>
      </c>
      <c r="V398" s="89">
        <f t="shared" si="139"/>
        <v>1.2164585475309277</v>
      </c>
      <c r="W398" s="90">
        <f t="shared" si="150"/>
        <v>-153.27877761777819</v>
      </c>
      <c r="X398" s="91">
        <f t="shared" si="141"/>
        <v>-486.90591699282817</v>
      </c>
      <c r="Y398" s="92">
        <f t="shared" si="146"/>
        <v>-638.96823606307544</v>
      </c>
      <c r="Z398" s="94"/>
      <c r="AA398" s="94"/>
      <c r="AB398" s="86">
        <f t="shared" si="147"/>
        <v>168.29088981283411</v>
      </c>
      <c r="AC398" s="95">
        <f t="shared" si="149"/>
        <v>-11296.242167044713</v>
      </c>
      <c r="AD398" s="95">
        <f>AC398/(1+IF($I$11='[1]Curva Cupon'!K363,'[1]Curva Cupon'!K365,'[1]Curva Cupon'!L365))^H398</f>
        <v>-322.45556636470627</v>
      </c>
      <c r="AE398" s="98">
        <f>SUM(AC398:AC400)/AVERAGE(O398:O400)</f>
        <v>1.4076551088082336E-2</v>
      </c>
      <c r="AF398" s="96">
        <f>IF(MOD(H398,12)=6,1,0)*AVERAGE(O392:O403)/(1+IF($I$11='[1]Curva Cupon'!K363,'[1]Curva Cupon'!K365,'[1]Curva Cupon'!L365))^H398</f>
        <v>0</v>
      </c>
    </row>
    <row r="399" spans="1:32" x14ac:dyDescent="0.25">
      <c r="A399" s="1">
        <v>399</v>
      </c>
      <c r="B399" s="2">
        <f t="shared" si="156"/>
        <v>29</v>
      </c>
      <c r="C399" s="2">
        <f t="shared" si="152"/>
        <v>0</v>
      </c>
      <c r="D399" s="2">
        <f t="shared" si="140"/>
        <v>0</v>
      </c>
      <c r="E399" s="2">
        <v>1</v>
      </c>
      <c r="H399" s="82">
        <f t="shared" si="142"/>
        <v>359</v>
      </c>
      <c r="I399" s="83">
        <f t="shared" si="143"/>
        <v>-2435186.698095134</v>
      </c>
      <c r="J399" s="84">
        <f t="shared" si="133"/>
        <v>-16111.896850441022</v>
      </c>
      <c r="K399" s="84">
        <f t="shared" si="135"/>
        <v>4235.2936311788753</v>
      </c>
      <c r="L399" s="84">
        <f t="shared" si="136"/>
        <v>20347.190481619898</v>
      </c>
      <c r="M399" s="84">
        <f t="shared" si="137"/>
        <v>0</v>
      </c>
      <c r="N399" s="84">
        <f t="shared" si="155"/>
        <v>-2455533.8885767539</v>
      </c>
      <c r="O399" s="85">
        <f t="shared" si="64"/>
        <v>-2435665.6127087213</v>
      </c>
      <c r="P399" s="85">
        <f t="shared" si="138"/>
        <v>-2456014.1409406587</v>
      </c>
      <c r="Q399" s="84">
        <f t="shared" si="144"/>
        <v>-16115.065487515265</v>
      </c>
      <c r="R399" s="86">
        <f t="shared" si="145"/>
        <v>-9398.5298029392452</v>
      </c>
      <c r="S399" s="86">
        <f t="shared" si="148"/>
        <v>-6716.5356845760198</v>
      </c>
      <c r="T399" s="97">
        <f t="array" ref="T399">(AVERAGE(I399:I400)*INDEX(tasapd,MATCH($I$24&amp;B399&amp;B399,Buck&amp;Madur1&amp;Madur2,0))*$I$25)*(IF($D$40=2,IF(MOD(H399,12)=1,1,0),0))</f>
        <v>0</v>
      </c>
      <c r="U399" s="88">
        <f>(P399/SUM($P$161:$P$172)*$T$149*(1+IF($I$11='[1]Curva Cupon'!$K$6,'[1]Curva Cupon'!K366,'[1]Curva Cupon'!L366))^H399)*E399</f>
        <v>3898.710290310104</v>
      </c>
      <c r="V399" s="89">
        <f t="shared" si="139"/>
        <v>1.2164585475309277</v>
      </c>
      <c r="W399" s="90">
        <f t="shared" si="150"/>
        <v>-154.56156023697378</v>
      </c>
      <c r="X399" s="91">
        <f t="shared" si="141"/>
        <v>-490.98080888072792</v>
      </c>
      <c r="Y399" s="92">
        <f t="shared" si="146"/>
        <v>-644.32591057017078</v>
      </c>
      <c r="Z399" s="94"/>
      <c r="AA399" s="94"/>
      <c r="AB399" s="86">
        <f t="shared" si="147"/>
        <v>168.67861752631416</v>
      </c>
      <c r="AC399" s="95">
        <f t="shared" si="149"/>
        <v>-11428.25050298261</v>
      </c>
      <c r="AD399" s="95">
        <f>AC399/(1+IF($I$11='[1]Curva Cupon'!K364,'[1]Curva Cupon'!K366,'[1]Curva Cupon'!L366))^H399</f>
        <v>-322.99923220740845</v>
      </c>
      <c r="AE399" s="98">
        <f>SUM(AC399:AC400)/AVERAGE(O399:O400)</f>
        <v>9.3996982406571832E-3</v>
      </c>
      <c r="AF399" s="96">
        <f>IF(MOD(H399,12)=6,1,0)*AVERAGE(O393:O404)/(1+IF($I$11='[1]Curva Cupon'!K364,'[1]Curva Cupon'!K366,'[1]Curva Cupon'!L366))^H399</f>
        <v>0</v>
      </c>
    </row>
    <row r="400" spans="1:32" x14ac:dyDescent="0.25">
      <c r="A400" s="1">
        <v>400</v>
      </c>
      <c r="B400" s="2">
        <f t="shared" si="156"/>
        <v>29</v>
      </c>
      <c r="C400" s="2">
        <f t="shared" si="152"/>
        <v>0</v>
      </c>
      <c r="D400" s="2">
        <f t="shared" si="140"/>
        <v>0</v>
      </c>
      <c r="E400" s="2">
        <v>1</v>
      </c>
      <c r="H400" s="82">
        <f t="shared" si="142"/>
        <v>360</v>
      </c>
      <c r="I400" s="83">
        <f t="shared" si="143"/>
        <v>-2455533.8885767539</v>
      </c>
      <c r="J400" s="84">
        <f t="shared" si="133"/>
        <v>-16246.51972534937</v>
      </c>
      <c r="K400" s="84">
        <f t="shared" si="135"/>
        <v>4235.2936311788753</v>
      </c>
      <c r="L400" s="84">
        <f t="shared" si="136"/>
        <v>20481.813356528244</v>
      </c>
      <c r="M400" s="84">
        <f t="shared" si="137"/>
        <v>0</v>
      </c>
      <c r="N400" s="84">
        <f t="shared" si="155"/>
        <v>-2476015.701933282</v>
      </c>
      <c r="O400" s="85">
        <f t="shared" si="64"/>
        <v>-2456014.1409406587</v>
      </c>
      <c r="P400" s="85">
        <f t="shared" si="138"/>
        <v>-2476497.2920475039</v>
      </c>
      <c r="Q400" s="84">
        <f t="shared" si="144"/>
        <v>-16249.697213365163</v>
      </c>
      <c r="R400" s="86">
        <f t="shared" si="145"/>
        <v>-9477.0488935877875</v>
      </c>
      <c r="S400" s="86">
        <f t="shared" si="148"/>
        <v>-6772.6483197773759</v>
      </c>
      <c r="T400" s="97">
        <f t="array" ref="T400">(AVERAGE(I400:I400)*INDEX(tasapd,MATCH($I$24&amp;B400&amp;B400,Buck&amp;Madur1&amp;Madur2,0))*$I$25)*(IF($D$40=2,IF(MOD(H400,12)=1,1,0),0))</f>
        <v>0</v>
      </c>
      <c r="U400" s="88">
        <f>(P400/SUM($P$161:$P$172)*$T$149*(1+IF($I$11='[1]Curva Cupon'!$K$6,'[1]Curva Cupon'!K367,'[1]Curva Cupon'!L367))^H400)*E400</f>
        <v>3970.4716951774917</v>
      </c>
      <c r="V400" s="89">
        <f t="shared" si="139"/>
        <v>1.2164585475309277</v>
      </c>
      <c r="W400" s="90">
        <f t="shared" si="150"/>
        <v>-155.85282955392924</v>
      </c>
      <c r="X400" s="91">
        <f t="shared" si="141"/>
        <v>-495.08265964329553</v>
      </c>
      <c r="Y400" s="92">
        <f t="shared" si="146"/>
        <v>-649.71903064969388</v>
      </c>
      <c r="Z400" s="94"/>
      <c r="AA400" s="94"/>
      <c r="AB400" s="86">
        <f t="shared" si="147"/>
        <v>169.06723853104705</v>
      </c>
      <c r="AC400" s="95">
        <f t="shared" si="149"/>
        <v>-11561.906284135608</v>
      </c>
      <c r="AD400" s="95">
        <f>AC400/(1+IF($I$11='[1]Curva Cupon'!K365,'[1]Curva Cupon'!K367,'[1]Curva Cupon'!L367))^H400</f>
        <v>-323.5467471241335</v>
      </c>
      <c r="AE400" s="98">
        <f>SUM(AC400:AC400)/AVERAGE(O400:O400)</f>
        <v>4.7075894602574934E-3</v>
      </c>
      <c r="AF400" s="96">
        <f>IF(MOD(H400,12)=6,1,0)*AVERAGE(O394:O405)/(1+IF($I$11='[1]Curva Cupon'!K365,'[1]Curva Cupon'!K367,'[1]Curva Cupon'!L367))^H400</f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HIPOTECARIO_PLANTILLA_MENSUAL</vt:lpstr>
      <vt:lpstr>CUOTAS</vt:lpstr>
      <vt:lpstr>FILAS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2018-06-25T21:26:28Z</dcterms:created>
  <dcterms:modified xsi:type="dcterms:W3CDTF">2018-06-25T21:35:01Z</dcterms:modified>
</cp:coreProperties>
</file>