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IronHack_Final_Project\"/>
    </mc:Choice>
  </mc:AlternateContent>
  <xr:revisionPtr revIDLastSave="0" documentId="13_ncr:1_{8CA97232-6493-402F-9C3D-1A6634D2B909}" xr6:coauthVersionLast="46" xr6:coauthVersionMax="46" xr10:uidLastSave="{00000000-0000-0000-0000-000000000000}"/>
  <bookViews>
    <workbookView xWindow="11220" yWindow="180" windowWidth="16125" windowHeight="15270" activeTab="2" xr2:uid="{00000000-000D-0000-FFFF-FFFF00000000}"/>
  </bookViews>
  <sheets>
    <sheet name="Balances" sheetId="1" r:id="rId1"/>
    <sheet name="Cashflows" sheetId="2" r:id="rId2"/>
    <sheet name="Financia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3" l="1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A23" i="3"/>
  <c r="B23" i="2"/>
  <c r="C23" i="2"/>
  <c r="D23" i="2"/>
  <c r="E23" i="2"/>
  <c r="F23" i="2"/>
  <c r="G23" i="2"/>
  <c r="H23" i="2"/>
  <c r="I23" i="2"/>
  <c r="J23" i="2"/>
  <c r="K23" i="2"/>
  <c r="L23" i="2"/>
  <c r="M23" i="2"/>
  <c r="P23" i="2"/>
  <c r="Q23" i="2"/>
  <c r="R23" i="2"/>
  <c r="S23" i="2"/>
  <c r="T23" i="2"/>
  <c r="U23" i="2"/>
  <c r="V23" i="2"/>
  <c r="W23" i="2"/>
  <c r="X23" i="2"/>
  <c r="A23" i="2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B23" i="1"/>
  <c r="C23" i="1"/>
  <c r="D23" i="1"/>
  <c r="E23" i="1"/>
  <c r="A23" i="1"/>
</calcChain>
</file>

<file path=xl/sharedStrings.xml><?xml version="1.0" encoding="utf-8"?>
<sst xmlns="http://schemas.openxmlformats.org/spreadsheetml/2006/main" count="214" uniqueCount="76">
  <si>
    <t>ticker</t>
  </si>
  <si>
    <t>Date</t>
  </si>
  <si>
    <t>Intangible Assets</t>
  </si>
  <si>
    <t>Total Liab</t>
  </si>
  <si>
    <t>Total Stockholder Equity</t>
  </si>
  <si>
    <t>Minority Interest</t>
  </si>
  <si>
    <t>Deferred Long Term Liab</t>
  </si>
  <si>
    <t>Other Current Liab</t>
  </si>
  <si>
    <t>Total Assets</t>
  </si>
  <si>
    <t>Common Stock</t>
  </si>
  <si>
    <t>Other Current Assets</t>
  </si>
  <si>
    <t>Retained Earnings</t>
  </si>
  <si>
    <t>Other Liab</t>
  </si>
  <si>
    <t>Good Will</t>
  </si>
  <si>
    <t>Treasury Stock</t>
  </si>
  <si>
    <t>Other Assets</t>
  </si>
  <si>
    <t>Cash</t>
  </si>
  <si>
    <t>Total Current Liabilities</t>
  </si>
  <si>
    <t>Deferred Long Term Asset Charges</t>
  </si>
  <si>
    <t>Short Long Term Debt</t>
  </si>
  <si>
    <t>Other Stockholder Equity</t>
  </si>
  <si>
    <t>Property Plant Equipment</t>
  </si>
  <si>
    <t>Total Current Assets</t>
  </si>
  <si>
    <t>Long Term Investments</t>
  </si>
  <si>
    <t>Net Tangible Assets</t>
  </si>
  <si>
    <t>Short Term Investments</t>
  </si>
  <si>
    <t>Net Receivables</t>
  </si>
  <si>
    <t>Long Term Debt</t>
  </si>
  <si>
    <t>Inventory</t>
  </si>
  <si>
    <t>Accounts Payable</t>
  </si>
  <si>
    <t>Capital Surplus</t>
  </si>
  <si>
    <t>BZ6.F</t>
  </si>
  <si>
    <t>DUE.DE</t>
  </si>
  <si>
    <t>EXL.DE</t>
  </si>
  <si>
    <t>COP.DE</t>
  </si>
  <si>
    <t>NFN.DE</t>
  </si>
  <si>
    <t>Investments</t>
  </si>
  <si>
    <t>Change To Liabilities</t>
  </si>
  <si>
    <t>Total Cashflows From Investing Activities</t>
  </si>
  <si>
    <t>Net Borrowings</t>
  </si>
  <si>
    <t>Total Cash From Financing Activities</t>
  </si>
  <si>
    <t>Change To Operating Activities</t>
  </si>
  <si>
    <t>Net Income</t>
  </si>
  <si>
    <t>Change In Cash</t>
  </si>
  <si>
    <t>Effect Of Exchange Rate</t>
  </si>
  <si>
    <t>Total Cash From Operating Activities</t>
  </si>
  <si>
    <t>Depreciation</t>
  </si>
  <si>
    <t>Change To Inventory</t>
  </si>
  <si>
    <t>Change To Account Receivables</t>
  </si>
  <si>
    <t>Other Cashflows From Financing Activities</t>
  </si>
  <si>
    <t>Change To Netincome</t>
  </si>
  <si>
    <t>Capital Expenditures</t>
  </si>
  <si>
    <t>Other Cashflows From Investing Activities</t>
  </si>
  <si>
    <t>Dividends Paid</t>
  </si>
  <si>
    <t>Repurchase Of Stock</t>
  </si>
  <si>
    <t>Issuance Of Stock</t>
  </si>
  <si>
    <t>Research Development</t>
  </si>
  <si>
    <t>Effect Of Accounting Charges</t>
  </si>
  <si>
    <t>Income Before Tax</t>
  </si>
  <si>
    <t>Selling General Administrative</t>
  </si>
  <si>
    <t>Gross Profit</t>
  </si>
  <si>
    <t>Ebit</t>
  </si>
  <si>
    <t>Operating Income</t>
  </si>
  <si>
    <t>Other Operating Expenses</t>
  </si>
  <si>
    <t>Interest Expense</t>
  </si>
  <si>
    <t>Extraordinary Items</t>
  </si>
  <si>
    <t>Non Recurring</t>
  </si>
  <si>
    <t>Other Items</t>
  </si>
  <si>
    <t>Income Tax Expense</t>
  </si>
  <si>
    <t>Total Revenue</t>
  </si>
  <si>
    <t>Total Operating Expenses</t>
  </si>
  <si>
    <t>Cost Of Revenue</t>
  </si>
  <si>
    <t>Total Other Income Expense Net</t>
  </si>
  <si>
    <t>Discontinued Operations</t>
  </si>
  <si>
    <t>Net Income From Continuing Ops</t>
  </si>
  <si>
    <t>Net Income Applicable To Common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</si>
</sst>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ddmm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3" borderId="1" xfId="0" applyFont="1" applyFill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"/>
  <sheetViews>
    <sheetView zoomScale="85" zoomScaleNormal="85" workbookViewId="0">
      <selection activeCell="B2" sqref="B2:B21"/>
    </sheetView>
  </sheetViews>
  <sheetFormatPr defaultRowHeight="15" x14ac:dyDescent="0.25"/>
  <cols>
    <col min="2" max="2" width="10.42578125" bestFit="1" customWidth="1"/>
    <col min="3" max="3" width="16.42578125" bestFit="1" customWidth="1"/>
    <col min="4" max="4" width="11" bestFit="1" customWidth="1"/>
    <col min="5" max="5" width="23.5703125" bestFit="1" customWidth="1"/>
    <col min="6" max="6" width="23" bestFit="1" customWidth="1"/>
    <col min="7" max="7" width="17.5703125" bestFit="1" customWidth="1"/>
    <col min="8" max="8" width="14.85546875" bestFit="1" customWidth="1"/>
    <col min="9" max="10" width="19.7109375" bestFit="1" customWidth="1"/>
    <col min="11" max="11" width="17" bestFit="1" customWidth="1"/>
    <col min="12" max="12" width="10.140625" bestFit="1" customWidth="1"/>
    <col min="13" max="13" width="14.5703125" bestFit="1" customWidth="1"/>
    <col min="14" max="14" width="13.85546875" bestFit="1" customWidth="1"/>
    <col min="15" max="15" width="12.28515625" bestFit="1" customWidth="1"/>
    <col min="16" max="16" width="22.7109375" bestFit="1" customWidth="1"/>
    <col min="17" max="17" width="33.28515625" bestFit="1" customWidth="1"/>
    <col min="18" max="18" width="32" bestFit="1" customWidth="1"/>
    <col min="19" max="19" width="23.5703125" bestFit="1" customWidth="1"/>
    <col min="20" max="20" width="24.28515625" bestFit="1" customWidth="1"/>
    <col min="21" max="21" width="19" bestFit="1" customWidth="1"/>
    <col min="22" max="22" width="22" bestFit="1" customWidth="1"/>
    <col min="23" max="23" width="18.7109375" bestFit="1" customWidth="1"/>
    <col min="24" max="24" width="17.42578125" bestFit="1" customWidth="1"/>
    <col min="25" max="25" width="15" bestFit="1" customWidth="1"/>
    <col min="26" max="26" width="15.7109375" bestFit="1" customWidth="1"/>
    <col min="27" max="27" width="21.42578125" bestFit="1" customWidth="1"/>
    <col min="28" max="28" width="22.8554687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5</v>
      </c>
      <c r="AD1" s="6" t="s">
        <v>19</v>
      </c>
      <c r="AE1" s="6" t="s">
        <v>25</v>
      </c>
    </row>
    <row r="2" spans="1:31" x14ac:dyDescent="0.25">
      <c r="A2" t="s">
        <v>31</v>
      </c>
      <c r="B2" s="7">
        <v>44286</v>
      </c>
      <c r="C2">
        <v>10727960</v>
      </c>
      <c r="D2">
        <v>508394847</v>
      </c>
      <c r="E2">
        <v>91240847</v>
      </c>
      <c r="F2">
        <v>2746000</v>
      </c>
      <c r="G2">
        <v>86309208</v>
      </c>
      <c r="H2">
        <v>593155775</v>
      </c>
      <c r="I2">
        <v>13000000</v>
      </c>
      <c r="J2">
        <v>1</v>
      </c>
      <c r="K2">
        <v>4903276</v>
      </c>
      <c r="L2">
        <v>41730956</v>
      </c>
      <c r="M2">
        <v>22755000</v>
      </c>
      <c r="N2">
        <v>73337571</v>
      </c>
      <c r="O2">
        <v>55261312</v>
      </c>
      <c r="P2">
        <v>102010356</v>
      </c>
      <c r="Q2">
        <v>310076418</v>
      </c>
      <c r="R2">
        <v>42888235</v>
      </c>
      <c r="S2">
        <v>73337571</v>
      </c>
      <c r="T2">
        <v>55171219</v>
      </c>
      <c r="U2">
        <v>407208623</v>
      </c>
      <c r="V2">
        <v>42031661</v>
      </c>
      <c r="W2">
        <v>57757887</v>
      </c>
      <c r="X2">
        <v>262541562</v>
      </c>
      <c r="Y2">
        <v>120894967</v>
      </c>
      <c r="Z2">
        <v>41733178</v>
      </c>
      <c r="AA2">
        <v>59403811</v>
      </c>
      <c r="AC2">
        <v>-6479919</v>
      </c>
      <c r="AD2">
        <v>102362406</v>
      </c>
      <c r="AE2">
        <v>923526</v>
      </c>
    </row>
    <row r="3" spans="1:31" x14ac:dyDescent="0.25">
      <c r="A3" t="s">
        <v>31</v>
      </c>
      <c r="B3" s="7">
        <v>43921</v>
      </c>
      <c r="C3">
        <v>12604456</v>
      </c>
      <c r="D3">
        <v>544700121</v>
      </c>
      <c r="E3">
        <v>188161748</v>
      </c>
      <c r="F3">
        <v>3246000</v>
      </c>
      <c r="G3">
        <v>66806330</v>
      </c>
      <c r="H3">
        <v>727181773</v>
      </c>
      <c r="I3">
        <v>13000000</v>
      </c>
      <c r="J3">
        <v>-1</v>
      </c>
      <c r="K3">
        <v>107781423</v>
      </c>
      <c r="L3">
        <v>37947725</v>
      </c>
      <c r="M3">
        <v>44072000</v>
      </c>
      <c r="N3">
        <v>67380325</v>
      </c>
      <c r="O3">
        <v>44827075</v>
      </c>
      <c r="P3">
        <v>122631807</v>
      </c>
      <c r="Q3">
        <v>271464593</v>
      </c>
      <c r="R3">
        <v>26288490</v>
      </c>
      <c r="S3">
        <v>67380325</v>
      </c>
      <c r="T3">
        <v>82324598</v>
      </c>
      <c r="U3">
        <v>499845750</v>
      </c>
      <c r="V3">
        <v>43507894</v>
      </c>
      <c r="W3">
        <v>131485292</v>
      </c>
      <c r="X3">
        <v>320259800</v>
      </c>
      <c r="Y3">
        <v>185230920</v>
      </c>
      <c r="Z3">
        <v>55657736</v>
      </c>
      <c r="AA3">
        <v>92404442</v>
      </c>
      <c r="AC3">
        <v>-5680096</v>
      </c>
      <c r="AD3">
        <v>50701975</v>
      </c>
      <c r="AE3">
        <v>1296408</v>
      </c>
    </row>
    <row r="4" spans="1:31" x14ac:dyDescent="0.25">
      <c r="A4" t="s">
        <v>31</v>
      </c>
      <c r="B4" s="7">
        <v>43555</v>
      </c>
      <c r="C4">
        <v>30322955</v>
      </c>
      <c r="D4">
        <v>419023815</v>
      </c>
      <c r="E4">
        <v>257444157</v>
      </c>
      <c r="F4">
        <v>3285000</v>
      </c>
      <c r="G4">
        <v>64629019</v>
      </c>
      <c r="H4">
        <v>676565958</v>
      </c>
      <c r="I4">
        <v>13000000</v>
      </c>
      <c r="J4">
        <v>-1</v>
      </c>
      <c r="K4">
        <v>175418121</v>
      </c>
      <c r="L4">
        <v>44468406</v>
      </c>
      <c r="M4">
        <v>51013000</v>
      </c>
      <c r="N4">
        <v>69026036</v>
      </c>
      <c r="O4">
        <v>43050704</v>
      </c>
      <c r="P4">
        <v>94651920</v>
      </c>
      <c r="Q4">
        <v>235225114</v>
      </c>
      <c r="R4">
        <v>18461701</v>
      </c>
      <c r="S4">
        <v>69026036</v>
      </c>
      <c r="T4">
        <v>21956059</v>
      </c>
      <c r="U4">
        <v>494388927</v>
      </c>
      <c r="V4">
        <v>35834313</v>
      </c>
      <c r="W4">
        <v>176108202</v>
      </c>
      <c r="X4">
        <v>334547802</v>
      </c>
      <c r="Y4">
        <v>139330295</v>
      </c>
      <c r="Z4">
        <v>64054465</v>
      </c>
      <c r="AA4">
        <v>89560094</v>
      </c>
      <c r="AC4">
        <v>97986</v>
      </c>
      <c r="AD4">
        <v>29934001</v>
      </c>
      <c r="AE4">
        <v>1134741</v>
      </c>
    </row>
    <row r="5" spans="1:31" x14ac:dyDescent="0.25">
      <c r="A5" t="s">
        <v>31</v>
      </c>
      <c r="B5" s="7">
        <v>43190</v>
      </c>
      <c r="C5">
        <v>20384087</v>
      </c>
      <c r="D5">
        <v>391217828</v>
      </c>
      <c r="E5">
        <v>230974607</v>
      </c>
      <c r="F5">
        <v>2784000</v>
      </c>
      <c r="G5">
        <v>79352866</v>
      </c>
      <c r="H5">
        <v>621147390</v>
      </c>
      <c r="I5">
        <v>13000000</v>
      </c>
      <c r="J5">
        <v>12001</v>
      </c>
      <c r="K5">
        <v>147515438</v>
      </c>
      <c r="L5">
        <v>38818517</v>
      </c>
      <c r="M5">
        <v>47630000</v>
      </c>
      <c r="N5">
        <v>70459169</v>
      </c>
      <c r="O5">
        <v>15567985</v>
      </c>
      <c r="P5">
        <v>181834603</v>
      </c>
      <c r="Q5">
        <v>210640182</v>
      </c>
      <c r="R5">
        <v>12398930</v>
      </c>
      <c r="S5">
        <v>70459169</v>
      </c>
      <c r="T5">
        <v>21408841</v>
      </c>
      <c r="U5">
        <v>485484082</v>
      </c>
      <c r="V5">
        <v>30672395</v>
      </c>
      <c r="W5">
        <v>162960520</v>
      </c>
      <c r="X5">
        <v>262534550</v>
      </c>
      <c r="Y5">
        <v>141759129</v>
      </c>
      <c r="Z5">
        <v>38888783</v>
      </c>
      <c r="AA5">
        <v>58254579</v>
      </c>
      <c r="AC5">
        <v>-1045045</v>
      </c>
      <c r="AD5">
        <v>26674737</v>
      </c>
      <c r="AE5">
        <v>2214145</v>
      </c>
    </row>
    <row r="6" spans="1:31" x14ac:dyDescent="0.25">
      <c r="A6" t="s">
        <v>32</v>
      </c>
      <c r="B6" s="7">
        <v>44196</v>
      </c>
      <c r="C6">
        <v>149989000</v>
      </c>
      <c r="D6">
        <v>2970619000</v>
      </c>
      <c r="E6">
        <v>903680000</v>
      </c>
      <c r="F6">
        <v>49326000</v>
      </c>
      <c r="G6">
        <v>1199399000</v>
      </c>
      <c r="H6">
        <v>3878757000</v>
      </c>
      <c r="I6">
        <v>177157000</v>
      </c>
      <c r="J6">
        <v>34934000</v>
      </c>
      <c r="K6">
        <v>734455000</v>
      </c>
      <c r="L6">
        <v>142362000</v>
      </c>
      <c r="M6">
        <v>457931000</v>
      </c>
      <c r="N6">
        <v>-82360000</v>
      </c>
      <c r="O6">
        <v>186385000</v>
      </c>
      <c r="P6">
        <v>769195000</v>
      </c>
      <c r="Q6">
        <v>2154407000</v>
      </c>
      <c r="R6">
        <v>76585000</v>
      </c>
      <c r="S6">
        <v>-82360000</v>
      </c>
      <c r="T6">
        <v>484404000</v>
      </c>
      <c r="U6">
        <v>2563197000</v>
      </c>
      <c r="V6">
        <v>36851000</v>
      </c>
      <c r="W6">
        <v>295760000</v>
      </c>
      <c r="X6">
        <v>951354000</v>
      </c>
      <c r="Y6">
        <v>602168000</v>
      </c>
      <c r="Z6">
        <v>508621000</v>
      </c>
      <c r="AA6">
        <v>377156000</v>
      </c>
      <c r="AB6">
        <v>74428000</v>
      </c>
      <c r="AC6">
        <v>4458000</v>
      </c>
      <c r="AD6">
        <v>349744000</v>
      </c>
      <c r="AE6">
        <v>272319000</v>
      </c>
    </row>
    <row r="7" spans="1:31" x14ac:dyDescent="0.25">
      <c r="A7" t="s">
        <v>32</v>
      </c>
      <c r="B7" s="7">
        <v>43830</v>
      </c>
      <c r="C7">
        <v>147631000</v>
      </c>
      <c r="D7">
        <v>2838947000</v>
      </c>
      <c r="E7">
        <v>1030641000</v>
      </c>
      <c r="F7">
        <v>41581000</v>
      </c>
      <c r="G7">
        <v>1065160000</v>
      </c>
      <c r="H7">
        <v>3882333000</v>
      </c>
      <c r="I7">
        <v>177157000</v>
      </c>
      <c r="J7">
        <v>17977000</v>
      </c>
      <c r="K7">
        <v>820820000</v>
      </c>
      <c r="L7">
        <v>178582000</v>
      </c>
      <c r="M7">
        <v>449160000</v>
      </c>
      <c r="N7">
        <v>-34654000</v>
      </c>
      <c r="O7">
        <v>158132000</v>
      </c>
      <c r="P7">
        <v>662024000</v>
      </c>
      <c r="Q7">
        <v>1782576000</v>
      </c>
      <c r="R7">
        <v>57887000</v>
      </c>
      <c r="S7">
        <v>-34654000</v>
      </c>
      <c r="T7">
        <v>514314000</v>
      </c>
      <c r="U7">
        <v>2559980000</v>
      </c>
      <c r="V7">
        <v>53116000</v>
      </c>
      <c r="W7">
        <v>433850000</v>
      </c>
      <c r="X7">
        <v>1168569000</v>
      </c>
      <c r="Y7">
        <v>798242000</v>
      </c>
      <c r="Z7">
        <v>509206000</v>
      </c>
      <c r="AA7">
        <v>478771000</v>
      </c>
      <c r="AB7">
        <v>67318000</v>
      </c>
      <c r="AC7">
        <v>12745000</v>
      </c>
      <c r="AE7">
        <v>179915000</v>
      </c>
    </row>
    <row r="8" spans="1:31" x14ac:dyDescent="0.25">
      <c r="A8" t="s">
        <v>32</v>
      </c>
      <c r="B8" s="7">
        <v>43465</v>
      </c>
      <c r="C8">
        <v>166034000</v>
      </c>
      <c r="D8">
        <v>2622248000</v>
      </c>
      <c r="E8">
        <v>977293000</v>
      </c>
      <c r="F8">
        <v>32213000</v>
      </c>
      <c r="G8">
        <v>1096426000</v>
      </c>
      <c r="H8">
        <v>3614399000</v>
      </c>
      <c r="I8">
        <v>177157000</v>
      </c>
      <c r="J8">
        <v>16883000</v>
      </c>
      <c r="K8">
        <v>771468000</v>
      </c>
      <c r="L8">
        <v>182848000</v>
      </c>
      <c r="M8">
        <v>446817000</v>
      </c>
      <c r="N8">
        <v>-38650000</v>
      </c>
      <c r="O8">
        <v>163885000</v>
      </c>
      <c r="P8">
        <v>655042000</v>
      </c>
      <c r="Q8">
        <v>1836167000</v>
      </c>
      <c r="R8">
        <v>49893000</v>
      </c>
      <c r="S8">
        <v>-38650000</v>
      </c>
      <c r="T8">
        <v>420449000</v>
      </c>
      <c r="U8">
        <v>2370094000</v>
      </c>
      <c r="V8">
        <v>47120000</v>
      </c>
      <c r="W8">
        <v>364442000</v>
      </c>
      <c r="X8">
        <v>1110892000</v>
      </c>
      <c r="Y8">
        <v>597958000</v>
      </c>
      <c r="Z8">
        <v>535371000</v>
      </c>
      <c r="AA8">
        <v>501403000</v>
      </c>
      <c r="AB8">
        <v>67318000</v>
      </c>
      <c r="AC8">
        <v>14858000</v>
      </c>
      <c r="AD8">
        <v>1002000</v>
      </c>
      <c r="AE8">
        <v>26121000</v>
      </c>
    </row>
    <row r="9" spans="1:31" x14ac:dyDescent="0.25">
      <c r="A9" t="s">
        <v>32</v>
      </c>
      <c r="B9" s="7">
        <v>43100</v>
      </c>
      <c r="C9">
        <v>142113000</v>
      </c>
      <c r="D9">
        <v>2611038000</v>
      </c>
      <c r="E9">
        <v>885885000</v>
      </c>
      <c r="F9">
        <v>33564000</v>
      </c>
      <c r="G9">
        <v>1207236000</v>
      </c>
      <c r="H9">
        <v>3511560000</v>
      </c>
      <c r="I9">
        <v>88579000</v>
      </c>
      <c r="J9">
        <v>19813000</v>
      </c>
      <c r="K9">
        <v>690417000</v>
      </c>
      <c r="L9">
        <v>185510000</v>
      </c>
      <c r="M9">
        <v>396551000</v>
      </c>
      <c r="N9">
        <v>-49007000</v>
      </c>
      <c r="O9">
        <v>133244000</v>
      </c>
      <c r="P9">
        <v>659911000</v>
      </c>
      <c r="Q9">
        <v>1823780000</v>
      </c>
      <c r="R9">
        <v>35343000</v>
      </c>
      <c r="S9">
        <v>-49007000</v>
      </c>
      <c r="T9">
        <v>401218000</v>
      </c>
      <c r="U9">
        <v>2401445000</v>
      </c>
      <c r="V9">
        <v>36989000</v>
      </c>
      <c r="W9">
        <v>347221000</v>
      </c>
      <c r="X9">
        <v>1076123000</v>
      </c>
      <c r="Y9">
        <v>597285000</v>
      </c>
      <c r="Z9">
        <v>457635000</v>
      </c>
      <c r="AA9">
        <v>390033000</v>
      </c>
      <c r="AB9">
        <v>155896000</v>
      </c>
      <c r="AC9">
        <v>14637000</v>
      </c>
      <c r="AD9">
        <v>1875000</v>
      </c>
      <c r="AE9">
        <v>161290000</v>
      </c>
    </row>
    <row r="10" spans="1:31" x14ac:dyDescent="0.25">
      <c r="A10" t="s">
        <v>33</v>
      </c>
      <c r="B10" s="7">
        <v>44196</v>
      </c>
      <c r="C10">
        <v>6865749</v>
      </c>
      <c r="D10">
        <v>33811456</v>
      </c>
      <c r="E10">
        <v>48267820</v>
      </c>
      <c r="G10">
        <v>2617980</v>
      </c>
      <c r="H10">
        <v>82079279</v>
      </c>
      <c r="I10">
        <v>24438870</v>
      </c>
      <c r="J10">
        <v>155801</v>
      </c>
      <c r="K10">
        <v>-83620525</v>
      </c>
      <c r="L10">
        <v>4778743</v>
      </c>
      <c r="M10">
        <v>274885</v>
      </c>
      <c r="N10">
        <v>-223431</v>
      </c>
      <c r="O10">
        <v>1433480</v>
      </c>
      <c r="P10">
        <v>33877724</v>
      </c>
      <c r="Q10">
        <v>29003572</v>
      </c>
      <c r="S10">
        <v>373363</v>
      </c>
      <c r="T10">
        <v>582648</v>
      </c>
      <c r="U10">
        <v>72922517</v>
      </c>
      <c r="W10">
        <v>41127186</v>
      </c>
      <c r="X10">
        <v>3264790</v>
      </c>
      <c r="Y10">
        <v>29141</v>
      </c>
      <c r="Z10">
        <v>20170</v>
      </c>
      <c r="AA10">
        <v>1079000</v>
      </c>
      <c r="AB10">
        <v>107672906</v>
      </c>
      <c r="AD10">
        <v>42000</v>
      </c>
      <c r="AE10">
        <v>35604032</v>
      </c>
    </row>
    <row r="11" spans="1:31" x14ac:dyDescent="0.25">
      <c r="A11" t="s">
        <v>33</v>
      </c>
      <c r="B11" s="7">
        <v>43830</v>
      </c>
      <c r="C11">
        <v>6734993</v>
      </c>
      <c r="D11">
        <v>31563433</v>
      </c>
      <c r="E11">
        <v>-1</v>
      </c>
      <c r="G11">
        <v>3708698</v>
      </c>
      <c r="H11">
        <v>31563436</v>
      </c>
      <c r="I11">
        <v>15654000</v>
      </c>
      <c r="J11">
        <v>249700</v>
      </c>
      <c r="K11">
        <v>-49293187</v>
      </c>
      <c r="L11">
        <v>13533358</v>
      </c>
      <c r="M11">
        <v>486172</v>
      </c>
      <c r="N11">
        <v>20181327</v>
      </c>
      <c r="O11">
        <v>20982436</v>
      </c>
      <c r="P11">
        <v>616653</v>
      </c>
      <c r="Q11">
        <v>17958558</v>
      </c>
      <c r="S11">
        <v>20683454</v>
      </c>
      <c r="T11">
        <v>648598</v>
      </c>
      <c r="U11">
        <v>2711237</v>
      </c>
      <c r="W11">
        <v>-7221166</v>
      </c>
      <c r="X11">
        <v>1844884</v>
      </c>
      <c r="Y11">
        <v>71517</v>
      </c>
      <c r="AA11">
        <v>1339000</v>
      </c>
      <c r="AB11">
        <v>13457859</v>
      </c>
      <c r="AD11">
        <v>2121000</v>
      </c>
    </row>
    <row r="12" spans="1:31" x14ac:dyDescent="0.25">
      <c r="A12" t="s">
        <v>33</v>
      </c>
      <c r="B12" s="7">
        <v>43465</v>
      </c>
      <c r="C12">
        <v>5767331</v>
      </c>
      <c r="D12">
        <v>20654708</v>
      </c>
      <c r="E12">
        <v>-1</v>
      </c>
      <c r="G12">
        <v>1503216</v>
      </c>
      <c r="H12">
        <v>20654710</v>
      </c>
      <c r="I12">
        <v>15654000</v>
      </c>
      <c r="J12">
        <v>109000</v>
      </c>
      <c r="K12">
        <v>-35314143</v>
      </c>
      <c r="L12">
        <v>15943493</v>
      </c>
      <c r="M12">
        <v>972345</v>
      </c>
      <c r="N12">
        <v>6704410</v>
      </c>
      <c r="O12">
        <v>7105217</v>
      </c>
      <c r="P12">
        <v>1111965</v>
      </c>
      <c r="Q12">
        <v>4582973</v>
      </c>
      <c r="S12">
        <v>6704410</v>
      </c>
      <c r="T12">
        <v>649109</v>
      </c>
      <c r="U12">
        <v>6160708</v>
      </c>
      <c r="W12">
        <v>-6739677</v>
      </c>
      <c r="X12">
        <v>4939743</v>
      </c>
      <c r="Y12">
        <v>128242</v>
      </c>
      <c r="AA12">
        <v>680000</v>
      </c>
      <c r="AB12">
        <v>12955732</v>
      </c>
      <c r="AD12">
        <v>1256000</v>
      </c>
    </row>
    <row r="13" spans="1:31" x14ac:dyDescent="0.25">
      <c r="A13" t="s">
        <v>33</v>
      </c>
      <c r="B13" s="7">
        <v>43100</v>
      </c>
      <c r="C13">
        <v>5436279</v>
      </c>
      <c r="D13">
        <v>18399503</v>
      </c>
      <c r="E13">
        <v>-3</v>
      </c>
      <c r="G13">
        <v>793729</v>
      </c>
      <c r="H13">
        <v>18399503</v>
      </c>
      <c r="I13">
        <v>15654000</v>
      </c>
      <c r="J13">
        <v>30210</v>
      </c>
      <c r="K13">
        <v>-34682066</v>
      </c>
      <c r="L13">
        <v>14998965</v>
      </c>
      <c r="M13">
        <v>1458517</v>
      </c>
      <c r="N13">
        <v>6072331</v>
      </c>
      <c r="O13">
        <v>6041265</v>
      </c>
      <c r="P13">
        <v>549833</v>
      </c>
      <c r="Q13">
        <v>3388324</v>
      </c>
      <c r="S13">
        <v>6072331</v>
      </c>
      <c r="T13">
        <v>293643</v>
      </c>
      <c r="U13">
        <v>5169799</v>
      </c>
      <c r="W13">
        <v>-6894799</v>
      </c>
      <c r="X13">
        <v>4589756</v>
      </c>
      <c r="Y13">
        <v>12214</v>
      </c>
      <c r="AA13">
        <v>766000</v>
      </c>
      <c r="AB13">
        <v>12955732</v>
      </c>
      <c r="AD13">
        <v>692000</v>
      </c>
    </row>
    <row r="14" spans="1:31" x14ac:dyDescent="0.25">
      <c r="A14" t="s">
        <v>34</v>
      </c>
      <c r="B14" s="7">
        <v>44196</v>
      </c>
      <c r="C14">
        <v>543292000</v>
      </c>
      <c r="D14">
        <v>926835000</v>
      </c>
      <c r="E14">
        <v>638667000</v>
      </c>
      <c r="F14">
        <v>1200000</v>
      </c>
      <c r="G14">
        <v>114207000</v>
      </c>
      <c r="H14">
        <v>1565772000</v>
      </c>
      <c r="I14">
        <v>53735000</v>
      </c>
      <c r="J14">
        <v>2423000</v>
      </c>
      <c r="L14">
        <v>138109000</v>
      </c>
      <c r="M14">
        <v>542448000</v>
      </c>
      <c r="N14">
        <v>584932000</v>
      </c>
      <c r="O14">
        <v>32030000</v>
      </c>
      <c r="P14">
        <v>75910000</v>
      </c>
      <c r="Q14">
        <v>290535000</v>
      </c>
      <c r="R14">
        <v>4953000</v>
      </c>
      <c r="S14">
        <v>584932000</v>
      </c>
      <c r="T14">
        <v>136291000</v>
      </c>
      <c r="U14">
        <v>308110000</v>
      </c>
      <c r="V14">
        <v>3601000</v>
      </c>
      <c r="W14">
        <v>-447073000</v>
      </c>
      <c r="X14">
        <v>194465000</v>
      </c>
      <c r="Y14">
        <v>470202000</v>
      </c>
      <c r="Z14">
        <v>18158000</v>
      </c>
      <c r="AA14">
        <v>58580000</v>
      </c>
      <c r="AC14">
        <v>270000</v>
      </c>
      <c r="AD14">
        <v>39770000</v>
      </c>
      <c r="AE14">
        <v>1120000</v>
      </c>
    </row>
    <row r="15" spans="1:31" x14ac:dyDescent="0.25">
      <c r="A15" t="s">
        <v>34</v>
      </c>
      <c r="B15" s="7">
        <v>43830</v>
      </c>
      <c r="C15">
        <v>336133000</v>
      </c>
      <c r="D15">
        <v>805946000</v>
      </c>
      <c r="E15">
        <v>259105000</v>
      </c>
      <c r="F15">
        <v>1200000</v>
      </c>
      <c r="G15">
        <v>78750000</v>
      </c>
      <c r="H15">
        <v>1065862000</v>
      </c>
      <c r="I15">
        <v>53219000</v>
      </c>
      <c r="J15">
        <v>3484000</v>
      </c>
      <c r="L15">
        <v>116698000</v>
      </c>
      <c r="M15">
        <v>330905000</v>
      </c>
      <c r="N15">
        <v>205886000</v>
      </c>
      <c r="O15">
        <v>31183000</v>
      </c>
      <c r="P15">
        <v>46350000</v>
      </c>
      <c r="Q15">
        <v>236304000</v>
      </c>
      <c r="R15">
        <v>5923000</v>
      </c>
      <c r="S15">
        <v>292208000</v>
      </c>
      <c r="T15">
        <v>131253000</v>
      </c>
      <c r="U15">
        <v>232932000</v>
      </c>
      <c r="V15">
        <v>3456000</v>
      </c>
      <c r="W15">
        <v>-407933000</v>
      </c>
      <c r="X15">
        <v>142487000</v>
      </c>
      <c r="Y15">
        <v>424455000</v>
      </c>
      <c r="Z15">
        <v>27492000</v>
      </c>
      <c r="AA15">
        <v>47093000</v>
      </c>
      <c r="AC15">
        <v>811000</v>
      </c>
      <c r="AD15">
        <v>43223000</v>
      </c>
      <c r="AE15">
        <v>1098000</v>
      </c>
    </row>
    <row r="16" spans="1:31" x14ac:dyDescent="0.25">
      <c r="A16" t="s">
        <v>34</v>
      </c>
      <c r="B16" s="7">
        <v>43465</v>
      </c>
      <c r="C16">
        <v>268927000</v>
      </c>
      <c r="D16">
        <v>584483000</v>
      </c>
      <c r="E16">
        <v>261717000</v>
      </c>
      <c r="F16">
        <v>1200000</v>
      </c>
      <c r="G16">
        <v>67868000</v>
      </c>
      <c r="H16">
        <v>848311000</v>
      </c>
      <c r="I16">
        <v>53219000</v>
      </c>
      <c r="J16">
        <v>4900000</v>
      </c>
      <c r="L16">
        <v>80507000</v>
      </c>
      <c r="M16">
        <v>262211000</v>
      </c>
      <c r="N16">
        <v>208498000</v>
      </c>
      <c r="O16">
        <v>30266000</v>
      </c>
      <c r="P16">
        <v>25302000</v>
      </c>
      <c r="Q16">
        <v>184291000</v>
      </c>
      <c r="R16">
        <v>8476000</v>
      </c>
      <c r="S16">
        <v>253757000</v>
      </c>
      <c r="T16">
        <v>83653000</v>
      </c>
      <c r="U16">
        <v>192813000</v>
      </c>
      <c r="V16">
        <v>10441000</v>
      </c>
      <c r="W16">
        <v>-269421000</v>
      </c>
      <c r="X16">
        <v>131396000</v>
      </c>
      <c r="Y16">
        <v>318852000</v>
      </c>
      <c r="Z16">
        <v>19579000</v>
      </c>
      <c r="AA16">
        <v>39293000</v>
      </c>
      <c r="AC16">
        <v>2111000</v>
      </c>
      <c r="AD16">
        <v>10815000</v>
      </c>
      <c r="AE16">
        <v>573000</v>
      </c>
    </row>
    <row r="17" spans="1:31" x14ac:dyDescent="0.25">
      <c r="A17" t="s">
        <v>34</v>
      </c>
      <c r="B17" s="7">
        <v>43100</v>
      </c>
      <c r="C17">
        <v>270273000</v>
      </c>
      <c r="D17">
        <v>588949000</v>
      </c>
      <c r="E17">
        <v>234174000</v>
      </c>
      <c r="G17">
        <v>51577000</v>
      </c>
      <c r="H17">
        <v>825009000</v>
      </c>
      <c r="I17">
        <v>53219000</v>
      </c>
      <c r="J17">
        <v>1997000</v>
      </c>
      <c r="L17">
        <v>80696000</v>
      </c>
      <c r="M17">
        <v>262450000</v>
      </c>
      <c r="N17">
        <v>180955000</v>
      </c>
      <c r="O17">
        <v>20580000</v>
      </c>
      <c r="P17">
        <v>30362000</v>
      </c>
      <c r="Q17">
        <v>181283000</v>
      </c>
      <c r="R17">
        <v>6041000</v>
      </c>
      <c r="S17">
        <v>201247000</v>
      </c>
      <c r="T17">
        <v>82812000</v>
      </c>
      <c r="U17">
        <v>177954000</v>
      </c>
      <c r="V17">
        <v>10940000</v>
      </c>
      <c r="W17">
        <v>-298549000</v>
      </c>
      <c r="X17">
        <v>124455000</v>
      </c>
      <c r="Y17">
        <v>326091000</v>
      </c>
      <c r="Z17">
        <v>12497000</v>
      </c>
      <c r="AA17">
        <v>43944000</v>
      </c>
      <c r="AC17">
        <v>1886000</v>
      </c>
      <c r="AD17">
        <v>39588000</v>
      </c>
      <c r="AE17">
        <v>224000</v>
      </c>
    </row>
    <row r="18" spans="1:31" x14ac:dyDescent="0.25">
      <c r="A18" t="s">
        <v>35</v>
      </c>
      <c r="B18" s="7">
        <v>44196</v>
      </c>
      <c r="C18">
        <v>7454000</v>
      </c>
      <c r="D18">
        <v>28184000</v>
      </c>
      <c r="E18">
        <v>45577000</v>
      </c>
      <c r="F18">
        <v>7092000</v>
      </c>
      <c r="G18">
        <v>3503000</v>
      </c>
      <c r="H18">
        <v>73761000</v>
      </c>
      <c r="I18">
        <v>15056000</v>
      </c>
      <c r="J18">
        <v>759000</v>
      </c>
      <c r="K18">
        <v>-53911000</v>
      </c>
      <c r="L18">
        <v>988000</v>
      </c>
      <c r="M18">
        <v>12533000</v>
      </c>
      <c r="N18">
        <v>84432000</v>
      </c>
      <c r="O18">
        <v>8455000</v>
      </c>
      <c r="P18">
        <v>23034000</v>
      </c>
      <c r="Q18">
        <v>22619000</v>
      </c>
      <c r="R18">
        <v>1079000</v>
      </c>
      <c r="S18">
        <v>84432000</v>
      </c>
      <c r="T18">
        <v>9482000</v>
      </c>
      <c r="U18">
        <v>35837000</v>
      </c>
      <c r="W18">
        <v>25590000</v>
      </c>
      <c r="X18">
        <v>10428000</v>
      </c>
      <c r="Z18">
        <v>149000</v>
      </c>
      <c r="AA18">
        <v>4931000</v>
      </c>
    </row>
    <row r="19" spans="1:31" x14ac:dyDescent="0.25">
      <c r="A19" t="s">
        <v>35</v>
      </c>
      <c r="B19" s="7">
        <v>43830</v>
      </c>
      <c r="C19">
        <v>6488000</v>
      </c>
      <c r="D19">
        <v>30060000</v>
      </c>
      <c r="E19">
        <v>47146000</v>
      </c>
      <c r="F19">
        <v>3567000</v>
      </c>
      <c r="G19">
        <v>3224000</v>
      </c>
      <c r="H19">
        <v>77206000</v>
      </c>
      <c r="I19">
        <v>15056000</v>
      </c>
      <c r="J19">
        <v>757000</v>
      </c>
      <c r="K19">
        <v>-51674000</v>
      </c>
      <c r="L19">
        <v>250000</v>
      </c>
      <c r="M19">
        <v>12383000</v>
      </c>
      <c r="N19">
        <v>83764000</v>
      </c>
      <c r="O19">
        <v>3989000</v>
      </c>
      <c r="P19">
        <v>36419000</v>
      </c>
      <c r="Q19">
        <v>26374000</v>
      </c>
      <c r="R19">
        <v>132000</v>
      </c>
      <c r="S19">
        <v>83764000</v>
      </c>
      <c r="T19">
        <v>7606000</v>
      </c>
      <c r="U19">
        <v>46740000</v>
      </c>
      <c r="W19">
        <v>28275000</v>
      </c>
      <c r="X19">
        <v>8139000</v>
      </c>
      <c r="Z19">
        <v>208000</v>
      </c>
      <c r="AA19">
        <v>5174000</v>
      </c>
    </row>
    <row r="20" spans="1:31" x14ac:dyDescent="0.25">
      <c r="A20" t="s">
        <v>35</v>
      </c>
      <c r="B20" s="7">
        <v>43465</v>
      </c>
      <c r="C20">
        <v>233000</v>
      </c>
      <c r="D20">
        <v>7635000</v>
      </c>
      <c r="E20">
        <v>43633000</v>
      </c>
      <c r="G20">
        <v>1622000</v>
      </c>
      <c r="H20">
        <v>51268000</v>
      </c>
      <c r="I20">
        <v>13807000</v>
      </c>
      <c r="J20">
        <v>837000</v>
      </c>
      <c r="K20">
        <v>-40749000</v>
      </c>
      <c r="L20">
        <v>236000</v>
      </c>
      <c r="N20">
        <v>70575000</v>
      </c>
      <c r="O20">
        <v>301000</v>
      </c>
      <c r="P20">
        <v>41436000</v>
      </c>
      <c r="Q20">
        <v>7399000</v>
      </c>
      <c r="R20">
        <v>203000</v>
      </c>
      <c r="S20">
        <v>70575000</v>
      </c>
      <c r="T20">
        <v>1352000</v>
      </c>
      <c r="U20">
        <v>49382000</v>
      </c>
      <c r="W20">
        <v>43400000</v>
      </c>
      <c r="X20">
        <v>6544000</v>
      </c>
      <c r="Z20">
        <v>92000</v>
      </c>
      <c r="AA20">
        <v>3237000</v>
      </c>
    </row>
    <row r="21" spans="1:31" x14ac:dyDescent="0.25">
      <c r="A21" t="s">
        <v>35</v>
      </c>
      <c r="B21" s="7">
        <v>43100</v>
      </c>
      <c r="C21">
        <v>210000</v>
      </c>
      <c r="D21">
        <v>8939000</v>
      </c>
      <c r="E21">
        <v>343000</v>
      </c>
      <c r="G21">
        <v>2163000</v>
      </c>
      <c r="H21">
        <v>9282000</v>
      </c>
      <c r="I21">
        <v>371000</v>
      </c>
      <c r="J21">
        <v>648000</v>
      </c>
      <c r="K21">
        <v>-32637000</v>
      </c>
      <c r="L21">
        <v>266000</v>
      </c>
      <c r="N21">
        <v>32609000</v>
      </c>
      <c r="O21">
        <v>62000</v>
      </c>
      <c r="P21">
        <v>2176000</v>
      </c>
      <c r="Q21">
        <v>8673000</v>
      </c>
      <c r="S21">
        <v>32609000</v>
      </c>
      <c r="T21">
        <v>1011000</v>
      </c>
      <c r="U21">
        <v>7999000</v>
      </c>
      <c r="W21">
        <v>133000</v>
      </c>
      <c r="X21">
        <v>4658000</v>
      </c>
      <c r="Z21">
        <v>18000</v>
      </c>
      <c r="AA21">
        <v>2576000</v>
      </c>
    </row>
    <row r="22" spans="1:31" x14ac:dyDescent="0.25">
      <c r="A22" s="3" t="s">
        <v>0</v>
      </c>
      <c r="B22" s="4" t="s">
        <v>1</v>
      </c>
      <c r="C22" s="4" t="s">
        <v>2</v>
      </c>
      <c r="D22" s="4" t="s">
        <v>3</v>
      </c>
      <c r="E22" s="4" t="s">
        <v>4</v>
      </c>
      <c r="F22" s="4" t="s">
        <v>6</v>
      </c>
      <c r="G22" s="4" t="s">
        <v>7</v>
      </c>
      <c r="H22" s="4" t="s">
        <v>8</v>
      </c>
      <c r="I22" s="4" t="s">
        <v>9</v>
      </c>
      <c r="J22" s="4" t="s">
        <v>10</v>
      </c>
      <c r="K22" s="4" t="s">
        <v>11</v>
      </c>
      <c r="L22" s="4" t="s">
        <v>12</v>
      </c>
      <c r="M22" s="4" t="s">
        <v>13</v>
      </c>
      <c r="N22" s="4" t="s">
        <v>14</v>
      </c>
      <c r="O22" s="4" t="s">
        <v>15</v>
      </c>
      <c r="P22" s="4" t="s">
        <v>16</v>
      </c>
      <c r="Q22" s="4" t="s">
        <v>17</v>
      </c>
      <c r="R22" s="4" t="s">
        <v>18</v>
      </c>
      <c r="S22" s="4" t="s">
        <v>20</v>
      </c>
      <c r="T22" s="4" t="s">
        <v>21</v>
      </c>
      <c r="U22" s="4" t="s">
        <v>22</v>
      </c>
      <c r="V22" s="4" t="s">
        <v>23</v>
      </c>
      <c r="W22" s="4" t="s">
        <v>24</v>
      </c>
      <c r="X22" s="4" t="s">
        <v>26</v>
      </c>
      <c r="Y22" s="4" t="s">
        <v>27</v>
      </c>
      <c r="Z22" s="4" t="s">
        <v>28</v>
      </c>
      <c r="AA22" s="4" t="s">
        <v>29</v>
      </c>
      <c r="AB22" s="4" t="s">
        <v>30</v>
      </c>
      <c r="AC22" s="4" t="s">
        <v>5</v>
      </c>
      <c r="AD22" s="4" t="s">
        <v>19</v>
      </c>
      <c r="AE22" s="5" t="s">
        <v>25</v>
      </c>
    </row>
    <row r="23" spans="1:31" x14ac:dyDescent="0.25">
      <c r="A23" t="str">
        <f>IF(A1=A22,"1","false")</f>
        <v>1</v>
      </c>
      <c r="B23" t="str">
        <f t="shared" ref="B23:E23" si="0">IF(B1=B22,"1","false")</f>
        <v>1</v>
      </c>
      <c r="C23" t="str">
        <f t="shared" si="0"/>
        <v>1</v>
      </c>
      <c r="D23" t="str">
        <f t="shared" si="0"/>
        <v>1</v>
      </c>
      <c r="E23" t="str">
        <f t="shared" si="0"/>
        <v>1</v>
      </c>
      <c r="F23" t="str">
        <f t="shared" ref="F23" si="1">IF(F1=F22,"1","false")</f>
        <v>1</v>
      </c>
      <c r="G23" t="str">
        <f t="shared" ref="G23" si="2">IF(G1=G22,"1","false")</f>
        <v>1</v>
      </c>
      <c r="H23" t="str">
        <f t="shared" ref="H23" si="3">IF(H1=H22,"1","false")</f>
        <v>1</v>
      </c>
      <c r="I23" t="str">
        <f t="shared" ref="I23" si="4">IF(I1=I22,"1","false")</f>
        <v>1</v>
      </c>
      <c r="J23" t="str">
        <f t="shared" ref="J23" si="5">IF(J1=J22,"1","false")</f>
        <v>1</v>
      </c>
      <c r="K23" t="str">
        <f t="shared" ref="K23" si="6">IF(K1=K22,"1","false")</f>
        <v>1</v>
      </c>
      <c r="L23" t="str">
        <f t="shared" ref="L23" si="7">IF(L1=L22,"1","false")</f>
        <v>1</v>
      </c>
      <c r="M23" t="str">
        <f t="shared" ref="M23" si="8">IF(M1=M22,"1","false")</f>
        <v>1</v>
      </c>
      <c r="N23" t="str">
        <f t="shared" ref="N23" si="9">IF(N1=N22,"1","false")</f>
        <v>1</v>
      </c>
      <c r="O23" t="str">
        <f t="shared" ref="O23" si="10">IF(O1=O22,"1","false")</f>
        <v>1</v>
      </c>
      <c r="P23" t="str">
        <f t="shared" ref="P23" si="11">IF(P1=P22,"1","false")</f>
        <v>1</v>
      </c>
      <c r="Q23" t="str">
        <f t="shared" ref="Q23" si="12">IF(Q1=Q22,"1","false")</f>
        <v>1</v>
      </c>
      <c r="R23" t="str">
        <f t="shared" ref="R23" si="13">IF(R1=R22,"1","false")</f>
        <v>1</v>
      </c>
      <c r="S23" t="str">
        <f t="shared" ref="S23" si="14">IF(S1=S22,"1","false")</f>
        <v>1</v>
      </c>
      <c r="T23" t="str">
        <f t="shared" ref="T23" si="15">IF(T1=T22,"1","false")</f>
        <v>1</v>
      </c>
      <c r="U23" t="str">
        <f t="shared" ref="U23" si="16">IF(U1=U22,"1","false")</f>
        <v>1</v>
      </c>
      <c r="V23" t="str">
        <f t="shared" ref="V23" si="17">IF(V1=V22,"1","false")</f>
        <v>1</v>
      </c>
      <c r="W23" t="str">
        <f t="shared" ref="W23" si="18">IF(W1=W22,"1","false")</f>
        <v>1</v>
      </c>
      <c r="X23" t="str">
        <f t="shared" ref="X23" si="19">IF(X1=X22,"1","false")</f>
        <v>1</v>
      </c>
      <c r="Y23" t="str">
        <f t="shared" ref="Y23" si="20">IF(Y1=Y22,"1","false")</f>
        <v>1</v>
      </c>
      <c r="Z23" t="str">
        <f t="shared" ref="Z23" si="21">IF(Z1=Z22,"1","false")</f>
        <v>1</v>
      </c>
      <c r="AA23" t="str">
        <f t="shared" ref="AA23" si="22">IF(AA1=AA22,"1","false")</f>
        <v>1</v>
      </c>
      <c r="AB23" t="str">
        <f t="shared" ref="AB23" si="23">IF(AB1=AB22,"1","false")</f>
        <v>1</v>
      </c>
      <c r="AC23" t="str">
        <f t="shared" ref="AC23" si="24">IF(AC1=AC22,"1","false")</f>
        <v>1</v>
      </c>
      <c r="AD23" t="str">
        <f t="shared" ref="AD23" si="25">IF(AD1=AD22,"1","false")</f>
        <v>1</v>
      </c>
      <c r="AE23" t="str">
        <f t="shared" ref="AE23" si="26">IF(AE1=AE22,"1","false")</f>
        <v>1</v>
      </c>
    </row>
  </sheetData>
  <pageMargins left="0.75" right="0.75" top="1" bottom="1" header="0.5" footer="0.5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3"/>
  <sheetViews>
    <sheetView topLeftCell="R1" workbookViewId="0">
      <selection activeCell="V2" sqref="V2:V21"/>
    </sheetView>
  </sheetViews>
  <sheetFormatPr defaultRowHeight="15" x14ac:dyDescent="0.25"/>
  <cols>
    <col min="2" max="2" width="10.42578125" bestFit="1" customWidth="1"/>
    <col min="3" max="3" width="12" bestFit="1" customWidth="1"/>
    <col min="4" max="4" width="20.5703125" bestFit="1" customWidth="1"/>
    <col min="5" max="5" width="39" bestFit="1" customWidth="1"/>
    <col min="6" max="6" width="15" bestFit="1" customWidth="1"/>
    <col min="7" max="7" width="35" bestFit="1" customWidth="1"/>
    <col min="8" max="8" width="28.7109375" bestFit="1" customWidth="1"/>
    <col min="9" max="9" width="11.28515625" bestFit="1" customWidth="1"/>
    <col min="10" max="10" width="15.42578125" bestFit="1" customWidth="1"/>
    <col min="11" max="11" width="23.28515625" bestFit="1" customWidth="1"/>
    <col min="12" max="12" width="35" bestFit="1" customWidth="1"/>
    <col min="13" max="13" width="12.5703125" bestFit="1" customWidth="1"/>
    <col min="14" max="14" width="39.42578125" bestFit="1" customWidth="1"/>
    <col min="15" max="15" width="29.28515625" bestFit="1" customWidth="1"/>
    <col min="16" max="16" width="39.140625" bestFit="1" customWidth="1"/>
    <col min="17" max="17" width="40.28515625" bestFit="1" customWidth="1"/>
    <col min="18" max="18" width="21.5703125" bestFit="1" customWidth="1"/>
    <col min="19" max="19" width="38.85546875" bestFit="1" customWidth="1"/>
    <col min="20" max="20" width="29.85546875" bestFit="1" customWidth="1"/>
    <col min="21" max="21" width="20.140625" bestFit="1" customWidth="1"/>
    <col min="22" max="22" width="16.42578125" bestFit="1" customWidth="1"/>
  </cols>
  <sheetData>
    <row r="1" spans="1:22" x14ac:dyDescent="0.25">
      <c r="A1" s="1" t="s">
        <v>0</v>
      </c>
      <c r="B1" s="1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</row>
    <row r="2" spans="1:22" x14ac:dyDescent="0.25">
      <c r="A2" t="s">
        <v>31</v>
      </c>
      <c r="B2" s="2">
        <v>44286</v>
      </c>
      <c r="C2">
        <v>-2708410</v>
      </c>
      <c r="D2">
        <v>-29189110</v>
      </c>
      <c r="E2">
        <v>-6787572</v>
      </c>
      <c r="F2">
        <v>-25433032</v>
      </c>
      <c r="G2">
        <v>-26833031</v>
      </c>
      <c r="H2">
        <v>19115275</v>
      </c>
      <c r="I2">
        <v>-102878149</v>
      </c>
      <c r="J2">
        <v>-20621451</v>
      </c>
      <c r="K2">
        <v>1888129</v>
      </c>
      <c r="L2">
        <v>11111025</v>
      </c>
      <c r="M2">
        <v>24098764</v>
      </c>
      <c r="N2">
        <v>13924558</v>
      </c>
      <c r="O2">
        <v>79069051</v>
      </c>
      <c r="P2">
        <v>-1399999</v>
      </c>
      <c r="Q2">
        <v>6329636</v>
      </c>
      <c r="R2">
        <v>-2413780</v>
      </c>
    </row>
    <row r="3" spans="1:22" x14ac:dyDescent="0.25">
      <c r="A3" t="s">
        <v>31</v>
      </c>
      <c r="B3" s="2">
        <v>43921</v>
      </c>
      <c r="C3">
        <v>-19420384</v>
      </c>
      <c r="D3">
        <v>-2659068</v>
      </c>
      <c r="E3">
        <v>-30996667</v>
      </c>
      <c r="F3">
        <v>52944294</v>
      </c>
      <c r="G3">
        <v>31444294</v>
      </c>
      <c r="H3">
        <v>8641055</v>
      </c>
      <c r="I3">
        <v>-48136697</v>
      </c>
      <c r="J3">
        <v>27979887</v>
      </c>
      <c r="K3">
        <v>-5842950</v>
      </c>
      <c r="L3">
        <v>33375211</v>
      </c>
      <c r="M3">
        <v>27017654</v>
      </c>
      <c r="N3">
        <v>8396728</v>
      </c>
      <c r="O3">
        <v>16905845</v>
      </c>
      <c r="P3">
        <v>-2000000</v>
      </c>
      <c r="Q3">
        <v>22406694</v>
      </c>
      <c r="R3">
        <v>-9284913</v>
      </c>
      <c r="S3">
        <v>1</v>
      </c>
      <c r="T3">
        <v>-19500000</v>
      </c>
    </row>
    <row r="4" spans="1:22" x14ac:dyDescent="0.25">
      <c r="A4" t="s">
        <v>31</v>
      </c>
      <c r="B4" s="2">
        <v>43555</v>
      </c>
      <c r="C4">
        <v>-5572940</v>
      </c>
      <c r="D4">
        <v>23840726</v>
      </c>
      <c r="E4">
        <v>-17966171</v>
      </c>
      <c r="F4">
        <v>-1840166</v>
      </c>
      <c r="G4">
        <v>-27072726</v>
      </c>
      <c r="H4">
        <v>5134076</v>
      </c>
      <c r="I4">
        <v>47820497</v>
      </c>
      <c r="J4">
        <v>-87182684</v>
      </c>
      <c r="K4">
        <v>-2603722</v>
      </c>
      <c r="L4">
        <v>-39540065</v>
      </c>
      <c r="M4">
        <v>13980147</v>
      </c>
      <c r="N4">
        <v>-25165682</v>
      </c>
      <c r="O4">
        <v>-77819486</v>
      </c>
      <c r="P4">
        <v>-5732560</v>
      </c>
      <c r="Q4">
        <v>-27862343</v>
      </c>
      <c r="R4">
        <v>-8833715</v>
      </c>
      <c r="S4">
        <v>-1</v>
      </c>
      <c r="T4">
        <v>-19500000</v>
      </c>
    </row>
    <row r="5" spans="1:22" x14ac:dyDescent="0.25">
      <c r="A5" t="s">
        <v>31</v>
      </c>
      <c r="B5" s="2">
        <v>43190</v>
      </c>
      <c r="C5">
        <v>-10427444</v>
      </c>
      <c r="D5">
        <v>5122024</v>
      </c>
      <c r="E5">
        <v>-20024512</v>
      </c>
      <c r="F5">
        <v>-24522598</v>
      </c>
      <c r="G5">
        <v>-46892115</v>
      </c>
      <c r="H5">
        <v>-8113880</v>
      </c>
      <c r="I5">
        <v>28680062</v>
      </c>
      <c r="J5">
        <v>-29464189</v>
      </c>
      <c r="K5">
        <v>-4371495</v>
      </c>
      <c r="L5">
        <v>41823934</v>
      </c>
      <c r="M5">
        <v>13163528</v>
      </c>
      <c r="N5">
        <v>3532349</v>
      </c>
      <c r="O5">
        <v>11953954</v>
      </c>
      <c r="P5">
        <v>-2869517</v>
      </c>
      <c r="Q5">
        <v>-14158103</v>
      </c>
      <c r="R5">
        <v>-10149534</v>
      </c>
      <c r="S5">
        <v>-1</v>
      </c>
      <c r="T5">
        <v>-19500000</v>
      </c>
    </row>
    <row r="6" spans="1:22" x14ac:dyDescent="0.25">
      <c r="A6" t="s">
        <v>32</v>
      </c>
      <c r="B6" s="2">
        <v>44196</v>
      </c>
      <c r="C6">
        <v>-90890000</v>
      </c>
      <c r="D6">
        <v>-109551000</v>
      </c>
      <c r="E6">
        <v>-119189000</v>
      </c>
      <c r="F6">
        <v>127648000</v>
      </c>
      <c r="G6">
        <v>27415000</v>
      </c>
      <c r="H6">
        <v>10496000</v>
      </c>
      <c r="I6">
        <v>-15809000</v>
      </c>
      <c r="J6">
        <v>107113000</v>
      </c>
      <c r="K6">
        <v>-16070000</v>
      </c>
      <c r="L6">
        <v>214957000</v>
      </c>
      <c r="M6">
        <v>100982000</v>
      </c>
      <c r="N6">
        <v>24387000</v>
      </c>
      <c r="O6">
        <v>198645000</v>
      </c>
      <c r="P6">
        <v>-40551000</v>
      </c>
      <c r="Q6">
        <v>-7393000</v>
      </c>
      <c r="R6">
        <v>-28866000</v>
      </c>
      <c r="S6">
        <v>8803000</v>
      </c>
      <c r="T6">
        <v>-55362000</v>
      </c>
      <c r="U6">
        <v>-4320000</v>
      </c>
    </row>
    <row r="7" spans="1:22" x14ac:dyDescent="0.25">
      <c r="A7" t="s">
        <v>32</v>
      </c>
      <c r="B7" s="2">
        <v>43830</v>
      </c>
      <c r="C7">
        <v>-159382000</v>
      </c>
      <c r="D7">
        <v>-75500000</v>
      </c>
      <c r="E7">
        <v>-231755000</v>
      </c>
      <c r="F7">
        <v>167952000</v>
      </c>
      <c r="G7">
        <v>60765000</v>
      </c>
      <c r="H7">
        <v>-8433000</v>
      </c>
      <c r="I7">
        <v>124059000</v>
      </c>
      <c r="J7">
        <v>6349000</v>
      </c>
      <c r="K7">
        <v>5439000</v>
      </c>
      <c r="L7">
        <v>171900000</v>
      </c>
      <c r="M7">
        <v>103736000</v>
      </c>
      <c r="N7">
        <v>26550000</v>
      </c>
      <c r="O7">
        <v>-15865000</v>
      </c>
      <c r="P7">
        <v>-37303000</v>
      </c>
      <c r="Q7">
        <v>7360000</v>
      </c>
      <c r="R7">
        <v>-52202000</v>
      </c>
      <c r="S7">
        <v>9031000</v>
      </c>
      <c r="T7">
        <v>-69202000</v>
      </c>
      <c r="U7">
        <v>-682000</v>
      </c>
    </row>
    <row r="8" spans="1:22" x14ac:dyDescent="0.25">
      <c r="A8" t="s">
        <v>32</v>
      </c>
      <c r="B8" s="2">
        <v>43465</v>
      </c>
      <c r="C8">
        <v>138286000</v>
      </c>
      <c r="D8">
        <v>19120000</v>
      </c>
      <c r="E8">
        <v>-30149000</v>
      </c>
      <c r="F8">
        <v>-2340000</v>
      </c>
      <c r="G8">
        <v>-134041000</v>
      </c>
      <c r="H8">
        <v>-25074000</v>
      </c>
      <c r="I8">
        <v>157053000</v>
      </c>
      <c r="J8">
        <v>-3216000</v>
      </c>
      <c r="K8">
        <v>-1767000</v>
      </c>
      <c r="L8">
        <v>162274000</v>
      </c>
      <c r="M8">
        <v>72694000</v>
      </c>
      <c r="N8">
        <v>-58884000</v>
      </c>
      <c r="O8">
        <v>-11834000</v>
      </c>
      <c r="P8">
        <v>-55579000</v>
      </c>
      <c r="Q8">
        <v>-1365000</v>
      </c>
      <c r="R8">
        <v>-48409000</v>
      </c>
      <c r="S8">
        <v>6763000</v>
      </c>
      <c r="T8">
        <v>-76122000</v>
      </c>
      <c r="U8">
        <v>-682000</v>
      </c>
    </row>
    <row r="9" spans="1:22" x14ac:dyDescent="0.25">
      <c r="A9" t="s">
        <v>32</v>
      </c>
      <c r="B9" s="2">
        <v>43100</v>
      </c>
      <c r="C9">
        <v>-48569000</v>
      </c>
      <c r="D9">
        <v>159295000</v>
      </c>
      <c r="E9">
        <v>-17221000</v>
      </c>
      <c r="F9">
        <v>-43263000</v>
      </c>
      <c r="G9">
        <v>-152237000</v>
      </c>
      <c r="H9">
        <v>30932000</v>
      </c>
      <c r="I9">
        <v>192553000</v>
      </c>
      <c r="J9">
        <v>-64268000</v>
      </c>
      <c r="K9">
        <v>-14591000</v>
      </c>
      <c r="L9">
        <v>119781000</v>
      </c>
      <c r="M9">
        <v>65537000</v>
      </c>
      <c r="N9">
        <v>-79258000</v>
      </c>
      <c r="O9">
        <v>-258490000</v>
      </c>
      <c r="P9">
        <v>-36312000</v>
      </c>
      <c r="Q9">
        <v>-4105000</v>
      </c>
      <c r="R9">
        <v>-65120000</v>
      </c>
      <c r="S9">
        <v>14938000</v>
      </c>
      <c r="T9">
        <v>-72662000</v>
      </c>
      <c r="U9">
        <v>-682000</v>
      </c>
    </row>
    <row r="10" spans="1:22" x14ac:dyDescent="0.25">
      <c r="A10" t="s">
        <v>33</v>
      </c>
      <c r="B10" s="2">
        <v>44196</v>
      </c>
      <c r="C10">
        <v>-35604000</v>
      </c>
      <c r="D10">
        <v>9048000</v>
      </c>
      <c r="E10">
        <v>-39321000</v>
      </c>
      <c r="F10">
        <v>-2153000</v>
      </c>
      <c r="G10">
        <v>85948000</v>
      </c>
      <c r="H10">
        <v>15928000</v>
      </c>
      <c r="I10">
        <v>-34327336</v>
      </c>
      <c r="J10">
        <v>35343000</v>
      </c>
      <c r="K10">
        <v>25000</v>
      </c>
      <c r="L10">
        <v>-11309002</v>
      </c>
      <c r="M10">
        <v>4162998</v>
      </c>
      <c r="N10">
        <v>-2839000</v>
      </c>
      <c r="P10">
        <v>-1648000</v>
      </c>
      <c r="Q10">
        <v>-3281662</v>
      </c>
      <c r="R10">
        <v>-392000</v>
      </c>
      <c r="S10">
        <v>3000</v>
      </c>
      <c r="V10">
        <v>89749000</v>
      </c>
    </row>
    <row r="11" spans="1:22" x14ac:dyDescent="0.25">
      <c r="A11" t="s">
        <v>33</v>
      </c>
      <c r="B11" s="2">
        <v>43830</v>
      </c>
      <c r="C11">
        <v>-35604000</v>
      </c>
      <c r="D11">
        <v>4465000</v>
      </c>
      <c r="E11">
        <v>-2678000</v>
      </c>
      <c r="F11">
        <v>-851000</v>
      </c>
      <c r="G11">
        <v>-904000</v>
      </c>
      <c r="H11">
        <v>9770000</v>
      </c>
      <c r="I11">
        <v>-13979042</v>
      </c>
      <c r="J11">
        <v>-1370000</v>
      </c>
      <c r="K11">
        <v>-14000</v>
      </c>
      <c r="L11">
        <v>2226000</v>
      </c>
      <c r="M11">
        <v>2198000</v>
      </c>
      <c r="N11">
        <v>2505000</v>
      </c>
      <c r="P11">
        <v>-53000</v>
      </c>
      <c r="Q11">
        <v>-2732957</v>
      </c>
      <c r="R11">
        <v>-417000</v>
      </c>
      <c r="S11">
        <v>1000</v>
      </c>
      <c r="V11">
        <v>89749000</v>
      </c>
    </row>
    <row r="12" spans="1:22" x14ac:dyDescent="0.25">
      <c r="A12" t="s">
        <v>33</v>
      </c>
      <c r="B12" s="2">
        <v>43465</v>
      </c>
      <c r="C12">
        <v>-35604000</v>
      </c>
      <c r="D12">
        <v>4042000</v>
      </c>
      <c r="E12">
        <v>-2068000</v>
      </c>
      <c r="F12">
        <v>851000</v>
      </c>
      <c r="G12">
        <v>864000</v>
      </c>
      <c r="H12">
        <v>-210000</v>
      </c>
      <c r="I12">
        <v>-632075</v>
      </c>
      <c r="J12">
        <v>23000</v>
      </c>
      <c r="K12">
        <v>-1000</v>
      </c>
      <c r="L12">
        <v>1227998</v>
      </c>
      <c r="M12">
        <v>1867998</v>
      </c>
      <c r="N12">
        <v>-1043000</v>
      </c>
      <c r="P12">
        <v>13000</v>
      </c>
      <c r="Q12">
        <v>-2796921</v>
      </c>
      <c r="R12">
        <v>-647000</v>
      </c>
      <c r="S12">
        <v>1000</v>
      </c>
      <c r="V12">
        <v>89749000</v>
      </c>
    </row>
    <row r="13" spans="1:22" x14ac:dyDescent="0.25">
      <c r="A13" t="s">
        <v>33</v>
      </c>
      <c r="B13" s="2">
        <v>43100</v>
      </c>
      <c r="C13">
        <v>-35604000</v>
      </c>
      <c r="D13">
        <v>2965000</v>
      </c>
      <c r="E13">
        <v>-1527000</v>
      </c>
      <c r="F13">
        <v>-3172000</v>
      </c>
      <c r="G13">
        <v>-3055000</v>
      </c>
      <c r="H13">
        <v>526000</v>
      </c>
      <c r="I13">
        <v>1317746</v>
      </c>
      <c r="J13">
        <v>-2784000</v>
      </c>
      <c r="K13">
        <v>-11000</v>
      </c>
      <c r="L13">
        <v>1808999</v>
      </c>
      <c r="M13">
        <v>1672000</v>
      </c>
      <c r="N13">
        <v>-620000</v>
      </c>
      <c r="P13">
        <v>117000</v>
      </c>
      <c r="Q13">
        <v>-4051745</v>
      </c>
      <c r="R13">
        <v>-188000</v>
      </c>
      <c r="S13">
        <v>1000</v>
      </c>
      <c r="V13">
        <v>89749000</v>
      </c>
    </row>
    <row r="14" spans="1:22" x14ac:dyDescent="0.25">
      <c r="A14" t="s">
        <v>34</v>
      </c>
      <c r="B14" s="2">
        <v>44196</v>
      </c>
      <c r="C14">
        <v>-2027000</v>
      </c>
      <c r="D14">
        <v>7316000</v>
      </c>
      <c r="E14">
        <v>-457116000</v>
      </c>
      <c r="F14">
        <v>24853000</v>
      </c>
      <c r="G14">
        <v>338073000</v>
      </c>
      <c r="H14">
        <v>2790000</v>
      </c>
      <c r="I14">
        <v>73192000</v>
      </c>
      <c r="J14">
        <v>29560000</v>
      </c>
      <c r="K14">
        <v>-1328000</v>
      </c>
      <c r="L14">
        <v>149931000</v>
      </c>
      <c r="M14">
        <v>55591000</v>
      </c>
      <c r="N14">
        <v>9494000</v>
      </c>
      <c r="O14">
        <v>-34823000</v>
      </c>
      <c r="P14">
        <v>-562000</v>
      </c>
      <c r="Q14">
        <v>13141000</v>
      </c>
      <c r="R14">
        <v>-17684000</v>
      </c>
      <c r="T14">
        <v>-24206000</v>
      </c>
      <c r="V14">
        <v>337988000</v>
      </c>
    </row>
    <row r="15" spans="1:22" x14ac:dyDescent="0.25">
      <c r="A15" t="s">
        <v>34</v>
      </c>
      <c r="B15" s="2">
        <v>43830</v>
      </c>
      <c r="C15">
        <v>-2027000</v>
      </c>
      <c r="D15">
        <v>2451000</v>
      </c>
      <c r="E15">
        <v>-139444000</v>
      </c>
      <c r="F15">
        <v>117918000</v>
      </c>
      <c r="G15">
        <v>49677000</v>
      </c>
      <c r="H15">
        <v>-16829000</v>
      </c>
      <c r="I15">
        <v>65819000</v>
      </c>
      <c r="J15">
        <v>21048000</v>
      </c>
      <c r="K15">
        <v>320000</v>
      </c>
      <c r="L15">
        <v>110495000</v>
      </c>
      <c r="M15">
        <v>44674000</v>
      </c>
      <c r="N15">
        <v>-6237000</v>
      </c>
      <c r="O15">
        <v>6618000</v>
      </c>
      <c r="P15">
        <v>-2764000</v>
      </c>
      <c r="Q15">
        <v>7142000</v>
      </c>
      <c r="R15">
        <v>-14684000</v>
      </c>
      <c r="T15">
        <v>-24414000</v>
      </c>
      <c r="U15">
        <v>-41063000</v>
      </c>
      <c r="V15">
        <v>337988000</v>
      </c>
    </row>
    <row r="16" spans="1:22" x14ac:dyDescent="0.25">
      <c r="A16" t="s">
        <v>34</v>
      </c>
      <c r="B16" s="2">
        <v>43465</v>
      </c>
      <c r="C16">
        <v>-2027000</v>
      </c>
      <c r="D16">
        <v>-7838000</v>
      </c>
      <c r="E16">
        <v>-47480000</v>
      </c>
      <c r="F16">
        <v>-50907000</v>
      </c>
      <c r="G16">
        <v>-93410000</v>
      </c>
      <c r="H16">
        <v>6486000</v>
      </c>
      <c r="I16">
        <v>96085000</v>
      </c>
      <c r="J16">
        <v>-5060000</v>
      </c>
      <c r="K16">
        <v>-518000</v>
      </c>
      <c r="L16">
        <v>136348000</v>
      </c>
      <c r="M16">
        <v>26069000</v>
      </c>
      <c r="N16">
        <v>-7071000</v>
      </c>
      <c r="O16">
        <v>-4621000</v>
      </c>
      <c r="P16">
        <v>-133000</v>
      </c>
      <c r="Q16">
        <v>13748000</v>
      </c>
      <c r="R16">
        <v>-12727000</v>
      </c>
      <c r="T16">
        <v>-17403000</v>
      </c>
      <c r="U16">
        <v>-24967000</v>
      </c>
      <c r="V16">
        <v>337988000</v>
      </c>
    </row>
    <row r="17" spans="1:24" x14ac:dyDescent="0.25">
      <c r="A17" t="s">
        <v>34</v>
      </c>
      <c r="B17" s="2">
        <v>43100</v>
      </c>
      <c r="C17">
        <v>-5490000</v>
      </c>
      <c r="D17">
        <v>11926000</v>
      </c>
      <c r="E17">
        <v>-54947000</v>
      </c>
      <c r="F17">
        <v>-10152000</v>
      </c>
      <c r="G17">
        <v>-27982000</v>
      </c>
      <c r="H17">
        <v>-7963000</v>
      </c>
      <c r="I17">
        <v>31250000</v>
      </c>
      <c r="J17">
        <v>2606000</v>
      </c>
      <c r="K17">
        <v>-286000</v>
      </c>
      <c r="L17">
        <v>85823000</v>
      </c>
      <c r="M17">
        <v>24844000</v>
      </c>
      <c r="N17">
        <v>-6999000</v>
      </c>
      <c r="O17">
        <v>1550000</v>
      </c>
      <c r="P17">
        <v>-427000</v>
      </c>
      <c r="Q17">
        <v>20236000</v>
      </c>
      <c r="R17">
        <v>-18673000</v>
      </c>
      <c r="S17">
        <v>1160000</v>
      </c>
      <c r="T17">
        <v>-17403000</v>
      </c>
      <c r="U17">
        <v>-24967000</v>
      </c>
      <c r="V17">
        <v>337988000</v>
      </c>
    </row>
    <row r="18" spans="1:24" x14ac:dyDescent="0.25">
      <c r="A18" t="s">
        <v>35</v>
      </c>
      <c r="B18" s="2">
        <v>44196</v>
      </c>
      <c r="D18">
        <v>1018000</v>
      </c>
      <c r="E18">
        <v>-7688000</v>
      </c>
      <c r="F18">
        <v>-6809000</v>
      </c>
      <c r="G18">
        <v>-6809000</v>
      </c>
      <c r="H18">
        <v>76000</v>
      </c>
      <c r="I18">
        <v>-2237000</v>
      </c>
      <c r="J18">
        <v>-13385000</v>
      </c>
      <c r="K18">
        <v>-37000</v>
      </c>
      <c r="L18">
        <v>1149000</v>
      </c>
      <c r="M18">
        <v>2951000</v>
      </c>
      <c r="N18">
        <v>59000</v>
      </c>
      <c r="O18">
        <v>-2672000</v>
      </c>
      <c r="Q18">
        <v>755000</v>
      </c>
      <c r="R18">
        <v>-1557000</v>
      </c>
    </row>
    <row r="19" spans="1:24" x14ac:dyDescent="0.25">
      <c r="A19" t="s">
        <v>35</v>
      </c>
      <c r="B19" s="2">
        <v>43830</v>
      </c>
      <c r="D19">
        <v>-119000</v>
      </c>
      <c r="E19">
        <v>-20480000</v>
      </c>
      <c r="F19">
        <v>12001000</v>
      </c>
      <c r="G19">
        <v>22606000</v>
      </c>
      <c r="H19">
        <v>873000</v>
      </c>
      <c r="I19">
        <v>-10924000</v>
      </c>
      <c r="J19">
        <v>-5017000</v>
      </c>
      <c r="K19">
        <v>43000</v>
      </c>
      <c r="L19">
        <v>-7187000</v>
      </c>
      <c r="M19">
        <v>2447000</v>
      </c>
      <c r="N19">
        <v>42000</v>
      </c>
      <c r="O19">
        <v>-1974000</v>
      </c>
      <c r="Q19">
        <v>1910000</v>
      </c>
      <c r="R19">
        <v>-1847000</v>
      </c>
      <c r="S19">
        <v>-1000</v>
      </c>
      <c r="V19">
        <v>10605000</v>
      </c>
    </row>
    <row r="20" spans="1:24" x14ac:dyDescent="0.25">
      <c r="A20" t="s">
        <v>35</v>
      </c>
      <c r="B20" s="2">
        <v>43465</v>
      </c>
      <c r="D20">
        <v>1165000</v>
      </c>
      <c r="E20">
        <v>-1055000</v>
      </c>
      <c r="F20">
        <v>-2438000</v>
      </c>
      <c r="G20">
        <v>45282000</v>
      </c>
      <c r="H20">
        <v>344000</v>
      </c>
      <c r="I20">
        <v>-8113000</v>
      </c>
      <c r="J20">
        <v>39260000</v>
      </c>
      <c r="K20">
        <v>-7000</v>
      </c>
      <c r="L20">
        <v>-4960000</v>
      </c>
      <c r="M20">
        <v>601000</v>
      </c>
      <c r="N20">
        <v>-83000</v>
      </c>
      <c r="O20">
        <v>-1898000</v>
      </c>
      <c r="Q20">
        <v>2935000</v>
      </c>
      <c r="R20">
        <v>-943000</v>
      </c>
      <c r="S20">
        <v>-1000</v>
      </c>
      <c r="V20">
        <v>47720000</v>
      </c>
    </row>
    <row r="21" spans="1:24" x14ac:dyDescent="0.25">
      <c r="A21" t="s">
        <v>35</v>
      </c>
      <c r="B21" s="2">
        <v>43100</v>
      </c>
      <c r="D21">
        <v>3041000</v>
      </c>
      <c r="E21">
        <v>-1079000</v>
      </c>
      <c r="F21">
        <v>-1387000</v>
      </c>
      <c r="G21">
        <v>-2162000</v>
      </c>
      <c r="H21">
        <v>462000</v>
      </c>
      <c r="I21">
        <v>-2021000</v>
      </c>
      <c r="J21">
        <v>-3601000</v>
      </c>
      <c r="K21">
        <v>-19000</v>
      </c>
      <c r="L21">
        <v>-341000</v>
      </c>
      <c r="M21">
        <v>618000</v>
      </c>
      <c r="N21">
        <v>8000</v>
      </c>
      <c r="O21">
        <v>-885000</v>
      </c>
      <c r="P21">
        <v>-775000</v>
      </c>
      <c r="Q21">
        <v>-1615000</v>
      </c>
      <c r="R21">
        <v>-898000</v>
      </c>
      <c r="S21">
        <v>-1000</v>
      </c>
      <c r="V21">
        <v>47720000</v>
      </c>
    </row>
    <row r="22" spans="1:24" x14ac:dyDescent="0.25">
      <c r="A22" s="3" t="s">
        <v>0</v>
      </c>
      <c r="B22" s="4" t="s">
        <v>1</v>
      </c>
      <c r="C22" s="4" t="s">
        <v>36</v>
      </c>
      <c r="D22" s="4" t="s">
        <v>37</v>
      </c>
      <c r="E22" s="4" t="s">
        <v>38</v>
      </c>
      <c r="F22" s="4" t="s">
        <v>39</v>
      </c>
      <c r="G22" s="4" t="s">
        <v>40</v>
      </c>
      <c r="H22" s="4" t="s">
        <v>55</v>
      </c>
      <c r="I22" s="4" t="s">
        <v>42</v>
      </c>
      <c r="J22" s="4" t="s">
        <v>43</v>
      </c>
      <c r="K22" s="4" t="s">
        <v>44</v>
      </c>
      <c r="L22" s="4" t="s">
        <v>45</v>
      </c>
      <c r="M22" s="4" t="s">
        <v>46</v>
      </c>
      <c r="P22" s="4" t="s">
        <v>52</v>
      </c>
      <c r="Q22" s="4" t="s">
        <v>47</v>
      </c>
      <c r="R22" s="4" t="s">
        <v>48</v>
      </c>
      <c r="S22" s="4" t="s">
        <v>49</v>
      </c>
      <c r="T22" s="4" t="s">
        <v>50</v>
      </c>
      <c r="U22" s="4" t="s">
        <v>51</v>
      </c>
      <c r="V22" s="4" t="s">
        <v>41</v>
      </c>
      <c r="W22" s="4" t="s">
        <v>54</v>
      </c>
      <c r="X22" s="5" t="s">
        <v>53</v>
      </c>
    </row>
    <row r="23" spans="1:24" x14ac:dyDescent="0.25">
      <c r="A23">
        <f>IF(A22=A1,1,0)</f>
        <v>1</v>
      </c>
      <c r="B23">
        <f t="shared" ref="B23:V23" si="0">IF(B22=B1,1,0)</f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  <c r="G23">
        <f t="shared" si="0"/>
        <v>1</v>
      </c>
      <c r="H23">
        <f t="shared" si="0"/>
        <v>0</v>
      </c>
      <c r="I23">
        <f t="shared" si="0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P23">
        <f>IF(P22=N1,1,0)</f>
        <v>0</v>
      </c>
      <c r="Q23">
        <f>IF(Q22=O1,1,0)</f>
        <v>0</v>
      </c>
      <c r="R23">
        <f>IF(R22=P1,1,0)</f>
        <v>0</v>
      </c>
      <c r="S23">
        <f>IF(S22=Q1,1,0)</f>
        <v>0</v>
      </c>
      <c r="T23">
        <f>IF(T22=R1,1,0)</f>
        <v>0</v>
      </c>
      <c r="U23">
        <f>IF(U22=S1,1,0)</f>
        <v>0</v>
      </c>
      <c r="V23">
        <f>IF(V22=T1,1,0)</f>
        <v>0</v>
      </c>
      <c r="W23">
        <f>IF(W22=U1,1,0)</f>
        <v>1</v>
      </c>
      <c r="X23">
        <f>IF(X22=V1,1,0)</f>
        <v>0</v>
      </c>
    </row>
  </sheetData>
  <pageMargins left="0.75" right="0.75" top="1" bottom="1" header="0.5" footer="0.5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3"/>
  <sheetViews>
    <sheetView tabSelected="1" workbookViewId="0">
      <selection activeCell="A23" sqref="A23:X23"/>
    </sheetView>
  </sheetViews>
  <sheetFormatPr defaultRowHeight="15" x14ac:dyDescent="0.25"/>
  <cols>
    <col min="1" max="1" width="7.7109375" bestFit="1" customWidth="1"/>
    <col min="2" max="2" width="10.42578125" bestFit="1" customWidth="1"/>
    <col min="3" max="3" width="22" bestFit="1" customWidth="1"/>
    <col min="4" max="4" width="27" bestFit="1" customWidth="1"/>
    <col min="5" max="5" width="17.7109375" bestFit="1" customWidth="1"/>
    <col min="6" max="6" width="16.28515625" bestFit="1" customWidth="1"/>
    <col min="7" max="7" width="11.28515625" bestFit="1" customWidth="1"/>
    <col min="8" max="8" width="28.7109375" bestFit="1" customWidth="1"/>
    <col min="9" max="9" width="11.42578125" bestFit="1" customWidth="1"/>
    <col min="10" max="10" width="10" bestFit="1" customWidth="1"/>
    <col min="11" max="11" width="17" bestFit="1" customWidth="1"/>
    <col min="12" max="12" width="24.5703125" bestFit="1" customWidth="1"/>
    <col min="13" max="13" width="16" bestFit="1" customWidth="1"/>
    <col min="14" max="14" width="18.5703125" bestFit="1" customWidth="1"/>
    <col min="15" max="15" width="13.7109375" bestFit="1" customWidth="1"/>
    <col min="16" max="16" width="11.5703125" bestFit="1" customWidth="1"/>
    <col min="17" max="17" width="19.140625" bestFit="1" customWidth="1"/>
    <col min="18" max="18" width="13.85546875" bestFit="1" customWidth="1"/>
    <col min="19" max="19" width="23.85546875" bestFit="1" customWidth="1"/>
    <col min="20" max="20" width="15.85546875" bestFit="1" customWidth="1"/>
    <col min="21" max="21" width="30.28515625" bestFit="1" customWidth="1"/>
    <col min="22" max="22" width="23.42578125" bestFit="1" customWidth="1"/>
    <col min="23" max="23" width="31" bestFit="1" customWidth="1"/>
    <col min="24" max="24" width="39.42578125" bestFit="1" customWidth="1"/>
  </cols>
  <sheetData>
    <row r="1" spans="1:24" x14ac:dyDescent="0.25">
      <c r="A1" s="1" t="s">
        <v>0</v>
      </c>
      <c r="B1" s="1" t="s">
        <v>1</v>
      </c>
      <c r="C1" s="1" t="s">
        <v>56</v>
      </c>
      <c r="D1" s="1" t="s">
        <v>57</v>
      </c>
      <c r="E1" s="1" t="s">
        <v>58</v>
      </c>
      <c r="F1" s="1" t="s">
        <v>5</v>
      </c>
      <c r="G1" s="1" t="s">
        <v>42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</row>
    <row r="2" spans="1:24" x14ac:dyDescent="0.25">
      <c r="A2" t="s">
        <v>31</v>
      </c>
      <c r="B2" s="2">
        <v>44286</v>
      </c>
      <c r="E2">
        <v>-133128638</v>
      </c>
      <c r="F2">
        <v>-6479919</v>
      </c>
      <c r="G2">
        <v>-102878149</v>
      </c>
      <c r="H2">
        <v>251287220</v>
      </c>
      <c r="I2">
        <v>250331896</v>
      </c>
      <c r="J2">
        <v>-82280942</v>
      </c>
      <c r="K2">
        <v>-82280942</v>
      </c>
      <c r="L2">
        <v>56585854</v>
      </c>
      <c r="M2">
        <v>-6520000</v>
      </c>
      <c r="Q2">
        <v>-27840204</v>
      </c>
      <c r="R2">
        <v>505174599</v>
      </c>
      <c r="S2">
        <v>587455541</v>
      </c>
      <c r="T2">
        <v>254842703</v>
      </c>
      <c r="U2">
        <v>-50847696</v>
      </c>
      <c r="W2">
        <v>-105288434</v>
      </c>
      <c r="X2">
        <v>-102878149</v>
      </c>
    </row>
    <row r="3" spans="1:24" x14ac:dyDescent="0.25">
      <c r="A3" t="s">
        <v>31</v>
      </c>
      <c r="B3" s="2">
        <v>43921</v>
      </c>
      <c r="E3">
        <v>-63446339</v>
      </c>
      <c r="F3">
        <v>-5680096</v>
      </c>
      <c r="G3">
        <v>-48136697</v>
      </c>
      <c r="H3">
        <v>281403583</v>
      </c>
      <c r="I3">
        <v>383548722</v>
      </c>
      <c r="J3">
        <v>-8701031</v>
      </c>
      <c r="K3">
        <v>-8701031</v>
      </c>
      <c r="L3">
        <v>82926516</v>
      </c>
      <c r="M3">
        <v>-5944000</v>
      </c>
      <c r="Q3">
        <v>-7728110</v>
      </c>
      <c r="R3">
        <v>731183930</v>
      </c>
      <c r="S3">
        <v>739884961</v>
      </c>
      <c r="T3">
        <v>347635208</v>
      </c>
      <c r="U3">
        <v>-54745308</v>
      </c>
      <c r="W3">
        <v>-55718229</v>
      </c>
      <c r="X3">
        <v>-48136697</v>
      </c>
    </row>
    <row r="4" spans="1:24" x14ac:dyDescent="0.25">
      <c r="A4" t="s">
        <v>31</v>
      </c>
      <c r="B4" s="2">
        <v>43555</v>
      </c>
      <c r="E4">
        <v>55060150</v>
      </c>
      <c r="F4">
        <v>97986</v>
      </c>
      <c r="G4">
        <v>47820497</v>
      </c>
      <c r="H4">
        <v>280366817</v>
      </c>
      <c r="I4">
        <v>428708508</v>
      </c>
      <c r="J4">
        <v>50658786</v>
      </c>
      <c r="K4">
        <v>50658786</v>
      </c>
      <c r="L4">
        <v>83170758</v>
      </c>
      <c r="M4">
        <v>-4392000</v>
      </c>
      <c r="Q4">
        <v>8493003</v>
      </c>
      <c r="R4">
        <v>737794565</v>
      </c>
      <c r="S4">
        <v>687135779</v>
      </c>
      <c r="T4">
        <v>309086057</v>
      </c>
      <c r="U4">
        <v>4401364</v>
      </c>
      <c r="W4">
        <v>46567147</v>
      </c>
      <c r="X4">
        <v>47820497</v>
      </c>
    </row>
    <row r="5" spans="1:24" x14ac:dyDescent="0.25">
      <c r="A5" t="s">
        <v>31</v>
      </c>
      <c r="B5" s="2">
        <v>43190</v>
      </c>
      <c r="E5">
        <v>44197137</v>
      </c>
      <c r="F5">
        <v>-1045045</v>
      </c>
      <c r="G5">
        <v>28680062</v>
      </c>
      <c r="H5">
        <v>263437654</v>
      </c>
      <c r="I5">
        <v>409006042</v>
      </c>
      <c r="J5">
        <v>48452174</v>
      </c>
      <c r="K5">
        <v>48452174</v>
      </c>
      <c r="L5">
        <v>82308686</v>
      </c>
      <c r="M5">
        <v>-6411000</v>
      </c>
      <c r="Q5">
        <v>16163979</v>
      </c>
      <c r="R5">
        <v>693256518</v>
      </c>
      <c r="S5">
        <v>644804344</v>
      </c>
      <c r="T5">
        <v>284250476</v>
      </c>
      <c r="U5">
        <v>-4255037</v>
      </c>
      <c r="W5">
        <v>28033158</v>
      </c>
      <c r="X5">
        <v>28680062</v>
      </c>
    </row>
    <row r="6" spans="1:24" x14ac:dyDescent="0.25">
      <c r="A6" t="s">
        <v>32</v>
      </c>
      <c r="B6" s="2">
        <v>44196</v>
      </c>
      <c r="C6">
        <v>107713000</v>
      </c>
      <c r="E6">
        <v>-18539000</v>
      </c>
      <c r="F6">
        <v>4458000</v>
      </c>
      <c r="G6">
        <v>-15809000</v>
      </c>
      <c r="H6">
        <v>484491000</v>
      </c>
      <c r="I6">
        <v>605284000</v>
      </c>
      <c r="J6">
        <v>15263000</v>
      </c>
      <c r="K6">
        <v>15263000</v>
      </c>
      <c r="L6">
        <v>-2183000</v>
      </c>
      <c r="M6">
        <v>-39221000</v>
      </c>
      <c r="Q6">
        <v>-4676000</v>
      </c>
      <c r="R6">
        <v>3324819000</v>
      </c>
      <c r="S6">
        <v>3309556000</v>
      </c>
      <c r="T6">
        <v>2719535000</v>
      </c>
      <c r="U6">
        <v>-33802000</v>
      </c>
      <c r="W6">
        <v>-13863000</v>
      </c>
      <c r="X6">
        <v>-15809000</v>
      </c>
    </row>
    <row r="7" spans="1:24" x14ac:dyDescent="0.25">
      <c r="A7" t="s">
        <v>32</v>
      </c>
      <c r="B7" s="2">
        <v>43830</v>
      </c>
      <c r="C7">
        <v>110796000</v>
      </c>
      <c r="E7">
        <v>174718000</v>
      </c>
      <c r="F7">
        <v>12745000</v>
      </c>
      <c r="G7">
        <v>124059000</v>
      </c>
      <c r="H7">
        <v>529031000</v>
      </c>
      <c r="I7">
        <v>838202000</v>
      </c>
      <c r="J7">
        <v>202912000</v>
      </c>
      <c r="K7">
        <v>202912000</v>
      </c>
      <c r="L7">
        <v>-4537000</v>
      </c>
      <c r="M7">
        <v>-32542000</v>
      </c>
      <c r="Q7">
        <v>44893000</v>
      </c>
      <c r="R7">
        <v>3921511000</v>
      </c>
      <c r="S7">
        <v>3718599000</v>
      </c>
      <c r="T7">
        <v>3083309000</v>
      </c>
      <c r="U7">
        <v>-28194000</v>
      </c>
      <c r="W7">
        <v>129825000</v>
      </c>
      <c r="X7">
        <v>124059000</v>
      </c>
    </row>
    <row r="8" spans="1:24" x14ac:dyDescent="0.25">
      <c r="A8" t="s">
        <v>32</v>
      </c>
      <c r="B8" s="2">
        <v>43465</v>
      </c>
      <c r="C8">
        <v>120960000</v>
      </c>
      <c r="E8">
        <v>219680000</v>
      </c>
      <c r="F8">
        <v>14858000</v>
      </c>
      <c r="G8">
        <v>157053000</v>
      </c>
      <c r="H8">
        <v>492812000</v>
      </c>
      <c r="I8">
        <v>865906000</v>
      </c>
      <c r="J8">
        <v>253895000</v>
      </c>
      <c r="K8">
        <v>253895000</v>
      </c>
      <c r="L8">
        <v>-1761000</v>
      </c>
      <c r="M8">
        <v>-26646000</v>
      </c>
      <c r="Q8">
        <v>56175000</v>
      </c>
      <c r="R8">
        <v>3869816000</v>
      </c>
      <c r="S8">
        <v>3615921000</v>
      </c>
      <c r="T8">
        <v>3003910000</v>
      </c>
      <c r="U8">
        <v>-34215000</v>
      </c>
      <c r="W8">
        <v>163505000</v>
      </c>
      <c r="X8">
        <v>157053000</v>
      </c>
    </row>
    <row r="9" spans="1:24" x14ac:dyDescent="0.25">
      <c r="A9" t="s">
        <v>32</v>
      </c>
      <c r="B9" s="2">
        <v>43100</v>
      </c>
      <c r="C9">
        <v>116718000</v>
      </c>
      <c r="E9">
        <v>267261000</v>
      </c>
      <c r="F9">
        <v>14637000</v>
      </c>
      <c r="G9">
        <v>192553000</v>
      </c>
      <c r="H9">
        <v>485599000</v>
      </c>
      <c r="I9">
        <v>859382000</v>
      </c>
      <c r="J9">
        <v>264750000</v>
      </c>
      <c r="K9">
        <v>264750000</v>
      </c>
      <c r="L9">
        <v>-7685000</v>
      </c>
      <c r="M9">
        <v>-26851000</v>
      </c>
      <c r="Q9">
        <v>67643000</v>
      </c>
      <c r="R9">
        <v>3713186000</v>
      </c>
      <c r="S9">
        <v>3448436000</v>
      </c>
      <c r="T9">
        <v>2853804000</v>
      </c>
      <c r="U9">
        <v>2511000</v>
      </c>
      <c r="W9">
        <v>199618000</v>
      </c>
      <c r="X9">
        <v>192553000</v>
      </c>
    </row>
    <row r="10" spans="1:24" x14ac:dyDescent="0.25">
      <c r="A10" t="s">
        <v>33</v>
      </c>
      <c r="B10" s="2">
        <v>44196</v>
      </c>
      <c r="E10">
        <v>-34335968</v>
      </c>
      <c r="G10">
        <v>-34327336</v>
      </c>
      <c r="I10">
        <v>-15001999</v>
      </c>
      <c r="J10">
        <v>-28429599</v>
      </c>
      <c r="K10">
        <v>-28429599</v>
      </c>
      <c r="L10">
        <v>9264729</v>
      </c>
      <c r="M10">
        <v>-214362</v>
      </c>
      <c r="Q10">
        <v>-8632</v>
      </c>
      <c r="R10">
        <v>25520979</v>
      </c>
      <c r="S10">
        <v>53950578</v>
      </c>
      <c r="T10">
        <v>40522978</v>
      </c>
      <c r="U10">
        <v>-5906369</v>
      </c>
      <c r="W10">
        <v>-34327336</v>
      </c>
      <c r="X10">
        <v>-34327336</v>
      </c>
    </row>
    <row r="11" spans="1:24" x14ac:dyDescent="0.25">
      <c r="A11" t="s">
        <v>33</v>
      </c>
      <c r="B11" s="2">
        <v>43830</v>
      </c>
      <c r="E11">
        <v>-13854242</v>
      </c>
      <c r="G11">
        <v>-13979042</v>
      </c>
      <c r="I11">
        <v>-3299116</v>
      </c>
      <c r="J11">
        <v>-11855518</v>
      </c>
      <c r="K11">
        <v>-11855518</v>
      </c>
      <c r="L11">
        <v>6358131</v>
      </c>
      <c r="M11">
        <v>-699665</v>
      </c>
      <c r="Q11">
        <v>124800</v>
      </c>
      <c r="R11">
        <v>23438179</v>
      </c>
      <c r="S11">
        <v>35293697</v>
      </c>
      <c r="T11">
        <v>26737295</v>
      </c>
      <c r="U11">
        <v>-1998724</v>
      </c>
      <c r="W11">
        <v>-13979042</v>
      </c>
      <c r="X11">
        <v>-13979042</v>
      </c>
    </row>
    <row r="12" spans="1:24" x14ac:dyDescent="0.25">
      <c r="A12" t="s">
        <v>33</v>
      </c>
      <c r="B12" s="2">
        <v>43465</v>
      </c>
      <c r="E12">
        <v>-629243</v>
      </c>
      <c r="G12">
        <v>-632075</v>
      </c>
      <c r="I12">
        <v>6822579</v>
      </c>
      <c r="J12">
        <v>-121918</v>
      </c>
      <c r="K12">
        <v>-121918</v>
      </c>
      <c r="L12">
        <v>5076682</v>
      </c>
      <c r="M12">
        <v>-526533</v>
      </c>
      <c r="Q12">
        <v>2832</v>
      </c>
      <c r="R12">
        <v>19109130</v>
      </c>
      <c r="S12">
        <v>19231048</v>
      </c>
      <c r="T12">
        <v>12286551</v>
      </c>
      <c r="U12">
        <v>-507325</v>
      </c>
      <c r="W12">
        <v>-632075</v>
      </c>
      <c r="X12">
        <v>-632075</v>
      </c>
    </row>
    <row r="13" spans="1:24" x14ac:dyDescent="0.25">
      <c r="A13" t="s">
        <v>33</v>
      </c>
      <c r="B13" s="2">
        <v>43100</v>
      </c>
      <c r="E13">
        <v>1327805</v>
      </c>
      <c r="G13">
        <v>1317746</v>
      </c>
      <c r="I13">
        <v>7681284</v>
      </c>
      <c r="J13">
        <v>2046037</v>
      </c>
      <c r="K13">
        <v>2046037</v>
      </c>
      <c r="L13">
        <v>3963279</v>
      </c>
      <c r="M13">
        <v>-526743</v>
      </c>
      <c r="Q13">
        <v>10059</v>
      </c>
      <c r="R13">
        <v>18299985</v>
      </c>
      <c r="S13">
        <v>16253948</v>
      </c>
      <c r="T13">
        <v>10618701</v>
      </c>
      <c r="U13">
        <v>-718232</v>
      </c>
      <c r="W13">
        <v>1317746</v>
      </c>
      <c r="X13">
        <v>1317746</v>
      </c>
    </row>
    <row r="14" spans="1:24" x14ac:dyDescent="0.25">
      <c r="A14" t="s">
        <v>34</v>
      </c>
      <c r="B14" s="2">
        <v>44196</v>
      </c>
      <c r="E14">
        <v>110426000</v>
      </c>
      <c r="F14">
        <v>270000</v>
      </c>
      <c r="G14">
        <v>73192000</v>
      </c>
      <c r="H14">
        <v>8821000</v>
      </c>
      <c r="I14">
        <v>335978000</v>
      </c>
      <c r="J14">
        <v>120186000</v>
      </c>
      <c r="K14">
        <v>120186000</v>
      </c>
      <c r="L14">
        <v>126972000</v>
      </c>
      <c r="M14">
        <v>-5427000</v>
      </c>
      <c r="Q14">
        <v>37006000</v>
      </c>
      <c r="R14">
        <v>869208000</v>
      </c>
      <c r="S14">
        <v>749022000</v>
      </c>
      <c r="T14">
        <v>533230000</v>
      </c>
      <c r="U14">
        <v>-9760000</v>
      </c>
      <c r="W14">
        <v>73420000</v>
      </c>
      <c r="X14">
        <v>73192000</v>
      </c>
    </row>
    <row r="15" spans="1:24" x14ac:dyDescent="0.25">
      <c r="A15" t="s">
        <v>34</v>
      </c>
      <c r="B15" s="2">
        <v>43830</v>
      </c>
      <c r="E15">
        <v>107745000</v>
      </c>
      <c r="F15">
        <v>811000</v>
      </c>
      <c r="G15">
        <v>65819000</v>
      </c>
      <c r="H15">
        <v>6755000</v>
      </c>
      <c r="I15">
        <v>292031000</v>
      </c>
      <c r="J15">
        <v>115949000</v>
      </c>
      <c r="K15">
        <v>115949000</v>
      </c>
      <c r="L15">
        <v>103684000</v>
      </c>
      <c r="M15">
        <v>-5680000</v>
      </c>
      <c r="Q15">
        <v>41594000</v>
      </c>
      <c r="R15">
        <v>770429000</v>
      </c>
      <c r="S15">
        <v>654480000</v>
      </c>
      <c r="T15">
        <v>478398000</v>
      </c>
      <c r="U15">
        <v>-8204000</v>
      </c>
      <c r="W15">
        <v>66151000</v>
      </c>
      <c r="X15">
        <v>65819000</v>
      </c>
    </row>
    <row r="16" spans="1:24" x14ac:dyDescent="0.25">
      <c r="A16" t="s">
        <v>34</v>
      </c>
      <c r="B16" s="2">
        <v>43465</v>
      </c>
      <c r="E16">
        <v>134105000</v>
      </c>
      <c r="F16">
        <v>2111000</v>
      </c>
      <c r="G16">
        <v>96085000</v>
      </c>
      <c r="H16">
        <v>16202000</v>
      </c>
      <c r="I16">
        <v>302805000</v>
      </c>
      <c r="J16">
        <v>141645000</v>
      </c>
      <c r="K16">
        <v>141645000</v>
      </c>
      <c r="L16">
        <v>100664000</v>
      </c>
      <c r="M16">
        <v>-6442000</v>
      </c>
      <c r="Q16">
        <v>37763000</v>
      </c>
      <c r="R16">
        <v>735646000</v>
      </c>
      <c r="S16">
        <v>594001000</v>
      </c>
      <c r="T16">
        <v>432841000</v>
      </c>
      <c r="U16">
        <v>-7540000</v>
      </c>
      <c r="W16">
        <v>96342000</v>
      </c>
      <c r="X16">
        <v>96085000</v>
      </c>
    </row>
    <row r="17" spans="1:24" x14ac:dyDescent="0.25">
      <c r="A17" t="s">
        <v>34</v>
      </c>
      <c r="B17" s="2">
        <v>43100</v>
      </c>
      <c r="E17">
        <v>65556000</v>
      </c>
      <c r="F17">
        <v>1886000</v>
      </c>
      <c r="G17">
        <v>31250000</v>
      </c>
      <c r="H17">
        <v>15778000</v>
      </c>
      <c r="I17">
        <v>222764000</v>
      </c>
      <c r="J17">
        <v>87566000</v>
      </c>
      <c r="K17">
        <v>87566000</v>
      </c>
      <c r="L17">
        <v>76081000</v>
      </c>
      <c r="M17">
        <v>-7503000</v>
      </c>
      <c r="Q17">
        <v>33813000</v>
      </c>
      <c r="R17">
        <v>599437000</v>
      </c>
      <c r="S17">
        <v>511871000</v>
      </c>
      <c r="T17">
        <v>376673000</v>
      </c>
      <c r="U17">
        <v>-22010000</v>
      </c>
      <c r="V17">
        <v>-61000</v>
      </c>
      <c r="W17">
        <v>31743000</v>
      </c>
      <c r="X17">
        <v>31250000</v>
      </c>
    </row>
    <row r="18" spans="1:24" x14ac:dyDescent="0.25">
      <c r="A18" t="s">
        <v>35</v>
      </c>
      <c r="B18" s="2">
        <v>44196</v>
      </c>
      <c r="E18">
        <v>-2324000</v>
      </c>
      <c r="G18">
        <v>-2237000</v>
      </c>
      <c r="H18">
        <v>7561000</v>
      </c>
      <c r="I18">
        <v>25344000</v>
      </c>
      <c r="J18">
        <v>-1785000</v>
      </c>
      <c r="K18">
        <v>-1785000</v>
      </c>
      <c r="L18">
        <v>15281000</v>
      </c>
      <c r="M18">
        <v>-510000</v>
      </c>
      <c r="Q18">
        <v>-87000</v>
      </c>
      <c r="R18">
        <v>67602000</v>
      </c>
      <c r="S18">
        <v>69387000</v>
      </c>
      <c r="T18">
        <v>42258000</v>
      </c>
      <c r="U18">
        <v>-539000</v>
      </c>
      <c r="W18">
        <v>-2237000</v>
      </c>
      <c r="X18">
        <v>-2237000</v>
      </c>
    </row>
    <row r="19" spans="1:24" x14ac:dyDescent="0.25">
      <c r="A19" t="s">
        <v>35</v>
      </c>
      <c r="B19" s="2">
        <v>43830</v>
      </c>
      <c r="E19">
        <v>-10804000</v>
      </c>
      <c r="G19">
        <v>-10924000</v>
      </c>
      <c r="H19">
        <v>9852000</v>
      </c>
      <c r="I19">
        <v>19705000</v>
      </c>
      <c r="J19">
        <v>-8941000</v>
      </c>
      <c r="K19">
        <v>-8941000</v>
      </c>
      <c r="L19">
        <v>15747000</v>
      </c>
      <c r="M19">
        <v>-852000</v>
      </c>
      <c r="Q19">
        <v>120000</v>
      </c>
      <c r="R19">
        <v>57117000</v>
      </c>
      <c r="S19">
        <v>66058000</v>
      </c>
      <c r="T19">
        <v>37412000</v>
      </c>
      <c r="U19">
        <v>-1863000</v>
      </c>
      <c r="W19">
        <v>-10924000</v>
      </c>
      <c r="X19">
        <v>-10924000</v>
      </c>
    </row>
    <row r="20" spans="1:24" x14ac:dyDescent="0.25">
      <c r="A20" t="s">
        <v>35</v>
      </c>
      <c r="B20" s="2">
        <v>43465</v>
      </c>
      <c r="E20">
        <v>-8628000</v>
      </c>
      <c r="G20">
        <v>-8113000</v>
      </c>
      <c r="H20">
        <v>6633000</v>
      </c>
      <c r="I20">
        <v>9872000</v>
      </c>
      <c r="J20">
        <v>-6784000</v>
      </c>
      <c r="K20">
        <v>-6784000</v>
      </c>
      <c r="L20">
        <v>9260000</v>
      </c>
      <c r="M20">
        <v>-168000</v>
      </c>
      <c r="Q20">
        <v>-515000</v>
      </c>
      <c r="R20">
        <v>43028000</v>
      </c>
      <c r="S20">
        <v>49812000</v>
      </c>
      <c r="T20">
        <v>33156000</v>
      </c>
      <c r="U20">
        <v>-1844000</v>
      </c>
      <c r="W20">
        <v>-8113000</v>
      </c>
      <c r="X20">
        <v>-8113000</v>
      </c>
    </row>
    <row r="21" spans="1:24" x14ac:dyDescent="0.25">
      <c r="A21" t="s">
        <v>35</v>
      </c>
      <c r="B21" s="2">
        <v>43100</v>
      </c>
      <c r="E21">
        <v>-1822000</v>
      </c>
      <c r="G21">
        <v>-2021000</v>
      </c>
      <c r="H21">
        <v>4545000</v>
      </c>
      <c r="I21">
        <v>12211000</v>
      </c>
      <c r="J21">
        <v>-1700000</v>
      </c>
      <c r="K21">
        <v>-1700000</v>
      </c>
      <c r="L21">
        <v>8976000</v>
      </c>
      <c r="M21">
        <v>-136000</v>
      </c>
      <c r="Q21">
        <v>199000</v>
      </c>
      <c r="R21">
        <v>35654000</v>
      </c>
      <c r="S21">
        <v>37354000</v>
      </c>
      <c r="T21">
        <v>23443000</v>
      </c>
      <c r="U21">
        <v>-122000</v>
      </c>
      <c r="W21">
        <v>-2021000</v>
      </c>
      <c r="X21">
        <v>-2021000</v>
      </c>
    </row>
    <row r="22" spans="1:24" x14ac:dyDescent="0.25">
      <c r="A22" s="3" t="s">
        <v>0</v>
      </c>
      <c r="B22" s="4" t="s">
        <v>1</v>
      </c>
      <c r="C22" s="4" t="s">
        <v>56</v>
      </c>
      <c r="D22" s="4" t="s">
        <v>57</v>
      </c>
      <c r="E22" s="4" t="s">
        <v>58</v>
      </c>
      <c r="F22" s="4" t="s">
        <v>5</v>
      </c>
      <c r="G22" s="4" t="s">
        <v>42</v>
      </c>
      <c r="H22" s="4" t="s">
        <v>59</v>
      </c>
      <c r="I22" s="4" t="s">
        <v>60</v>
      </c>
      <c r="J22" s="4" t="s">
        <v>61</v>
      </c>
      <c r="K22" s="4" t="s">
        <v>62</v>
      </c>
      <c r="L22" s="4" t="s">
        <v>63</v>
      </c>
      <c r="M22" s="4" t="s">
        <v>64</v>
      </c>
      <c r="N22" s="4" t="s">
        <v>65</v>
      </c>
      <c r="O22" s="4" t="s">
        <v>66</v>
      </c>
      <c r="P22" s="4" t="s">
        <v>67</v>
      </c>
      <c r="Q22" s="4" t="s">
        <v>68</v>
      </c>
      <c r="R22" s="4" t="s">
        <v>69</v>
      </c>
      <c r="S22" s="4" t="s">
        <v>70</v>
      </c>
      <c r="T22" s="4" t="s">
        <v>71</v>
      </c>
      <c r="U22" s="4" t="s">
        <v>72</v>
      </c>
      <c r="V22" s="4" t="s">
        <v>73</v>
      </c>
      <c r="W22" s="4" t="s">
        <v>74</v>
      </c>
      <c r="X22" s="5" t="s">
        <v>75</v>
      </c>
    </row>
    <row r="23" spans="1:24" x14ac:dyDescent="0.25">
      <c r="A23">
        <f>IF(A22=A1,1,"aaaaaaa")</f>
        <v>1</v>
      </c>
      <c r="B23">
        <f t="shared" ref="B23:X23" si="0">IF(B22=B1,1,"aaaaaaa")</f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  <c r="G23">
        <f t="shared" si="0"/>
        <v>1</v>
      </c>
      <c r="H23">
        <f t="shared" si="0"/>
        <v>1</v>
      </c>
      <c r="I23">
        <f t="shared" si="0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  <c r="R23">
        <f t="shared" si="0"/>
        <v>1</v>
      </c>
      <c r="S23">
        <f t="shared" si="0"/>
        <v>1</v>
      </c>
      <c r="T23">
        <f t="shared" si="0"/>
        <v>1</v>
      </c>
      <c r="U23">
        <f t="shared" si="0"/>
        <v>1</v>
      </c>
      <c r="V23">
        <f t="shared" si="0"/>
        <v>1</v>
      </c>
      <c r="W23">
        <f t="shared" si="0"/>
        <v>1</v>
      </c>
      <c r="X23">
        <f t="shared" si="0"/>
        <v>1</v>
      </c>
    </row>
  </sheetData>
  <pageMargins left="0.75" right="0.75" top="1" bottom="1" header="0.5" footer="0.5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Balances</vt:lpstr>
      <vt:lpstr>Cashflows</vt:lpstr>
      <vt:lpstr>Financials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marcus.schulz@basf.com</cp:lastModifiedBy>
  <dcterms:created xsi:type="dcterms:W3CDTF">2021-10-03T17:09:06Z</dcterms:created>
  <dcterms:modified xsi:type="dcterms:W3CDTF">2021-10-04T14:41:40Z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c00982-80e1-41e6-a03a-12f4ca954faf_Enabled">
    <vt:lpwstr>True</vt:lpwstr>
  </property>
  <property fmtid="{D5CDD505-2E9C-101B-9397-08002B2CF9AE}" pid="3" name="MSIP_Label_c8c00982-80e1-41e6-a03a-12f4ca954faf_SiteId">
    <vt:lpwstr>ecaa386b-c8df-4ce0-ad01-740cbdb5ba55</vt:lpwstr>
  </property>
  <property fmtid="{D5CDD505-2E9C-101B-9397-08002B2CF9AE}" pid="4" name="MSIP_Label_c8c00982-80e1-41e6-a03a-12f4ca954faf_Owner">
    <vt:lpwstr>SchulM89@BASFAD.BASF.NET</vt:lpwstr>
  </property>
  <property fmtid="{D5CDD505-2E9C-101B-9397-08002B2CF9AE}" pid="5" name="MSIP_Label_c8c00982-80e1-41e6-a03a-12f4ca954faf_SetDate">
    <vt:lpwstr>2021-10-04T14:41:40.4145622Z</vt:lpwstr>
  </property>
  <property fmtid="{D5CDD505-2E9C-101B-9397-08002B2CF9AE}" pid="6" name="MSIP_Label_c8c00982-80e1-41e6-a03a-12f4ca954faf_Name">
    <vt:lpwstr>Internal</vt:lpwstr>
  </property>
  <property fmtid="{D5CDD505-2E9C-101B-9397-08002B2CF9AE}" pid="7" name="MSIP_Label_c8c00982-80e1-41e6-a03a-12f4ca954faf_Application">
    <vt:lpwstr>Microsoft Azure Information Protection</vt:lpwstr>
  </property>
  <property fmtid="{D5CDD505-2E9C-101B-9397-08002B2CF9AE}" pid="8" name="MSIP_Label_c8c00982-80e1-41e6-a03a-12f4ca954faf_ActionId">
    <vt:lpwstr>31b6dfa4-7215-421f-b2f5-b43e2073132a</vt:lpwstr>
  </property>
  <property fmtid="{D5CDD505-2E9C-101B-9397-08002B2CF9AE}" pid="9" name="MSIP_Label_c8c00982-80e1-41e6-a03a-12f4ca954faf_Extended_MSFT_Method">
    <vt:lpwstr>Automatic</vt:lpwstr>
  </property>
  <property fmtid="{D5CDD505-2E9C-101B-9397-08002B2CF9AE}" pid="10" name="MSIP_Label_06530cf4-8573-4c29-a912-bbcdac835909_Enabled">
    <vt:lpwstr>True</vt:lpwstr>
  </property>
  <property fmtid="{D5CDD505-2E9C-101B-9397-08002B2CF9AE}" pid="11" name="MSIP_Label_06530cf4-8573-4c29-a912-bbcdac835909_SiteId">
    <vt:lpwstr>ecaa386b-c8df-4ce0-ad01-740cbdb5ba55</vt:lpwstr>
  </property>
  <property fmtid="{D5CDD505-2E9C-101B-9397-08002B2CF9AE}" pid="12" name="MSIP_Label_06530cf4-8573-4c29-a912-bbcdac835909_Owner">
    <vt:lpwstr>SchulM89@BASFAD.BASF.NET</vt:lpwstr>
  </property>
  <property fmtid="{D5CDD505-2E9C-101B-9397-08002B2CF9AE}" pid="13" name="MSIP_Label_06530cf4-8573-4c29-a912-bbcdac835909_SetDate">
    <vt:lpwstr>2021-10-04T14:41:40.4145622Z</vt:lpwstr>
  </property>
  <property fmtid="{D5CDD505-2E9C-101B-9397-08002B2CF9AE}" pid="14" name="MSIP_Label_06530cf4-8573-4c29-a912-bbcdac835909_Name">
    <vt:lpwstr>Unprotected</vt:lpwstr>
  </property>
  <property fmtid="{D5CDD505-2E9C-101B-9397-08002B2CF9AE}" pid="15" name="MSIP_Label_06530cf4-8573-4c29-a912-bbcdac835909_Application">
    <vt:lpwstr>Microsoft Azure Information Protection</vt:lpwstr>
  </property>
  <property fmtid="{D5CDD505-2E9C-101B-9397-08002B2CF9AE}" pid="16" name="MSIP_Label_06530cf4-8573-4c29-a912-bbcdac835909_ActionId">
    <vt:lpwstr>31b6dfa4-7215-421f-b2f5-b43e2073132a</vt:lpwstr>
  </property>
  <property fmtid="{D5CDD505-2E9C-101B-9397-08002B2CF9AE}" pid="17" name="MSIP_Label_06530cf4-8573-4c29-a912-bbcdac835909_Parent">
    <vt:lpwstr>c8c00982-80e1-41e6-a03a-12f4ca954faf</vt:lpwstr>
  </property>
  <property fmtid="{D5CDD505-2E9C-101B-9397-08002B2CF9AE}" pid="18" name="MSIP_Label_06530cf4-8573-4c29-a912-bbcdac835909_Extended_MSFT_Method">
    <vt:lpwstr>Automatic</vt:lpwstr>
  </property>
  <property fmtid="{D5CDD505-2E9C-101B-9397-08002B2CF9AE}" pid="19" name="Sensitivity">
    <vt:lpwstr>Internal Unprotected</vt:lpwstr>
  </property>
</Properties>
</file>