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autoCompressPictures="0"/>
  <xr:revisionPtr revIDLastSave="0" documentId="8_{7A52A3DF-E1B8-46FD-A605-4D15F53B0A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projet'!$G$2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projet'!#REF!)))+('Planificateur de projet'!A$4='Planificateur de projet'!$E1))*('Planificateur de projet'!#REF!&gt;0)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D24" i="1"/>
  <c r="C24" i="1"/>
  <c r="C5" i="1"/>
  <c r="D5" i="1"/>
  <c r="C10" i="1"/>
  <c r="D10" i="1"/>
  <c r="D15" i="1"/>
  <c r="C15" i="1"/>
  <c r="C18" i="1"/>
  <c r="D18" i="1"/>
  <c r="F6" i="1"/>
  <c r="F12" i="1"/>
  <c r="F8" i="1"/>
  <c r="F5" i="1" l="1"/>
  <c r="E7" i="1"/>
  <c r="E8" i="1" s="1"/>
  <c r="E9" i="1" s="1"/>
  <c r="E11" i="1" s="1"/>
  <c r="E12" i="1" s="1"/>
  <c r="E13" i="1" s="1"/>
  <c r="E14" i="1" s="1"/>
  <c r="E16" i="1" s="1"/>
  <c r="E17" i="1" s="1"/>
  <c r="E19" i="1" s="1"/>
  <c r="E20" i="1" s="1"/>
  <c r="E21" i="1" s="1"/>
  <c r="E22" i="1" s="1"/>
  <c r="E23" i="1" s="1"/>
  <c r="F15" i="1"/>
  <c r="F18" i="1"/>
  <c r="F10" i="1"/>
  <c r="E15" i="1" l="1"/>
  <c r="E18" i="1" s="1"/>
</calcChain>
</file>

<file path=xl/sharedStrings.xml><?xml version="1.0" encoding="utf-8"?>
<sst xmlns="http://schemas.openxmlformats.org/spreadsheetml/2006/main" count="27" uniqueCount="27">
  <si>
    <t>Planificateur de projet</t>
  </si>
  <si>
    <t>ACTIVITÉ</t>
  </si>
  <si>
    <t>DÉBUT DU PLAN</t>
  </si>
  <si>
    <t>DURÉE DU PLAN</t>
  </si>
  <si>
    <t>DÉBUT</t>
  </si>
  <si>
    <t>DURÉE</t>
  </si>
  <si>
    <t>PÉRIODES (par jours)</t>
  </si>
  <si>
    <t xml:space="preserve"> Préparation &amp; études préalables</t>
  </si>
  <si>
    <t>Finalisation du CdCF, validation interne</t>
  </si>
  <si>
    <t>Consultation industrielle (dialogue compétitif)</t>
  </si>
  <si>
    <t>Réception et analyse des propositions</t>
  </si>
  <si>
    <t>Choix du titulaire du marché</t>
  </si>
  <si>
    <t>Conception détaillée et prototypes</t>
  </si>
  <si>
    <t>Conception technique des AdB</t>
  </si>
  <si>
    <t>Fabrication des prototypes</t>
  </si>
  <si>
    <t>Tests fonctionnels et ergonomiques</t>
  </si>
  <si>
    <t>Ajustements et validation finale</t>
  </si>
  <si>
    <t>Préparation logistique &amp; fabrication série</t>
  </si>
  <si>
    <t>Planification logistique, validation voirie</t>
  </si>
  <si>
    <t>Installation &amp; mise en service progressive</t>
  </si>
  <si>
    <t>Installation Ligne 1 + suivi initial</t>
  </si>
  <si>
    <t>Installation Ligne 2 + retours usagers</t>
  </si>
  <si>
    <t>Installation Ligne 3 + maintenance locale</t>
  </si>
  <si>
    <t>Installation Lignes 4 &amp; 5 + déploiement complet</t>
  </si>
  <si>
    <t>Mise en service finale des lignes</t>
  </si>
  <si>
    <t>Durée final</t>
  </si>
  <si>
    <t>Achat série des 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</si>
</sst>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rgb="FF080808"/>
      <name val="Arial"/>
      <family val="2"/>
    </font>
    <font>
      <b/>
      <sz val="12"/>
      <color rgb="FF080808"/>
      <name val="Arial"/>
      <family val="2"/>
    </font>
    <font>
      <i/>
      <sz val="12"/>
      <color rgb="FF080808"/>
      <name val="Arial"/>
      <family val="2"/>
    </font>
    <font>
      <b/>
      <sz val="36"/>
      <color rgb="FF080808"/>
      <name val="Arial"/>
      <family val="2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AB9CA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6">
    <xf numFmtId="0" fontId="0" fillId="0" borderId="0" xfId="0">
      <alignment horizontal="center" vertical="center"/>
    </xf>
    <xf numFmtId="1" fontId="10" fillId="0" borderId="0" xfId="13" applyFont="1" applyFill="1" applyBorder="1">
      <alignment horizontal="center" vertical="center"/>
    </xf>
    <xf numFmtId="14" fontId="10" fillId="9" borderId="11" xfId="0" applyNumberFormat="1" applyFont="1" applyFill="1" applyBorder="1">
      <alignment horizontal="center" vertical="center"/>
    </xf>
    <xf numFmtId="1" fontId="10" fillId="9" borderId="11" xfId="0" applyNumberFormat="1" applyFont="1" applyFill="1" applyBorder="1">
      <alignment horizontal="center" vertical="center"/>
    </xf>
    <xf numFmtId="1" fontId="10" fillId="9" borderId="12" xfId="0" applyNumberFormat="1" applyFont="1" applyFill="1" applyBorder="1">
      <alignment horizontal="center" vertical="center"/>
    </xf>
    <xf numFmtId="0" fontId="10" fillId="8" borderId="8" xfId="0" applyFont="1" applyFill="1" applyBorder="1">
      <alignment horizontal="center" vertical="center"/>
    </xf>
    <xf numFmtId="1" fontId="10" fillId="8" borderId="9" xfId="0" applyNumberFormat="1" applyFont="1" applyFill="1" applyBorder="1">
      <alignment horizontal="center" vertical="center"/>
    </xf>
    <xf numFmtId="1" fontId="10" fillId="8" borderId="8" xfId="0" applyNumberFormat="1" applyFont="1" applyFill="1" applyBorder="1">
      <alignment horizontal="center" vertical="center"/>
    </xf>
    <xf numFmtId="14" fontId="10" fillId="11" borderId="8" xfId="0" applyNumberFormat="1" applyFont="1" applyFill="1" applyBorder="1">
      <alignment horizontal="center" vertical="center"/>
    </xf>
    <xf numFmtId="1" fontId="10" fillId="11" borderId="8" xfId="0" applyNumberFormat="1" applyFont="1" applyFill="1" applyBorder="1">
      <alignment horizontal="center" vertical="center"/>
    </xf>
    <xf numFmtId="1" fontId="10" fillId="11" borderId="9" xfId="0" applyNumberFormat="1" applyFont="1" applyFill="1" applyBorder="1">
      <alignment horizontal="center" vertical="center"/>
    </xf>
    <xf numFmtId="1" fontId="10" fillId="10" borderId="8" xfId="0" applyNumberFormat="1" applyFont="1" applyFill="1" applyBorder="1">
      <alignment horizontal="center" vertical="center"/>
    </xf>
    <xf numFmtId="1" fontId="10" fillId="10" borderId="9" xfId="0" applyNumberFormat="1" applyFont="1" applyFill="1" applyBorder="1">
      <alignment horizontal="center" vertical="center"/>
    </xf>
    <xf numFmtId="14" fontId="10" fillId="13" borderId="8" xfId="0" applyNumberFormat="1" applyFont="1" applyFill="1" applyBorder="1">
      <alignment horizontal="center" vertical="center"/>
    </xf>
    <xf numFmtId="1" fontId="10" fillId="13" borderId="8" xfId="0" applyNumberFormat="1" applyFont="1" applyFill="1" applyBorder="1">
      <alignment horizontal="center" vertical="center"/>
    </xf>
    <xf numFmtId="1" fontId="10" fillId="13" borderId="9" xfId="0" applyNumberFormat="1" applyFont="1" applyFill="1" applyBorder="1">
      <alignment horizontal="center" vertical="center"/>
    </xf>
    <xf numFmtId="1" fontId="10" fillId="12" borderId="8" xfId="0" applyNumberFormat="1" applyFont="1" applyFill="1" applyBorder="1">
      <alignment horizontal="center" vertical="center"/>
    </xf>
    <xf numFmtId="1" fontId="10" fillId="12" borderId="9" xfId="0" applyNumberFormat="1" applyFont="1" applyFill="1" applyBorder="1">
      <alignment horizontal="center" vertical="center"/>
    </xf>
    <xf numFmtId="14" fontId="10" fillId="17" borderId="8" xfId="0" applyNumberFormat="1" applyFont="1" applyFill="1" applyBorder="1">
      <alignment horizontal="center" vertical="center"/>
    </xf>
    <xf numFmtId="1" fontId="10" fillId="17" borderId="8" xfId="0" applyNumberFormat="1" applyFont="1" applyFill="1" applyBorder="1">
      <alignment horizontal="center" vertical="center"/>
    </xf>
    <xf numFmtId="1" fontId="10" fillId="14" borderId="9" xfId="0" applyNumberFormat="1" applyFont="1" applyFill="1" applyBorder="1">
      <alignment horizontal="center" vertical="center"/>
    </xf>
    <xf numFmtId="1" fontId="10" fillId="15" borderId="8" xfId="0" applyNumberFormat="1" applyFont="1" applyFill="1" applyBorder="1">
      <alignment horizontal="center" vertical="center"/>
    </xf>
    <xf numFmtId="1" fontId="10" fillId="15" borderId="9" xfId="0" applyNumberFormat="1" applyFont="1" applyFill="1" applyBorder="1">
      <alignment horizontal="center" vertical="center"/>
    </xf>
    <xf numFmtId="1" fontId="10" fillId="15" borderId="13" xfId="0" applyNumberFormat="1" applyFont="1" applyFill="1" applyBorder="1">
      <alignment horizontal="center" vertical="center"/>
    </xf>
    <xf numFmtId="1" fontId="10" fillId="15" borderId="18" xfId="0" applyNumberFormat="1" applyFont="1" applyFill="1" applyBorder="1">
      <alignment horizontal="center" vertical="center"/>
    </xf>
    <xf numFmtId="0" fontId="10" fillId="0" borderId="0" xfId="0" applyFo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0" applyFont="1" applyFill="1">
      <alignment horizontal="center" vertical="center"/>
    </xf>
    <xf numFmtId="0" fontId="12" fillId="0" borderId="0" xfId="12" applyFont="1" applyFill="1" applyAlignment="1">
      <alignment horizontal="center" vertical="center"/>
    </xf>
    <xf numFmtId="0" fontId="12" fillId="0" borderId="0" xfId="12" applyFont="1" applyFill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0" fillId="0" borderId="6" xfId="5" applyFont="1" applyFill="1" applyBorder="1" applyAlignment="1">
      <alignment vertical="center"/>
    </xf>
    <xf numFmtId="0" fontId="10" fillId="0" borderId="7" xfId="18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11" fillId="0" borderId="13" xfId="3" applyFont="1" applyBorder="1" applyAlignment="1">
      <alignment horizontal="center" vertical="center"/>
    </xf>
    <xf numFmtId="3" fontId="11" fillId="0" borderId="14" xfId="3" applyFont="1" applyBorder="1" applyAlignment="1">
      <alignment horizontal="center" vertical="center"/>
    </xf>
    <xf numFmtId="0" fontId="10" fillId="16" borderId="8" xfId="0" applyFont="1" applyFill="1" applyBorder="1">
      <alignment horizontal="center" vertical="center"/>
    </xf>
    <xf numFmtId="0" fontId="10" fillId="0" borderId="8" xfId="0" applyFont="1" applyBorder="1">
      <alignment horizontal="center" vertical="center"/>
    </xf>
    <xf numFmtId="14" fontId="10" fillId="8" borderId="16" xfId="0" applyNumberFormat="1" applyFont="1" applyFill="1" applyBorder="1">
      <alignment horizontal="center" vertical="center"/>
    </xf>
    <xf numFmtId="14" fontId="10" fillId="10" borderId="16" xfId="0" applyNumberFormat="1" applyFont="1" applyFill="1" applyBorder="1">
      <alignment horizontal="center" vertical="center"/>
    </xf>
    <xf numFmtId="0" fontId="10" fillId="13" borderId="8" xfId="0" applyFont="1" applyFill="1" applyBorder="1">
      <alignment horizontal="center" vertical="center"/>
    </xf>
    <xf numFmtId="14" fontId="10" fillId="12" borderId="16" xfId="0" applyNumberFormat="1" applyFont="1" applyFill="1" applyBorder="1">
      <alignment horizontal="center" vertical="center"/>
    </xf>
    <xf numFmtId="14" fontId="10" fillId="15" borderId="16" xfId="0" applyNumberFormat="1" applyFont="1" applyFill="1" applyBorder="1">
      <alignment horizontal="center" vertical="center"/>
    </xf>
    <xf numFmtId="14" fontId="10" fillId="15" borderId="17" xfId="0" applyNumberFormat="1" applyFont="1" applyFill="1" applyBorder="1">
      <alignment horizontal="center" vertical="center"/>
    </xf>
    <xf numFmtId="14" fontId="11" fillId="18" borderId="8" xfId="2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3" fillId="0" borderId="0" xfId="8" applyFont="1" applyAlignment="1">
      <alignment horizontal="left" vertical="center"/>
    </xf>
    <xf numFmtId="0" fontId="10" fillId="9" borderId="8" xfId="0" applyFont="1" applyFill="1" applyBorder="1" applyAlignment="1">
      <alignment horizontal="left" vertical="center" wrapText="1"/>
    </xf>
    <xf numFmtId="0" fontId="10" fillId="8" borderId="8" xfId="0" applyFont="1" applyFill="1" applyBorder="1" applyAlignment="1">
      <alignment horizontal="left" vertical="center" wrapText="1"/>
    </xf>
    <xf numFmtId="0" fontId="10" fillId="11" borderId="8" xfId="0" applyFont="1" applyFill="1" applyBorder="1" applyAlignment="1">
      <alignment horizontal="left" vertical="center" wrapText="1"/>
    </xf>
    <xf numFmtId="0" fontId="10" fillId="10" borderId="8" xfId="0" applyFont="1" applyFill="1" applyBorder="1" applyAlignment="1">
      <alignment horizontal="left" vertical="center" wrapText="1"/>
    </xf>
    <xf numFmtId="0" fontId="10" fillId="13" borderId="8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 wrapText="1"/>
    </xf>
    <xf numFmtId="0" fontId="10" fillId="15" borderId="13" xfId="0" applyFont="1" applyFill="1" applyBorder="1" applyAlignment="1">
      <alignment horizontal="left" vertical="center" wrapText="1"/>
    </xf>
    <xf numFmtId="0" fontId="11" fillId="18" borderId="8" xfId="2" applyFont="1" applyFill="1" applyBorder="1" applyAlignment="1">
      <alignment horizontal="left" vertical="center" wrapText="1"/>
    </xf>
    <xf numFmtId="0" fontId="10" fillId="0" borderId="5" xfId="5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11" fillId="0" borderId="8" xfId="10" applyFont="1" applyBorder="1">
      <alignment horizontal="center" vertical="center" wrapText="1"/>
    </xf>
    <xf numFmtId="0" fontId="11" fillId="0" borderId="9" xfId="11" applyFont="1" applyBorder="1" applyAlignment="1">
      <alignment horizontal="center" vertical="center"/>
    </xf>
    <xf numFmtId="0" fontId="11" fillId="0" borderId="15" xfId="11" applyFont="1" applyBorder="1" applyAlignment="1">
      <alignment horizontal="center" vertical="center"/>
    </xf>
    <xf numFmtId="0" fontId="11" fillId="0" borderId="10" xfId="11" applyFont="1" applyBorder="1" applyAlignment="1">
      <alignment horizontal="center" vertical="center"/>
    </xf>
    <xf numFmtId="1" fontId="11" fillId="18" borderId="8" xfId="0" applyNumberFormat="1" applyFont="1" applyFill="1" applyBorder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080808"/>
      <color rgb="FFCA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0</xdr:row>
      <xdr:rowOff>85725</xdr:rowOff>
    </xdr:from>
    <xdr:to>
      <xdr:col>8</xdr:col>
      <xdr:colOff>131445</xdr:colOff>
      <xdr:row>1</xdr:row>
      <xdr:rowOff>487680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CB3F5F7F-3AE8-4BF7-B207-935871C3D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85725"/>
          <a:ext cx="1160145" cy="1163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B24"/>
  <sheetViews>
    <sheetView showGridLines="0" tabSelected="1" zoomScale="85" zoomScaleNormal="85" zoomScaleSheetLayoutView="80" workbookViewId="0">
      <selection activeCell="E24" sqref="E24:F24"/>
    </sheetView>
  </sheetViews>
  <sheetFormatPr baseColWidth="10" defaultColWidth="3.21875" defaultRowHeight="30" customHeight="1" x14ac:dyDescent="0.3"/>
  <cols>
    <col min="1" max="1" width="2.6640625" style="25" customWidth="1"/>
    <col min="2" max="2" width="21.33203125" style="46" customWidth="1"/>
    <col min="3" max="6" width="16.6640625" style="25" customWidth="1"/>
    <col min="7" max="7" width="3.44140625" style="25" bestFit="1" customWidth="1"/>
    <col min="8" max="16" width="3.77734375" style="25" bestFit="1" customWidth="1"/>
    <col min="17" max="80" width="5" style="25" bestFit="1" customWidth="1"/>
    <col min="81" max="16384" width="3.21875" style="25"/>
  </cols>
  <sheetData>
    <row r="1" spans="1:80" ht="60" customHeight="1" x14ac:dyDescent="0.3">
      <c r="B1" s="47" t="s">
        <v>0</v>
      </c>
      <c r="C1" s="26"/>
      <c r="D1" s="26"/>
      <c r="E1" s="26"/>
      <c r="F1" s="26"/>
    </row>
    <row r="2" spans="1:80" ht="49.5" customHeight="1" x14ac:dyDescent="0.3">
      <c r="A2" s="27"/>
      <c r="B2" s="28"/>
      <c r="C2" s="28"/>
      <c r="D2" s="29"/>
      <c r="E2" s="30"/>
      <c r="F2" s="1"/>
      <c r="G2" s="1"/>
      <c r="H2" s="27"/>
      <c r="I2" s="31"/>
      <c r="J2" s="31"/>
      <c r="K2" s="31"/>
      <c r="L2" s="31"/>
      <c r="M2" s="32"/>
      <c r="N2" s="33"/>
      <c r="O2" s="58"/>
      <c r="P2" s="59"/>
      <c r="Q2" s="59"/>
      <c r="R2" s="59"/>
      <c r="S2" s="59"/>
      <c r="T2" s="59"/>
      <c r="U2" s="59"/>
      <c r="V2" s="59"/>
    </row>
    <row r="3" spans="1:80" s="34" customFormat="1" ht="39.9" customHeight="1" x14ac:dyDescent="0.3">
      <c r="B3" s="60" t="s">
        <v>1</v>
      </c>
      <c r="C3" s="61" t="s">
        <v>2</v>
      </c>
      <c r="D3" s="61" t="s">
        <v>3</v>
      </c>
      <c r="E3" s="61" t="s">
        <v>4</v>
      </c>
      <c r="F3" s="61" t="s">
        <v>5</v>
      </c>
      <c r="G3" s="62" t="s">
        <v>6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4"/>
    </row>
    <row r="4" spans="1:80" ht="15.75" customHeight="1" x14ac:dyDescent="0.3">
      <c r="B4" s="60"/>
      <c r="C4" s="61"/>
      <c r="D4" s="61"/>
      <c r="E4" s="61"/>
      <c r="F4" s="61"/>
      <c r="G4" s="35">
        <v>1</v>
      </c>
      <c r="H4" s="35">
        <v>10</v>
      </c>
      <c r="I4" s="35">
        <v>20</v>
      </c>
      <c r="J4" s="35">
        <v>30</v>
      </c>
      <c r="K4" s="35">
        <v>40</v>
      </c>
      <c r="L4" s="36">
        <v>50</v>
      </c>
      <c r="M4" s="35">
        <v>60</v>
      </c>
      <c r="N4" s="35">
        <v>70</v>
      </c>
      <c r="O4" s="35">
        <v>80</v>
      </c>
      <c r="P4" s="35">
        <v>90</v>
      </c>
      <c r="Q4" s="35">
        <v>100</v>
      </c>
      <c r="R4" s="35">
        <v>110</v>
      </c>
      <c r="S4" s="35">
        <v>120</v>
      </c>
      <c r="T4" s="35">
        <v>130</v>
      </c>
      <c r="U4" s="35">
        <v>140</v>
      </c>
      <c r="V4" s="35">
        <v>150</v>
      </c>
      <c r="W4" s="35">
        <v>160</v>
      </c>
      <c r="X4" s="35">
        <v>170</v>
      </c>
      <c r="Y4" s="35">
        <v>180</v>
      </c>
      <c r="Z4" s="35">
        <v>190</v>
      </c>
      <c r="AA4" s="35">
        <v>200</v>
      </c>
      <c r="AB4" s="35">
        <v>210</v>
      </c>
      <c r="AC4" s="35">
        <v>220</v>
      </c>
      <c r="AD4" s="35">
        <v>230</v>
      </c>
      <c r="AE4" s="35">
        <v>240</v>
      </c>
      <c r="AF4" s="35">
        <v>250</v>
      </c>
      <c r="AG4" s="35">
        <v>260</v>
      </c>
      <c r="AH4" s="35">
        <v>270</v>
      </c>
      <c r="AI4" s="35">
        <v>280</v>
      </c>
      <c r="AJ4" s="35">
        <v>290</v>
      </c>
      <c r="AK4" s="35">
        <v>300</v>
      </c>
      <c r="AL4" s="35">
        <v>310</v>
      </c>
      <c r="AM4" s="35">
        <v>320</v>
      </c>
      <c r="AN4" s="35">
        <v>330</v>
      </c>
      <c r="AO4" s="35">
        <v>340</v>
      </c>
      <c r="AP4" s="35">
        <v>350</v>
      </c>
      <c r="AQ4" s="35">
        <v>360</v>
      </c>
      <c r="AR4" s="35">
        <v>370</v>
      </c>
      <c r="AS4" s="35">
        <v>380</v>
      </c>
      <c r="AT4" s="35">
        <v>390</v>
      </c>
      <c r="AU4" s="35">
        <v>400</v>
      </c>
      <c r="AV4" s="35">
        <v>410</v>
      </c>
      <c r="AW4" s="35">
        <v>420</v>
      </c>
      <c r="AX4" s="35">
        <v>430</v>
      </c>
      <c r="AY4" s="35">
        <v>440</v>
      </c>
      <c r="AZ4" s="35">
        <v>449.95555555555501</v>
      </c>
      <c r="BA4" s="35">
        <v>459.952657004831</v>
      </c>
      <c r="BB4" s="35">
        <v>469.94975845410602</v>
      </c>
      <c r="BC4" s="35">
        <v>479.94685990338098</v>
      </c>
      <c r="BD4" s="35">
        <v>489.94396135265703</v>
      </c>
      <c r="BE4" s="35">
        <v>499.94106280193199</v>
      </c>
      <c r="BF4" s="35">
        <v>509.93816425120701</v>
      </c>
      <c r="BG4" s="35">
        <v>519.935265700483</v>
      </c>
      <c r="BH4" s="35">
        <v>529.93236714975797</v>
      </c>
      <c r="BI4" s="35">
        <v>539.92946859903304</v>
      </c>
      <c r="BJ4" s="35">
        <v>549.92657004830903</v>
      </c>
      <c r="BK4" s="35">
        <v>559.923671497584</v>
      </c>
      <c r="BL4" s="35">
        <v>569.92077294685998</v>
      </c>
      <c r="BM4" s="35">
        <v>579.91787439613495</v>
      </c>
      <c r="BN4" s="35">
        <v>589.91497584541003</v>
      </c>
      <c r="BO4" s="35">
        <v>599.91207729468601</v>
      </c>
      <c r="BP4" s="35">
        <v>609.90917874396098</v>
      </c>
      <c r="BQ4" s="35">
        <v>619.90628019323594</v>
      </c>
      <c r="BR4" s="35">
        <v>629.90338164251204</v>
      </c>
      <c r="BS4" s="35">
        <v>639.90048309178701</v>
      </c>
      <c r="BT4" s="35">
        <v>649.89758454106197</v>
      </c>
      <c r="BU4" s="35">
        <v>659.89468599033796</v>
      </c>
      <c r="BV4" s="35">
        <v>669.89178743961304</v>
      </c>
      <c r="BW4" s="35">
        <v>679.88888888888903</v>
      </c>
      <c r="BX4" s="35">
        <v>689.88599033816297</v>
      </c>
      <c r="BY4" s="35">
        <v>699.88309178743896</v>
      </c>
      <c r="BZ4" s="35">
        <v>709.88019323671404</v>
      </c>
      <c r="CA4" s="35">
        <v>719.877294685989</v>
      </c>
      <c r="CB4" s="35">
        <v>729.87439613526499</v>
      </c>
    </row>
    <row r="5" spans="1:80" ht="30" customHeight="1" x14ac:dyDescent="0.3">
      <c r="B5" s="48" t="s">
        <v>7</v>
      </c>
      <c r="C5" s="2">
        <f>C6</f>
        <v>45901</v>
      </c>
      <c r="D5" s="2">
        <f>D9</f>
        <v>46010</v>
      </c>
      <c r="E5" s="3">
        <v>1</v>
      </c>
      <c r="F5" s="4">
        <f>SUM(F6:F9)</f>
        <v>80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</row>
    <row r="6" spans="1:80" ht="47.25" customHeight="1" x14ac:dyDescent="0.3">
      <c r="B6" s="49" t="s">
        <v>8</v>
      </c>
      <c r="C6" s="39">
        <v>45901</v>
      </c>
      <c r="D6" s="39">
        <v>45919</v>
      </c>
      <c r="E6" s="5">
        <v>1</v>
      </c>
      <c r="F6" s="6">
        <f>NETWORKDAYS(C6,D6)</f>
        <v>15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</row>
    <row r="7" spans="1:80" ht="48" customHeight="1" x14ac:dyDescent="0.3">
      <c r="B7" s="49" t="s">
        <v>9</v>
      </c>
      <c r="C7" s="39">
        <v>45922</v>
      </c>
      <c r="D7" s="39">
        <v>45961</v>
      </c>
      <c r="E7" s="7">
        <f>E6+F6</f>
        <v>16</v>
      </c>
      <c r="F7" s="6">
        <v>30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</row>
    <row r="8" spans="1:80" ht="57" customHeight="1" x14ac:dyDescent="0.3">
      <c r="B8" s="49" t="s">
        <v>10</v>
      </c>
      <c r="C8" s="39">
        <v>45963</v>
      </c>
      <c r="D8" s="39">
        <v>45989</v>
      </c>
      <c r="E8" s="7">
        <f t="shared" ref="E8:E9" si="0">E7+F7</f>
        <v>46</v>
      </c>
      <c r="F8" s="6">
        <f t="shared" ref="F8:F12" si="1">NETWORKDAYS(C8,D8)</f>
        <v>20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</row>
    <row r="9" spans="1:80" x14ac:dyDescent="0.3">
      <c r="B9" s="49" t="s">
        <v>11</v>
      </c>
      <c r="C9" s="39">
        <v>45992</v>
      </c>
      <c r="D9" s="39">
        <v>46010</v>
      </c>
      <c r="E9" s="7">
        <f t="shared" si="0"/>
        <v>66</v>
      </c>
      <c r="F9" s="6">
        <v>15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</row>
    <row r="10" spans="1:80" ht="45" x14ac:dyDescent="0.3">
      <c r="B10" s="50" t="s">
        <v>12</v>
      </c>
      <c r="C10" s="8">
        <f>C11</f>
        <v>46024</v>
      </c>
      <c r="D10" s="8">
        <f>D14</f>
        <v>46142</v>
      </c>
      <c r="E10" s="9">
        <v>98</v>
      </c>
      <c r="F10" s="10">
        <f>SUM(F11:F14)</f>
        <v>85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1:80" x14ac:dyDescent="0.3">
      <c r="B11" s="51" t="s">
        <v>13</v>
      </c>
      <c r="C11" s="40">
        <v>46024</v>
      </c>
      <c r="D11" s="40">
        <v>46079</v>
      </c>
      <c r="E11" s="11">
        <f>E9+F9</f>
        <v>81</v>
      </c>
      <c r="F11" s="12">
        <v>40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</row>
    <row r="12" spans="1:80" x14ac:dyDescent="0.3">
      <c r="B12" s="51" t="s">
        <v>14</v>
      </c>
      <c r="C12" s="40">
        <v>46080</v>
      </c>
      <c r="D12" s="40">
        <v>46100</v>
      </c>
      <c r="E12" s="11">
        <f>E11+F11</f>
        <v>121</v>
      </c>
      <c r="F12" s="12">
        <f t="shared" si="1"/>
        <v>15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</row>
    <row r="13" spans="1:80" x14ac:dyDescent="0.3">
      <c r="B13" s="51" t="s">
        <v>15</v>
      </c>
      <c r="C13" s="40">
        <v>46101</v>
      </c>
      <c r="D13" s="40">
        <v>46121</v>
      </c>
      <c r="E13" s="11">
        <f t="shared" ref="E13:E14" si="2">E12+F12</f>
        <v>136</v>
      </c>
      <c r="F13" s="12">
        <v>15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</row>
    <row r="14" spans="1:80" x14ac:dyDescent="0.3">
      <c r="B14" s="51" t="s">
        <v>16</v>
      </c>
      <c r="C14" s="40">
        <v>46122</v>
      </c>
      <c r="D14" s="40">
        <v>46142</v>
      </c>
      <c r="E14" s="11">
        <f t="shared" si="2"/>
        <v>151</v>
      </c>
      <c r="F14" s="12">
        <v>15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</row>
    <row r="15" spans="1:80" ht="30" customHeight="1" x14ac:dyDescent="0.3">
      <c r="B15" s="52" t="s">
        <v>17</v>
      </c>
      <c r="C15" s="13">
        <f>C16</f>
        <v>46146</v>
      </c>
      <c r="D15" s="13">
        <f>D17</f>
        <v>46240</v>
      </c>
      <c r="E15" s="14">
        <f>E10+F10</f>
        <v>183</v>
      </c>
      <c r="F15" s="15">
        <f>SUM(F16:F17)</f>
        <v>69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</row>
    <row r="16" spans="1:80" ht="45" x14ac:dyDescent="0.3">
      <c r="B16" s="53" t="s">
        <v>18</v>
      </c>
      <c r="C16" s="42">
        <v>46146</v>
      </c>
      <c r="D16" s="42">
        <v>46173</v>
      </c>
      <c r="E16" s="16">
        <f>E14+F14</f>
        <v>166</v>
      </c>
      <c r="F16" s="17">
        <v>20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</row>
    <row r="17" spans="2:80" x14ac:dyDescent="0.3">
      <c r="B17" s="53" t="s">
        <v>26</v>
      </c>
      <c r="C17" s="42">
        <v>46174</v>
      </c>
      <c r="D17" s="42">
        <v>46240</v>
      </c>
      <c r="E17" s="16">
        <f>E16+F16</f>
        <v>186</v>
      </c>
      <c r="F17" s="17">
        <v>49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</row>
    <row r="18" spans="2:80" ht="35.25" customHeight="1" x14ac:dyDescent="0.3">
      <c r="B18" s="54" t="s">
        <v>19</v>
      </c>
      <c r="C18" s="18">
        <f>C19</f>
        <v>46391</v>
      </c>
      <c r="D18" s="18">
        <f>D23</f>
        <v>46630</v>
      </c>
      <c r="E18" s="19">
        <f>E15+F15</f>
        <v>252</v>
      </c>
      <c r="F18" s="20">
        <f>SUM(F19:F23)</f>
        <v>288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</row>
    <row r="19" spans="2:80" x14ac:dyDescent="0.3">
      <c r="B19" s="55" t="s">
        <v>20</v>
      </c>
      <c r="C19" s="43">
        <v>46391</v>
      </c>
      <c r="D19" s="43">
        <v>46472</v>
      </c>
      <c r="E19" s="21">
        <f>E17+F17</f>
        <v>235</v>
      </c>
      <c r="F19" s="22">
        <v>60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</row>
    <row r="20" spans="2:80" x14ac:dyDescent="0.3">
      <c r="B20" s="55" t="s">
        <v>21</v>
      </c>
      <c r="C20" s="43">
        <v>46419</v>
      </c>
      <c r="D20" s="43">
        <v>46500</v>
      </c>
      <c r="E20" s="21">
        <f>E19+F19</f>
        <v>295</v>
      </c>
      <c r="F20" s="22">
        <v>60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</row>
    <row r="21" spans="2:80" ht="45" x14ac:dyDescent="0.3">
      <c r="B21" s="55" t="s">
        <v>22</v>
      </c>
      <c r="C21" s="43">
        <v>46447</v>
      </c>
      <c r="D21" s="43">
        <v>46528</v>
      </c>
      <c r="E21" s="21">
        <f t="shared" ref="E21:E23" si="3">E20+F20</f>
        <v>355</v>
      </c>
      <c r="F21" s="22">
        <v>60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</row>
    <row r="22" spans="2:80" ht="57" customHeight="1" x14ac:dyDescent="0.3">
      <c r="B22" s="55" t="s">
        <v>23</v>
      </c>
      <c r="C22" s="43">
        <v>46478</v>
      </c>
      <c r="D22" s="43">
        <v>46567</v>
      </c>
      <c r="E22" s="21">
        <f t="shared" si="3"/>
        <v>415</v>
      </c>
      <c r="F22" s="22">
        <v>64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2:80" x14ac:dyDescent="0.3">
      <c r="B23" s="56" t="s">
        <v>24</v>
      </c>
      <c r="C23" s="44">
        <v>46569</v>
      </c>
      <c r="D23" s="44">
        <v>46630</v>
      </c>
      <c r="E23" s="23">
        <f t="shared" si="3"/>
        <v>479</v>
      </c>
      <c r="F23" s="24">
        <v>44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</row>
    <row r="24" spans="2:80" ht="30" customHeight="1" x14ac:dyDescent="0.3">
      <c r="B24" s="57" t="s">
        <v>25</v>
      </c>
      <c r="C24" s="45">
        <f>C6</f>
        <v>45901</v>
      </c>
      <c r="D24" s="45">
        <f>D23</f>
        <v>46630</v>
      </c>
      <c r="E24" s="65">
        <f>F18+F15+F10+F5</f>
        <v>522</v>
      </c>
      <c r="F24" s="65"/>
    </row>
  </sheetData>
  <mergeCells count="8">
    <mergeCell ref="E24:F24"/>
    <mergeCell ref="O2:V2"/>
    <mergeCell ref="B3:B4"/>
    <mergeCell ref="C3:C4"/>
    <mergeCell ref="D3:D4"/>
    <mergeCell ref="E3:E4"/>
    <mergeCell ref="F3:F4"/>
    <mergeCell ref="G3:CB3"/>
  </mergeCells>
  <conditionalFormatting sqref="B24 E24 G24:BG24">
    <cfRule type="expression" dxfId="9" priority="2">
      <formula>TRUE</formula>
    </cfRule>
  </conditionalFormatting>
  <conditionalFormatting sqref="G4:CB4">
    <cfRule type="expression" dxfId="8" priority="8">
      <formula>G$4=période_sélectionnée</formula>
    </cfRule>
  </conditionalFormatting>
  <conditionalFormatting sqref="G5:CB23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G$4=période_sélectionnée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1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F2:G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e pourcentage du projet accompli au-delà du plan" sqref="N2" xr:uid="{00000000-0002-0000-0000-000006000000}"/>
    <dataValidation allowBlank="1" showInputMessage="1" showErrorMessage="1" prompt="Les périodes sont représentées de 1 à 60, de la cellule H4 à la cellule BO4 " sqref="G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D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5473D3-3F8D-4EDE-8127-FE951AC2D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df720-b74b-47f0-ac8c-756f86ab20e9"/>
    <ds:schemaRef ds:uri="8b37e543-33a6-4744-964f-87e4fc243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E6273C-5FBF-4C59-ABBF-2171BBD501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31814-7B68-4270-B886-1DCAEC453787}">
  <ds:schemaRefs>
    <ds:schemaRef ds:uri="http://schemas.microsoft.com/office/2006/metadata/properties"/>
    <ds:schemaRef ds:uri="http://schemas.microsoft.com/office/infopath/2007/PartnerControls"/>
    <ds:schemaRef ds:uri="8b37e543-33a6-4744-964f-87e4fc243583"/>
    <ds:schemaRef ds:uri="9e7df720-b74b-47f0-ac8c-756f86ab20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2025-07-15T16:20:57Z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MediaServiceImageTags">
    <vt:lpwstr/>
  </property>
</Properties>
</file>