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me\Downloads\"/>
    </mc:Choice>
  </mc:AlternateContent>
  <xr:revisionPtr revIDLastSave="0" documentId="8_{F7FF4CBD-FA2D-463D-A4E5-DEBF9E847D27}" xr6:coauthVersionLast="47" xr6:coauthVersionMax="47" xr10:uidLastSave="{00000000-0000-0000-0000-000000000000}"/>
  <bookViews>
    <workbookView xWindow="-120" yWindow="-120" windowWidth="29040" windowHeight="15720" xr2:uid="{A0D2E9B0-AD74-4C6A-A443-D35480FAB132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K28" i="2"/>
  <c r="I9" i="2"/>
  <c r="I7" i="2"/>
  <c r="I6" i="2"/>
  <c r="O8" i="2"/>
  <c r="N8" i="2"/>
  <c r="M8" i="2"/>
  <c r="L8" i="2"/>
  <c r="K8" i="2"/>
  <c r="J8" i="2"/>
  <c r="I8" i="2"/>
  <c r="H8" i="2"/>
  <c r="K14" i="2"/>
  <c r="J14" i="2"/>
  <c r="I14" i="2"/>
  <c r="H14" i="2"/>
  <c r="G14" i="2"/>
  <c r="F14" i="2"/>
  <c r="L14" i="2"/>
  <c r="G11" i="2"/>
  <c r="G10" i="2"/>
  <c r="G9" i="2"/>
  <c r="G8" i="2"/>
  <c r="G7" i="2"/>
  <c r="G6" i="2"/>
  <c r="G5" i="2"/>
  <c r="G13" i="2"/>
  <c r="H12" i="2"/>
  <c r="G12" i="2"/>
  <c r="F12" i="2"/>
  <c r="E12" i="2"/>
  <c r="C12" i="2"/>
  <c r="B12" i="2"/>
  <c r="U23" i="2"/>
  <c r="T23" i="2"/>
  <c r="S23" i="2"/>
  <c r="R23" i="2"/>
  <c r="Q23" i="2"/>
  <c r="P23" i="2"/>
  <c r="O23" i="2"/>
  <c r="N23" i="2"/>
  <c r="M23" i="2"/>
  <c r="L23" i="2"/>
  <c r="L25" i="2"/>
  <c r="J25" i="2"/>
  <c r="I25" i="2"/>
  <c r="G25" i="2"/>
  <c r="F25" i="2"/>
  <c r="K25" i="2"/>
  <c r="H25" i="2"/>
  <c r="H24" i="2"/>
  <c r="H23" i="2"/>
  <c r="H22" i="2"/>
  <c r="H21" i="2"/>
  <c r="H20" i="2"/>
  <c r="H19" i="2"/>
  <c r="H17" i="2"/>
  <c r="K23" i="2"/>
  <c r="K22" i="2"/>
  <c r="K21" i="2"/>
  <c r="K19" i="2"/>
  <c r="K17" i="2"/>
  <c r="K20" i="2"/>
  <c r="K18" i="2"/>
  <c r="J18" i="2"/>
  <c r="I18" i="2"/>
  <c r="H18" i="2"/>
  <c r="F18" i="2"/>
  <c r="E18" i="2"/>
  <c r="C18" i="2"/>
  <c r="G18" i="2"/>
  <c r="D20" i="2"/>
  <c r="D19" i="2"/>
  <c r="D18" i="2"/>
  <c r="D17" i="2"/>
  <c r="D16" i="2"/>
  <c r="D15" i="2"/>
  <c r="D14" i="2"/>
  <c r="D13" i="2"/>
  <c r="D12" i="2"/>
</calcChain>
</file>

<file path=xl/sharedStrings.xml><?xml version="1.0" encoding="utf-8"?>
<sst xmlns="http://schemas.openxmlformats.org/spreadsheetml/2006/main" count="122" uniqueCount="50">
  <si>
    <t>Программное обеспечение компьютера</t>
  </si>
  <si>
    <t>кроссворд</t>
  </si>
  <si>
    <t>Тема:</t>
  </si>
  <si>
    <t>Какое программное обеспечение предназначено для защиты компьютера от вредоносных программ?</t>
  </si>
  <si>
    <t>а</t>
  </si>
  <si>
    <t>н</t>
  </si>
  <si>
    <t>т</t>
  </si>
  <si>
    <t>и</t>
  </si>
  <si>
    <t>в</t>
  </si>
  <si>
    <t>р</t>
  </si>
  <si>
    <t>у</t>
  </si>
  <si>
    <t>с</t>
  </si>
  <si>
    <t>Как называется программа для просмотра веб-страниц?</t>
  </si>
  <si>
    <t>б</t>
  </si>
  <si>
    <t>з</t>
  </si>
  <si>
    <t>е</t>
  </si>
  <si>
    <t>По вертикали</t>
  </si>
  <si>
    <t>По горизонтали</t>
  </si>
  <si>
    <t>Какое программное обеспечение позволяет прослушивать музыку на компьютере?</t>
  </si>
  <si>
    <t>д</t>
  </si>
  <si>
    <t>о</t>
  </si>
  <si>
    <t>п</t>
  </si>
  <si>
    <t>л</t>
  </si>
  <si>
    <t>Какой термин обозначает набор инструкций, выполняемых компьютером?</t>
  </si>
  <si>
    <t>г</t>
  </si>
  <si>
    <t>м</t>
  </si>
  <si>
    <t>й</t>
  </si>
  <si>
    <t>Что обеспечивает связь между аппаратным обеспечением компьютера и операционной системой?</t>
  </si>
  <si>
    <t>ф</t>
  </si>
  <si>
    <t>Какой термин обозначает виртуальное пространство, где пользователи могут взаимодействовать с компьютерной системой?</t>
  </si>
  <si>
    <t>Какое программное обеспечение позволяет создавать и редактировать таблицы?</t>
  </si>
  <si>
    <t>ч</t>
  </si>
  <si>
    <t>к</t>
  </si>
  <si>
    <t>специальное место на диске, в котором хранятся имена файлов, сведения о размере файлов и т. д.</t>
  </si>
  <si>
    <t>ь</t>
  </si>
  <si>
    <t>последовательность из имен каталогов, разделенных знаком «/»</t>
  </si>
  <si>
    <t>ш</t>
  </si>
  <si>
    <t>Перед отключением компьютера информацию можно сохранить в какой памяти</t>
  </si>
  <si>
    <t>Программа, предназначенная для автоматизации процессов построения на экране дисплея графических изображений.( … редактор)</t>
  </si>
  <si>
    <t>2</t>
  </si>
  <si>
    <t>5</t>
  </si>
  <si>
    <t>10</t>
  </si>
  <si>
    <t>1</t>
  </si>
  <si>
    <t>7</t>
  </si>
  <si>
    <t>8</t>
  </si>
  <si>
    <t>9</t>
  </si>
  <si>
    <t>3</t>
  </si>
  <si>
    <t>4</t>
  </si>
  <si>
    <t>6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</si>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</sst>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8"/>
      <color rgb="FF000000"/>
      <name val="Calibri"/>
      <family val="2"/>
      <charset val="204"/>
      <scheme val="minor"/>
    </font>
    <font>
      <b/>
      <i/>
      <sz val="16"/>
      <color rgb="FF000000"/>
      <name val="Calibri"/>
      <family val="2"/>
      <charset val="204"/>
      <scheme val="minor"/>
    </font>
    <font>
      <b/>
      <sz val="16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/>
    <xf numFmtId="0" fontId="5" fillId="3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F77D-132A-4327-B991-85152C888978}">
  <dimension ref="A2:Z29"/>
  <sheetViews>
    <sheetView tabSelected="1" workbookViewId="0">
      <selection activeCell="K31" sqref="K31"/>
    </sheetView>
  </sheetViews>
  <sheetFormatPr defaultRowHeight="15" x14ac:dyDescent="0.25"/>
  <cols>
    <col min="7" max="7" width="9.140625" customWidth="1"/>
    <col min="24" max="24" width="17.5703125" customWidth="1"/>
  </cols>
  <sheetData>
    <row r="2" spans="1:26" ht="23.25" x14ac:dyDescent="0.35">
      <c r="B2" s="2" t="s">
        <v>2</v>
      </c>
      <c r="C2" s="6" t="s">
        <v>0</v>
      </c>
      <c r="D2" s="6"/>
      <c r="E2" s="6"/>
      <c r="F2" s="6"/>
      <c r="G2" s="6"/>
      <c r="H2" s="6"/>
      <c r="I2" s="6"/>
    </row>
    <row r="3" spans="1:26" x14ac:dyDescent="0.25">
      <c r="D3" s="1" t="s">
        <v>1</v>
      </c>
      <c r="E3" s="1"/>
      <c r="F3" s="1"/>
      <c r="G3" s="1"/>
    </row>
    <row r="4" spans="1:26" x14ac:dyDescent="0.25">
      <c r="G4" s="4">
        <v>2</v>
      </c>
    </row>
    <row r="5" spans="1:26" x14ac:dyDescent="0.25">
      <c r="G5" s="11"/>
      <c r="I5" s="4">
        <v>5</v>
      </c>
    </row>
    <row r="6" spans="1:26" x14ac:dyDescent="0.25">
      <c r="G6" s="11"/>
      <c r="I6" s="11"/>
    </row>
    <row r="7" spans="1:26" x14ac:dyDescent="0.25">
      <c r="G7" s="11"/>
      <c r="I7" s="11"/>
    </row>
    <row r="8" spans="1:26" x14ac:dyDescent="0.25">
      <c r="F8" s="3">
        <v>10</v>
      </c>
      <c r="G8" s="11"/>
      <c r="H8" s="11"/>
      <c r="I8" s="11"/>
      <c r="J8" s="11"/>
      <c r="K8" s="11"/>
      <c r="L8" s="11"/>
      <c r="M8" s="11"/>
      <c r="N8" s="11"/>
      <c r="O8" s="11"/>
    </row>
    <row r="9" spans="1:26" ht="18" customHeight="1" x14ac:dyDescent="0.25">
      <c r="G9" s="11"/>
      <c r="I9" s="11"/>
    </row>
    <row r="10" spans="1:26" ht="15" customHeight="1" x14ac:dyDescent="0.35">
      <c r="G10" s="11"/>
      <c r="N10" s="8" t="s">
        <v>16</v>
      </c>
      <c r="O10" s="8"/>
      <c r="P10" s="8"/>
      <c r="Q10" s="8"/>
      <c r="R10" s="7"/>
      <c r="S10" s="7"/>
      <c r="T10" s="7"/>
      <c r="U10" s="7"/>
      <c r="V10" s="7"/>
      <c r="W10" s="7"/>
    </row>
    <row r="11" spans="1:26" x14ac:dyDescent="0.25">
      <c r="D11" s="4">
        <v>1</v>
      </c>
      <c r="G11" s="11"/>
      <c r="M11" s="3">
        <v>1</v>
      </c>
      <c r="N11" s="5" t="s">
        <v>3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6" x14ac:dyDescent="0.25">
      <c r="A12" s="3">
        <v>7</v>
      </c>
      <c r="B12" s="11"/>
      <c r="C12" s="11"/>
      <c r="D12" s="11"/>
      <c r="E12" s="11"/>
      <c r="F12" s="11"/>
      <c r="G12" s="11"/>
      <c r="H12" s="11"/>
      <c r="M12" s="3">
        <v>2</v>
      </c>
      <c r="N12" s="5" t="s">
        <v>18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6" x14ac:dyDescent="0.25">
      <c r="D13" s="11"/>
      <c r="G13" s="11"/>
      <c r="M13" s="3">
        <v>3</v>
      </c>
      <c r="N13" s="5" t="s">
        <v>30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6" x14ac:dyDescent="0.25">
      <c r="D14" s="11"/>
      <c r="E14" s="3">
        <v>9</v>
      </c>
      <c r="F14" s="11"/>
      <c r="G14" s="11"/>
      <c r="H14" s="11"/>
      <c r="I14" s="11"/>
      <c r="J14" s="11"/>
      <c r="K14" s="11"/>
      <c r="L14" s="11"/>
      <c r="M14" s="3">
        <v>4</v>
      </c>
      <c r="N14" s="5" t="s">
        <v>33</v>
      </c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6" x14ac:dyDescent="0.25">
      <c r="D15" s="11"/>
      <c r="M15" s="3">
        <v>5</v>
      </c>
      <c r="N15" s="5" t="s">
        <v>35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6" x14ac:dyDescent="0.25">
      <c r="D16" s="11"/>
      <c r="H16" s="4">
        <v>3</v>
      </c>
      <c r="K16" s="4">
        <v>4</v>
      </c>
      <c r="M16" s="3">
        <v>6</v>
      </c>
      <c r="N16" s="5" t="s">
        <v>38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2:25" ht="19.5" customHeight="1" x14ac:dyDescent="0.35">
      <c r="D17" s="11"/>
      <c r="H17" s="11"/>
      <c r="K17" s="10"/>
      <c r="N17" s="8" t="s">
        <v>17</v>
      </c>
      <c r="O17" s="8"/>
      <c r="P17" s="8"/>
      <c r="Q17" s="8"/>
    </row>
    <row r="18" spans="2:25" x14ac:dyDescent="0.25">
      <c r="B18" s="3">
        <v>8</v>
      </c>
      <c r="C18" s="11"/>
      <c r="D18" s="11"/>
      <c r="E18" s="11"/>
      <c r="F18" s="11"/>
      <c r="G18" s="11"/>
      <c r="H18" s="11"/>
      <c r="I18" s="11"/>
      <c r="J18" s="11"/>
      <c r="K18" s="10"/>
      <c r="M18" s="3">
        <v>7</v>
      </c>
      <c r="N18" s="5" t="s">
        <v>12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2:25" x14ac:dyDescent="0.25">
      <c r="D19" s="11"/>
      <c r="H19" s="11"/>
      <c r="K19" s="10"/>
      <c r="M19" s="3">
        <v>8</v>
      </c>
      <c r="N19" s="5" t="s">
        <v>23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2:25" x14ac:dyDescent="0.25">
      <c r="D20" s="11"/>
      <c r="H20" s="11"/>
      <c r="K20" s="10"/>
      <c r="M20" s="3">
        <v>9</v>
      </c>
      <c r="N20" s="5" t="s">
        <v>27</v>
      </c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2:25" x14ac:dyDescent="0.25">
      <c r="H21" s="11"/>
      <c r="K21" s="10"/>
      <c r="M21" s="3">
        <v>10</v>
      </c>
      <c r="N21" s="5" t="s">
        <v>29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2:25" x14ac:dyDescent="0.25">
      <c r="H22" s="11"/>
      <c r="K22" s="10"/>
      <c r="M22" s="3">
        <v>11</v>
      </c>
      <c r="N22" s="5" t="s">
        <v>37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2:25" x14ac:dyDescent="0.25">
      <c r="H23" s="11"/>
      <c r="J23" s="3">
        <v>6</v>
      </c>
      <c r="K23" s="10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2:25" x14ac:dyDescent="0.25">
      <c r="H24" s="11"/>
    </row>
    <row r="25" spans="2:25" x14ac:dyDescent="0.25">
      <c r="E25" s="3">
        <v>11</v>
      </c>
      <c r="F25" s="11"/>
      <c r="G25" s="11"/>
      <c r="H25" s="11"/>
      <c r="I25" s="11"/>
      <c r="J25" s="11"/>
      <c r="K25" s="10"/>
      <c r="L25" s="11"/>
    </row>
    <row r="29" spans="2:25" x14ac:dyDescent="0.25">
      <c r="M29" s="7" t="str">
        <f>IF(Лист2!K28=79,"Молодец все правильно","Подумай еще")</f>
        <v>Подумай еще</v>
      </c>
      <c r="N29" s="7"/>
      <c r="O29" s="7"/>
    </row>
  </sheetData>
  <mergeCells count="16">
    <mergeCell ref="M29:O29"/>
    <mergeCell ref="N22:Y22"/>
    <mergeCell ref="N16:Z16"/>
    <mergeCell ref="N19:X19"/>
    <mergeCell ref="N20:X20"/>
    <mergeCell ref="C2:I2"/>
    <mergeCell ref="N21:Y21"/>
    <mergeCell ref="N13:X13"/>
    <mergeCell ref="N14:X14"/>
    <mergeCell ref="N15:X15"/>
    <mergeCell ref="R10:W10"/>
    <mergeCell ref="N11:X11"/>
    <mergeCell ref="N18:X18"/>
    <mergeCell ref="N10:Q10"/>
    <mergeCell ref="N17:Q17"/>
    <mergeCell ref="N12:X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1CE4-813D-4A4C-BDE8-601EF1BEE2BE}">
  <dimension ref="A2:Z28"/>
  <sheetViews>
    <sheetView zoomScaleNormal="100" workbookViewId="0">
      <selection activeCell="K28" sqref="K28"/>
    </sheetView>
  </sheetViews>
  <sheetFormatPr defaultRowHeight="15" x14ac:dyDescent="0.25"/>
  <sheetData>
    <row r="2" spans="1:26" ht="23.25" x14ac:dyDescent="0.35">
      <c r="B2" s="2"/>
      <c r="C2" s="6"/>
      <c r="D2" s="6"/>
      <c r="E2" s="6"/>
      <c r="F2" s="6"/>
      <c r="G2" s="6"/>
      <c r="H2" s="6"/>
      <c r="I2" s="6"/>
    </row>
    <row r="3" spans="1:26" x14ac:dyDescent="0.25">
      <c r="D3" s="1"/>
      <c r="E3" s="1"/>
      <c r="F3" s="1"/>
      <c r="G3" s="1"/>
    </row>
    <row r="4" spans="1:26" x14ac:dyDescent="0.25">
      <c r="G4" s="28" t="s">
        <v>39</v>
      </c>
    </row>
    <row r="5" spans="1:26" x14ac:dyDescent="0.25">
      <c r="G5" s="11">
        <f>IF(Лист1!G5="а",1,0)</f>
        <v>0</v>
      </c>
      <c r="I5" s="29" t="s">
        <v>40</v>
      </c>
    </row>
    <row r="6" spans="1:26" x14ac:dyDescent="0.25">
      <c r="G6" s="11">
        <f>IF(Лист1!G6="у",1,0)</f>
        <v>0</v>
      </c>
      <c r="I6" s="11">
        <f>IF(Лист1!I6="п",1,0)</f>
        <v>0</v>
      </c>
    </row>
    <row r="7" spans="1:26" x14ac:dyDescent="0.25">
      <c r="G7" s="11">
        <f>IF(Лист1!G7="д",1,0)</f>
        <v>0</v>
      </c>
      <c r="I7" s="11">
        <f>IF(Лист1!I7="у",1,0)</f>
        <v>0</v>
      </c>
    </row>
    <row r="8" spans="1:26" x14ac:dyDescent="0.25">
      <c r="F8" s="29" t="s">
        <v>41</v>
      </c>
      <c r="G8" s="11">
        <f>IF(Лист1!G8="и",1,0)</f>
        <v>0</v>
      </c>
      <c r="H8" s="11">
        <f>IF(Лист1!H8="н",1,0)</f>
        <v>0</v>
      </c>
      <c r="I8" s="11">
        <f>IF(Лист1!I8="т",1,0)</f>
        <v>0</v>
      </c>
      <c r="J8" s="11">
        <f>IF(Лист1!J8="е",1,0)</f>
        <v>0</v>
      </c>
      <c r="K8" s="11">
        <f>IF(Лист1!K8="р",1,0)</f>
        <v>0</v>
      </c>
      <c r="L8" s="11">
        <f>IF(Лист1!L8="ф",1,0)</f>
        <v>0</v>
      </c>
      <c r="M8" s="11">
        <f>IF(Лист1!M8="е",1,0)</f>
        <v>0</v>
      </c>
      <c r="N8" s="11">
        <f>IF(Лист1!N8="й",1,0)</f>
        <v>0</v>
      </c>
      <c r="O8" s="11">
        <f>IF(Лист1!O8="с",1,0)</f>
        <v>0</v>
      </c>
    </row>
    <row r="9" spans="1:26" x14ac:dyDescent="0.25">
      <c r="G9" s="11">
        <f>IF(Лист1!G9="о",1,0)</f>
        <v>0</v>
      </c>
      <c r="I9" s="11">
        <f>IF(Лист1!I9="ь",1,0)</f>
        <v>0</v>
      </c>
    </row>
    <row r="10" spans="1:26" ht="16.5" customHeight="1" x14ac:dyDescent="0.35">
      <c r="G10" s="11">
        <f>IF(Лист1!G10="п",1,0)</f>
        <v>0</v>
      </c>
      <c r="N10" s="8"/>
      <c r="O10" s="8"/>
      <c r="P10" s="8"/>
      <c r="Q10" s="8"/>
      <c r="R10" s="7"/>
      <c r="S10" s="7"/>
      <c r="T10" s="7"/>
      <c r="U10" s="7"/>
      <c r="V10" s="7"/>
      <c r="W10" s="7"/>
    </row>
    <row r="11" spans="1:26" x14ac:dyDescent="0.25">
      <c r="D11" s="29" t="s">
        <v>42</v>
      </c>
      <c r="G11" s="11">
        <f>IF(Лист1!G11="л",1,0)</f>
        <v>0</v>
      </c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6" x14ac:dyDescent="0.25">
      <c r="A12" s="29" t="s">
        <v>43</v>
      </c>
      <c r="B12" s="11">
        <f>IF(Лист1!B12="б",1,0)</f>
        <v>0</v>
      </c>
      <c r="C12" s="11">
        <f>IF(Лист1!C12="р",1,0)</f>
        <v>0</v>
      </c>
      <c r="D12" s="11">
        <f>IF(Лист1!D12="а",1,0)</f>
        <v>0</v>
      </c>
      <c r="E12" s="11">
        <f>IF(Лист1!E12="у",1,0)</f>
        <v>0</v>
      </c>
      <c r="F12" s="11">
        <f>IF(Лист1!F12="з",1,0)</f>
        <v>0</v>
      </c>
      <c r="G12" s="11">
        <f>IF(Лист1!G12="е",1,0)</f>
        <v>0</v>
      </c>
      <c r="H12" s="11">
        <f>IF(Лист1!H12="р",1,0)</f>
        <v>0</v>
      </c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6" x14ac:dyDescent="0.25">
      <c r="D13" s="11">
        <f>IF(Лист1!D13="н",1,0)</f>
        <v>0</v>
      </c>
      <c r="G13" s="11">
        <f>IF(Лист1!G13="е",1,0)</f>
        <v>0</v>
      </c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6" x14ac:dyDescent="0.25">
      <c r="D14" s="11">
        <f>IF(Лист1!D14="т",1,0)</f>
        <v>0</v>
      </c>
      <c r="E14" s="29" t="s">
        <v>45</v>
      </c>
      <c r="F14" s="11">
        <f>IF(Лист1!F14="д",1,0)</f>
        <v>0</v>
      </c>
      <c r="G14" s="11">
        <f>IF(Лист1!G14="р",1,0)</f>
        <v>0</v>
      </c>
      <c r="H14" s="11">
        <f>IF(Лист1!H14="а",1,0)</f>
        <v>0</v>
      </c>
      <c r="I14" s="11">
        <f>IF(Лист1!I14="й",1,0)</f>
        <v>0</v>
      </c>
      <c r="J14" s="11">
        <f>IF(Лист1!J14="в",1,0)</f>
        <v>0</v>
      </c>
      <c r="K14" s="11">
        <f>IF(Лист1!K14="е",1,0)</f>
        <v>0</v>
      </c>
      <c r="L14" s="11">
        <f>IF(Лист1!L14="р",1,0)</f>
        <v>0</v>
      </c>
      <c r="M14" s="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6" x14ac:dyDescent="0.25">
      <c r="D15" s="11">
        <f>IF(Лист1!D15="и",1,0)</f>
        <v>0</v>
      </c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6" x14ac:dyDescent="0.25">
      <c r="D16" s="11">
        <f>IF(Лист1!D16="в",1,0)</f>
        <v>0</v>
      </c>
      <c r="H16" s="29" t="s">
        <v>46</v>
      </c>
      <c r="K16" s="29" t="s">
        <v>47</v>
      </c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2:25" ht="21" x14ac:dyDescent="0.35">
      <c r="D17" s="11">
        <f>IF(Лист1!D17="и",1,0)</f>
        <v>0</v>
      </c>
      <c r="H17" s="11">
        <f>IF(Лист1!H17="т",1,0)</f>
        <v>0</v>
      </c>
      <c r="K17" s="11">
        <f>IF(Лист1!K17="к",1,0)</f>
        <v>0</v>
      </c>
      <c r="N17" s="8"/>
      <c r="O17" s="8"/>
      <c r="P17" s="8"/>
      <c r="Q17" s="8"/>
    </row>
    <row r="18" spans="2:25" x14ac:dyDescent="0.25">
      <c r="B18" s="29" t="s">
        <v>44</v>
      </c>
      <c r="C18" s="11">
        <f>IF(Лист1!C18="п",1,0)</f>
        <v>0</v>
      </c>
      <c r="D18" s="11">
        <f>IF(Лист1!D18="р",1,0)</f>
        <v>0</v>
      </c>
      <c r="E18" s="11">
        <f>IF(Лист1!E18="о",1,0)</f>
        <v>0</v>
      </c>
      <c r="F18" s="11">
        <f>IF(Лист1!F18="г",1,0)</f>
        <v>0</v>
      </c>
      <c r="G18" s="11">
        <f>IF(Лист1!G18="р",1,0)</f>
        <v>0</v>
      </c>
      <c r="H18" s="11">
        <f>IF(Лист1!H18="а",1,0)</f>
        <v>0</v>
      </c>
      <c r="I18" s="11">
        <f>IF(Лист1!I18="м",1,0)</f>
        <v>0</v>
      </c>
      <c r="J18" s="11">
        <f>IF(Лист1!J18="м",1,0)</f>
        <v>0</v>
      </c>
      <c r="K18" s="11">
        <f>IF(Лист1!K18="а",1,0)</f>
        <v>0</v>
      </c>
      <c r="M18" s="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2:25" x14ac:dyDescent="0.25">
      <c r="D19" s="11">
        <f>IF(Лист1!D19="у",1,0)</f>
        <v>0</v>
      </c>
      <c r="H19" s="11">
        <f>IF(Лист1!H19="б",1,0)</f>
        <v>0</v>
      </c>
      <c r="K19" s="11">
        <f>IF(Лист1!K19="т",1,0)</f>
        <v>0</v>
      </c>
      <c r="M19" s="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2:25" x14ac:dyDescent="0.25">
      <c r="D20" s="11">
        <f>IF(Лист1!D20="с",1,0)</f>
        <v>0</v>
      </c>
      <c r="H20" s="11">
        <f>IF(Лист1!H20="л",1,0)</f>
        <v>0</v>
      </c>
      <c r="K20" s="11">
        <f>IF(Лист1!K20="а",1,0)</f>
        <v>0</v>
      </c>
      <c r="M20" s="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2:25" x14ac:dyDescent="0.25">
      <c r="H21" s="11">
        <f>IF(Лист1!H21="и",1,0)</f>
        <v>0</v>
      </c>
      <c r="K21" s="11">
        <f>IF(Лист1!K21="л",1,0)</f>
        <v>0</v>
      </c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2:25" x14ac:dyDescent="0.25">
      <c r="H22" s="11">
        <f>IF(Лист1!H22="ч",1,0)</f>
        <v>0</v>
      </c>
      <c r="K22" s="11">
        <f>IF(Лист1!K22="о",1,0)</f>
        <v>0</v>
      </c>
      <c r="M22" s="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2:25" x14ac:dyDescent="0.25">
      <c r="H23" s="11">
        <f>IF(Лист1!H23="н",1,0)</f>
        <v>0</v>
      </c>
      <c r="J23" s="29" t="s">
        <v>48</v>
      </c>
      <c r="K23" s="11">
        <f>IF(Лист1!K23="г",1,0)</f>
        <v>0</v>
      </c>
      <c r="L23" s="11">
        <f>IF(Лист1!L23="р",1,0)</f>
        <v>0</v>
      </c>
      <c r="M23" s="11">
        <f>IF(Лист1!M23="а",1,0)</f>
        <v>0</v>
      </c>
      <c r="N23" s="11">
        <f>IF(Лист1!N23="ф",1,0)</f>
        <v>0</v>
      </c>
      <c r="O23" s="11">
        <f>IF(Лист1!O23="и",1,0)</f>
        <v>0</v>
      </c>
      <c r="P23" s="11">
        <f>IF(Лист1!P23="ч",1,0)</f>
        <v>0</v>
      </c>
      <c r="Q23" s="11">
        <f>IF(Лист1!Q23="е",1,0)</f>
        <v>0</v>
      </c>
      <c r="R23" s="11">
        <f>IF(Лист1!R23="с",1,0)</f>
        <v>0</v>
      </c>
      <c r="S23" s="11">
        <f>IF(Лист1!S23="к",1,0)</f>
        <v>0</v>
      </c>
      <c r="T23" s="11">
        <f>IF(Лист1!T23="и",1,0)</f>
        <v>0</v>
      </c>
      <c r="U23" s="11">
        <f>IF(Лист1!U23="й",1,0)</f>
        <v>0</v>
      </c>
    </row>
    <row r="24" spans="2:25" x14ac:dyDescent="0.25">
      <c r="H24" s="11">
        <f>IF(Лист1!H24="о",1,0)</f>
        <v>0</v>
      </c>
    </row>
    <row r="25" spans="2:25" x14ac:dyDescent="0.25">
      <c r="E25" s="29" t="s">
        <v>49</v>
      </c>
      <c r="F25" s="11">
        <f>IF(Лист1!F25="в",1,0)</f>
        <v>0</v>
      </c>
      <c r="G25" s="11">
        <f>IF(Лист1!G25="н",1,0)</f>
        <v>0</v>
      </c>
      <c r="H25" s="11">
        <f>IF(Лист1!H25="е",1,0)</f>
        <v>0</v>
      </c>
      <c r="I25" s="11">
        <f>IF(Лист1!I25="ш",1,0)</f>
        <v>0</v>
      </c>
      <c r="J25" s="11">
        <f>IF(Лист1!J25="н",1,0)</f>
        <v>0</v>
      </c>
      <c r="K25" s="11">
        <f>IF(Лист1!K25="е",1,0)</f>
        <v>0</v>
      </c>
      <c r="L25" s="11">
        <f>IF(Лист1!L25="й",1,0)</f>
        <v>0</v>
      </c>
    </row>
    <row r="28" spans="2:25" x14ac:dyDescent="0.25">
      <c r="K28">
        <f>(SUM(B4:Z26))</f>
        <v>0</v>
      </c>
    </row>
  </sheetData>
  <mergeCells count="15">
    <mergeCell ref="N16:Z16"/>
    <mergeCell ref="N17:Q17"/>
    <mergeCell ref="N18:X18"/>
    <mergeCell ref="N19:X19"/>
    <mergeCell ref="N20:X20"/>
    <mergeCell ref="N21:Y21"/>
    <mergeCell ref="C2:I2"/>
    <mergeCell ref="N10:Q10"/>
    <mergeCell ref="R10:W10"/>
    <mergeCell ref="N11:X11"/>
    <mergeCell ref="N12:X12"/>
    <mergeCell ref="N13:X13"/>
    <mergeCell ref="N14:X14"/>
    <mergeCell ref="N15:X15"/>
    <mergeCell ref="N22:Y22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B7BC-212E-4F5F-A25B-F1EF13524E03}">
  <dimension ref="A3:Z27"/>
  <sheetViews>
    <sheetView workbookViewId="0">
      <selection activeCell="A6" sqref="A6:Z27"/>
    </sheetView>
  </sheetViews>
  <sheetFormatPr defaultRowHeight="15" x14ac:dyDescent="0.25"/>
  <sheetData>
    <row r="3" spans="1:26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23.25" x14ac:dyDescent="0.35">
      <c r="A4" s="12"/>
      <c r="B4" s="13" t="s">
        <v>2</v>
      </c>
      <c r="C4" s="24" t="s">
        <v>0</v>
      </c>
      <c r="D4" s="24"/>
      <c r="E4" s="24"/>
      <c r="F4" s="24"/>
      <c r="G4" s="24"/>
      <c r="H4" s="24"/>
      <c r="I4" s="24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25">
      <c r="A5" s="12"/>
      <c r="B5" s="12"/>
      <c r="C5" s="12"/>
      <c r="D5" s="14" t="s">
        <v>1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12"/>
      <c r="B6" s="12"/>
      <c r="C6" s="12"/>
      <c r="D6" s="12"/>
      <c r="E6" s="12"/>
      <c r="F6" s="12"/>
      <c r="G6" s="4">
        <v>2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12"/>
      <c r="B7" s="12"/>
      <c r="C7" s="12"/>
      <c r="D7" s="12"/>
      <c r="E7" s="12"/>
      <c r="F7" s="12"/>
      <c r="G7" s="15" t="s">
        <v>4</v>
      </c>
      <c r="H7" s="12"/>
      <c r="I7" s="4">
        <v>5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5">
      <c r="A8" s="12"/>
      <c r="B8" s="12"/>
      <c r="C8" s="12"/>
      <c r="D8" s="12"/>
      <c r="E8" s="12"/>
      <c r="F8" s="12"/>
      <c r="G8" s="16" t="s">
        <v>10</v>
      </c>
      <c r="H8" s="12"/>
      <c r="I8" s="15" t="s">
        <v>21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5">
      <c r="A9" s="12"/>
      <c r="B9" s="12"/>
      <c r="C9" s="12"/>
      <c r="D9" s="12"/>
      <c r="E9" s="12"/>
      <c r="F9" s="12"/>
      <c r="G9" s="16" t="s">
        <v>19</v>
      </c>
      <c r="H9" s="12"/>
      <c r="I9" s="16" t="s">
        <v>10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5">
      <c r="A10" s="12"/>
      <c r="B10" s="12"/>
      <c r="C10" s="12"/>
      <c r="D10" s="12"/>
      <c r="E10" s="12"/>
      <c r="F10" s="3">
        <v>10</v>
      </c>
      <c r="G10" s="16" t="s">
        <v>7</v>
      </c>
      <c r="H10" s="17" t="s">
        <v>5</v>
      </c>
      <c r="I10" s="18" t="s">
        <v>6</v>
      </c>
      <c r="J10" s="17" t="s">
        <v>15</v>
      </c>
      <c r="K10" s="17" t="s">
        <v>9</v>
      </c>
      <c r="L10" s="17" t="s">
        <v>28</v>
      </c>
      <c r="M10" s="17" t="s">
        <v>15</v>
      </c>
      <c r="N10" s="17" t="s">
        <v>26</v>
      </c>
      <c r="O10" s="17" t="s">
        <v>11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5">
      <c r="A11" s="12"/>
      <c r="B11" s="12"/>
      <c r="C11" s="12"/>
      <c r="D11" s="12"/>
      <c r="E11" s="12"/>
      <c r="F11" s="12"/>
      <c r="G11" s="16" t="s">
        <v>20</v>
      </c>
      <c r="H11" s="12"/>
      <c r="I11" s="16" t="s">
        <v>34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1" x14ac:dyDescent="0.35">
      <c r="A12" s="12"/>
      <c r="B12" s="12"/>
      <c r="C12" s="12"/>
      <c r="D12" s="12"/>
      <c r="E12" s="12"/>
      <c r="F12" s="12"/>
      <c r="G12" s="16" t="s">
        <v>21</v>
      </c>
      <c r="H12" s="12"/>
      <c r="I12" s="12"/>
      <c r="J12" s="12"/>
      <c r="K12" s="12"/>
      <c r="L12" s="12"/>
      <c r="M12" s="12"/>
      <c r="N12" s="25" t="s">
        <v>16</v>
      </c>
      <c r="O12" s="25"/>
      <c r="P12" s="25"/>
      <c r="Q12" s="25"/>
      <c r="R12" s="26"/>
      <c r="S12" s="26"/>
      <c r="T12" s="26"/>
      <c r="U12" s="26"/>
      <c r="V12" s="26"/>
      <c r="W12" s="26"/>
      <c r="X12" s="12"/>
      <c r="Y12" s="12"/>
      <c r="Z12" s="12"/>
    </row>
    <row r="13" spans="1:26" x14ac:dyDescent="0.25">
      <c r="A13" s="12"/>
      <c r="B13" s="12"/>
      <c r="C13" s="12"/>
      <c r="D13" s="4">
        <v>1</v>
      </c>
      <c r="E13" s="12"/>
      <c r="F13" s="12"/>
      <c r="G13" s="16" t="s">
        <v>22</v>
      </c>
      <c r="H13" s="12"/>
      <c r="I13" s="12"/>
      <c r="J13" s="12"/>
      <c r="K13" s="12"/>
      <c r="L13" s="12"/>
      <c r="M13" s="3">
        <v>1</v>
      </c>
      <c r="N13" s="27" t="s">
        <v>3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12"/>
      <c r="Z13" s="12"/>
    </row>
    <row r="14" spans="1:26" x14ac:dyDescent="0.25">
      <c r="A14" s="3">
        <v>7</v>
      </c>
      <c r="B14" s="15" t="s">
        <v>13</v>
      </c>
      <c r="C14" s="17" t="s">
        <v>9</v>
      </c>
      <c r="D14" s="17" t="s">
        <v>4</v>
      </c>
      <c r="E14" s="17" t="s">
        <v>10</v>
      </c>
      <c r="F14" s="17" t="s">
        <v>14</v>
      </c>
      <c r="G14" s="18" t="s">
        <v>15</v>
      </c>
      <c r="H14" s="17" t="s">
        <v>9</v>
      </c>
      <c r="I14" s="12"/>
      <c r="J14" s="12"/>
      <c r="K14" s="12"/>
      <c r="L14" s="12"/>
      <c r="M14" s="3">
        <v>2</v>
      </c>
      <c r="N14" s="27" t="s">
        <v>18</v>
      </c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12"/>
      <c r="Z14" s="12"/>
    </row>
    <row r="15" spans="1:26" x14ac:dyDescent="0.25">
      <c r="A15" s="12"/>
      <c r="B15" s="12"/>
      <c r="C15" s="12"/>
      <c r="D15" s="16" t="s">
        <v>5</v>
      </c>
      <c r="E15" s="12"/>
      <c r="F15" s="12"/>
      <c r="G15" s="16" t="s">
        <v>15</v>
      </c>
      <c r="H15" s="12"/>
      <c r="I15" s="12"/>
      <c r="J15" s="12"/>
      <c r="K15" s="12"/>
      <c r="L15" s="12"/>
      <c r="M15" s="3">
        <v>3</v>
      </c>
      <c r="N15" s="27" t="s">
        <v>30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12"/>
      <c r="Z15" s="12"/>
    </row>
    <row r="16" spans="1:26" x14ac:dyDescent="0.25">
      <c r="A16" s="12"/>
      <c r="B16" s="12"/>
      <c r="C16" s="12"/>
      <c r="D16" s="16" t="s">
        <v>6</v>
      </c>
      <c r="E16" s="3">
        <v>9</v>
      </c>
      <c r="F16" s="15" t="s">
        <v>19</v>
      </c>
      <c r="G16" s="18" t="s">
        <v>9</v>
      </c>
      <c r="H16" s="17" t="s">
        <v>4</v>
      </c>
      <c r="I16" s="17" t="s">
        <v>26</v>
      </c>
      <c r="J16" s="17" t="s">
        <v>8</v>
      </c>
      <c r="K16" s="17" t="s">
        <v>15</v>
      </c>
      <c r="L16" s="17" t="s">
        <v>9</v>
      </c>
      <c r="M16" s="3">
        <v>4</v>
      </c>
      <c r="N16" s="27" t="s">
        <v>33</v>
      </c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12"/>
      <c r="Z16" s="12"/>
    </row>
    <row r="17" spans="1:26" x14ac:dyDescent="0.25">
      <c r="A17" s="12"/>
      <c r="B17" s="12"/>
      <c r="C17" s="12"/>
      <c r="D17" s="16" t="s">
        <v>7</v>
      </c>
      <c r="E17" s="12"/>
      <c r="F17" s="12"/>
      <c r="G17" s="12"/>
      <c r="H17" s="12"/>
      <c r="I17" s="12"/>
      <c r="J17" s="12"/>
      <c r="K17" s="12"/>
      <c r="L17" s="12"/>
      <c r="M17" s="3">
        <v>5</v>
      </c>
      <c r="N17" s="27" t="s">
        <v>35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12"/>
      <c r="Z17" s="12"/>
    </row>
    <row r="18" spans="1:26" x14ac:dyDescent="0.25">
      <c r="A18" s="12"/>
      <c r="B18" s="12"/>
      <c r="C18" s="12"/>
      <c r="D18" s="16" t="s">
        <v>8</v>
      </c>
      <c r="E18" s="12"/>
      <c r="F18" s="12"/>
      <c r="G18" s="12"/>
      <c r="H18" s="4">
        <v>3</v>
      </c>
      <c r="I18" s="12"/>
      <c r="J18" s="12"/>
      <c r="K18" s="4">
        <v>4</v>
      </c>
      <c r="L18" s="12"/>
      <c r="M18" s="3">
        <v>6</v>
      </c>
      <c r="N18" s="27" t="s">
        <v>38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21" x14ac:dyDescent="0.35">
      <c r="A19" s="12"/>
      <c r="B19" s="12"/>
      <c r="C19" s="12"/>
      <c r="D19" s="16" t="s">
        <v>7</v>
      </c>
      <c r="E19" s="12"/>
      <c r="F19" s="12"/>
      <c r="G19" s="12"/>
      <c r="H19" s="15" t="s">
        <v>6</v>
      </c>
      <c r="I19" s="12"/>
      <c r="J19" s="12"/>
      <c r="K19" s="19" t="s">
        <v>32</v>
      </c>
      <c r="L19" s="12"/>
      <c r="M19" s="12"/>
      <c r="N19" s="25" t="s">
        <v>17</v>
      </c>
      <c r="O19" s="25"/>
      <c r="P19" s="25"/>
      <c r="Q19" s="25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5">
      <c r="A20" s="12"/>
      <c r="B20" s="3">
        <v>8</v>
      </c>
      <c r="C20" s="15" t="s">
        <v>21</v>
      </c>
      <c r="D20" s="18" t="s">
        <v>9</v>
      </c>
      <c r="E20" s="17" t="s">
        <v>20</v>
      </c>
      <c r="F20" s="17" t="s">
        <v>24</v>
      </c>
      <c r="G20" s="17" t="s">
        <v>9</v>
      </c>
      <c r="H20" s="18" t="s">
        <v>4</v>
      </c>
      <c r="I20" s="17" t="s">
        <v>25</v>
      </c>
      <c r="J20" s="17" t="s">
        <v>25</v>
      </c>
      <c r="K20" s="20" t="s">
        <v>4</v>
      </c>
      <c r="L20" s="12"/>
      <c r="M20" s="3">
        <v>7</v>
      </c>
      <c r="N20" s="27" t="s">
        <v>12</v>
      </c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12"/>
      <c r="Z20" s="12"/>
    </row>
    <row r="21" spans="1:26" x14ac:dyDescent="0.25">
      <c r="A21" s="12"/>
      <c r="B21" s="12"/>
      <c r="C21" s="12"/>
      <c r="D21" s="16" t="s">
        <v>10</v>
      </c>
      <c r="E21" s="12"/>
      <c r="F21" s="12"/>
      <c r="G21" s="12"/>
      <c r="H21" s="16" t="s">
        <v>13</v>
      </c>
      <c r="I21" s="12"/>
      <c r="J21" s="12"/>
      <c r="K21" s="21" t="s">
        <v>6</v>
      </c>
      <c r="L21" s="12"/>
      <c r="M21" s="3">
        <v>8</v>
      </c>
      <c r="N21" s="27" t="s">
        <v>23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12"/>
      <c r="Z21" s="12"/>
    </row>
    <row r="22" spans="1:26" x14ac:dyDescent="0.25">
      <c r="A22" s="12"/>
      <c r="B22" s="12"/>
      <c r="C22" s="12"/>
      <c r="D22" s="16" t="s">
        <v>11</v>
      </c>
      <c r="E22" s="12"/>
      <c r="F22" s="12"/>
      <c r="G22" s="12"/>
      <c r="H22" s="16" t="s">
        <v>22</v>
      </c>
      <c r="I22" s="12"/>
      <c r="J22" s="12"/>
      <c r="K22" s="21" t="s">
        <v>4</v>
      </c>
      <c r="L22" s="12"/>
      <c r="M22" s="3">
        <v>9</v>
      </c>
      <c r="N22" s="27" t="s">
        <v>27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12"/>
      <c r="Z22" s="12"/>
    </row>
    <row r="23" spans="1:26" x14ac:dyDescent="0.25">
      <c r="A23" s="12"/>
      <c r="B23" s="12"/>
      <c r="C23" s="12"/>
      <c r="D23" s="12"/>
      <c r="E23" s="12"/>
      <c r="F23" s="12"/>
      <c r="G23" s="12"/>
      <c r="H23" s="16" t="s">
        <v>7</v>
      </c>
      <c r="I23" s="12"/>
      <c r="J23" s="12"/>
      <c r="K23" s="21" t="s">
        <v>22</v>
      </c>
      <c r="L23" s="12"/>
      <c r="M23" s="3">
        <v>10</v>
      </c>
      <c r="N23" s="27" t="s">
        <v>29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2"/>
    </row>
    <row r="24" spans="1:26" x14ac:dyDescent="0.25">
      <c r="A24" s="12"/>
      <c r="B24" s="12"/>
      <c r="C24" s="12"/>
      <c r="D24" s="12"/>
      <c r="E24" s="12"/>
      <c r="F24" s="12"/>
      <c r="G24" s="12"/>
      <c r="H24" s="16" t="s">
        <v>31</v>
      </c>
      <c r="I24" s="12"/>
      <c r="J24" s="12"/>
      <c r="K24" s="21" t="s">
        <v>20</v>
      </c>
      <c r="L24" s="12"/>
      <c r="M24" s="3">
        <v>11</v>
      </c>
      <c r="N24" s="27" t="s">
        <v>37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2"/>
    </row>
    <row r="25" spans="1:26" x14ac:dyDescent="0.25">
      <c r="A25" s="12"/>
      <c r="B25" s="12"/>
      <c r="C25" s="12"/>
      <c r="D25" s="12"/>
      <c r="E25" s="12"/>
      <c r="F25" s="12"/>
      <c r="G25" s="12"/>
      <c r="H25" s="16" t="s">
        <v>5</v>
      </c>
      <c r="I25" s="12"/>
      <c r="J25" s="3">
        <v>6</v>
      </c>
      <c r="K25" s="21" t="s">
        <v>24</v>
      </c>
      <c r="L25" s="22" t="s">
        <v>9</v>
      </c>
      <c r="M25" s="22" t="s">
        <v>4</v>
      </c>
      <c r="N25" s="22" t="s">
        <v>28</v>
      </c>
      <c r="O25" s="22" t="s">
        <v>7</v>
      </c>
      <c r="P25" s="22" t="s">
        <v>31</v>
      </c>
      <c r="Q25" s="22" t="s">
        <v>15</v>
      </c>
      <c r="R25" s="22" t="s">
        <v>11</v>
      </c>
      <c r="S25" s="22" t="s">
        <v>32</v>
      </c>
      <c r="T25" s="22" t="s">
        <v>7</v>
      </c>
      <c r="U25" s="22" t="s">
        <v>26</v>
      </c>
      <c r="V25" s="12"/>
      <c r="W25" s="12"/>
      <c r="X25" s="12"/>
      <c r="Y25" s="12"/>
      <c r="Z25" s="12"/>
    </row>
    <row r="26" spans="1:26" x14ac:dyDescent="0.25">
      <c r="A26" s="12"/>
      <c r="B26" s="12"/>
      <c r="C26" s="12"/>
      <c r="D26" s="12"/>
      <c r="E26" s="12"/>
      <c r="F26" s="12"/>
      <c r="G26" s="12"/>
      <c r="H26" s="16" t="s">
        <v>20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25">
      <c r="A27" s="12"/>
      <c r="B27" s="12"/>
      <c r="C27" s="12"/>
      <c r="D27" s="12"/>
      <c r="E27" s="3">
        <v>11</v>
      </c>
      <c r="F27" s="15" t="s">
        <v>8</v>
      </c>
      <c r="G27" s="17" t="s">
        <v>5</v>
      </c>
      <c r="H27" s="18" t="s">
        <v>15</v>
      </c>
      <c r="I27" s="17" t="s">
        <v>36</v>
      </c>
      <c r="J27" s="17" t="s">
        <v>5</v>
      </c>
      <c r="K27" s="23" t="s">
        <v>15</v>
      </c>
      <c r="L27" s="17" t="s">
        <v>26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</sheetData>
  <mergeCells count="15">
    <mergeCell ref="N22:X22"/>
    <mergeCell ref="N23:Y23"/>
    <mergeCell ref="N24:Y24"/>
    <mergeCell ref="N16:X16"/>
    <mergeCell ref="N17:X17"/>
    <mergeCell ref="N18:Z18"/>
    <mergeCell ref="N19:Q19"/>
    <mergeCell ref="N20:X20"/>
    <mergeCell ref="N21:X21"/>
    <mergeCell ref="C4:I4"/>
    <mergeCell ref="N12:Q12"/>
    <mergeCell ref="R12:W12"/>
    <mergeCell ref="N13:X13"/>
    <mergeCell ref="N14:X14"/>
    <mergeCell ref="N15:X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Давискиба Максим</dc:creator>
  <cp:lastModifiedBy>Давискиба Максим</cp:lastModifiedBy>
  <cp:lastPrinted>2024-02-20T18:34:19Z</cp:lastPrinted>
  <dcterms:created xsi:type="dcterms:W3CDTF">2024-02-17T22:15:14Z</dcterms:created>
  <dcterms:modified xsi:type="dcterms:W3CDTF">2024-02-20T18:39:39Z</dcterms:modified>
</cp:coreProperties>
</file>