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5" sheetId="5" r:id="rId8"/>
    <sheet state="visible" name="DIVIDENDOS" sheetId="6" r:id="rId9"/>
    <sheet state="visible" name="Hoja 7" sheetId="7" r:id="rId10"/>
  </sheets>
  <definedNames/>
  <calcPr/>
</workbook>
</file>

<file path=xl/sharedStrings.xml><?xml version="1.0" encoding="utf-8"?>
<sst xmlns="http://schemas.openxmlformats.org/spreadsheetml/2006/main" count="177" uniqueCount="149">
  <si>
    <t>Por favor descarga el archivo, no se puede editar, porque muchas personas tienen acceso al mismo.</t>
  </si>
  <si>
    <t>Juanito</t>
  </si>
  <si>
    <t>Pedrito</t>
  </si>
  <si>
    <t>Susanita</t>
  </si>
  <si>
    <t>Pregunta</t>
  </si>
  <si>
    <t>Monto dinero</t>
  </si>
  <si>
    <t>Respueta</t>
  </si>
  <si>
    <t>x12</t>
  </si>
  <si>
    <t>.</t>
  </si>
  <si>
    <t>x10</t>
  </si>
  <si>
    <t>Meta 1.</t>
  </si>
  <si>
    <t>Escribala</t>
  </si>
  <si>
    <t>5 mn</t>
  </si>
  <si>
    <t>Explicar formula suma.</t>
  </si>
  <si>
    <t>Colorie los subtitulos</t>
  </si>
  <si>
    <t>Total activos</t>
  </si>
  <si>
    <t>Total Pasivos</t>
  </si>
  <si>
    <t>Balance</t>
  </si>
  <si>
    <t>% De Deuda</t>
  </si>
  <si>
    <t>Ideal maximo el 40%</t>
  </si>
  <si>
    <t>TRM Actual</t>
  </si>
  <si>
    <t>Portafolio en USD</t>
  </si>
  <si>
    <t>Listado de activos</t>
  </si>
  <si>
    <t>Cuentas de ahorros</t>
  </si>
  <si>
    <t>Banco 1</t>
  </si>
  <si>
    <t>Banco 2</t>
  </si>
  <si>
    <t>Banco 3</t>
  </si>
  <si>
    <t>Efectivo</t>
  </si>
  <si>
    <t>Cuentas por cobrar</t>
  </si>
  <si>
    <t>Deudor 1</t>
  </si>
  <si>
    <t>Deudor 2</t>
  </si>
  <si>
    <t>Deudor 3</t>
  </si>
  <si>
    <t>Otros activos liquidos</t>
  </si>
  <si>
    <t>Fondo triirenta</t>
  </si>
  <si>
    <t>Fondo 1</t>
  </si>
  <si>
    <t>Fondo 2</t>
  </si>
  <si>
    <t>Otro 1</t>
  </si>
  <si>
    <t>Otro 2</t>
  </si>
  <si>
    <t>Inmuebles</t>
  </si>
  <si>
    <t>Casa</t>
  </si>
  <si>
    <t>Apartamento</t>
  </si>
  <si>
    <t>Local</t>
  </si>
  <si>
    <t>Oficina</t>
  </si>
  <si>
    <t>Finca</t>
  </si>
  <si>
    <t>Finca 2</t>
  </si>
  <si>
    <t>Vehiculos</t>
  </si>
  <si>
    <t>Moto</t>
  </si>
  <si>
    <t>Carro 1</t>
  </si>
  <si>
    <t>Carro 2</t>
  </si>
  <si>
    <t>Carro 3</t>
  </si>
  <si>
    <t xml:space="preserve">Yate </t>
  </si>
  <si>
    <t>Avion</t>
  </si>
  <si>
    <t>Portafolio</t>
  </si>
  <si>
    <t>Acciones 1</t>
  </si>
  <si>
    <t xml:space="preserve">Acciones 2 </t>
  </si>
  <si>
    <t>Acciones 3</t>
  </si>
  <si>
    <t>Acciones 4</t>
  </si>
  <si>
    <t>ETF 1</t>
  </si>
  <si>
    <t>ETF 2</t>
  </si>
  <si>
    <t>TOTAL PASIVOS</t>
  </si>
  <si>
    <t>Prestamo 1</t>
  </si>
  <si>
    <t>Prestamo 2</t>
  </si>
  <si>
    <t>Prestamo 3</t>
  </si>
  <si>
    <t>Prestamo 4</t>
  </si>
  <si>
    <t>Prestamo 5</t>
  </si>
  <si>
    <t>% deuda</t>
  </si>
  <si>
    <t>Monto</t>
  </si>
  <si>
    <t>Cuota</t>
  </si>
  <si>
    <t>TASA EA</t>
  </si>
  <si>
    <t>deuda 1</t>
  </si>
  <si>
    <t>x</t>
  </si>
  <si>
    <t>Tips - Combinar entre los 2</t>
  </si>
  <si>
    <t>deuda 2</t>
  </si>
  <si>
    <t>Mayor tasa ea</t>
  </si>
  <si>
    <t>menor monto prestado, para ir reduciendo deudores.</t>
  </si>
  <si>
    <t>Abra un excel o hoja de calculo de google. Para los ejercicios.</t>
  </si>
  <si>
    <t>INGRESOS</t>
  </si>
  <si>
    <t>ingreso mensual</t>
  </si>
  <si>
    <t>Primas Salariales</t>
  </si>
  <si>
    <t>Ingreso extra 1</t>
  </si>
  <si>
    <t>Ingreso extra 2</t>
  </si>
  <si>
    <t>Ingreso extra 3</t>
  </si>
  <si>
    <t>Beneficios laborales (bonos)</t>
  </si>
  <si>
    <t>Descuento nomina</t>
  </si>
  <si>
    <t>Total ingreso</t>
  </si>
  <si>
    <t>Total ingreso neto</t>
  </si>
  <si>
    <t>RUBRO DONACIONES</t>
  </si>
  <si>
    <t>% RUBRO</t>
  </si>
  <si>
    <t>Ofrenda caridad</t>
  </si>
  <si>
    <t>OFRENDA PAPAS</t>
  </si>
  <si>
    <t>DIEZMO (Si aplica)</t>
  </si>
  <si>
    <t>OTRO 1</t>
  </si>
  <si>
    <t>OTRO 2</t>
  </si>
  <si>
    <t>VIVIENDA</t>
  </si>
  <si>
    <t>Cuota mensual</t>
  </si>
  <si>
    <t>Ahorro ultima cuota vivienda</t>
  </si>
  <si>
    <t>Arriendo</t>
  </si>
  <si>
    <t>OTRO</t>
  </si>
  <si>
    <t>SOSTENIMIENTO</t>
  </si>
  <si>
    <t>SALARIO AMA DE CASA (SI aplica)</t>
  </si>
  <si>
    <t xml:space="preserve">SALARIO EMPLEADA </t>
  </si>
  <si>
    <t>FONDO SALIDAS</t>
  </si>
  <si>
    <t>SERVICIOS</t>
  </si>
  <si>
    <t>ALIMENTACION</t>
  </si>
  <si>
    <t>TERAPEUTA</t>
  </si>
  <si>
    <t>TRANSPORTES EXTRAS</t>
  </si>
  <si>
    <t>TRANSPORTE UNIVERSIDAD Y TRABAJO</t>
  </si>
  <si>
    <t>PARAFISCALES</t>
  </si>
  <si>
    <t>RETENCIONES EN LA FUENTE</t>
  </si>
  <si>
    <t>PLAN CELULAR</t>
  </si>
  <si>
    <t>AHORRO E INVERSION</t>
  </si>
  <si>
    <t>FONDO PENSION VOLUNTARIA</t>
  </si>
  <si>
    <t>AHORRO LARGO PLAZO</t>
  </si>
  <si>
    <t>FONDO EMERGENCIAS</t>
  </si>
  <si>
    <t>AHORRO</t>
  </si>
  <si>
    <t>ACCIONES TRII</t>
  </si>
  <si>
    <t>DEUDA (ESCRIBA LA CUOTA)</t>
  </si>
  <si>
    <t>ABONO DEUDAS</t>
  </si>
  <si>
    <t>LUJO</t>
  </si>
  <si>
    <t>SALIDAS</t>
  </si>
  <si>
    <t>ROPA</t>
  </si>
  <si>
    <t>VIAJES</t>
  </si>
  <si>
    <t>TOTAL GASTO</t>
  </si>
  <si>
    <t>% EJECUTADO</t>
  </si>
  <si>
    <t>PENDIENTE EJECUTAR</t>
  </si>
  <si>
    <t>ASIGNADO TODO</t>
  </si>
  <si>
    <t>HAGA UNA IGUALDAD PARA TRAER TODOS LOS DATOS</t>
  </si>
  <si>
    <t>TOTAL</t>
  </si>
  <si>
    <t>CALCULE LOS % DECADA RUBRO</t>
  </si>
  <si>
    <t>DEUDA</t>
  </si>
  <si>
    <t>Gasto Mensual</t>
  </si>
  <si>
    <t>Gasto mensual minimo</t>
  </si>
  <si>
    <t>Meses en lograr objetivo</t>
  </si>
  <si>
    <t>Fondo 3 meses</t>
  </si>
  <si>
    <t>Fondo 6 meses</t>
  </si>
  <si>
    <t>Como comenzar. El fondo trirenta de trii. averiguen mas sobre este producto</t>
  </si>
  <si>
    <t>hay mas alternativas similares, investigan y escojan la que más le conviene</t>
  </si>
  <si>
    <t>https://calendario.bvc.com.co/</t>
  </si>
  <si>
    <t>https://www.bvc.com.co/informes-y-boletines?tab=informes-bursatiles_fechas-exdividendo</t>
  </si>
  <si>
    <t>5 acciones mas liquidas de Colombia y su precio</t>
  </si>
  <si>
    <t>Nombre empresa</t>
  </si>
  <si>
    <t>Nemo</t>
  </si>
  <si>
    <t>Link pagina web</t>
  </si>
  <si>
    <t>Costo actual</t>
  </si>
  <si>
    <t>Cuantas acciones comprarias</t>
  </si>
  <si>
    <t>total inversion</t>
  </si>
  <si>
    <t>icolcap</t>
  </si>
  <si>
    <t>Bancolombia</t>
  </si>
  <si>
    <t>https://www.grupobancolombia.com/relacion-inversionistas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</si>
</sst>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d/m/yyyy"/>
    <numFmt numFmtId="166" formatCode="0.0%"/>
    <numFmt numFmtId="167" formatCode="&quot;$&quot;#,##0.00"/>
    <numFmt numFmtId="168" formatCode="mmmm 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u/>
      <color rgb="FF0000FF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Font="1"/>
    <xf borderId="0" fillId="0" fontId="1" numFmtId="0" xfId="0" applyAlignment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2" numFmtId="0" xfId="0" applyFont="1"/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0" fontId="1" numFmtId="10" xfId="0" applyAlignment="1" applyFont="1" applyNumberForma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9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0" fontId="1" numFmtId="167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alendario.bvc.com.co/" TargetMode="External"/><Relationship Id="rId2" Type="http://schemas.openxmlformats.org/officeDocument/2006/relationships/hyperlink" Target="https://www.bvc.com.co/informes-y-boletines?tab=informes-bursatiles_fechas-exdividend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upobancolombia.com/relacion-inversionistas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1" t="s">
        <v>0</v>
      </c>
      <c r="B1" s="2"/>
      <c r="C1" s="2"/>
      <c r="D1" s="2"/>
      <c r="E1" s="3"/>
      <c r="F1" s="3"/>
    </row>
    <row r="2">
      <c r="A2" s="4"/>
      <c r="B2" s="4"/>
      <c r="C2" s="4"/>
      <c r="D2" s="4"/>
    </row>
    <row r="3">
      <c r="A3" s="4"/>
      <c r="B3" s="4" t="s">
        <v>1</v>
      </c>
      <c r="C3" s="4" t="s">
        <v>2</v>
      </c>
      <c r="D3" s="4" t="s">
        <v>3</v>
      </c>
    </row>
    <row r="4">
      <c r="A4" s="4" t="s">
        <v>4</v>
      </c>
      <c r="B4" s="4" t="s">
        <v>5</v>
      </c>
      <c r="C4" s="4"/>
      <c r="D4" s="4"/>
    </row>
    <row r="5">
      <c r="A5" s="4" t="s">
        <v>6</v>
      </c>
      <c r="B5" s="5">
        <v>1500000.0</v>
      </c>
      <c r="C5" s="5">
        <v>5000000.0</v>
      </c>
      <c r="D5" s="5">
        <v>1.4E7</v>
      </c>
    </row>
    <row r="6">
      <c r="A6" s="4"/>
      <c r="B6" s="4"/>
      <c r="C6" s="4"/>
      <c r="D6" s="4"/>
    </row>
    <row r="7">
      <c r="A7" s="4" t="s">
        <v>4</v>
      </c>
      <c r="B7" s="4" t="s">
        <v>7</v>
      </c>
      <c r="C7" s="4"/>
      <c r="D7" s="4"/>
    </row>
    <row r="8">
      <c r="A8" s="4" t="s">
        <v>6</v>
      </c>
      <c r="B8" s="6">
        <f t="shared" ref="B8:D8" si="1">B5*12</f>
        <v>18000000</v>
      </c>
      <c r="C8" s="6">
        <f t="shared" si="1"/>
        <v>60000000</v>
      </c>
      <c r="D8" s="6">
        <f t="shared" si="1"/>
        <v>168000000</v>
      </c>
    </row>
    <row r="9">
      <c r="A9" s="4"/>
      <c r="B9" s="4" t="s">
        <v>8</v>
      </c>
      <c r="C9" s="4"/>
      <c r="D9" s="4"/>
    </row>
    <row r="10">
      <c r="A10" s="4" t="s">
        <v>4</v>
      </c>
      <c r="B10" s="4" t="s">
        <v>9</v>
      </c>
      <c r="C10" s="4"/>
      <c r="D10" s="4"/>
    </row>
    <row r="11">
      <c r="A11" s="4" t="s">
        <v>6</v>
      </c>
      <c r="B11" s="6">
        <f t="shared" ref="B11:D11" si="2">B8*10</f>
        <v>180000000</v>
      </c>
      <c r="C11" s="6">
        <f t="shared" si="2"/>
        <v>600000000</v>
      </c>
      <c r="D11" s="6">
        <f t="shared" si="2"/>
        <v>1680000000</v>
      </c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 t="s">
        <v>10</v>
      </c>
      <c r="B15" s="4"/>
      <c r="C15" s="4"/>
      <c r="D15" s="4"/>
    </row>
    <row r="16">
      <c r="A16" s="4" t="s">
        <v>11</v>
      </c>
      <c r="B16" s="4"/>
      <c r="C16" s="4"/>
      <c r="D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7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5.88"/>
  </cols>
  <sheetData>
    <row r="1">
      <c r="A1" s="4" t="s">
        <v>12</v>
      </c>
      <c r="B1" s="8" t="s">
        <v>13</v>
      </c>
      <c r="C1" s="4"/>
      <c r="D1" s="4"/>
    </row>
    <row r="2">
      <c r="A2" s="4"/>
      <c r="B2" s="4" t="s">
        <v>1</v>
      </c>
      <c r="C2" s="9">
        <v>45231.0</v>
      </c>
      <c r="D2" s="9">
        <v>45261.0</v>
      </c>
    </row>
    <row r="3">
      <c r="A3" s="4"/>
      <c r="B3" s="10" t="s">
        <v>14</v>
      </c>
      <c r="C3" s="4"/>
      <c r="D3" s="4"/>
    </row>
    <row r="4">
      <c r="A4" s="4" t="s">
        <v>15</v>
      </c>
      <c r="B4" s="11">
        <f t="shared" ref="B4:C4" si="1">B16+B22+B27+B34+B44+B52</f>
        <v>65332</v>
      </c>
      <c r="C4" s="11">
        <f t="shared" si="1"/>
        <v>360919000</v>
      </c>
      <c r="D4" s="4"/>
    </row>
    <row r="5">
      <c r="A5" s="4" t="s">
        <v>16</v>
      </c>
      <c r="B5" s="6">
        <f t="shared" ref="B5:C5" si="2">B62</f>
        <v>12500</v>
      </c>
      <c r="C5" s="6">
        <f t="shared" si="2"/>
        <v>251500000</v>
      </c>
      <c r="D5" s="4"/>
    </row>
    <row r="6">
      <c r="A6" s="12" t="s">
        <v>17</v>
      </c>
      <c r="B6" s="13">
        <f t="shared" ref="B6:C6" si="3">B4-B5</f>
        <v>52832</v>
      </c>
      <c r="C6" s="13">
        <f t="shared" si="3"/>
        <v>109419000</v>
      </c>
      <c r="D6" s="1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4" t="s">
        <v>18</v>
      </c>
      <c r="B7" s="15">
        <f t="shared" ref="B7:C7" si="4">B5/B4</f>
        <v>0.1913304353</v>
      </c>
      <c r="C7" s="15">
        <f t="shared" si="4"/>
        <v>0.6968322532</v>
      </c>
      <c r="D7" s="4"/>
    </row>
    <row r="8">
      <c r="A8" s="4" t="s">
        <v>19</v>
      </c>
      <c r="B8" s="4"/>
      <c r="C8" s="4"/>
      <c r="D8" s="4"/>
    </row>
    <row r="9">
      <c r="A9" s="4"/>
      <c r="B9" s="4"/>
      <c r="C9" s="4"/>
      <c r="D9" s="4"/>
    </row>
    <row r="10">
      <c r="A10" s="4" t="s">
        <v>20</v>
      </c>
      <c r="B10" s="16">
        <v>4020.0</v>
      </c>
      <c r="C10" s="17">
        <v>4001.0</v>
      </c>
      <c r="D10" s="4"/>
    </row>
    <row r="11">
      <c r="A11" s="4" t="s">
        <v>21</v>
      </c>
      <c r="B11" s="18">
        <f t="shared" ref="B11:C11" si="5">B6/B10</f>
        <v>13.14228856</v>
      </c>
      <c r="C11" s="18">
        <f t="shared" si="5"/>
        <v>27347.91302</v>
      </c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 t="s">
        <v>22</v>
      </c>
      <c r="B14" s="4"/>
      <c r="C14" s="4"/>
      <c r="D14" s="4"/>
    </row>
    <row r="15">
      <c r="A15" s="4"/>
      <c r="B15" s="4"/>
      <c r="C15" s="4"/>
      <c r="D15" s="4"/>
    </row>
    <row r="16">
      <c r="A16" s="19" t="s">
        <v>23</v>
      </c>
      <c r="B16" s="6">
        <f t="shared" ref="B16:C16" si="6">SUM(B17:B20)</f>
        <v>51500</v>
      </c>
      <c r="C16" s="6">
        <f t="shared" si="6"/>
        <v>801000</v>
      </c>
      <c r="D16" s="4"/>
    </row>
    <row r="17">
      <c r="A17" s="4" t="s">
        <v>24</v>
      </c>
      <c r="B17" s="6">
        <v>500.0</v>
      </c>
      <c r="C17" s="6">
        <v>500000.0</v>
      </c>
      <c r="D17" s="18"/>
    </row>
    <row r="18">
      <c r="A18" s="4" t="s">
        <v>25</v>
      </c>
      <c r="B18" s="6">
        <v>1000.0</v>
      </c>
      <c r="C18" s="6">
        <v>200000.0</v>
      </c>
      <c r="D18" s="18"/>
    </row>
    <row r="19">
      <c r="A19" s="4" t="s">
        <v>26</v>
      </c>
      <c r="B19" s="6">
        <v>5000.0</v>
      </c>
      <c r="C19" s="6">
        <v>100000.0</v>
      </c>
      <c r="D19" s="18"/>
    </row>
    <row r="20">
      <c r="A20" s="4" t="s">
        <v>27</v>
      </c>
      <c r="B20" s="6">
        <v>45000.0</v>
      </c>
      <c r="C20" s="6">
        <v>1000.0</v>
      </c>
      <c r="D20" s="18"/>
    </row>
    <row r="21">
      <c r="A21" s="4"/>
      <c r="B21" s="4"/>
      <c r="C21" s="18"/>
      <c r="D21" s="18"/>
    </row>
    <row r="22">
      <c r="A22" s="19" t="s">
        <v>28</v>
      </c>
      <c r="B22" s="6">
        <f t="shared" ref="B22:C22" si="7">SUM(B23:B25)</f>
        <v>8000</v>
      </c>
      <c r="C22" s="6">
        <f t="shared" si="7"/>
        <v>101000</v>
      </c>
      <c r="D22" s="18"/>
    </row>
    <row r="23">
      <c r="A23" s="4" t="s">
        <v>29</v>
      </c>
      <c r="B23" s="6">
        <v>1000.0</v>
      </c>
      <c r="C23" s="6">
        <v>50000.0</v>
      </c>
      <c r="D23" s="18"/>
    </row>
    <row r="24">
      <c r="A24" s="4" t="s">
        <v>30</v>
      </c>
      <c r="B24" s="6">
        <v>2000.0</v>
      </c>
      <c r="C24" s="6">
        <v>1000.0</v>
      </c>
      <c r="D24" s="18"/>
    </row>
    <row r="25">
      <c r="A25" s="4" t="s">
        <v>31</v>
      </c>
      <c r="B25" s="6">
        <v>5000.0</v>
      </c>
      <c r="C25" s="6">
        <v>50000.0</v>
      </c>
      <c r="D25" s="18"/>
    </row>
    <row r="26">
      <c r="A26" s="4"/>
      <c r="B26" s="4"/>
      <c r="C26" s="18"/>
      <c r="D26" s="18"/>
    </row>
    <row r="27">
      <c r="A27" s="19" t="s">
        <v>32</v>
      </c>
      <c r="B27" s="16">
        <f t="shared" ref="B27:C27" si="8">SUM(B28:B32)</f>
        <v>1500</v>
      </c>
      <c r="C27" s="6">
        <f t="shared" si="8"/>
        <v>3500000</v>
      </c>
      <c r="D27" s="18"/>
    </row>
    <row r="28">
      <c r="A28" s="4" t="s">
        <v>33</v>
      </c>
      <c r="B28" s="16">
        <v>100.0</v>
      </c>
      <c r="C28" s="6">
        <v>2500000.0</v>
      </c>
      <c r="D28" s="18"/>
    </row>
    <row r="29">
      <c r="A29" s="4" t="s">
        <v>34</v>
      </c>
      <c r="B29" s="16">
        <v>200.0</v>
      </c>
      <c r="C29" s="6">
        <v>1000000.0</v>
      </c>
      <c r="D29" s="18"/>
    </row>
    <row r="30">
      <c r="A30" s="4" t="s">
        <v>35</v>
      </c>
      <c r="B30" s="16">
        <v>300.0</v>
      </c>
      <c r="C30" s="18"/>
      <c r="D30" s="18"/>
    </row>
    <row r="31">
      <c r="A31" s="4" t="s">
        <v>36</v>
      </c>
      <c r="B31" s="16">
        <v>400.0</v>
      </c>
      <c r="C31" s="18"/>
      <c r="D31" s="18"/>
    </row>
    <row r="32">
      <c r="A32" s="4" t="s">
        <v>37</v>
      </c>
      <c r="B32" s="16">
        <v>500.0</v>
      </c>
      <c r="C32" s="18"/>
      <c r="D32" s="18"/>
    </row>
    <row r="33">
      <c r="A33" s="4"/>
      <c r="B33" s="4"/>
      <c r="C33" s="18"/>
      <c r="D33" s="18"/>
    </row>
    <row r="34">
      <c r="A34" s="19" t="s">
        <v>38</v>
      </c>
      <c r="B34" s="16">
        <f t="shared" ref="B34:C34" si="9">SUM(B35:B42)</f>
        <v>132</v>
      </c>
      <c r="C34" s="6">
        <f t="shared" si="9"/>
        <v>351500000</v>
      </c>
      <c r="D34" s="18"/>
    </row>
    <row r="35">
      <c r="A35" s="4" t="s">
        <v>39</v>
      </c>
      <c r="B35" s="16">
        <v>1.0</v>
      </c>
      <c r="C35" s="6">
        <v>2.0E8</v>
      </c>
      <c r="D35" s="18"/>
    </row>
    <row r="36">
      <c r="A36" s="4" t="s">
        <v>40</v>
      </c>
      <c r="B36" s="16">
        <v>2.0</v>
      </c>
      <c r="C36" s="6">
        <v>1.5E8</v>
      </c>
      <c r="D36" s="18"/>
    </row>
    <row r="37">
      <c r="A37" s="4" t="s">
        <v>41</v>
      </c>
      <c r="B37" s="16">
        <v>3.0</v>
      </c>
      <c r="C37" s="6">
        <v>0.0</v>
      </c>
      <c r="D37" s="18"/>
    </row>
    <row r="38">
      <c r="A38" s="4" t="s">
        <v>42</v>
      </c>
      <c r="B38" s="16">
        <v>4.0</v>
      </c>
      <c r="C38" s="6">
        <v>0.0</v>
      </c>
      <c r="D38" s="18"/>
    </row>
    <row r="39">
      <c r="A39" s="4" t="s">
        <v>43</v>
      </c>
      <c r="B39" s="16">
        <v>50.0</v>
      </c>
      <c r="C39" s="6">
        <v>0.0</v>
      </c>
      <c r="D39" s="18"/>
    </row>
    <row r="40">
      <c r="A40" s="4" t="s">
        <v>44</v>
      </c>
      <c r="B40" s="16">
        <v>60.0</v>
      </c>
      <c r="C40" s="6">
        <v>0.0</v>
      </c>
      <c r="D40" s="18"/>
    </row>
    <row r="41">
      <c r="A41" s="4" t="s">
        <v>36</v>
      </c>
      <c r="B41" s="16">
        <v>4.0</v>
      </c>
      <c r="C41" s="6">
        <v>1500000.0</v>
      </c>
      <c r="D41" s="18"/>
    </row>
    <row r="42">
      <c r="A42" s="4" t="s">
        <v>37</v>
      </c>
      <c r="B42" s="16">
        <v>8.0</v>
      </c>
      <c r="C42" s="6">
        <v>0.0</v>
      </c>
      <c r="D42" s="18"/>
    </row>
    <row r="43">
      <c r="A43" s="4"/>
      <c r="B43" s="4"/>
      <c r="C43" s="18"/>
      <c r="D43" s="18"/>
    </row>
    <row r="44">
      <c r="A44" s="19" t="s">
        <v>45</v>
      </c>
      <c r="B44" s="16">
        <f t="shared" ref="B44:C44" si="10">SUM(B45:B50)</f>
        <v>2100</v>
      </c>
      <c r="C44" s="6">
        <f t="shared" si="10"/>
        <v>2000</v>
      </c>
      <c r="D44" s="18"/>
    </row>
    <row r="45">
      <c r="A45" s="4" t="s">
        <v>46</v>
      </c>
      <c r="B45" s="16">
        <v>100.0</v>
      </c>
      <c r="C45" s="6">
        <v>2000.0</v>
      </c>
      <c r="D45" s="18"/>
    </row>
    <row r="46">
      <c r="A46" s="4" t="s">
        <v>47</v>
      </c>
      <c r="B46" s="16">
        <v>200.0</v>
      </c>
      <c r="C46" s="18"/>
      <c r="D46" s="18"/>
    </row>
    <row r="47">
      <c r="A47" s="4" t="s">
        <v>48</v>
      </c>
      <c r="B47" s="16">
        <v>300.0</v>
      </c>
      <c r="C47" s="18"/>
      <c r="D47" s="18"/>
    </row>
    <row r="48">
      <c r="A48" s="4" t="s">
        <v>49</v>
      </c>
      <c r="B48" s="16">
        <v>400.0</v>
      </c>
      <c r="C48" s="18"/>
      <c r="D48" s="18"/>
    </row>
    <row r="49">
      <c r="A49" s="4" t="s">
        <v>50</v>
      </c>
      <c r="B49" s="16">
        <v>500.0</v>
      </c>
      <c r="C49" s="18"/>
      <c r="D49" s="18"/>
    </row>
    <row r="50">
      <c r="A50" s="4" t="s">
        <v>51</v>
      </c>
      <c r="B50" s="16">
        <v>600.0</v>
      </c>
      <c r="C50" s="18"/>
      <c r="D50" s="18"/>
    </row>
    <row r="51">
      <c r="A51" s="4"/>
      <c r="B51" s="4"/>
      <c r="C51" s="18"/>
      <c r="D51" s="18"/>
    </row>
    <row r="52">
      <c r="A52" s="19" t="s">
        <v>52</v>
      </c>
      <c r="B52" s="16">
        <f t="shared" ref="B52:C52" si="11">SUM(B53:B58)</f>
        <v>2100</v>
      </c>
      <c r="C52" s="6">
        <f t="shared" si="11"/>
        <v>5015000</v>
      </c>
      <c r="D52" s="18"/>
    </row>
    <row r="53">
      <c r="A53" s="4" t="s">
        <v>53</v>
      </c>
      <c r="B53" s="16">
        <v>100.0</v>
      </c>
      <c r="C53" s="6">
        <v>0.0</v>
      </c>
      <c r="D53" s="18"/>
    </row>
    <row r="54">
      <c r="A54" s="4" t="s">
        <v>54</v>
      </c>
      <c r="B54" s="16">
        <v>200.0</v>
      </c>
      <c r="C54" s="6">
        <v>0.0</v>
      </c>
      <c r="D54" s="18"/>
    </row>
    <row r="55">
      <c r="A55" s="4" t="s">
        <v>55</v>
      </c>
      <c r="B55" s="16">
        <v>300.0</v>
      </c>
      <c r="C55" s="6">
        <v>5000000.0</v>
      </c>
      <c r="D55" s="18"/>
    </row>
    <row r="56">
      <c r="A56" s="4" t="s">
        <v>56</v>
      </c>
      <c r="B56" s="16">
        <v>400.0</v>
      </c>
      <c r="C56" s="6">
        <v>15000.0</v>
      </c>
      <c r="D56" s="18"/>
    </row>
    <row r="57">
      <c r="A57" s="4" t="s">
        <v>57</v>
      </c>
      <c r="B57" s="16">
        <v>500.0</v>
      </c>
      <c r="C57" s="18"/>
      <c r="D57" s="18"/>
    </row>
    <row r="58">
      <c r="A58" s="4" t="s">
        <v>58</v>
      </c>
      <c r="B58" s="16">
        <v>600.0</v>
      </c>
      <c r="C58" s="18"/>
      <c r="D58" s="18"/>
    </row>
    <row r="59">
      <c r="A59" s="4"/>
      <c r="B59" s="4"/>
      <c r="C59" s="18"/>
      <c r="D59" s="18"/>
    </row>
    <row r="60">
      <c r="A60" s="4"/>
      <c r="B60" s="4"/>
      <c r="C60" s="18"/>
      <c r="D60" s="18"/>
    </row>
    <row r="61">
      <c r="A61" s="4"/>
      <c r="B61" s="4"/>
      <c r="C61" s="18"/>
      <c r="D61" s="18"/>
    </row>
    <row r="62">
      <c r="A62" s="19" t="s">
        <v>59</v>
      </c>
      <c r="B62" s="16">
        <f t="shared" ref="B62:C62" si="12">SUM(B63:B67)</f>
        <v>12500</v>
      </c>
      <c r="C62" s="6">
        <f t="shared" si="12"/>
        <v>251500000</v>
      </c>
      <c r="D62" s="18"/>
    </row>
    <row r="63">
      <c r="A63" s="4" t="s">
        <v>60</v>
      </c>
      <c r="B63" s="16">
        <v>500.0</v>
      </c>
      <c r="C63" s="6">
        <v>1500000.0</v>
      </c>
      <c r="D63" s="18"/>
    </row>
    <row r="64">
      <c r="A64" s="4" t="s">
        <v>61</v>
      </c>
      <c r="B64" s="16">
        <v>5000.0</v>
      </c>
      <c r="C64" s="6">
        <v>2.5E8</v>
      </c>
      <c r="D64" s="18"/>
    </row>
    <row r="65">
      <c r="A65" s="4" t="s">
        <v>62</v>
      </c>
      <c r="B65" s="16">
        <v>1000.0</v>
      </c>
      <c r="C65" s="18"/>
      <c r="D65" s="18"/>
    </row>
    <row r="66">
      <c r="A66" s="4" t="s">
        <v>63</v>
      </c>
      <c r="B66" s="16">
        <v>5000.0</v>
      </c>
      <c r="C66" s="18"/>
      <c r="D66" s="18"/>
    </row>
    <row r="67">
      <c r="A67" s="4" t="s">
        <v>64</v>
      </c>
      <c r="B67" s="16">
        <v>1000.0</v>
      </c>
      <c r="C67" s="18"/>
      <c r="D67" s="18"/>
    </row>
    <row r="68">
      <c r="A68" s="4"/>
      <c r="B68" s="4"/>
      <c r="C68" s="18"/>
      <c r="D68" s="18"/>
    </row>
    <row r="69">
      <c r="A69" s="4"/>
      <c r="B69" s="4"/>
      <c r="C69" s="18"/>
      <c r="D69" s="18"/>
    </row>
    <row r="70">
      <c r="A70" s="4"/>
      <c r="B70" s="4"/>
      <c r="C70" s="18"/>
      <c r="D70" s="18"/>
    </row>
    <row r="71">
      <c r="A71" s="4"/>
      <c r="B71" s="4"/>
      <c r="C71" s="18"/>
      <c r="D71" s="18"/>
    </row>
    <row r="72">
      <c r="A72" s="4"/>
      <c r="B72" s="4"/>
      <c r="C72" s="18"/>
      <c r="D72" s="18"/>
    </row>
    <row r="73">
      <c r="A73" s="4"/>
      <c r="B73" s="4"/>
      <c r="C73" s="18"/>
      <c r="D73" s="18"/>
    </row>
    <row r="74">
      <c r="A74" s="4"/>
      <c r="B74" s="4"/>
      <c r="C74" s="18"/>
      <c r="D74" s="18"/>
    </row>
    <row r="75">
      <c r="A75" s="4"/>
      <c r="B75" s="4"/>
      <c r="C75" s="18"/>
      <c r="D75" s="18"/>
    </row>
    <row r="76">
      <c r="A76" s="4"/>
      <c r="B76" s="4"/>
      <c r="C76" s="18"/>
      <c r="D76" s="18"/>
    </row>
    <row r="77">
      <c r="A77" s="4"/>
      <c r="B77" s="4"/>
      <c r="C77" s="18"/>
      <c r="D77" s="18"/>
    </row>
    <row r="78">
      <c r="A78" s="4"/>
      <c r="B78" s="4"/>
      <c r="C78" s="18"/>
      <c r="D78" s="18"/>
    </row>
    <row r="79">
      <c r="A79" s="4"/>
      <c r="B79" s="4"/>
      <c r="C79" s="18"/>
      <c r="D79" s="18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  <row r="1001">
      <c r="A1001" s="4"/>
      <c r="B1001" s="4"/>
      <c r="C1001" s="4"/>
      <c r="D1001" s="4"/>
    </row>
    <row r="1002">
      <c r="A1002" s="4"/>
      <c r="B1002" s="4"/>
      <c r="C1002" s="4"/>
      <c r="D1002" s="4"/>
    </row>
    <row r="1003">
      <c r="A1003" s="4"/>
      <c r="B1003" s="4"/>
      <c r="C1003" s="4"/>
      <c r="D1003" s="4"/>
    </row>
    <row r="1004">
      <c r="A1004" s="4"/>
      <c r="B1004" s="4"/>
      <c r="C1004" s="4"/>
      <c r="D1004" s="4"/>
    </row>
    <row r="1005">
      <c r="A1005" s="4"/>
      <c r="B1005" s="4"/>
      <c r="C1005" s="4"/>
      <c r="D1005" s="4"/>
    </row>
    <row r="1006">
      <c r="A1006" s="4"/>
      <c r="B1006" s="4"/>
      <c r="C1006" s="4"/>
      <c r="D1006" s="4"/>
    </row>
    <row r="1007">
      <c r="A1007" s="4"/>
      <c r="B1007" s="4"/>
      <c r="C1007" s="4"/>
      <c r="D1007" s="4"/>
    </row>
    <row r="1008">
      <c r="A1008" s="4"/>
      <c r="B1008" s="4"/>
      <c r="C1008" s="4"/>
      <c r="D1008" s="4"/>
    </row>
    <row r="1009">
      <c r="A1009" s="4"/>
      <c r="B1009" s="4"/>
      <c r="C1009" s="4"/>
      <c r="D1009" s="4"/>
    </row>
    <row r="1010">
      <c r="A1010" s="4"/>
      <c r="B1010" s="4"/>
      <c r="C1010" s="4"/>
      <c r="D1010" s="4"/>
    </row>
    <row r="1011">
      <c r="A1011" s="4"/>
      <c r="B1011" s="4"/>
      <c r="C1011" s="4"/>
      <c r="D101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4"/>
      <c r="G1" s="4"/>
      <c r="H1" s="4"/>
    </row>
    <row r="2">
      <c r="A2" s="4"/>
      <c r="B2" s="4" t="s">
        <v>1</v>
      </c>
      <c r="C2" s="4" t="s">
        <v>2</v>
      </c>
      <c r="D2" s="4" t="s">
        <v>3</v>
      </c>
      <c r="E2" s="4"/>
      <c r="F2" s="4"/>
      <c r="G2" s="4"/>
      <c r="H2" s="4"/>
    </row>
    <row r="3">
      <c r="A3" s="4"/>
      <c r="B3" s="4"/>
      <c r="C3" s="4"/>
      <c r="D3" s="4"/>
      <c r="E3" s="4"/>
      <c r="F3" s="4"/>
      <c r="G3" s="4"/>
      <c r="H3" s="4"/>
    </row>
    <row r="4">
      <c r="A4" s="4" t="s">
        <v>65</v>
      </c>
      <c r="B4" s="4"/>
      <c r="C4" s="4"/>
      <c r="D4" s="4"/>
      <c r="E4" s="20">
        <v>0.02</v>
      </c>
      <c r="F4" s="21">
        <f t="shared" ref="F4:F5" si="1">EFFECT(E4*12,12)</f>
        <v>0.2682417946</v>
      </c>
      <c r="G4" s="4"/>
      <c r="H4" s="4"/>
    </row>
    <row r="5">
      <c r="A5" s="4"/>
      <c r="B5" s="4"/>
      <c r="C5" s="4"/>
      <c r="D5" s="4"/>
      <c r="E5" s="21">
        <v>0.0127</v>
      </c>
      <c r="F5" s="21">
        <f t="shared" si="1"/>
        <v>0.163508927</v>
      </c>
      <c r="G5" s="4"/>
      <c r="H5" s="4"/>
    </row>
    <row r="6">
      <c r="A6" s="4"/>
      <c r="B6" s="4"/>
      <c r="C6" s="4"/>
      <c r="D6" s="4"/>
      <c r="E6" s="4"/>
      <c r="F6" s="4"/>
      <c r="G6" s="4"/>
      <c r="H6" s="4"/>
    </row>
    <row r="7">
      <c r="A7" s="4"/>
      <c r="B7" s="4"/>
      <c r="C7" s="4"/>
      <c r="D7" s="4"/>
      <c r="E7" s="4"/>
      <c r="F7" s="4"/>
      <c r="G7" s="4"/>
      <c r="H7" s="4"/>
    </row>
    <row r="8">
      <c r="A8" s="4"/>
      <c r="B8" s="4" t="s">
        <v>66</v>
      </c>
      <c r="C8" s="4" t="s">
        <v>67</v>
      </c>
      <c r="D8" s="4" t="s">
        <v>68</v>
      </c>
      <c r="E8" s="4"/>
      <c r="F8" s="4"/>
      <c r="G8" s="4"/>
      <c r="H8" s="4"/>
    </row>
    <row r="9">
      <c r="A9" s="4" t="s">
        <v>69</v>
      </c>
      <c r="B9" s="22">
        <v>5000000.0</v>
      </c>
      <c r="C9" s="23" t="s">
        <v>70</v>
      </c>
      <c r="D9" s="15">
        <v>0.15</v>
      </c>
      <c r="E9" s="4"/>
      <c r="F9" s="8" t="s">
        <v>71</v>
      </c>
      <c r="G9" s="4"/>
      <c r="H9" s="4"/>
    </row>
    <row r="10">
      <c r="A10" s="4" t="s">
        <v>72</v>
      </c>
      <c r="B10" s="22">
        <v>5000000.0</v>
      </c>
      <c r="C10" s="23" t="s">
        <v>70</v>
      </c>
      <c r="D10" s="15">
        <v>0.29</v>
      </c>
      <c r="E10" s="4"/>
      <c r="F10" s="4" t="s">
        <v>73</v>
      </c>
      <c r="G10" s="4"/>
      <c r="H10" s="4"/>
    </row>
    <row r="11">
      <c r="A11" s="16">
        <v>3.0</v>
      </c>
      <c r="B11" s="22">
        <v>5000000.0</v>
      </c>
      <c r="C11" s="4"/>
      <c r="D11" s="16">
        <v>12.0</v>
      </c>
      <c r="E11" s="4"/>
      <c r="F11" s="8" t="s">
        <v>74</v>
      </c>
      <c r="G11" s="4"/>
      <c r="H11" s="4"/>
    </row>
    <row r="12">
      <c r="A12" s="16">
        <v>4.0</v>
      </c>
      <c r="B12" s="22">
        <v>1000000.0</v>
      </c>
      <c r="C12" s="4"/>
      <c r="D12" s="16">
        <v>12.0</v>
      </c>
      <c r="E12" s="4"/>
      <c r="F12" s="4"/>
      <c r="G12" s="4"/>
      <c r="H12" s="4"/>
    </row>
    <row r="13">
      <c r="A13" s="4"/>
      <c r="B13" s="4"/>
      <c r="C13" s="4"/>
      <c r="D13" s="4"/>
      <c r="E13" s="4"/>
      <c r="F13" s="4"/>
      <c r="G13" s="4"/>
      <c r="H13" s="4"/>
    </row>
    <row r="14">
      <c r="A14" s="4"/>
      <c r="B14" s="4"/>
      <c r="C14" s="4"/>
      <c r="D14" s="4"/>
      <c r="E14" s="4"/>
      <c r="F14" s="4"/>
      <c r="G14" s="4"/>
      <c r="H14" s="4"/>
    </row>
    <row r="15">
      <c r="A15" s="4"/>
      <c r="B15" s="4"/>
      <c r="C15" s="4"/>
      <c r="D15" s="4"/>
      <c r="E15" s="4"/>
      <c r="F15" s="4"/>
      <c r="G15" s="4"/>
      <c r="H15" s="4"/>
    </row>
    <row r="16">
      <c r="A16" s="4"/>
      <c r="B16" s="4"/>
      <c r="C16" s="4"/>
      <c r="D16" s="4"/>
      <c r="E16" s="4"/>
      <c r="F16" s="4"/>
      <c r="G16" s="4"/>
      <c r="H16" s="4"/>
    </row>
    <row r="17">
      <c r="A17" s="4"/>
      <c r="B17" s="4"/>
      <c r="C17" s="4"/>
      <c r="D17" s="4"/>
      <c r="E17" s="4"/>
      <c r="F17" s="4"/>
      <c r="G17" s="4"/>
      <c r="H17" s="4"/>
    </row>
    <row r="18">
      <c r="A18" s="4"/>
      <c r="B18" s="4"/>
      <c r="C18" s="4"/>
      <c r="D18" s="4"/>
      <c r="E18" s="4"/>
      <c r="F18" s="4"/>
      <c r="G18" s="4"/>
      <c r="H18" s="4"/>
    </row>
    <row r="19">
      <c r="A19" s="4"/>
      <c r="B19" s="4"/>
      <c r="C19" s="4"/>
      <c r="D19" s="4"/>
      <c r="E19" s="4"/>
      <c r="F19" s="4"/>
      <c r="G19" s="4"/>
      <c r="H19" s="4"/>
    </row>
    <row r="20">
      <c r="A20" s="4"/>
      <c r="B20" s="4"/>
      <c r="C20" s="4"/>
      <c r="D20" s="4"/>
      <c r="E20" s="4"/>
      <c r="F20" s="4"/>
      <c r="G20" s="4"/>
      <c r="H20" s="4"/>
    </row>
    <row r="21">
      <c r="A21" s="4"/>
      <c r="B21" s="4"/>
      <c r="C21" s="4"/>
      <c r="D21" s="4"/>
      <c r="E21" s="4"/>
      <c r="F21" s="4"/>
      <c r="G21" s="4"/>
      <c r="H21" s="4"/>
    </row>
    <row r="22">
      <c r="A22" s="4"/>
      <c r="B22" s="4"/>
      <c r="C22" s="4"/>
      <c r="D22" s="4"/>
      <c r="E22" s="4"/>
      <c r="F22" s="4"/>
      <c r="G22" s="4"/>
      <c r="H22" s="4"/>
    </row>
    <row r="23">
      <c r="A23" s="4"/>
      <c r="B23" s="4"/>
      <c r="C23" s="4"/>
      <c r="D23" s="4"/>
      <c r="E23" s="4"/>
      <c r="F23" s="4"/>
      <c r="G23" s="4"/>
      <c r="H23" s="4"/>
    </row>
    <row r="24">
      <c r="A24" s="4"/>
      <c r="B24" s="4"/>
      <c r="C24" s="4"/>
      <c r="D24" s="4"/>
      <c r="E24" s="4"/>
      <c r="F24" s="4"/>
      <c r="G24" s="4"/>
      <c r="H24" s="4"/>
    </row>
    <row r="25">
      <c r="A25" s="4"/>
      <c r="B25" s="4"/>
      <c r="C25" s="4"/>
      <c r="D25" s="4"/>
      <c r="E25" s="4"/>
      <c r="F25" s="4"/>
      <c r="G25" s="4"/>
      <c r="H25" s="4"/>
    </row>
    <row r="26">
      <c r="A26" s="4"/>
      <c r="B26" s="4"/>
      <c r="C26" s="4"/>
      <c r="D26" s="4"/>
      <c r="E26" s="4"/>
      <c r="F26" s="4"/>
      <c r="G26" s="4"/>
      <c r="H26" s="4"/>
    </row>
    <row r="27">
      <c r="A27" s="4"/>
      <c r="B27" s="4"/>
      <c r="C27" s="4"/>
      <c r="D27" s="4"/>
      <c r="E27" s="4"/>
      <c r="F27" s="4"/>
      <c r="G27" s="4"/>
      <c r="H27" s="4"/>
    </row>
    <row r="28">
      <c r="A28" s="4"/>
      <c r="B28" s="4"/>
      <c r="C28" s="4"/>
      <c r="D28" s="4"/>
      <c r="E28" s="4"/>
      <c r="F28" s="4"/>
      <c r="G28" s="4"/>
      <c r="H28" s="4"/>
    </row>
    <row r="29">
      <c r="A29" s="4"/>
      <c r="B29" s="4"/>
      <c r="C29" s="4"/>
      <c r="D29" s="4"/>
      <c r="E29" s="4"/>
      <c r="F29" s="4"/>
      <c r="G29" s="4"/>
      <c r="H29" s="4"/>
    </row>
    <row r="30">
      <c r="A30" s="4"/>
      <c r="B30" s="4"/>
      <c r="C30" s="4"/>
      <c r="D30" s="4"/>
      <c r="E30" s="4"/>
      <c r="F30" s="4"/>
      <c r="G30" s="4"/>
      <c r="H30" s="4"/>
    </row>
    <row r="31">
      <c r="A31" s="4"/>
      <c r="B31" s="4"/>
      <c r="C31" s="4"/>
      <c r="D31" s="4"/>
      <c r="E31" s="4"/>
      <c r="F31" s="4"/>
      <c r="G31" s="4"/>
      <c r="H31" s="4"/>
    </row>
    <row r="32">
      <c r="A32" s="4"/>
      <c r="B32" s="4"/>
      <c r="C32" s="4"/>
      <c r="D32" s="4"/>
      <c r="E32" s="4"/>
      <c r="F32" s="4"/>
      <c r="G32" s="4"/>
      <c r="H32" s="4"/>
    </row>
    <row r="33">
      <c r="A33" s="4"/>
      <c r="B33" s="4"/>
      <c r="C33" s="4"/>
      <c r="D33" s="4"/>
      <c r="E33" s="4"/>
      <c r="F33" s="4"/>
      <c r="G33" s="4"/>
      <c r="H33" s="4"/>
    </row>
    <row r="34">
      <c r="A34" s="4"/>
      <c r="B34" s="4"/>
      <c r="C34" s="4"/>
      <c r="D34" s="4"/>
      <c r="E34" s="4"/>
      <c r="F34" s="4"/>
      <c r="G34" s="4"/>
      <c r="H34" s="4"/>
    </row>
    <row r="35">
      <c r="A35" s="4"/>
      <c r="B35" s="4"/>
      <c r="C35" s="4"/>
      <c r="D35" s="4"/>
      <c r="E35" s="4"/>
      <c r="F35" s="4"/>
      <c r="G35" s="4"/>
      <c r="H35" s="4"/>
    </row>
    <row r="36">
      <c r="A36" s="4"/>
      <c r="B36" s="4"/>
      <c r="C36" s="4"/>
      <c r="D36" s="4"/>
      <c r="E36" s="4"/>
      <c r="F36" s="4"/>
      <c r="G36" s="4"/>
      <c r="H36" s="4"/>
    </row>
    <row r="37">
      <c r="A37" s="4"/>
      <c r="B37" s="4"/>
      <c r="C37" s="4"/>
      <c r="D37" s="4"/>
      <c r="E37" s="4"/>
      <c r="F37" s="4"/>
      <c r="G37" s="4"/>
      <c r="H37" s="4"/>
    </row>
    <row r="38">
      <c r="A38" s="4"/>
      <c r="B38" s="4"/>
      <c r="C38" s="4"/>
      <c r="D38" s="4"/>
      <c r="E38" s="4"/>
      <c r="F38" s="4"/>
      <c r="G38" s="4"/>
      <c r="H38" s="4"/>
    </row>
    <row r="39">
      <c r="A39" s="4"/>
      <c r="B39" s="4"/>
      <c r="C39" s="4"/>
      <c r="D39" s="4"/>
      <c r="E39" s="4"/>
      <c r="F39" s="4"/>
      <c r="G39" s="4"/>
      <c r="H39" s="4"/>
    </row>
    <row r="40">
      <c r="A40" s="4"/>
      <c r="B40" s="4"/>
      <c r="C40" s="4"/>
      <c r="D40" s="4"/>
      <c r="E40" s="4"/>
      <c r="F40" s="4"/>
      <c r="G40" s="4"/>
      <c r="H40" s="4"/>
    </row>
    <row r="41">
      <c r="A41" s="4"/>
      <c r="B41" s="4"/>
      <c r="C41" s="4"/>
      <c r="D41" s="4"/>
      <c r="E41" s="4"/>
      <c r="F41" s="4"/>
      <c r="G41" s="4"/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  <row r="49">
      <c r="A49" s="4"/>
      <c r="B49" s="4"/>
      <c r="C49" s="4"/>
      <c r="D49" s="4"/>
      <c r="E49" s="4"/>
      <c r="F49" s="4"/>
      <c r="G49" s="4"/>
      <c r="H49" s="4"/>
    </row>
    <row r="50">
      <c r="A50" s="4"/>
      <c r="B50" s="4"/>
      <c r="C50" s="4"/>
      <c r="D50" s="4"/>
      <c r="E50" s="4"/>
      <c r="F50" s="4"/>
      <c r="G50" s="4"/>
      <c r="H50" s="4"/>
    </row>
    <row r="51">
      <c r="A51" s="4"/>
      <c r="B51" s="4"/>
      <c r="C51" s="4"/>
      <c r="D51" s="4"/>
      <c r="E51" s="4"/>
      <c r="F51" s="4"/>
      <c r="G51" s="4"/>
      <c r="H51" s="4"/>
    </row>
    <row r="52">
      <c r="A52" s="4"/>
      <c r="B52" s="4"/>
      <c r="C52" s="4"/>
      <c r="D52" s="4"/>
      <c r="E52" s="4"/>
      <c r="F52" s="4"/>
      <c r="G52" s="4"/>
      <c r="H52" s="4"/>
    </row>
    <row r="53">
      <c r="A53" s="4"/>
      <c r="B53" s="4"/>
      <c r="C53" s="4"/>
      <c r="D53" s="4"/>
      <c r="E53" s="4"/>
      <c r="F53" s="4"/>
      <c r="G53" s="4"/>
      <c r="H53" s="4"/>
    </row>
    <row r="54">
      <c r="A54" s="4"/>
      <c r="B54" s="4"/>
      <c r="C54" s="4"/>
      <c r="D54" s="4"/>
      <c r="E54" s="4"/>
      <c r="F54" s="4"/>
      <c r="G54" s="4"/>
      <c r="H54" s="4"/>
    </row>
    <row r="55">
      <c r="A55" s="4"/>
      <c r="B55" s="4"/>
      <c r="C55" s="4"/>
      <c r="D55" s="4"/>
      <c r="E55" s="4"/>
      <c r="F55" s="4"/>
      <c r="G55" s="4"/>
      <c r="H55" s="4"/>
    </row>
    <row r="56">
      <c r="A56" s="4"/>
      <c r="B56" s="4"/>
      <c r="C56" s="4"/>
      <c r="D56" s="4"/>
      <c r="E56" s="4"/>
      <c r="F56" s="4"/>
      <c r="G56" s="4"/>
      <c r="H56" s="4"/>
    </row>
    <row r="57">
      <c r="A57" s="4"/>
      <c r="B57" s="4"/>
      <c r="C57" s="4"/>
      <c r="D57" s="4"/>
      <c r="E57" s="4"/>
      <c r="F57" s="4"/>
      <c r="G57" s="4"/>
      <c r="H57" s="4"/>
    </row>
    <row r="58">
      <c r="A58" s="4"/>
      <c r="B58" s="4"/>
      <c r="C58" s="4"/>
      <c r="D58" s="4"/>
      <c r="E58" s="4"/>
      <c r="F58" s="4"/>
      <c r="G58" s="4"/>
      <c r="H58" s="4"/>
    </row>
    <row r="59">
      <c r="A59" s="4"/>
      <c r="B59" s="4"/>
      <c r="C59" s="4"/>
      <c r="D59" s="4"/>
      <c r="E59" s="4"/>
      <c r="F59" s="4"/>
      <c r="G59" s="4"/>
      <c r="H59" s="4"/>
    </row>
    <row r="60">
      <c r="A60" s="4"/>
      <c r="B60" s="4"/>
      <c r="C60" s="4"/>
      <c r="D60" s="4"/>
      <c r="E60" s="4"/>
      <c r="F60" s="4"/>
      <c r="G60" s="4"/>
      <c r="H60" s="4"/>
    </row>
    <row r="61">
      <c r="A61" s="4"/>
      <c r="B61" s="4"/>
      <c r="C61" s="4"/>
      <c r="D61" s="4"/>
      <c r="E61" s="4"/>
      <c r="F61" s="4"/>
      <c r="G61" s="4"/>
      <c r="H61" s="4"/>
    </row>
    <row r="62">
      <c r="A62" s="4"/>
      <c r="B62" s="4"/>
      <c r="C62" s="4"/>
      <c r="D62" s="4"/>
      <c r="E62" s="4"/>
      <c r="F62" s="4"/>
      <c r="G62" s="4"/>
      <c r="H62" s="4"/>
    </row>
    <row r="63">
      <c r="A63" s="4"/>
      <c r="B63" s="4"/>
      <c r="C63" s="4"/>
      <c r="D63" s="4"/>
      <c r="E63" s="4"/>
      <c r="F63" s="4"/>
      <c r="G63" s="4"/>
      <c r="H63" s="4"/>
    </row>
    <row r="64">
      <c r="A64" s="4"/>
      <c r="B64" s="4"/>
      <c r="C64" s="4"/>
      <c r="D64" s="4"/>
      <c r="E64" s="4"/>
      <c r="F64" s="4"/>
      <c r="G64" s="4"/>
      <c r="H64" s="4"/>
    </row>
    <row r="65">
      <c r="A65" s="4"/>
      <c r="B65" s="4"/>
      <c r="C65" s="4"/>
      <c r="D65" s="4"/>
      <c r="E65" s="4"/>
      <c r="F65" s="4"/>
      <c r="G65" s="4"/>
      <c r="H65" s="4"/>
    </row>
    <row r="66">
      <c r="A66" s="4"/>
      <c r="B66" s="4"/>
      <c r="C66" s="4"/>
      <c r="D66" s="4"/>
      <c r="E66" s="4"/>
      <c r="F66" s="4"/>
      <c r="G66" s="4"/>
      <c r="H66" s="4"/>
    </row>
    <row r="67">
      <c r="A67" s="4"/>
      <c r="B67" s="4"/>
      <c r="C67" s="4"/>
      <c r="D67" s="4"/>
      <c r="E67" s="4"/>
      <c r="F67" s="4"/>
      <c r="G67" s="4"/>
      <c r="H67" s="4"/>
    </row>
    <row r="68">
      <c r="A68" s="4"/>
      <c r="B68" s="4"/>
      <c r="C68" s="4"/>
      <c r="D68" s="4"/>
      <c r="E68" s="4"/>
      <c r="F68" s="4"/>
      <c r="G68" s="4"/>
      <c r="H68" s="4"/>
    </row>
    <row r="69">
      <c r="A69" s="4"/>
      <c r="B69" s="4"/>
      <c r="C69" s="4"/>
      <c r="D69" s="4"/>
      <c r="E69" s="4"/>
      <c r="F69" s="4"/>
      <c r="G69" s="4"/>
      <c r="H69" s="4"/>
    </row>
    <row r="70">
      <c r="A70" s="4"/>
      <c r="B70" s="4"/>
      <c r="C70" s="4"/>
      <c r="D70" s="4"/>
      <c r="E70" s="4"/>
      <c r="F70" s="4"/>
      <c r="G70" s="4"/>
      <c r="H70" s="4"/>
    </row>
    <row r="71">
      <c r="A71" s="4"/>
      <c r="B71" s="4"/>
      <c r="C71" s="4"/>
      <c r="D71" s="4"/>
      <c r="E71" s="4"/>
      <c r="F71" s="4"/>
      <c r="G71" s="4"/>
      <c r="H71" s="4"/>
    </row>
    <row r="72">
      <c r="A72" s="4"/>
      <c r="B72" s="4"/>
      <c r="C72" s="4"/>
      <c r="D72" s="4"/>
      <c r="E72" s="4"/>
      <c r="F72" s="4"/>
      <c r="G72" s="4"/>
      <c r="H72" s="4"/>
    </row>
    <row r="73">
      <c r="A73" s="4"/>
      <c r="B73" s="4"/>
      <c r="C73" s="4"/>
      <c r="D73" s="4"/>
      <c r="E73" s="4"/>
      <c r="F73" s="4"/>
      <c r="G73" s="4"/>
      <c r="H73" s="4"/>
    </row>
    <row r="74">
      <c r="A74" s="4"/>
      <c r="B74" s="4"/>
      <c r="C74" s="4"/>
      <c r="D74" s="4"/>
      <c r="E74" s="4"/>
      <c r="F74" s="4"/>
      <c r="G74" s="4"/>
      <c r="H74" s="4"/>
    </row>
    <row r="75">
      <c r="A75" s="4"/>
      <c r="B75" s="4"/>
      <c r="C75" s="4"/>
      <c r="D75" s="4"/>
      <c r="E75" s="4"/>
      <c r="F75" s="4"/>
      <c r="G75" s="4"/>
      <c r="H75" s="4"/>
    </row>
    <row r="76">
      <c r="A76" s="4"/>
      <c r="B76" s="4"/>
      <c r="C76" s="4"/>
      <c r="D76" s="4"/>
      <c r="E76" s="4"/>
      <c r="F76" s="4"/>
      <c r="G76" s="4"/>
      <c r="H76" s="4"/>
    </row>
    <row r="77">
      <c r="A77" s="4"/>
      <c r="B77" s="4"/>
      <c r="C77" s="4"/>
      <c r="D77" s="4"/>
      <c r="E77" s="4"/>
      <c r="F77" s="4"/>
      <c r="G77" s="4"/>
      <c r="H77" s="4"/>
    </row>
    <row r="78">
      <c r="A78" s="4"/>
      <c r="B78" s="4"/>
      <c r="C78" s="4"/>
      <c r="D78" s="4"/>
      <c r="E78" s="4"/>
      <c r="F78" s="4"/>
      <c r="G78" s="4"/>
      <c r="H78" s="4"/>
    </row>
    <row r="79">
      <c r="A79" s="4"/>
      <c r="B79" s="4"/>
      <c r="C79" s="4"/>
      <c r="D79" s="4"/>
      <c r="E79" s="4"/>
      <c r="F79" s="4"/>
      <c r="G79" s="4"/>
      <c r="H79" s="4"/>
    </row>
    <row r="80">
      <c r="A80" s="4"/>
      <c r="B80" s="4"/>
      <c r="C80" s="4"/>
      <c r="D80" s="4"/>
      <c r="E80" s="4"/>
      <c r="F80" s="4"/>
      <c r="G80" s="4"/>
      <c r="H80" s="4"/>
    </row>
    <row r="81">
      <c r="A81" s="4"/>
      <c r="B81" s="4"/>
      <c r="C81" s="4"/>
      <c r="D81" s="4"/>
      <c r="E81" s="4"/>
      <c r="F81" s="4"/>
      <c r="G81" s="4"/>
      <c r="H81" s="4"/>
    </row>
    <row r="82">
      <c r="A82" s="4"/>
      <c r="B82" s="4"/>
      <c r="C82" s="4"/>
      <c r="D82" s="4"/>
      <c r="E82" s="4"/>
      <c r="F82" s="4"/>
      <c r="G82" s="4"/>
      <c r="H82" s="4"/>
    </row>
    <row r="83">
      <c r="A83" s="4"/>
      <c r="B83" s="4"/>
      <c r="C83" s="4"/>
      <c r="D83" s="4"/>
      <c r="E83" s="4"/>
      <c r="F83" s="4"/>
      <c r="G83" s="4"/>
      <c r="H83" s="4"/>
    </row>
    <row r="84">
      <c r="A84" s="4"/>
      <c r="B84" s="4"/>
      <c r="C84" s="4"/>
      <c r="D84" s="4"/>
      <c r="E84" s="4"/>
      <c r="F84" s="4"/>
      <c r="G84" s="4"/>
      <c r="H84" s="4"/>
    </row>
    <row r="85">
      <c r="A85" s="4"/>
      <c r="B85" s="4"/>
      <c r="C85" s="4"/>
      <c r="D85" s="4"/>
      <c r="E85" s="4"/>
      <c r="F85" s="4"/>
      <c r="G85" s="4"/>
      <c r="H85" s="4"/>
    </row>
    <row r="86">
      <c r="A86" s="4"/>
      <c r="B86" s="4"/>
      <c r="C86" s="4"/>
      <c r="D86" s="4"/>
      <c r="E86" s="4"/>
      <c r="F86" s="4"/>
      <c r="G86" s="4"/>
      <c r="H86" s="4"/>
    </row>
    <row r="87">
      <c r="A87" s="4"/>
      <c r="B87" s="4"/>
      <c r="C87" s="4"/>
      <c r="D87" s="4"/>
      <c r="E87" s="4"/>
      <c r="F87" s="4"/>
      <c r="G87" s="4"/>
      <c r="H87" s="4"/>
    </row>
    <row r="88">
      <c r="A88" s="4"/>
      <c r="B88" s="4"/>
      <c r="C88" s="4"/>
      <c r="D88" s="4"/>
      <c r="E88" s="4"/>
      <c r="F88" s="4"/>
      <c r="G88" s="4"/>
      <c r="H88" s="4"/>
    </row>
    <row r="89">
      <c r="A89" s="4"/>
      <c r="B89" s="4"/>
      <c r="C89" s="4"/>
      <c r="D89" s="4"/>
      <c r="E89" s="4"/>
      <c r="F89" s="4"/>
      <c r="G89" s="4"/>
      <c r="H89" s="4"/>
    </row>
    <row r="90">
      <c r="A90" s="4"/>
      <c r="B90" s="4"/>
      <c r="C90" s="4"/>
      <c r="D90" s="4"/>
      <c r="E90" s="4"/>
      <c r="F90" s="4"/>
      <c r="G90" s="4"/>
      <c r="H90" s="4"/>
    </row>
    <row r="91">
      <c r="A91" s="4"/>
      <c r="B91" s="4"/>
      <c r="C91" s="4"/>
      <c r="D91" s="4"/>
      <c r="E91" s="4"/>
      <c r="F91" s="4"/>
      <c r="G91" s="4"/>
      <c r="H91" s="4"/>
    </row>
    <row r="92">
      <c r="A92" s="4"/>
      <c r="B92" s="4"/>
      <c r="C92" s="4"/>
      <c r="D92" s="4"/>
      <c r="E92" s="4"/>
      <c r="F92" s="4"/>
      <c r="G92" s="4"/>
      <c r="H92" s="4"/>
    </row>
    <row r="93">
      <c r="A93" s="4"/>
      <c r="B93" s="4"/>
      <c r="C93" s="4"/>
      <c r="D93" s="4"/>
      <c r="E93" s="4"/>
      <c r="F93" s="4"/>
      <c r="G93" s="4"/>
      <c r="H93" s="4"/>
    </row>
    <row r="94">
      <c r="A94" s="4"/>
      <c r="B94" s="4"/>
      <c r="C94" s="4"/>
      <c r="D94" s="4"/>
      <c r="E94" s="4"/>
      <c r="F94" s="4"/>
      <c r="G94" s="4"/>
      <c r="H94" s="4"/>
    </row>
    <row r="95">
      <c r="A95" s="4"/>
      <c r="B95" s="4"/>
      <c r="C95" s="4"/>
      <c r="D95" s="4"/>
      <c r="E95" s="4"/>
      <c r="F95" s="4"/>
      <c r="G95" s="4"/>
      <c r="H95" s="4"/>
    </row>
    <row r="96">
      <c r="A96" s="4"/>
      <c r="B96" s="4"/>
      <c r="C96" s="4"/>
      <c r="D96" s="4"/>
      <c r="E96" s="4"/>
      <c r="F96" s="4"/>
      <c r="G96" s="4"/>
      <c r="H96" s="4"/>
    </row>
    <row r="97">
      <c r="A97" s="4"/>
      <c r="B97" s="4"/>
      <c r="C97" s="4"/>
      <c r="D97" s="4"/>
      <c r="E97" s="4"/>
      <c r="F97" s="4"/>
      <c r="G97" s="4"/>
      <c r="H97" s="4"/>
    </row>
    <row r="98">
      <c r="A98" s="4"/>
      <c r="B98" s="4"/>
      <c r="C98" s="4"/>
      <c r="D98" s="4"/>
      <c r="E98" s="4"/>
      <c r="F98" s="4"/>
      <c r="G98" s="4"/>
      <c r="H98" s="4"/>
    </row>
    <row r="99">
      <c r="A99" s="4"/>
      <c r="B99" s="4"/>
      <c r="C99" s="4"/>
      <c r="D99" s="4"/>
      <c r="E99" s="4"/>
      <c r="F99" s="4"/>
      <c r="G99" s="4"/>
      <c r="H99" s="4"/>
    </row>
    <row r="100">
      <c r="A100" s="4"/>
      <c r="B100" s="4"/>
      <c r="C100" s="4"/>
      <c r="D100" s="4"/>
      <c r="E100" s="4"/>
      <c r="F100" s="4"/>
      <c r="G100" s="4"/>
      <c r="H100" s="4"/>
    </row>
    <row r="101">
      <c r="A101" s="4"/>
      <c r="B101" s="4"/>
      <c r="C101" s="4"/>
      <c r="D101" s="4"/>
      <c r="E101" s="4"/>
      <c r="F101" s="4"/>
      <c r="G101" s="4"/>
      <c r="H101" s="4"/>
    </row>
    <row r="102">
      <c r="A102" s="4"/>
      <c r="B102" s="4"/>
      <c r="C102" s="4"/>
      <c r="D102" s="4"/>
      <c r="E102" s="4"/>
      <c r="F102" s="4"/>
      <c r="G102" s="4"/>
      <c r="H102" s="4"/>
    </row>
    <row r="103">
      <c r="A103" s="4"/>
      <c r="B103" s="4"/>
      <c r="C103" s="4"/>
      <c r="D103" s="4"/>
      <c r="E103" s="4"/>
      <c r="F103" s="4"/>
      <c r="G103" s="4"/>
      <c r="H103" s="4"/>
    </row>
    <row r="104">
      <c r="A104" s="4"/>
      <c r="B104" s="4"/>
      <c r="C104" s="4"/>
      <c r="D104" s="4"/>
      <c r="E104" s="4"/>
      <c r="F104" s="4"/>
      <c r="G104" s="4"/>
      <c r="H104" s="4"/>
    </row>
    <row r="105">
      <c r="A105" s="4"/>
      <c r="B105" s="4"/>
      <c r="C105" s="4"/>
      <c r="D105" s="4"/>
      <c r="E105" s="4"/>
      <c r="F105" s="4"/>
      <c r="G105" s="4"/>
      <c r="H105" s="4"/>
    </row>
    <row r="106">
      <c r="A106" s="4"/>
      <c r="B106" s="4"/>
      <c r="C106" s="4"/>
      <c r="D106" s="4"/>
      <c r="E106" s="4"/>
      <c r="F106" s="4"/>
      <c r="G106" s="4"/>
      <c r="H106" s="4"/>
    </row>
    <row r="107">
      <c r="A107" s="4"/>
      <c r="B107" s="4"/>
      <c r="C107" s="4"/>
      <c r="D107" s="4"/>
      <c r="E107" s="4"/>
      <c r="F107" s="4"/>
      <c r="G107" s="4"/>
      <c r="H107" s="4"/>
    </row>
    <row r="108">
      <c r="A108" s="4"/>
      <c r="B108" s="4"/>
      <c r="C108" s="4"/>
      <c r="D108" s="4"/>
      <c r="E108" s="4"/>
      <c r="F108" s="4"/>
      <c r="G108" s="4"/>
      <c r="H108" s="4"/>
    </row>
    <row r="109">
      <c r="A109" s="4"/>
      <c r="B109" s="4"/>
      <c r="C109" s="4"/>
      <c r="D109" s="4"/>
      <c r="E109" s="4"/>
      <c r="F109" s="4"/>
      <c r="G109" s="4"/>
      <c r="H109" s="4"/>
    </row>
    <row r="110">
      <c r="A110" s="4"/>
      <c r="B110" s="4"/>
      <c r="C110" s="4"/>
      <c r="D110" s="4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4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  <row r="118">
      <c r="A118" s="4"/>
      <c r="B118" s="4"/>
      <c r="C118" s="4"/>
      <c r="D118" s="4"/>
      <c r="E118" s="4"/>
      <c r="F118" s="4"/>
      <c r="G118" s="4"/>
      <c r="H118" s="4"/>
    </row>
    <row r="119">
      <c r="A119" s="4"/>
      <c r="B119" s="4"/>
      <c r="C119" s="4"/>
      <c r="D119" s="4"/>
      <c r="E119" s="4"/>
      <c r="F119" s="4"/>
      <c r="G119" s="4"/>
      <c r="H119" s="4"/>
    </row>
    <row r="120">
      <c r="A120" s="4"/>
      <c r="B120" s="4"/>
      <c r="C120" s="4"/>
      <c r="D120" s="4"/>
      <c r="E120" s="4"/>
      <c r="F120" s="4"/>
      <c r="G120" s="4"/>
      <c r="H120" s="4"/>
    </row>
    <row r="121">
      <c r="A121" s="4"/>
      <c r="B121" s="4"/>
      <c r="C121" s="4"/>
      <c r="D121" s="4"/>
      <c r="E121" s="4"/>
      <c r="F121" s="4"/>
      <c r="G121" s="4"/>
      <c r="H121" s="4"/>
    </row>
    <row r="122">
      <c r="A122" s="4"/>
      <c r="B122" s="4"/>
      <c r="C122" s="4"/>
      <c r="D122" s="4"/>
      <c r="E122" s="4"/>
      <c r="F122" s="4"/>
      <c r="G122" s="4"/>
      <c r="H122" s="4"/>
    </row>
    <row r="123">
      <c r="A123" s="4"/>
      <c r="B123" s="4"/>
      <c r="C123" s="4"/>
      <c r="D123" s="4"/>
      <c r="E123" s="4"/>
      <c r="F123" s="4"/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4"/>
      <c r="B1" s="4"/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8" t="s">
        <v>75</v>
      </c>
      <c r="B4" s="4"/>
      <c r="C4" s="4"/>
      <c r="D4" s="4"/>
      <c r="E4" s="4"/>
      <c r="F4" s="4"/>
    </row>
    <row r="5">
      <c r="A5" s="4"/>
      <c r="B5" s="24">
        <v>45261.0</v>
      </c>
      <c r="C5" s="24">
        <v>45292.0</v>
      </c>
      <c r="D5" s="24">
        <v>45323.0</v>
      </c>
      <c r="E5" s="24">
        <v>45352.0</v>
      </c>
      <c r="F5" s="24">
        <v>45383.0</v>
      </c>
    </row>
    <row r="6">
      <c r="A6" s="4"/>
      <c r="B6" s="4"/>
      <c r="C6" s="4"/>
      <c r="D6" s="4"/>
      <c r="E6" s="4"/>
      <c r="F6" s="4"/>
    </row>
    <row r="7">
      <c r="A7" s="25" t="s">
        <v>76</v>
      </c>
      <c r="B7" s="4"/>
      <c r="C7" s="4"/>
      <c r="D7" s="4"/>
      <c r="E7" s="4"/>
      <c r="F7" s="4"/>
    </row>
    <row r="8">
      <c r="A8" s="4" t="s">
        <v>77</v>
      </c>
      <c r="B8" s="7">
        <v>1000.0</v>
      </c>
      <c r="C8" s="7">
        <v>1000.0</v>
      </c>
      <c r="D8" s="7">
        <v>1000.0</v>
      </c>
      <c r="E8" s="7">
        <v>1000.0</v>
      </c>
      <c r="F8" s="7">
        <v>1000.0</v>
      </c>
    </row>
    <row r="9">
      <c r="A9" s="4" t="s">
        <v>78</v>
      </c>
      <c r="B9" s="4"/>
      <c r="C9" s="4"/>
      <c r="D9" s="4"/>
      <c r="E9" s="4"/>
      <c r="F9" s="4"/>
    </row>
    <row r="10">
      <c r="A10" s="4" t="s">
        <v>79</v>
      </c>
      <c r="B10" s="4"/>
      <c r="C10" s="4"/>
      <c r="D10" s="4"/>
      <c r="E10" s="4"/>
      <c r="F10" s="4"/>
    </row>
    <row r="11">
      <c r="A11" s="4" t="s">
        <v>80</v>
      </c>
      <c r="B11" s="4"/>
      <c r="C11" s="4"/>
      <c r="D11" s="4"/>
      <c r="E11" s="4"/>
      <c r="F11" s="4"/>
    </row>
    <row r="12">
      <c r="A12" s="4" t="s">
        <v>81</v>
      </c>
      <c r="B12" s="7">
        <v>60.0</v>
      </c>
      <c r="C12" s="7">
        <v>60.0</v>
      </c>
      <c r="D12" s="7">
        <v>60.0</v>
      </c>
      <c r="E12" s="7">
        <v>60.0</v>
      </c>
      <c r="F12" s="7">
        <v>60.0</v>
      </c>
    </row>
    <row r="13">
      <c r="A13" s="4" t="s">
        <v>82</v>
      </c>
      <c r="B13" s="7">
        <v>60.0</v>
      </c>
      <c r="C13" s="7">
        <v>60.0</v>
      </c>
      <c r="D13" s="7">
        <v>60.0</v>
      </c>
      <c r="E13" s="7">
        <v>60.0</v>
      </c>
      <c r="F13" s="7">
        <v>60.0</v>
      </c>
    </row>
    <row r="14">
      <c r="A14" s="4" t="s">
        <v>83</v>
      </c>
      <c r="B14" s="7">
        <v>20.0</v>
      </c>
      <c r="C14" s="7">
        <v>20.0</v>
      </c>
      <c r="D14" s="7">
        <v>20.0</v>
      </c>
      <c r="E14" s="7">
        <v>20.0</v>
      </c>
      <c r="F14" s="7">
        <v>20.0</v>
      </c>
    </row>
    <row r="15">
      <c r="A15" s="4" t="s">
        <v>84</v>
      </c>
      <c r="B15" s="26">
        <f t="shared" ref="B15:F15" si="1">SUM(B8:B14)</f>
        <v>1140</v>
      </c>
      <c r="C15" s="26">
        <f t="shared" si="1"/>
        <v>1140</v>
      </c>
      <c r="D15" s="26">
        <f t="shared" si="1"/>
        <v>1140</v>
      </c>
      <c r="E15" s="26">
        <f t="shared" si="1"/>
        <v>1140</v>
      </c>
      <c r="F15" s="26">
        <f t="shared" si="1"/>
        <v>1140</v>
      </c>
    </row>
    <row r="16">
      <c r="A16" s="4" t="s">
        <v>85</v>
      </c>
      <c r="B16" s="16">
        <f t="shared" ref="B16:F16" si="2">B15-B14</f>
        <v>1120</v>
      </c>
      <c r="C16" s="16">
        <f t="shared" si="2"/>
        <v>1120</v>
      </c>
      <c r="D16" s="16">
        <f t="shared" si="2"/>
        <v>1120</v>
      </c>
      <c r="E16" s="16">
        <f t="shared" si="2"/>
        <v>1120</v>
      </c>
      <c r="F16" s="16">
        <f t="shared" si="2"/>
        <v>1120</v>
      </c>
    </row>
    <row r="17">
      <c r="A17" s="4"/>
      <c r="B17" s="4"/>
      <c r="C17" s="4"/>
      <c r="D17" s="4"/>
      <c r="E17" s="4"/>
      <c r="F17" s="4"/>
    </row>
    <row r="18">
      <c r="A18" s="27" t="s">
        <v>86</v>
      </c>
      <c r="B18" s="8">
        <f t="shared" ref="B18:F18" si="3">SUM(B20:B24)</f>
        <v>60</v>
      </c>
      <c r="C18" s="8">
        <f t="shared" si="3"/>
        <v>60</v>
      </c>
      <c r="D18" s="8">
        <f t="shared" si="3"/>
        <v>60</v>
      </c>
      <c r="E18" s="8">
        <f t="shared" si="3"/>
        <v>60</v>
      </c>
      <c r="F18" s="8">
        <f t="shared" si="3"/>
        <v>60</v>
      </c>
    </row>
    <row r="19">
      <c r="A19" s="27" t="s">
        <v>87</v>
      </c>
      <c r="B19" s="28">
        <f t="shared" ref="B19:F19" si="4">B18/B15</f>
        <v>0.05263157895</v>
      </c>
      <c r="C19" s="28">
        <f t="shared" si="4"/>
        <v>0.05263157895</v>
      </c>
      <c r="D19" s="28">
        <f t="shared" si="4"/>
        <v>0.05263157895</v>
      </c>
      <c r="E19" s="28">
        <f t="shared" si="4"/>
        <v>0.05263157895</v>
      </c>
      <c r="F19" s="28">
        <f t="shared" si="4"/>
        <v>0.05263157895</v>
      </c>
    </row>
    <row r="20">
      <c r="A20" s="4" t="s">
        <v>88</v>
      </c>
      <c r="B20" s="7">
        <v>20.0</v>
      </c>
      <c r="C20" s="7">
        <v>20.0</v>
      </c>
      <c r="D20" s="7">
        <v>20.0</v>
      </c>
      <c r="E20" s="7">
        <v>20.0</v>
      </c>
      <c r="F20" s="7">
        <v>20.0</v>
      </c>
    </row>
    <row r="21">
      <c r="A21" s="4" t="s">
        <v>89</v>
      </c>
      <c r="B21" s="7">
        <v>20.0</v>
      </c>
      <c r="C21" s="7">
        <v>20.0</v>
      </c>
      <c r="D21" s="7">
        <v>20.0</v>
      </c>
      <c r="E21" s="7">
        <v>20.0</v>
      </c>
      <c r="F21" s="7">
        <v>20.0</v>
      </c>
    </row>
    <row r="22">
      <c r="A22" s="4" t="s">
        <v>90</v>
      </c>
      <c r="B22" s="7">
        <v>20.0</v>
      </c>
      <c r="C22" s="7">
        <v>20.0</v>
      </c>
      <c r="D22" s="7">
        <v>20.0</v>
      </c>
      <c r="E22" s="7">
        <v>20.0</v>
      </c>
      <c r="F22" s="7">
        <v>20.0</v>
      </c>
    </row>
    <row r="23">
      <c r="A23" s="4" t="s">
        <v>91</v>
      </c>
      <c r="B23" s="4"/>
      <c r="C23" s="4"/>
      <c r="D23" s="4"/>
      <c r="E23" s="4"/>
      <c r="F23" s="4"/>
    </row>
    <row r="24">
      <c r="A24" s="4" t="s">
        <v>92</v>
      </c>
      <c r="B24" s="4"/>
      <c r="C24" s="4"/>
      <c r="D24" s="4"/>
      <c r="E24" s="4"/>
      <c r="F24" s="4"/>
    </row>
    <row r="25">
      <c r="A25" s="4"/>
      <c r="B25" s="4"/>
      <c r="C25" s="4"/>
      <c r="D25" s="4"/>
      <c r="E25" s="4"/>
      <c r="F25" s="4"/>
    </row>
    <row r="26">
      <c r="A26" s="29" t="s">
        <v>93</v>
      </c>
      <c r="B26" s="4">
        <f t="shared" ref="B26:F26" si="5">SUM(B28:B31)</f>
        <v>500</v>
      </c>
      <c r="C26" s="4">
        <f t="shared" si="5"/>
        <v>500</v>
      </c>
      <c r="D26" s="4">
        <f t="shared" si="5"/>
        <v>500</v>
      </c>
      <c r="E26" s="4">
        <f t="shared" si="5"/>
        <v>500</v>
      </c>
      <c r="F26" s="4">
        <f t="shared" si="5"/>
        <v>500</v>
      </c>
    </row>
    <row r="27">
      <c r="A27" s="29" t="s">
        <v>87</v>
      </c>
      <c r="B27" s="28">
        <f t="shared" ref="B27:F27" si="6">B26/B15</f>
        <v>0.4385964912</v>
      </c>
      <c r="C27" s="28">
        <f t="shared" si="6"/>
        <v>0.4385964912</v>
      </c>
      <c r="D27" s="28">
        <f t="shared" si="6"/>
        <v>0.4385964912</v>
      </c>
      <c r="E27" s="28">
        <f t="shared" si="6"/>
        <v>0.4385964912</v>
      </c>
      <c r="F27" s="28">
        <f t="shared" si="6"/>
        <v>0.4385964912</v>
      </c>
    </row>
    <row r="28">
      <c r="A28" s="4" t="s">
        <v>94</v>
      </c>
      <c r="B28" s="7">
        <v>500.0</v>
      </c>
      <c r="C28" s="7">
        <v>500.0</v>
      </c>
      <c r="D28" s="7">
        <v>500.0</v>
      </c>
      <c r="E28" s="7">
        <v>500.0</v>
      </c>
      <c r="F28" s="7">
        <v>500.0</v>
      </c>
    </row>
    <row r="29">
      <c r="A29" s="4" t="s">
        <v>95</v>
      </c>
      <c r="B29" s="4"/>
      <c r="C29" s="4"/>
      <c r="D29" s="4"/>
      <c r="E29" s="4"/>
      <c r="F29" s="4"/>
    </row>
    <row r="30">
      <c r="A30" s="4" t="s">
        <v>96</v>
      </c>
      <c r="B30" s="4"/>
      <c r="C30" s="4"/>
      <c r="D30" s="4"/>
      <c r="E30" s="4"/>
      <c r="F30" s="4"/>
    </row>
    <row r="31">
      <c r="A31" s="4" t="s">
        <v>97</v>
      </c>
      <c r="B31" s="4"/>
      <c r="C31" s="4"/>
      <c r="D31" s="4"/>
      <c r="E31" s="4"/>
      <c r="F31" s="4"/>
    </row>
    <row r="32">
      <c r="A32" s="4"/>
      <c r="B32" s="4"/>
      <c r="C32" s="4"/>
      <c r="D32" s="4"/>
      <c r="E32" s="4"/>
      <c r="F32" s="4"/>
    </row>
    <row r="33">
      <c r="A33" s="30" t="s">
        <v>98</v>
      </c>
      <c r="B33" s="4">
        <f t="shared" ref="B33:F33" si="7">SUM(B35:B45)</f>
        <v>0</v>
      </c>
      <c r="C33" s="4">
        <f t="shared" si="7"/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</row>
    <row r="34">
      <c r="A34" s="30" t="s">
        <v>87</v>
      </c>
      <c r="B34" s="4">
        <f t="shared" ref="B34:F34" si="8">B33/B15</f>
        <v>0</v>
      </c>
      <c r="C34" s="4">
        <f t="shared" si="8"/>
        <v>0</v>
      </c>
      <c r="D34" s="4">
        <f t="shared" si="8"/>
        <v>0</v>
      </c>
      <c r="E34" s="4">
        <f t="shared" si="8"/>
        <v>0</v>
      </c>
      <c r="F34" s="4">
        <f t="shared" si="8"/>
        <v>0</v>
      </c>
    </row>
    <row r="35">
      <c r="A35" s="4" t="s">
        <v>99</v>
      </c>
      <c r="B35" s="4"/>
      <c r="C35" s="4"/>
      <c r="D35" s="4"/>
      <c r="E35" s="4"/>
      <c r="F35" s="4"/>
    </row>
    <row r="36">
      <c r="A36" s="4" t="s">
        <v>100</v>
      </c>
      <c r="B36" s="4"/>
      <c r="C36" s="4"/>
      <c r="D36" s="4"/>
      <c r="E36" s="4"/>
      <c r="F36" s="4"/>
    </row>
    <row r="37">
      <c r="A37" s="4" t="s">
        <v>101</v>
      </c>
      <c r="B37" s="4"/>
      <c r="C37" s="4"/>
      <c r="D37" s="4"/>
      <c r="E37" s="4"/>
      <c r="F37" s="4"/>
    </row>
    <row r="38">
      <c r="A38" s="4" t="s">
        <v>102</v>
      </c>
      <c r="B38" s="4"/>
      <c r="C38" s="4"/>
      <c r="D38" s="4"/>
      <c r="E38" s="4"/>
      <c r="F38" s="4"/>
    </row>
    <row r="39">
      <c r="A39" s="4" t="s">
        <v>103</v>
      </c>
      <c r="B39" s="4"/>
      <c r="C39" s="4"/>
      <c r="D39" s="4"/>
      <c r="E39" s="4"/>
      <c r="F39" s="4"/>
    </row>
    <row r="40">
      <c r="A40" s="4" t="s">
        <v>104</v>
      </c>
      <c r="B40" s="4"/>
      <c r="C40" s="4"/>
      <c r="D40" s="4"/>
      <c r="E40" s="4"/>
      <c r="F40" s="4"/>
    </row>
    <row r="41">
      <c r="A41" s="4" t="s">
        <v>105</v>
      </c>
      <c r="B41" s="4"/>
      <c r="C41" s="4"/>
      <c r="D41" s="4"/>
      <c r="E41" s="4"/>
      <c r="F41" s="4"/>
    </row>
    <row r="42">
      <c r="A42" s="8" t="s">
        <v>106</v>
      </c>
      <c r="B42" s="4"/>
      <c r="C42" s="4"/>
      <c r="D42" s="4"/>
      <c r="E42" s="4"/>
      <c r="F42" s="4"/>
    </row>
    <row r="43">
      <c r="A43" s="4" t="s">
        <v>107</v>
      </c>
      <c r="B43" s="4"/>
      <c r="C43" s="4"/>
      <c r="D43" s="4"/>
      <c r="E43" s="4"/>
      <c r="F43" s="4"/>
    </row>
    <row r="44">
      <c r="A44" s="4" t="s">
        <v>108</v>
      </c>
      <c r="B44" s="4"/>
      <c r="C44" s="4"/>
      <c r="D44" s="4"/>
      <c r="E44" s="4"/>
      <c r="F44" s="4"/>
    </row>
    <row r="45">
      <c r="A45" s="4" t="s">
        <v>109</v>
      </c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31" t="s">
        <v>110</v>
      </c>
      <c r="B47" s="4">
        <f t="shared" ref="B47:F47" si="9">SUM(B49:B53)</f>
        <v>405</v>
      </c>
      <c r="C47" s="4">
        <f t="shared" si="9"/>
        <v>405</v>
      </c>
      <c r="D47" s="4">
        <f t="shared" si="9"/>
        <v>405</v>
      </c>
      <c r="E47" s="4">
        <f t="shared" si="9"/>
        <v>405</v>
      </c>
      <c r="F47" s="4">
        <f t="shared" si="9"/>
        <v>405</v>
      </c>
    </row>
    <row r="48">
      <c r="A48" s="31" t="s">
        <v>87</v>
      </c>
      <c r="B48" s="28">
        <f t="shared" ref="B48:F48" si="10">B47/B15</f>
        <v>0.3552631579</v>
      </c>
      <c r="C48" s="28">
        <f t="shared" si="10"/>
        <v>0.3552631579</v>
      </c>
      <c r="D48" s="28">
        <f t="shared" si="10"/>
        <v>0.3552631579</v>
      </c>
      <c r="E48" s="28">
        <f t="shared" si="10"/>
        <v>0.3552631579</v>
      </c>
      <c r="F48" s="28">
        <f t="shared" si="10"/>
        <v>0.3552631579</v>
      </c>
    </row>
    <row r="49">
      <c r="A49" s="4" t="s">
        <v>111</v>
      </c>
      <c r="B49" s="4"/>
      <c r="C49" s="4"/>
      <c r="D49" s="4"/>
      <c r="E49" s="4"/>
      <c r="F49" s="4"/>
    </row>
    <row r="50">
      <c r="A50" s="4" t="s">
        <v>112</v>
      </c>
      <c r="B50" s="4"/>
      <c r="C50" s="4"/>
      <c r="D50" s="4"/>
      <c r="E50" s="4"/>
      <c r="F50" s="4"/>
    </row>
    <row r="51">
      <c r="A51" s="4" t="s">
        <v>113</v>
      </c>
      <c r="B51" s="4"/>
      <c r="C51" s="4"/>
      <c r="D51" s="4"/>
      <c r="E51" s="4"/>
      <c r="F51" s="4"/>
    </row>
    <row r="52">
      <c r="A52" s="4" t="s">
        <v>114</v>
      </c>
      <c r="B52" s="4"/>
      <c r="C52" s="4"/>
      <c r="D52" s="4"/>
      <c r="E52" s="4"/>
      <c r="F52" s="4"/>
    </row>
    <row r="53">
      <c r="A53" s="4" t="s">
        <v>115</v>
      </c>
      <c r="B53" s="7">
        <v>405.0</v>
      </c>
      <c r="C53" s="7">
        <v>405.0</v>
      </c>
      <c r="D53" s="7">
        <v>405.0</v>
      </c>
      <c r="E53" s="7">
        <v>405.0</v>
      </c>
      <c r="F53" s="7">
        <v>405.0</v>
      </c>
    </row>
    <row r="54">
      <c r="A54" s="4"/>
      <c r="B54" s="4"/>
      <c r="C54" s="4"/>
      <c r="D54" s="4"/>
      <c r="E54" s="4"/>
      <c r="F54" s="4"/>
    </row>
    <row r="55">
      <c r="A55" s="32" t="s">
        <v>116</v>
      </c>
      <c r="B55" s="4">
        <f t="shared" ref="B55:F55" si="11">SUM(B57:B61)</f>
        <v>50</v>
      </c>
      <c r="C55" s="4">
        <f t="shared" si="11"/>
        <v>50</v>
      </c>
      <c r="D55" s="4">
        <f t="shared" si="11"/>
        <v>50</v>
      </c>
      <c r="E55" s="4">
        <f t="shared" si="11"/>
        <v>50</v>
      </c>
      <c r="F55" s="4">
        <f t="shared" si="11"/>
        <v>50</v>
      </c>
    </row>
    <row r="56">
      <c r="A56" s="31" t="s">
        <v>87</v>
      </c>
      <c r="B56" s="28">
        <f t="shared" ref="B56:F56" si="12">B55/B15</f>
        <v>0.04385964912</v>
      </c>
      <c r="C56" s="28">
        <f t="shared" si="12"/>
        <v>0.04385964912</v>
      </c>
      <c r="D56" s="28">
        <f t="shared" si="12"/>
        <v>0.04385964912</v>
      </c>
      <c r="E56" s="28">
        <f t="shared" si="12"/>
        <v>0.04385964912</v>
      </c>
      <c r="F56" s="28">
        <f t="shared" si="12"/>
        <v>0.04385964912</v>
      </c>
    </row>
    <row r="57">
      <c r="A57" s="4" t="s">
        <v>117</v>
      </c>
      <c r="B57" s="7">
        <v>50.0</v>
      </c>
      <c r="C57" s="7">
        <v>50.0</v>
      </c>
      <c r="D57" s="7">
        <v>50.0</v>
      </c>
      <c r="E57" s="7">
        <v>50.0</v>
      </c>
      <c r="F57" s="7">
        <v>50.0</v>
      </c>
    </row>
    <row r="58">
      <c r="A58" s="4" t="s">
        <v>117</v>
      </c>
      <c r="B58" s="4"/>
      <c r="C58" s="4"/>
      <c r="D58" s="4"/>
      <c r="E58" s="4"/>
      <c r="F58" s="4"/>
    </row>
    <row r="59">
      <c r="A59" s="4" t="s">
        <v>117</v>
      </c>
      <c r="B59" s="4"/>
      <c r="C59" s="4"/>
      <c r="D59" s="4"/>
      <c r="E59" s="4"/>
      <c r="F59" s="4"/>
    </row>
    <row r="60">
      <c r="A60" s="4" t="s">
        <v>117</v>
      </c>
      <c r="B60" s="4"/>
      <c r="C60" s="4"/>
      <c r="D60" s="4"/>
      <c r="E60" s="4"/>
      <c r="F60" s="4"/>
    </row>
    <row r="61">
      <c r="A61" s="4" t="s">
        <v>117</v>
      </c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2" t="s">
        <v>118</v>
      </c>
      <c r="B63" s="4">
        <f t="shared" ref="B63:F63" si="13">SUM(B65:B68)</f>
        <v>125</v>
      </c>
      <c r="C63" s="4">
        <f t="shared" si="13"/>
        <v>125</v>
      </c>
      <c r="D63" s="4">
        <f t="shared" si="13"/>
        <v>125</v>
      </c>
      <c r="E63" s="4">
        <f t="shared" si="13"/>
        <v>125</v>
      </c>
      <c r="F63" s="4">
        <f t="shared" si="13"/>
        <v>125</v>
      </c>
    </row>
    <row r="64">
      <c r="A64" s="2" t="s">
        <v>87</v>
      </c>
      <c r="B64" s="28">
        <f t="shared" ref="B64:F64" si="14">B63/B15</f>
        <v>0.1096491228</v>
      </c>
      <c r="C64" s="28">
        <f t="shared" si="14"/>
        <v>0.1096491228</v>
      </c>
      <c r="D64" s="28">
        <f t="shared" si="14"/>
        <v>0.1096491228</v>
      </c>
      <c r="E64" s="28">
        <f t="shared" si="14"/>
        <v>0.1096491228</v>
      </c>
      <c r="F64" s="28">
        <f t="shared" si="14"/>
        <v>0.1096491228</v>
      </c>
    </row>
    <row r="65">
      <c r="A65" s="4" t="s">
        <v>119</v>
      </c>
      <c r="B65" s="7">
        <v>50.0</v>
      </c>
      <c r="C65" s="7">
        <v>50.0</v>
      </c>
      <c r="D65" s="7">
        <v>50.0</v>
      </c>
      <c r="E65" s="7">
        <v>50.0</v>
      </c>
      <c r="F65" s="7">
        <v>50.0</v>
      </c>
    </row>
    <row r="66">
      <c r="A66" s="4" t="s">
        <v>103</v>
      </c>
      <c r="B66" s="7">
        <v>25.0</v>
      </c>
      <c r="C66" s="7">
        <v>25.0</v>
      </c>
      <c r="D66" s="7">
        <v>25.0</v>
      </c>
      <c r="E66" s="7">
        <v>25.0</v>
      </c>
      <c r="F66" s="7">
        <v>25.0</v>
      </c>
    </row>
    <row r="67">
      <c r="A67" s="4" t="s">
        <v>120</v>
      </c>
      <c r="B67" s="7">
        <v>25.0</v>
      </c>
      <c r="C67" s="7">
        <v>25.0</v>
      </c>
      <c r="D67" s="7">
        <v>25.0</v>
      </c>
      <c r="E67" s="7">
        <v>25.0</v>
      </c>
      <c r="F67" s="7">
        <v>25.0</v>
      </c>
    </row>
    <row r="68">
      <c r="A68" s="4" t="s">
        <v>121</v>
      </c>
      <c r="B68" s="7">
        <v>25.0</v>
      </c>
      <c r="C68" s="7">
        <v>25.0</v>
      </c>
      <c r="D68" s="7">
        <v>25.0</v>
      </c>
      <c r="E68" s="7">
        <v>25.0</v>
      </c>
      <c r="F68" s="7">
        <v>25.0</v>
      </c>
    </row>
    <row r="69">
      <c r="A69" s="4"/>
      <c r="B69" s="4"/>
      <c r="C69" s="4"/>
      <c r="D69" s="4"/>
      <c r="E69" s="4"/>
      <c r="F69" s="4"/>
    </row>
    <row r="70">
      <c r="A70" s="33" t="s">
        <v>122</v>
      </c>
      <c r="B70" s="4">
        <f t="shared" ref="B70:F70" si="15">B63+B55+B47+B33+B26+B18</f>
        <v>1140</v>
      </c>
      <c r="C70" s="4">
        <f t="shared" si="15"/>
        <v>1140</v>
      </c>
      <c r="D70" s="4">
        <f t="shared" si="15"/>
        <v>1140</v>
      </c>
      <c r="E70" s="4">
        <f t="shared" si="15"/>
        <v>1140</v>
      </c>
      <c r="F70" s="4">
        <f t="shared" si="15"/>
        <v>1140</v>
      </c>
    </row>
    <row r="71">
      <c r="A71" s="33" t="s">
        <v>123</v>
      </c>
      <c r="B71" s="28">
        <f t="shared" ref="B71:F71" si="16">B70/B15</f>
        <v>1</v>
      </c>
      <c r="C71" s="28">
        <f t="shared" si="16"/>
        <v>1</v>
      </c>
      <c r="D71" s="28">
        <f t="shared" si="16"/>
        <v>1</v>
      </c>
      <c r="E71" s="28">
        <f t="shared" si="16"/>
        <v>1</v>
      </c>
      <c r="F71" s="28">
        <f t="shared" si="16"/>
        <v>1</v>
      </c>
    </row>
    <row r="72">
      <c r="A72" s="33" t="s">
        <v>124</v>
      </c>
      <c r="B72" s="4">
        <f t="shared" ref="B72:F72" si="17">B15-B70</f>
        <v>0</v>
      </c>
      <c r="C72" s="4">
        <f t="shared" si="17"/>
        <v>0</v>
      </c>
      <c r="D72" s="4">
        <f t="shared" si="17"/>
        <v>0</v>
      </c>
      <c r="E72" s="4">
        <f t="shared" si="17"/>
        <v>0</v>
      </c>
      <c r="F72" s="4">
        <f t="shared" si="17"/>
        <v>0</v>
      </c>
    </row>
    <row r="73">
      <c r="A73" s="33" t="s">
        <v>125</v>
      </c>
      <c r="B73" s="4" t="b">
        <f t="shared" ref="B73:F73" si="18">B71=1</f>
        <v>1</v>
      </c>
      <c r="C73" s="4" t="b">
        <f t="shared" si="18"/>
        <v>1</v>
      </c>
      <c r="D73" s="4" t="b">
        <f t="shared" si="18"/>
        <v>1</v>
      </c>
      <c r="E73" s="4" t="b">
        <f t="shared" si="18"/>
        <v>1</v>
      </c>
      <c r="F73" s="4" t="b">
        <f t="shared" si="18"/>
        <v>1</v>
      </c>
    </row>
    <row r="74">
      <c r="A74" s="4"/>
      <c r="B74" s="4"/>
      <c r="C74" s="4"/>
      <c r="D74" s="4"/>
      <c r="E74" s="4"/>
      <c r="F74" s="4"/>
    </row>
    <row r="75">
      <c r="A75" s="4"/>
      <c r="B75" s="8" t="s">
        <v>126</v>
      </c>
      <c r="C75" s="4"/>
      <c r="D75" s="4"/>
      <c r="E75" s="4"/>
      <c r="F75" s="4"/>
    </row>
    <row r="76">
      <c r="A76" s="4" t="str">
        <f t="shared" ref="A76:F76" si="19">A18</f>
        <v>RUBRO DONACIONES</v>
      </c>
      <c r="B76" s="33">
        <f t="shared" si="19"/>
        <v>60</v>
      </c>
      <c r="C76" s="33">
        <f t="shared" si="19"/>
        <v>60</v>
      </c>
      <c r="D76" s="33">
        <f t="shared" si="19"/>
        <v>60</v>
      </c>
      <c r="E76" s="33">
        <f t="shared" si="19"/>
        <v>60</v>
      </c>
      <c r="F76" s="33">
        <f t="shared" si="19"/>
        <v>60</v>
      </c>
    </row>
    <row r="77">
      <c r="A77" s="4" t="str">
        <f t="shared" ref="A77:F77" si="20">A26</f>
        <v>VIVIENDA</v>
      </c>
      <c r="B77" s="33">
        <f t="shared" si="20"/>
        <v>500</v>
      </c>
      <c r="C77" s="33">
        <f t="shared" si="20"/>
        <v>500</v>
      </c>
      <c r="D77" s="33">
        <f t="shared" si="20"/>
        <v>500</v>
      </c>
      <c r="E77" s="33">
        <f t="shared" si="20"/>
        <v>500</v>
      </c>
      <c r="F77" s="33">
        <f t="shared" si="20"/>
        <v>500</v>
      </c>
    </row>
    <row r="78">
      <c r="A78" s="4" t="str">
        <f t="shared" ref="A78:F78" si="21">A33</f>
        <v>SOSTENIMIENTO</v>
      </c>
      <c r="B78" s="33">
        <f t="shared" si="21"/>
        <v>0</v>
      </c>
      <c r="C78" s="33">
        <f t="shared" si="21"/>
        <v>0</v>
      </c>
      <c r="D78" s="33">
        <f t="shared" si="21"/>
        <v>0</v>
      </c>
      <c r="E78" s="33">
        <f t="shared" si="21"/>
        <v>0</v>
      </c>
      <c r="F78" s="33">
        <f t="shared" si="21"/>
        <v>0</v>
      </c>
    </row>
    <row r="79">
      <c r="A79" s="4" t="str">
        <f t="shared" ref="A79:F79" si="22">A47</f>
        <v>AHORRO E INVERSION</v>
      </c>
      <c r="B79" s="33">
        <f t="shared" si="22"/>
        <v>405</v>
      </c>
      <c r="C79" s="33">
        <f t="shared" si="22"/>
        <v>405</v>
      </c>
      <c r="D79" s="33">
        <f t="shared" si="22"/>
        <v>405</v>
      </c>
      <c r="E79" s="33">
        <f t="shared" si="22"/>
        <v>405</v>
      </c>
      <c r="F79" s="33">
        <f t="shared" si="22"/>
        <v>405</v>
      </c>
    </row>
    <row r="80">
      <c r="A80" s="4" t="str">
        <f t="shared" ref="A80:F80" si="23">A55</f>
        <v>DEUDA (ESCRIBA LA CUOTA)</v>
      </c>
      <c r="B80" s="33">
        <f t="shared" si="23"/>
        <v>50</v>
      </c>
      <c r="C80" s="33">
        <f t="shared" si="23"/>
        <v>50</v>
      </c>
      <c r="D80" s="33">
        <f t="shared" si="23"/>
        <v>50</v>
      </c>
      <c r="E80" s="33">
        <f t="shared" si="23"/>
        <v>50</v>
      </c>
      <c r="F80" s="33">
        <f t="shared" si="23"/>
        <v>50</v>
      </c>
    </row>
    <row r="81">
      <c r="A81" s="4" t="str">
        <f t="shared" ref="A81:F81" si="24">A63</f>
        <v>LUJO</v>
      </c>
      <c r="B81" s="33">
        <f t="shared" si="24"/>
        <v>125</v>
      </c>
      <c r="C81" s="33">
        <f t="shared" si="24"/>
        <v>125</v>
      </c>
      <c r="D81" s="33">
        <f t="shared" si="24"/>
        <v>125</v>
      </c>
      <c r="E81" s="33">
        <f t="shared" si="24"/>
        <v>125</v>
      </c>
      <c r="F81" s="33">
        <f t="shared" si="24"/>
        <v>125</v>
      </c>
    </row>
    <row r="82">
      <c r="A82" s="4" t="s">
        <v>127</v>
      </c>
      <c r="B82" s="33">
        <f t="shared" ref="B82:F82" si="25">B70</f>
        <v>1140</v>
      </c>
      <c r="C82" s="33">
        <f t="shared" si="25"/>
        <v>1140</v>
      </c>
      <c r="D82" s="33">
        <f t="shared" si="25"/>
        <v>1140</v>
      </c>
      <c r="E82" s="33">
        <f t="shared" si="25"/>
        <v>1140</v>
      </c>
      <c r="F82" s="33">
        <f t="shared" si="25"/>
        <v>1140</v>
      </c>
    </row>
    <row r="83">
      <c r="A83" s="4"/>
      <c r="B83" s="4"/>
      <c r="C83" s="4"/>
      <c r="D83" s="4"/>
      <c r="E83" s="4"/>
      <c r="F83" s="4"/>
    </row>
    <row r="84">
      <c r="A84" s="4"/>
      <c r="B84" s="8" t="s">
        <v>128</v>
      </c>
      <c r="C84" s="4"/>
      <c r="D84" s="4"/>
      <c r="E84" s="4"/>
      <c r="F84" s="4"/>
    </row>
    <row r="85">
      <c r="A85" s="4" t="s">
        <v>86</v>
      </c>
      <c r="B85" s="28">
        <f t="shared" ref="B85:F85" si="26">B76/B$82</f>
        <v>0.05263157895</v>
      </c>
      <c r="C85" s="28">
        <f t="shared" si="26"/>
        <v>0.05263157895</v>
      </c>
      <c r="D85" s="28">
        <f t="shared" si="26"/>
        <v>0.05263157895</v>
      </c>
      <c r="E85" s="28">
        <f t="shared" si="26"/>
        <v>0.05263157895</v>
      </c>
      <c r="F85" s="28">
        <f t="shared" si="26"/>
        <v>0.05263157895</v>
      </c>
    </row>
    <row r="86">
      <c r="A86" s="4" t="s">
        <v>93</v>
      </c>
      <c r="B86" s="28">
        <f t="shared" ref="B86:F86" si="27">B77/B$82</f>
        <v>0.4385964912</v>
      </c>
      <c r="C86" s="28">
        <f t="shared" si="27"/>
        <v>0.4385964912</v>
      </c>
      <c r="D86" s="28">
        <f t="shared" si="27"/>
        <v>0.4385964912</v>
      </c>
      <c r="E86" s="28">
        <f t="shared" si="27"/>
        <v>0.4385964912</v>
      </c>
      <c r="F86" s="28">
        <f t="shared" si="27"/>
        <v>0.4385964912</v>
      </c>
    </row>
    <row r="87">
      <c r="A87" s="4" t="s">
        <v>98</v>
      </c>
      <c r="B87" s="28">
        <f t="shared" ref="B87:F87" si="28">B78/B$82</f>
        <v>0</v>
      </c>
      <c r="C87" s="28">
        <f t="shared" si="28"/>
        <v>0</v>
      </c>
      <c r="D87" s="28">
        <f t="shared" si="28"/>
        <v>0</v>
      </c>
      <c r="E87" s="28">
        <f t="shared" si="28"/>
        <v>0</v>
      </c>
      <c r="F87" s="28">
        <f t="shared" si="28"/>
        <v>0</v>
      </c>
    </row>
    <row r="88">
      <c r="A88" s="4" t="s">
        <v>110</v>
      </c>
      <c r="B88" s="28">
        <f t="shared" ref="B88:F88" si="29">B79/B$82</f>
        <v>0.3552631579</v>
      </c>
      <c r="C88" s="28">
        <f t="shared" si="29"/>
        <v>0.3552631579</v>
      </c>
      <c r="D88" s="28">
        <f t="shared" si="29"/>
        <v>0.3552631579</v>
      </c>
      <c r="E88" s="28">
        <f t="shared" si="29"/>
        <v>0.3552631579</v>
      </c>
      <c r="F88" s="28">
        <f t="shared" si="29"/>
        <v>0.3552631579</v>
      </c>
    </row>
    <row r="89">
      <c r="A89" s="4" t="s">
        <v>129</v>
      </c>
      <c r="B89" s="28">
        <f t="shared" ref="B89:F89" si="30">B80/B$82</f>
        <v>0.04385964912</v>
      </c>
      <c r="C89" s="28">
        <f t="shared" si="30"/>
        <v>0.04385964912</v>
      </c>
      <c r="D89" s="28">
        <f t="shared" si="30"/>
        <v>0.04385964912</v>
      </c>
      <c r="E89" s="28">
        <f t="shared" si="30"/>
        <v>0.04385964912</v>
      </c>
      <c r="F89" s="28">
        <f t="shared" si="30"/>
        <v>0.04385964912</v>
      </c>
    </row>
    <row r="90">
      <c r="A90" s="4" t="s">
        <v>118</v>
      </c>
      <c r="B90" s="28">
        <f t="shared" ref="B90:F90" si="31">B81/B$82</f>
        <v>0.1096491228</v>
      </c>
      <c r="C90" s="28">
        <f t="shared" si="31"/>
        <v>0.1096491228</v>
      </c>
      <c r="D90" s="28">
        <f t="shared" si="31"/>
        <v>0.1096491228</v>
      </c>
      <c r="E90" s="28">
        <f t="shared" si="31"/>
        <v>0.1096491228</v>
      </c>
      <c r="F90" s="28">
        <f t="shared" si="31"/>
        <v>0.1096491228</v>
      </c>
    </row>
    <row r="91">
      <c r="A91" s="4" t="s">
        <v>127</v>
      </c>
      <c r="B91" s="28">
        <f t="shared" ref="B91:F91" si="32">B82/B$82</f>
        <v>1</v>
      </c>
      <c r="C91" s="28">
        <f t="shared" si="32"/>
        <v>1</v>
      </c>
      <c r="D91" s="28">
        <f t="shared" si="32"/>
        <v>1</v>
      </c>
      <c r="E91" s="28">
        <f t="shared" si="32"/>
        <v>1</v>
      </c>
      <c r="F91" s="28">
        <f t="shared" si="32"/>
        <v>1</v>
      </c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  <row r="1001">
      <c r="A1001" s="4"/>
      <c r="B1001" s="4"/>
      <c r="C1001" s="4"/>
      <c r="D1001" s="4"/>
      <c r="E1001" s="4"/>
      <c r="F1001" s="4"/>
    </row>
    <row r="1002">
      <c r="A1002" s="4"/>
      <c r="B1002" s="4"/>
      <c r="C1002" s="4"/>
      <c r="D1002" s="4"/>
      <c r="E1002" s="4"/>
      <c r="F1002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23.13"/>
    <col customWidth="1" min="5" max="5" width="15.88"/>
  </cols>
  <sheetData>
    <row r="1">
      <c r="A1" s="4"/>
      <c r="B1" s="4"/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 t="s">
        <v>130</v>
      </c>
      <c r="B3" s="4"/>
      <c r="C3" s="4"/>
      <c r="D3" s="4"/>
      <c r="E3" s="4"/>
      <c r="F3" s="4"/>
    </row>
    <row r="4">
      <c r="A4" s="4" t="s">
        <v>131</v>
      </c>
      <c r="B4" s="22">
        <v>1000000.0</v>
      </c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 t="s">
        <v>94</v>
      </c>
      <c r="D6" s="8" t="s">
        <v>132</v>
      </c>
      <c r="E6" s="4"/>
      <c r="F6" s="4"/>
    </row>
    <row r="7">
      <c r="A7" s="4" t="s">
        <v>133</v>
      </c>
      <c r="B7" s="22">
        <f>B4*3</f>
        <v>3000000</v>
      </c>
      <c r="C7" s="34">
        <v>150000.0</v>
      </c>
      <c r="D7" s="35">
        <f t="shared" ref="D7:D8" si="1">B7/C7</f>
        <v>20</v>
      </c>
      <c r="E7" s="4"/>
      <c r="F7" s="4"/>
    </row>
    <row r="8">
      <c r="A8" s="4" t="s">
        <v>134</v>
      </c>
      <c r="B8" s="23">
        <f>B4*6</f>
        <v>6000000</v>
      </c>
      <c r="C8" s="34">
        <v>150000.0</v>
      </c>
      <c r="D8" s="35">
        <f t="shared" si="1"/>
        <v>40</v>
      </c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8" t="s">
        <v>135</v>
      </c>
      <c r="B13" s="4"/>
      <c r="C13" s="4"/>
      <c r="D13" s="4"/>
      <c r="E13" s="4"/>
      <c r="F13" s="4"/>
    </row>
    <row r="14">
      <c r="A14" s="8" t="s">
        <v>136</v>
      </c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36" t="s">
        <v>137</v>
      </c>
    </row>
    <row r="5">
      <c r="A5" s="36" t="s">
        <v>138</v>
      </c>
    </row>
  </sheetData>
  <hyperlinks>
    <hyperlink r:id="rId1" ref="A3"/>
    <hyperlink r:id="rId2" ref="A5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4" max="4" width="18.88"/>
    <col customWidth="1" min="5" max="5" width="20.63"/>
  </cols>
  <sheetData>
    <row r="5">
      <c r="A5" s="4"/>
      <c r="B5" s="4"/>
      <c r="C5" s="4"/>
      <c r="D5" s="4"/>
      <c r="E5" s="4"/>
      <c r="F5" s="4"/>
    </row>
    <row r="6">
      <c r="A6" s="4"/>
      <c r="B6" s="8" t="s">
        <v>139</v>
      </c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 t="s">
        <v>140</v>
      </c>
      <c r="C8" s="4" t="s">
        <v>141</v>
      </c>
      <c r="D8" s="4" t="s">
        <v>142</v>
      </c>
      <c r="E8" s="4" t="s">
        <v>143</v>
      </c>
      <c r="F8" s="7" t="s">
        <v>144</v>
      </c>
      <c r="G8" s="37" t="s">
        <v>145</v>
      </c>
    </row>
    <row r="9">
      <c r="A9" s="16">
        <v>1.0</v>
      </c>
      <c r="B9" s="7" t="s">
        <v>146</v>
      </c>
      <c r="C9" s="4"/>
      <c r="D9" s="4"/>
      <c r="E9" s="4"/>
      <c r="F9" s="4"/>
      <c r="G9" s="38">
        <f t="shared" ref="G9:G13" si="1">F9*E9</f>
        <v>0</v>
      </c>
    </row>
    <row r="10">
      <c r="A10" s="16">
        <v>2.0</v>
      </c>
      <c r="B10" s="7" t="s">
        <v>147</v>
      </c>
      <c r="C10" s="4"/>
      <c r="D10" s="39" t="s">
        <v>148</v>
      </c>
      <c r="E10" s="4"/>
      <c r="F10" s="4"/>
      <c r="G10" s="38">
        <f t="shared" si="1"/>
        <v>0</v>
      </c>
    </row>
    <row r="11">
      <c r="A11" s="16">
        <v>3.0</v>
      </c>
      <c r="B11" s="4"/>
      <c r="C11" s="4"/>
      <c r="D11" s="4"/>
      <c r="E11" s="4"/>
      <c r="F11" s="4"/>
      <c r="G11" s="38">
        <f t="shared" si="1"/>
        <v>0</v>
      </c>
    </row>
    <row r="12">
      <c r="A12" s="16">
        <v>4.0</v>
      </c>
      <c r="B12" s="4"/>
      <c r="C12" s="4"/>
      <c r="D12" s="4"/>
      <c r="E12" s="4"/>
      <c r="F12" s="4"/>
      <c r="G12" s="38">
        <f t="shared" si="1"/>
        <v>0</v>
      </c>
    </row>
    <row r="13">
      <c r="A13" s="16">
        <v>5.0</v>
      </c>
      <c r="B13" s="4"/>
      <c r="C13" s="4"/>
      <c r="D13" s="4"/>
      <c r="E13" s="4"/>
      <c r="F13" s="4"/>
      <c r="G13" s="38">
        <f t="shared" si="1"/>
        <v>0</v>
      </c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</sheetData>
  <hyperlinks>
    <hyperlink r:id="rId1" ref="D10"/>
  </hyperlinks>
  <drawing r:id="rId2"/>
</worksheet>
</file>