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3"/>
  <workbookPr codeName="ThisWorkbook" defaultThemeVersion="166925"/>
  <mc:AlternateContent xmlns:mc="http://schemas.openxmlformats.org/markup-compatibility/2006">
    <mc:Choice Requires="x15">
      <x15ac:absPath xmlns:x15ac="http://schemas.microsoft.com/office/spreadsheetml/2010/11/ac" url="C:\Users\Nikolay\Downloads\"/>
    </mc:Choice>
  </mc:AlternateContent>
  <xr:revisionPtr revIDLastSave="204" documentId="8_{50A2320D-A701-4D43-9EC9-8C1EC60D081B}" xr6:coauthVersionLast="47" xr6:coauthVersionMax="47" xr10:uidLastSave="{52645488-43D7-408E-ABEE-1F56887B8BB1}"/>
  <bookViews>
    <workbookView xWindow="-120" yWindow="-120" windowWidth="29040" windowHeight="15840" tabRatio="500" firstSheet="2" activeTab="2" xr2:uid="{00000000-000D-0000-FFFF-FFFF00000000}"/>
  </bookViews>
  <sheets>
    <sheet name="Sommaire" sheetId="9" r:id="rId1"/>
    <sheet name="Assurance Qualité" sheetId="6" r:id="rId2"/>
    <sheet name="Fonctionnalités" sheetId="8" r:id="rId3"/>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E14" i="8" l="1"/>
  <c r="E48" i="8"/>
  <c r="E49" i="8"/>
  <c r="E50" i="8"/>
  <c r="E51" i="8"/>
  <c r="E52" i="8"/>
  <c r="E27" i="8"/>
  <c r="E28" i="8"/>
  <c r="E29" i="8"/>
  <c r="E30" i="8"/>
  <c r="E31" i="8"/>
  <c r="E32" i="8"/>
  <c r="E33" i="8"/>
  <c r="E34" i="8"/>
  <c r="E35" i="8"/>
  <c r="E11" i="8"/>
  <c r="E12" i="8"/>
  <c r="E13" i="8"/>
  <c r="E15" i="8"/>
  <c r="E16" i="8"/>
  <c r="E17" i="8"/>
  <c r="E18" i="8"/>
  <c r="E19" i="8"/>
  <c r="E10" i="8"/>
  <c r="G7" i="9" l="1"/>
  <c r="D53" i="8" l="1"/>
  <c r="D36" i="8"/>
  <c r="E9" i="8" l="1"/>
  <c r="E20" i="8" s="1"/>
  <c r="D20" i="8"/>
  <c r="E26" i="8"/>
  <c r="E36" i="8" s="1"/>
  <c r="E43" i="8"/>
  <c r="E44" i="8"/>
  <c r="E45" i="8"/>
  <c r="E46" i="8"/>
  <c r="E47" i="8"/>
  <c r="E53" i="8" l="1"/>
  <c r="B4" i="9"/>
  <c r="B6" i="9"/>
  <c r="B5" i="9"/>
  <c r="J58" i="6"/>
  <c r="I58" i="6"/>
  <c r="G58" i="6"/>
  <c r="F58" i="6"/>
  <c r="D58" i="6"/>
  <c r="C58" i="6"/>
  <c r="J51" i="6"/>
  <c r="I51" i="6"/>
  <c r="G51" i="6"/>
  <c r="F51" i="6"/>
  <c r="D51" i="6"/>
  <c r="C51" i="6"/>
  <c r="J38" i="6"/>
  <c r="I38" i="6"/>
  <c r="G38" i="6"/>
  <c r="F38" i="6"/>
  <c r="D38" i="6"/>
  <c r="C38" i="6"/>
  <c r="J32" i="6"/>
  <c r="I32" i="6"/>
  <c r="G32" i="6"/>
  <c r="F32" i="6"/>
  <c r="D32" i="6"/>
  <c r="C32" i="6"/>
  <c r="J26" i="6"/>
  <c r="I26" i="6"/>
  <c r="G26" i="6"/>
  <c r="F26" i="6"/>
  <c r="D26" i="6"/>
  <c r="C26" i="6"/>
  <c r="J21" i="6"/>
  <c r="I21" i="6"/>
  <c r="G21" i="6"/>
  <c r="F21" i="6"/>
  <c r="D21" i="6"/>
  <c r="C21" i="6"/>
  <c r="J14" i="6"/>
  <c r="I14" i="6"/>
  <c r="G14" i="6"/>
  <c r="F14" i="6"/>
  <c r="D14" i="6"/>
  <c r="C14" i="6"/>
  <c r="I60" i="6" l="1"/>
  <c r="J60" i="6"/>
  <c r="C60" i="6"/>
  <c r="D60" i="6"/>
  <c r="F60" i="6"/>
  <c r="G60" i="6"/>
  <c r="C61" i="6" l="1"/>
  <c r="C4" i="9" s="1"/>
  <c r="I61" i="6"/>
  <c r="C6" i="9" s="1"/>
  <c r="F61" i="6"/>
  <c r="C5" i="9" s="1"/>
  <c r="D6" i="9" l="1"/>
  <c r="G6" i="9" s="1"/>
  <c r="D5" i="9"/>
  <c r="G5" i="9" s="1"/>
  <c r="D4" i="9"/>
  <c r="G4" i="9" s="1"/>
</calcChain>
</file>

<file path=xl/sharedStrings.xml><?xml version="1.0" encoding="utf-8"?>
<sst xmlns="http://schemas.openxmlformats.org/spreadsheetml/2006/main" count="242" uniqueCount="166">
  <si>
    <t>Fonct.</t>
  </si>
  <si>
    <t>A.Q</t>
  </si>
  <si>
    <t>Total</t>
  </si>
  <si>
    <t>Heures de retard
(-10%)/heure</t>
  </si>
  <si>
    <t>Poids</t>
  </si>
  <si>
    <t>Note Pondérée</t>
  </si>
  <si>
    <t>Sprint 1</t>
  </si>
  <si>
    <t>Sprint 2</t>
  </si>
  <si>
    <t>Sprint 3</t>
  </si>
  <si>
    <t>UX</t>
  </si>
  <si>
    <t>Grille de correction LOG2990</t>
  </si>
  <si>
    <t>Assurance Qualité</t>
  </si>
  <si>
    <t>Critère</t>
  </si>
  <si>
    <t>Description</t>
  </si>
  <si>
    <t>Note</t>
  </si>
  <si>
    <t>Commentaires</t>
  </si>
  <si>
    <t>1. Qualité des classes</t>
  </si>
  <si>
    <t>Correcteur</t>
  </si>
  <si>
    <t>1.1 Responsabilité</t>
  </si>
  <si>
    <t>La classe n'a qu'une responsabilitée et elle est non triviale.</t>
  </si>
  <si>
    <t>PlayerService ne fait rien (-0.2); Log2990Game idem (-0.2)</t>
  </si>
  <si>
    <t>1.2 Nom</t>
  </si>
  <si>
    <t>Le nom de la classe est approprié. 
Utilisation appropriée des suffixes ({..}Component,{..}Controller, {..}Service, etc.). 
Le format à utiliser est le PascalCase</t>
  </si>
  <si>
    <t>1.3 Attributs</t>
  </si>
  <si>
    <t>La classe ne comporte pas d'attributs inutiles (incluant des getter/setter inutiles). 
Les attributs ne représentent que des états de la classe. 
Un attribut utilisé seulement dans les tests ne devrait pas exister.</t>
  </si>
  <si>
    <t>isDebugModeActivated de CommandExecuterService; desactivateLetterMultiplicator et desactivateWordMultiplicator de Board inutiles</t>
  </si>
  <si>
    <t>1.4 Accessibilité</t>
  </si>
  <si>
    <t>La classe minimise l'accessibilité des membres (public/private/protected)</t>
  </si>
  <si>
    <t>sendActionArgsMessage, validateAction ActionValidatorService; revert(), lettersToRemoveInRack dans PlaceLetter; createCommand, sendCommand, placeLetterFormatter, placeLetterArgVerifier, colArgVerifier, exchangeLetterArgVerifier de CommandParserService</t>
  </si>
  <si>
    <t>1.5 Valeur par défaut</t>
  </si>
  <si>
    <t>Les valeurs par défaut des attributs de la classe sont initialisés de manière constante (soit dans le constructeur partout, soit à la définition)</t>
  </si>
  <si>
    <t>Bot on initialise dans constructeur alors que le reste hors</t>
  </si>
  <si>
    <t>Sous-total</t>
  </si>
  <si>
    <t>2. Qualité des fonctions</t>
  </si>
  <si>
    <t>2.1 Nom</t>
  </si>
  <si>
    <t>Les noms des fonctions sont précis et décrivent les tâches voulues. 
Le format à utiliser doit être uniforme dans tous les fichiers (camelCase, PascalCase, ...)</t>
  </si>
  <si>
    <t xml:space="preserve">placeLetterFormatter() de CommandParserService et elle retourne une valeur (get a la place de place maybe); idem pour drawEmptyRackLetters, drawGameLetters de LetterBag; bot-crawler.ts : idem lineSplitter de ;getLettersOnLine alors que la fonction est void; wordCheck et crossCheck ne sont pas des bons noms: on s'attend  un boolean a retourner. </t>
  </si>
  <si>
    <t>2.2 Utilité</t>
  </si>
  <si>
    <t xml:space="preserve">Chaque fonction n'a qu'une seule utilité, elle ne peut pas être fragmentée en plusieurs fonctions et elle est facilement lisible. </t>
  </si>
  <si>
    <t>validatePlaceLetter de ActionValidatorService; boardCrawler, lineSplitter, getLettersOnLine dans bot-crawler; formatAlternativeWord dans BotMessagesService; randomWordPicker dans Easybot; les fonctions de DictionryService; HeaderBarComponent:ngOnInit()</t>
  </si>
  <si>
    <t>2.3 Nombre de paramètres</t>
  </si>
  <si>
    <t>Les fonctions minimisent les paramètres en entrée (pas plus de trois).
Utilisation d'interfaces ou de classe pour des paramètres pouvant être regroupé logiquement.</t>
  </si>
  <si>
    <t>placeLetterArgVerifier() de CommandParserService; boardCrawler,getLettersOnLine dns bot-crawler; initialDictionarySearch, subDictionarySearch, wholePartWordDictionarySearch, checkRightOfPlacedWord, dans DictionnarySErvice (-0.7)</t>
  </si>
  <si>
    <t>2.4 Fonction pure</t>
  </si>
  <si>
    <t>Les fonctions sont pures lorsque possible. Les effets secondaires sont minimisés</t>
  </si>
  <si>
    <t>2.5 Utilisation des paramètres</t>
  </si>
  <si>
    <t>Tous les paramètres de fonction sont utilisés</t>
  </si>
  <si>
    <t>3. Exceptions</t>
  </si>
  <si>
    <t>Correcteur: Augustin</t>
  </si>
  <si>
    <t>3.1 Messages d'erreurs</t>
  </si>
  <si>
    <t>Les exceptions sont claires et spécifiques (Pas d'erreurs génériques). Les messages d'erreur affichés à l'utilisateur sont compréhensible pour l'utilisateur moyen (pas de code d'erreur serveur, mais plutôt un message descriptif du genre "Un problème est survenu lors de la sauvegarde du dessin")</t>
  </si>
  <si>
    <t>3.2 Valeurs limites</t>
  </si>
  <si>
    <t>Toute fonction doit gérer les valeurs limites de leurs paramètres</t>
  </si>
  <si>
    <t>La meilleur facon de gérer les exceptions c'est de ne pas en gérer. À part dans les cas des appels HTTP il y a toujours une solution meilleur que de lancer des exceptions</t>
  </si>
  <si>
    <t>3.3 Code asynchrone</t>
  </si>
  <si>
    <t>Tout code asynchrone (Promise, Observable ou Event) doit être géré adéquatement.</t>
  </si>
  <si>
    <t>4. Variables</t>
  </si>
  <si>
    <t>4.1 Groupement des constantes</t>
  </si>
  <si>
    <t xml:space="preserve">Les constantes sont regroupées en groupes logiques. Des variables d'environnement sont utilisées plutôt que des constantes pour les valeurs en lien avec l'environnement de déploiement (par exemple, SERVER_URL). </t>
  </si>
  <si>
    <t>4.2 Utilisation de constantes</t>
  </si>
  <si>
    <t>Les constantes doivent être utilisées seulement dans un contexte lié à la logique d'affaire. (mauvais exemple: const DEUX = 2, bon exemple : const WAIT_TIME = 5000)</t>
  </si>
  <si>
    <t>4.3 Variables locales</t>
  </si>
  <si>
    <t xml:space="preserve">L'utilisation d'une variable locale (let ou const) doit être justifiée par son utilisation. </t>
  </si>
  <si>
    <t>4.4 Nom</t>
  </si>
  <si>
    <t>Les variables et les constantes ont des noms explicites et sont uniformes dans tous les fichiers. Le format à utiliser pour les variables est le camelCase et pour les constantes est SCREAMING_SNAKE_CASE. La troncation des noms ne doit pas être excessive. (ex: utiliser background au lieu de seulement bg)</t>
  </si>
  <si>
    <t>arg1 de CommandParserService (-0.1); wordMultiplicator, letterMultiplicator  doivent etre en snake case dans board.ts (-0.2); idem pour les readonly variables de LetterCreator (-0.4); idem pour botNames de Bot(-0.1) + les static de EasyBot</t>
  </si>
  <si>
    <t>5. Expression booléennes</t>
  </si>
  <si>
    <t>5.1 Expressions</t>
  </si>
  <si>
    <t>Les expression booléennes ne sont pas comparées à true ou false</t>
  </si>
  <si>
    <t>5.2 Logique booléenne négative</t>
  </si>
  <si>
    <t>Minimiser la logique booléenne négative (ex: éviter "if (!notFound(...))")</t>
  </si>
  <si>
    <t>5.3 Opérateurs ternaires</t>
  </si>
  <si>
    <t>Utilisation des opérateurs ternaires dans les bon scénario</t>
  </si>
  <si>
    <t>executeDebug() de CommandExecuterService operateur ternaire aurait fait l'affaire. idem pour createBot() dans BotCreatorService; idem pour doAction de Game; playAction idem dans EasyBot</t>
  </si>
  <si>
    <t>5.4 Prédicats</t>
  </si>
  <si>
    <t>Pas d'expressions booléennes complexes. 
Des prédicats sont utilisés pour simplifier les conditions complexes</t>
  </si>
  <si>
    <t>L94 de CommandParserService</t>
  </si>
  <si>
    <t>6. Qualité générale</t>
  </si>
  <si>
    <t>Correcteur : Augustin</t>
  </si>
  <si>
    <t>6.1 Arborescence et kebab-case</t>
  </si>
  <si>
    <t>Le projet suit une arborescence de fichier uniforme et stucturée (regroupement par objectifs des fichiers et par module). Les fichiers et dossiers doivent respecter le kebab-case.</t>
  </si>
  <si>
    <t>Les pipes ne sont pas des components; Noms des dossiers en kebab-case</t>
  </si>
  <si>
    <t>6.2 Sépration TS, HTML, CSS</t>
  </si>
  <si>
    <t>Il y a une séparation entre le code Typescript, HTML et CSS.</t>
  </si>
  <si>
    <t>6.3 Indentation et organisation</t>
  </si>
  <si>
    <t>Le code est correctement indenté et organisé en groupes logiques.</t>
  </si>
  <si>
    <t>6.4 Langue de programmation</t>
  </si>
  <si>
    <t>La langue utilisée pour le nom des variables, des classes et des fonctions doit être uniforme pour tout le code source (les commentaires peuvent différer de la langue du code source mais doivent tout de même rester uniformes)</t>
  </si>
  <si>
    <t>6.5 Commentaires</t>
  </si>
  <si>
    <t>Les commentaires, lorsque présents sont pertinents</t>
  </si>
  <si>
    <t>Enlever le code mort : Exemple material-page</t>
  </si>
  <si>
    <t>6.6 Enums</t>
  </si>
  <si>
    <t>Le programme utilise des enums lorsqu'elles sont nécessaires</t>
  </si>
  <si>
    <t>bot-crawler.ts:300 ; bot-crawler.ts:302 ; easy-bot.ts:98</t>
  </si>
  <si>
    <t>6.7 Utilisation des classes et interfaces</t>
  </si>
  <si>
    <t>Les objets anonymes Javascript ne sont pas utilisés, des classes ou des interfaces sont utilisés</t>
  </si>
  <si>
    <t>6.8 Duplication</t>
  </si>
  <si>
    <t>Il n'y a pas de duplication de code.</t>
  </si>
  <si>
    <t>word-searcher.service.ts Beaucoup de duplication de code</t>
  </si>
  <si>
    <t>6.9 ESLint</t>
  </si>
  <si>
    <t>Aucune erreur ESLint non justifiée. (Des commentaires TODO sont acceptables). (25% de la note sera retirée par type d'erreur présente)
L'utilisation raisonnable de eslint:disable est tolérée dans les fichiers spec.ts.</t>
  </si>
  <si>
    <t>command-executer.service.ts:50 Il faut gérer l'execption; letter-creator.ts:36 letter-creator.ts:38 Mettre le tableau en dehors de la classe au même titre que les autres; classic-game.component.ts:29 Gérer l'execption</t>
  </si>
  <si>
    <t xml:space="preserve">6.10 Imbrication </t>
  </si>
  <si>
    <t>Les structures conditionnelles réduisent l'imbrication lorsque possible (reduce nesting).</t>
  </si>
  <si>
    <t>action-validator.service.ts:35 ; action-validator.service.ts:104 ; action-validator.service.ts:109 ; place-letter.ts:93</t>
  </si>
  <si>
    <t>6.11 Performance</t>
  </si>
  <si>
    <t>Le logiciel a une performance acceptable.</t>
  </si>
  <si>
    <t>7. Gestion de versions</t>
  </si>
  <si>
    <t>7.1 TAG</t>
  </si>
  <si>
    <t>La branche de production possède le bon TAG pour les remises de sprint (sprint1, sprint2, sprint3)</t>
  </si>
  <si>
    <t>7.2 Commit</t>
  </si>
  <si>
    <t>Chaque commit concerne une seule "issue" et les messages sont pertinents et suffisamment descriptifs pour chaque commit</t>
  </si>
  <si>
    <t>7.3 Branches mortes</t>
  </si>
  <si>
    <t>Le repo git ne contient pas de branches mortes (stale branches).</t>
  </si>
  <si>
    <t>7.4 Gitlab</t>
  </si>
  <si>
    <t>Bonne utilisation de Gitlab : des Merge Requests sont utilisées pour fusionner vers la branche de production, des politiques de branches sont mises en place, 
des commentaires sont ajoutés sur les Merge Requests pour documenter les demandes de changement lors du feedback, 
les Merge Requests sont approuvé par au moins un membre de l'équipe avant la fusion
les issues sont mises à jour, etc.</t>
  </si>
  <si>
    <t>Très peu de MR avec commentaires. Beaucoup de MR qui ne passent pas le pipeline et qui ne sont pas approuvées mais qui sont merge.</t>
  </si>
  <si>
    <t>7.5 Fichiers</t>
  </si>
  <si>
    <t>Le repo git ne contient que les fichiers nécessaires. (pas de dossier node_modules ou coverage. Les fichiers package-lock.json et package.json ne se retrouvent que dans les dossiers client et server)</t>
  </si>
  <si>
    <t>Total QA sprint</t>
  </si>
  <si>
    <t>Note QA sprint</t>
  </si>
  <si>
    <t>Fonctionnalités</t>
  </si>
  <si>
    <t>Numéro de révision (SHA)</t>
  </si>
  <si>
    <t>Fonctionnalité</t>
  </si>
  <si>
    <t>Testé</t>
  </si>
  <si>
    <t>Note finale</t>
  </si>
  <si>
    <t>1.1 Point d'entrée de l'application</t>
  </si>
  <si>
    <t>Sami</t>
  </si>
  <si>
    <t>1.2 Initialisation d'une nouvelle partie (mode solo)</t>
  </si>
  <si>
    <t>1.3 Mode de jeu classique - Joueur Virtuel débutant</t>
  </si>
  <si>
    <t>Augustin</t>
  </si>
  <si>
    <t>Un très bon agent pour un début. Félicitations</t>
  </si>
  <si>
    <t>1.4 Validation locale des mots</t>
  </si>
  <si>
    <t>1.5 Vue de jeu</t>
  </si>
  <si>
    <t>1.6 Boite de communication</t>
  </si>
  <si>
    <t>1.7 Placer des lettres (commande seulement)</t>
  </si>
  <si>
    <t>1. Échanger des lettres (commande seulement)</t>
  </si>
  <si>
    <t>1.9 Passer son tour</t>
  </si>
  <si>
    <t>1.10 Fin de partie</t>
  </si>
  <si>
    <t>1.11 Commandes débug</t>
  </si>
  <si>
    <t>Note finale pour le sprint</t>
  </si>
  <si>
    <t>Crash</t>
  </si>
  <si>
    <t>Les modules sont mal configurés pour les tests causant des erreurs de type 'xxx' is not a known element; Vos tests sont très lents pour un sprint1. Dans action-validator par exemple vous utilisez de vrais services au lieu des Mocks. Rappelez vous : Quand je suis dans un service par exemple, je ne veux tester que ce service et non ces dépendances.</t>
  </si>
  <si>
    <t>Erreur de build</t>
  </si>
  <si>
    <t>2.1 Mode multijoueur</t>
  </si>
  <si>
    <t>2.2 Clavarder</t>
  </si>
  <si>
    <t>2.3 Validation des mots sur le serveur</t>
  </si>
  <si>
    <t>2.4 Paramètres de partie (minuterie et mode aléatoire)</t>
  </si>
  <si>
    <t>2.5 Initialisation d'une nouvelle partie (mode multijoueur)</t>
  </si>
  <si>
    <t>2.6 Placer des lettres</t>
  </si>
  <si>
    <t>2.7 Échanger des lettres</t>
  </si>
  <si>
    <t>2.8 Abandonner une partie</t>
  </si>
  <si>
    <t>2.9 Manipuler les lettres du chevalet</t>
  </si>
  <si>
    <t>2.10 Commande réserve</t>
  </si>
  <si>
    <t>Ne build pas</t>
  </si>
  <si>
    <t>Anciennes fonctionnalités brisées</t>
  </si>
  <si>
    <t>3.1 Meilleurs scores</t>
  </si>
  <si>
    <t>3.2 Mode admin</t>
  </si>
  <si>
    <t>3.3. Joueur virtuel expert</t>
  </si>
  <si>
    <t>3.4 Mode LOG2990 - Objectifs publics</t>
  </si>
  <si>
    <t>3.5 Mode LOG2990 - Objectifs privés</t>
  </si>
  <si>
    <t>3.6 Placement aléatoire dans une partie</t>
  </si>
  <si>
    <t>3.7 Téléverser un nouveau dictionnaire</t>
  </si>
  <si>
    <t>3.8 Paramètres de partie (dictionnaire)</t>
  </si>
  <si>
    <t>3.9 Abandonner une partie multijoueur</t>
  </si>
  <si>
    <t>3.10 Commande aide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</si>
</sst>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rgb="FF000000"/>
      <name val="Calibri"/>
      <family val="2"/>
      <charset val="1"/>
    </font>
    <font>
      <sz val="11"/>
      <color theme="1"/>
      <name val="Calibri"/>
      <scheme val="minor"/>
    </font>
    <font>
      <sz val="11"/>
      <color rgb="FFFFFFFF"/>
      <name val="Calibri"/>
      <family val="2"/>
      <charset val="1"/>
    </font>
    <font>
      <b/>
      <sz val="14"/>
      <color rgb="FF000000"/>
      <name val="Calibri"/>
      <family val="2"/>
      <charset val="1"/>
    </font>
    <font>
      <sz val="11"/>
      <color rgb="FF000000"/>
      <name val="Calibri"/>
      <family val="2"/>
      <charset val="1"/>
    </font>
    <font>
      <b/>
      <sz val="14"/>
      <color rgb="FFFFFFFF"/>
      <name val="Calibri"/>
      <family val="2"/>
      <charset val="1"/>
    </font>
    <font>
      <b/>
      <sz val="14"/>
      <color theme="1"/>
      <name val="Calibri"/>
      <scheme val="minor"/>
    </font>
    <font>
      <b/>
      <sz val="18"/>
      <color theme="1"/>
      <name val="Calibri"/>
      <scheme val="minor"/>
    </font>
    <font>
      <b/>
      <sz val="11"/>
      <color theme="1"/>
      <name val="Calibri"/>
      <scheme val="minor"/>
    </font>
    <font>
      <b/>
      <sz val="11"/>
      <color rgb="FF3F3F3F"/>
      <name val="Calibri"/>
      <scheme val="minor"/>
    </font>
    <font>
      <b/>
      <sz val="16"/>
      <color rgb="FF000000"/>
      <name val="Calibri"/>
      <family val="2"/>
      <charset val="1"/>
    </font>
    <font>
      <b/>
      <sz val="11"/>
      <color theme="1"/>
      <name val="Calibri"/>
      <family val="2"/>
      <scheme val="minor"/>
    </font>
    <font>
      <sz val="14"/>
      <color rgb="FF000000"/>
      <name val="Calibri"/>
      <family val="2"/>
    </font>
    <font>
      <sz val="11"/>
      <color rgb="FF000000"/>
      <name val="Calibri"/>
      <family val="2"/>
    </font>
    <font>
      <b/>
      <sz val="11"/>
      <color rgb="FF000000"/>
      <name val="Calibri"/>
      <family val="2"/>
    </font>
    <font>
      <b/>
      <sz val="14"/>
      <color rgb="FF000000"/>
      <name val="Calibri"/>
      <family val="2"/>
    </font>
    <font>
      <b/>
      <sz val="12"/>
      <color rgb="FF000000"/>
      <name val="Calibri"/>
      <family val="2"/>
    </font>
    <font>
      <b/>
      <sz val="18"/>
      <color theme="1"/>
      <name val="Calibri"/>
      <family val="2"/>
      <scheme val="minor"/>
    </font>
  </fonts>
  <fills count="24">
    <fill>
      <patternFill patternType="none"/>
    </fill>
    <fill>
      <patternFill patternType="gray125"/>
    </fill>
    <fill>
      <patternFill patternType="solid">
        <fgColor rgb="FFF79646"/>
        <bgColor rgb="FFFF8080"/>
      </patternFill>
    </fill>
    <fill>
      <patternFill patternType="solid">
        <fgColor rgb="FFF2F2F2"/>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rgb="FFFFC000"/>
        <bgColor indexed="64"/>
      </patternFill>
    </fill>
    <fill>
      <patternFill patternType="solid">
        <fgColor theme="9" tint="0.79998168889431442"/>
        <bgColor rgb="FFCCC1DA"/>
      </patternFill>
    </fill>
    <fill>
      <patternFill patternType="solid">
        <fgColor theme="7" tint="0.79998168889431442"/>
        <bgColor rgb="FFCCC1DA"/>
      </patternFill>
    </fill>
    <fill>
      <patternFill patternType="solid">
        <fgColor theme="4" tint="0.79998168889431442"/>
        <bgColor rgb="FFB9CDE5"/>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79998168889431442"/>
        <bgColor rgb="FFB9CDE5"/>
      </patternFill>
    </fill>
    <fill>
      <patternFill patternType="solid">
        <fgColor theme="8" tint="0.79998168889431442"/>
        <bgColor indexed="64"/>
      </patternFill>
    </fill>
    <fill>
      <patternFill patternType="solid">
        <fgColor theme="8" tint="0.79998168889431442"/>
        <bgColor rgb="FFCCC1DA"/>
      </patternFill>
    </fill>
    <fill>
      <patternFill patternType="solid">
        <fgColor theme="6" tint="0.79998168889431442"/>
        <bgColor indexed="64"/>
      </patternFill>
    </fill>
    <fill>
      <patternFill patternType="solid">
        <fgColor theme="6" tint="0.39997558519241921"/>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rgb="FFE2EFDA"/>
        <bgColor indexed="64"/>
      </patternFill>
    </fill>
    <fill>
      <patternFill patternType="solid">
        <fgColor rgb="FFFFF2CC"/>
        <bgColor indexed="64"/>
      </patternFill>
    </fill>
    <fill>
      <patternFill patternType="solid">
        <fgColor rgb="FFB4C6E7"/>
        <bgColor indexed="64"/>
      </patternFill>
    </fill>
  </fills>
  <borders count="44">
    <border>
      <left/>
      <right/>
      <top/>
      <bottom/>
      <diagonal/>
    </border>
    <border>
      <left style="medium">
        <color auto="1"/>
      </left>
      <right style="medium">
        <color auto="1"/>
      </right>
      <top style="medium">
        <color auto="1"/>
      </top>
      <bottom/>
      <diagonal/>
    </border>
    <border>
      <left style="medium">
        <color auto="1"/>
      </left>
      <right style="medium">
        <color auto="1"/>
      </right>
      <top/>
      <bottom/>
      <diagonal/>
    </border>
    <border>
      <left style="medium">
        <color auto="1"/>
      </left>
      <right/>
      <top style="medium">
        <color auto="1"/>
      </top>
      <bottom/>
      <diagonal/>
    </border>
    <border>
      <left style="medium">
        <color auto="1"/>
      </left>
      <right/>
      <top/>
      <bottom/>
      <diagonal/>
    </border>
    <border>
      <left style="medium">
        <color auto="1"/>
      </left>
      <right/>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medium">
        <color auto="1"/>
      </left>
      <right/>
      <top style="medium">
        <color auto="1"/>
      </top>
      <bottom style="medium">
        <color auto="1"/>
      </bottom>
      <diagonal/>
    </border>
    <border>
      <left style="medium">
        <color auto="1"/>
      </left>
      <right/>
      <top style="medium">
        <color auto="1"/>
      </top>
      <bottom style="thin">
        <color auto="1"/>
      </bottom>
      <diagonal/>
    </border>
    <border>
      <left style="medium">
        <color auto="1"/>
      </left>
      <right/>
      <top style="thin">
        <color auto="1"/>
      </top>
      <bottom/>
      <diagonal/>
    </border>
    <border>
      <left style="medium">
        <color auto="1"/>
      </left>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style="thin">
        <color auto="1"/>
      </left>
      <right/>
      <top style="thin">
        <color auto="1"/>
      </top>
      <bottom style="medium">
        <color auto="1"/>
      </bottom>
      <diagonal/>
    </border>
    <border>
      <left style="thin">
        <color auto="1"/>
      </left>
      <right style="medium">
        <color auto="1"/>
      </right>
      <top style="medium">
        <color auto="1"/>
      </top>
      <bottom style="thin">
        <color auto="1"/>
      </bottom>
      <diagonal/>
    </border>
    <border>
      <left/>
      <right/>
      <top style="medium">
        <color auto="1"/>
      </top>
      <bottom style="medium">
        <color auto="1"/>
      </bottom>
      <diagonal/>
    </border>
    <border>
      <left/>
      <right/>
      <top style="medium">
        <color rgb="FF000000"/>
      </top>
      <bottom style="medium">
        <color rgb="FF000000"/>
      </bottom>
      <diagonal/>
    </border>
    <border>
      <left/>
      <right style="medium">
        <color auto="1"/>
      </right>
      <top style="medium">
        <color auto="1"/>
      </top>
      <bottom style="medium">
        <color auto="1"/>
      </bottom>
      <diagonal/>
    </border>
    <border>
      <left style="thin">
        <color indexed="64"/>
      </left>
      <right style="thin">
        <color indexed="64"/>
      </right>
      <top style="medium">
        <color indexed="64"/>
      </top>
      <bottom style="thin">
        <color indexed="64"/>
      </bottom>
      <diagonal/>
    </border>
    <border>
      <left style="thin">
        <color auto="1"/>
      </left>
      <right style="thin">
        <color auto="1"/>
      </right>
      <top style="thin">
        <color auto="1"/>
      </top>
      <bottom style="thin">
        <color auto="1"/>
      </bottom>
      <diagonal/>
    </border>
    <border>
      <left style="medium">
        <color indexed="64"/>
      </left>
      <right style="thin">
        <color indexed="64"/>
      </right>
      <top style="thin">
        <color indexed="64"/>
      </top>
      <bottom style="medium">
        <color indexed="64"/>
      </bottom>
      <diagonal/>
    </border>
    <border>
      <left style="thin">
        <color auto="1"/>
      </left>
      <right style="thin">
        <color auto="1"/>
      </right>
      <top style="thin">
        <color auto="1"/>
      </top>
      <bottom style="medium">
        <color auto="1"/>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bottom/>
      <diagonal/>
    </border>
    <border>
      <left style="medium">
        <color rgb="FF000000"/>
      </left>
      <right style="medium">
        <color rgb="FF000000"/>
      </right>
      <top style="medium">
        <color rgb="FF000000"/>
      </top>
      <bottom style="medium">
        <color rgb="FF000000"/>
      </bottom>
      <diagonal/>
    </border>
    <border>
      <left/>
      <right/>
      <top/>
      <bottom style="thin">
        <color auto="1"/>
      </bottom>
      <diagonal/>
    </border>
    <border>
      <left/>
      <right/>
      <top style="thin">
        <color auto="1"/>
      </top>
      <bottom/>
      <diagonal/>
    </border>
    <border>
      <left/>
      <right/>
      <top style="thin">
        <color auto="1"/>
      </top>
      <bottom style="medium">
        <color auto="1"/>
      </bottom>
      <diagonal/>
    </border>
    <border>
      <left/>
      <right/>
      <top/>
      <bottom style="medium">
        <color auto="1"/>
      </bottom>
      <diagonal/>
    </border>
    <border>
      <left/>
      <right/>
      <top style="medium">
        <color auto="1"/>
      </top>
      <bottom style="thin">
        <color auto="1"/>
      </bottom>
      <diagonal/>
    </border>
    <border>
      <left/>
      <right/>
      <top style="thin">
        <color auto="1"/>
      </top>
      <bottom style="thin">
        <color auto="1"/>
      </bottom>
      <diagonal/>
    </border>
    <border>
      <left/>
      <right style="medium">
        <color auto="1"/>
      </right>
      <top style="thin">
        <color auto="1"/>
      </top>
      <bottom/>
      <diagonal/>
    </border>
    <border>
      <left style="medium">
        <color indexed="64"/>
      </left>
      <right style="thin">
        <color auto="1"/>
      </right>
      <top style="medium">
        <color indexed="64"/>
      </top>
      <bottom style="thin">
        <color auto="1"/>
      </bottom>
      <diagonal/>
    </border>
    <border>
      <left style="thin">
        <color indexed="64"/>
      </left>
      <right/>
      <top style="medium">
        <color indexed="64"/>
      </top>
      <bottom style="thin">
        <color indexed="64"/>
      </bottom>
      <diagonal/>
    </border>
    <border>
      <left/>
      <right style="medium">
        <color indexed="64"/>
      </right>
      <top style="thin">
        <color auto="1"/>
      </top>
      <bottom style="thin">
        <color auto="1"/>
      </bottom>
      <diagonal/>
    </border>
    <border>
      <left/>
      <right style="medium">
        <color indexed="64"/>
      </right>
      <top style="thin">
        <color auto="1"/>
      </top>
      <bottom style="medium">
        <color indexed="64"/>
      </bottom>
      <diagonal/>
    </border>
    <border>
      <left style="medium">
        <color auto="1"/>
      </left>
      <right/>
      <top/>
      <bottom style="thin">
        <color auto="1"/>
      </bottom>
      <diagonal/>
    </border>
    <border>
      <left/>
      <right style="medium">
        <color indexed="64"/>
      </right>
      <top/>
      <bottom style="thin">
        <color auto="1"/>
      </bottom>
      <diagonal/>
    </border>
    <border>
      <left/>
      <right style="medium">
        <color indexed="64"/>
      </right>
      <top style="medium">
        <color indexed="64"/>
      </top>
      <bottom style="thin">
        <color auto="1"/>
      </bottom>
      <diagonal/>
    </border>
    <border>
      <left style="thin">
        <color auto="1"/>
      </left>
      <right/>
      <top/>
      <bottom style="thin">
        <color auto="1"/>
      </bottom>
      <diagonal/>
    </border>
  </borders>
  <cellStyleXfs count="7">
    <xf numFmtId="0" fontId="0" fillId="0" borderId="0"/>
    <xf numFmtId="9" fontId="4" fillId="0" borderId="0" applyBorder="0" applyProtection="0"/>
    <xf numFmtId="0" fontId="2" fillId="2" borderId="0" applyBorder="0" applyProtection="0"/>
    <xf numFmtId="0" fontId="9" fillId="3" borderId="26" applyNumberFormat="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cellStyleXfs>
  <cellXfs count="286">
    <xf numFmtId="0" fontId="0" fillId="0" borderId="0" xfId="0"/>
    <xf numFmtId="0" fontId="0" fillId="0" borderId="0" xfId="0" applyAlignment="1">
      <alignment wrapText="1"/>
    </xf>
    <xf numFmtId="0" fontId="0" fillId="0" borderId="0" xfId="0" applyAlignment="1">
      <alignment horizontal="center"/>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0" fontId="0" fillId="0" borderId="0" xfId="0" applyAlignment="1">
      <alignment horizontal="center" vertical="center" wrapText="1"/>
    </xf>
    <xf numFmtId="49" fontId="0" fillId="0" borderId="0" xfId="0" applyNumberFormat="1" applyAlignment="1">
      <alignment horizontal="center" vertical="center" wrapText="1"/>
    </xf>
    <xf numFmtId="0" fontId="3" fillId="0" borderId="0" xfId="0" applyFont="1" applyAlignment="1">
      <alignment vertical="center"/>
    </xf>
    <xf numFmtId="0" fontId="9" fillId="3" borderId="26" xfId="3" applyAlignment="1">
      <alignment horizontal="center" vertical="center"/>
    </xf>
    <xf numFmtId="0" fontId="0" fillId="7" borderId="28" xfId="0" applyFill="1" applyBorder="1" applyAlignment="1">
      <alignment horizontal="center"/>
    </xf>
    <xf numFmtId="0" fontId="0" fillId="7" borderId="20" xfId="0" applyFill="1" applyBorder="1" applyAlignment="1">
      <alignment horizontal="center"/>
    </xf>
    <xf numFmtId="2" fontId="0" fillId="0" borderId="0" xfId="0" applyNumberFormat="1" applyAlignment="1">
      <alignment horizontal="center"/>
    </xf>
    <xf numFmtId="1" fontId="0" fillId="0" borderId="0" xfId="0" applyNumberFormat="1" applyAlignment="1">
      <alignment horizontal="center"/>
    </xf>
    <xf numFmtId="10" fontId="0" fillId="7" borderId="28" xfId="0" applyNumberFormat="1" applyFill="1" applyBorder="1" applyAlignment="1">
      <alignment horizontal="center"/>
    </xf>
    <xf numFmtId="0" fontId="3" fillId="0" borderId="0" xfId="0" applyFont="1"/>
    <xf numFmtId="0" fontId="10" fillId="0" borderId="0" xfId="0" applyFont="1"/>
    <xf numFmtId="0" fontId="0" fillId="0" borderId="0" xfId="0" applyAlignment="1">
      <alignment horizontal="left" wrapText="1"/>
    </xf>
    <xf numFmtId="0" fontId="3" fillId="0" borderId="4" xfId="0" applyFont="1" applyBorder="1" applyAlignment="1">
      <alignment horizontal="center" vertical="center" wrapText="1"/>
    </xf>
    <xf numFmtId="0" fontId="15" fillId="0" borderId="0" xfId="0" applyFont="1" applyAlignment="1">
      <alignment vertical="center" wrapText="1"/>
    </xf>
    <xf numFmtId="0" fontId="12" fillId="0" borderId="0" xfId="0" applyFont="1"/>
    <xf numFmtId="49" fontId="0" fillId="0" borderId="15" xfId="0" applyNumberFormat="1" applyBorder="1" applyAlignment="1">
      <alignment horizontal="left" vertical="center" wrapText="1"/>
    </xf>
    <xf numFmtId="0" fontId="3" fillId="8" borderId="24" xfId="0" applyFont="1" applyFill="1" applyBorder="1" applyAlignment="1">
      <alignment horizontal="center" vertical="center" wrapText="1"/>
    </xf>
    <xf numFmtId="0" fontId="3" fillId="8" borderId="25" xfId="0" applyFont="1" applyFill="1" applyBorder="1" applyAlignment="1">
      <alignment horizontal="center" vertical="center" wrapText="1"/>
    </xf>
    <xf numFmtId="0" fontId="3" fillId="9" borderId="24" xfId="0" applyFont="1" applyFill="1" applyBorder="1" applyAlignment="1">
      <alignment horizontal="center" vertical="center" wrapText="1"/>
    </xf>
    <xf numFmtId="0" fontId="3" fillId="9" borderId="25" xfId="0" applyFont="1" applyFill="1" applyBorder="1" applyAlignment="1">
      <alignment horizontal="center" vertical="center" wrapText="1"/>
    </xf>
    <xf numFmtId="0" fontId="3" fillId="13" borderId="24" xfId="0" applyFont="1" applyFill="1" applyBorder="1" applyAlignment="1">
      <alignment horizontal="center" vertical="center" wrapText="1"/>
    </xf>
    <xf numFmtId="0" fontId="3" fillId="13" borderId="25" xfId="0" applyFont="1" applyFill="1" applyBorder="1" applyAlignment="1">
      <alignment horizontal="center" vertical="center" wrapText="1"/>
    </xf>
    <xf numFmtId="0" fontId="3" fillId="9" borderId="17" xfId="0" applyFont="1" applyFill="1" applyBorder="1" applyAlignment="1">
      <alignment horizontal="left" vertical="center" wrapText="1"/>
    </xf>
    <xf numFmtId="0" fontId="3" fillId="8" borderId="17" xfId="0" applyFont="1" applyFill="1" applyBorder="1" applyAlignment="1">
      <alignment horizontal="left" vertical="center" wrapText="1"/>
    </xf>
    <xf numFmtId="0" fontId="3" fillId="13" borderId="13" xfId="0" applyFont="1" applyFill="1" applyBorder="1" applyAlignment="1">
      <alignment horizontal="left" vertical="center" wrapText="1"/>
    </xf>
    <xf numFmtId="49" fontId="0" fillId="0" borderId="34" xfId="0" applyNumberFormat="1" applyBorder="1" applyAlignment="1">
      <alignment horizontal="left" vertical="center" wrapText="1"/>
    </xf>
    <xf numFmtId="0" fontId="0" fillId="8" borderId="34" xfId="0" applyFill="1" applyBorder="1" applyAlignment="1">
      <alignment horizontal="center" vertical="center" wrapText="1"/>
    </xf>
    <xf numFmtId="0" fontId="0" fillId="9" borderId="34" xfId="0" applyFill="1" applyBorder="1" applyAlignment="1">
      <alignment horizontal="center" vertical="center" wrapText="1"/>
    </xf>
    <xf numFmtId="0" fontId="0" fillId="15" borderId="34" xfId="0" applyFill="1" applyBorder="1" applyAlignment="1">
      <alignment horizontal="center" vertical="center" wrapText="1"/>
    </xf>
    <xf numFmtId="0" fontId="0" fillId="8" borderId="16" xfId="0" applyFill="1" applyBorder="1" applyAlignment="1">
      <alignment horizontal="center" vertical="center" wrapText="1"/>
    </xf>
    <xf numFmtId="0" fontId="0" fillId="8" borderId="38" xfId="0" applyFill="1" applyBorder="1" applyAlignment="1">
      <alignment horizontal="left" vertical="center" wrapText="1"/>
    </xf>
    <xf numFmtId="0" fontId="0" fillId="9" borderId="16" xfId="0" applyFill="1" applyBorder="1" applyAlignment="1">
      <alignment horizontal="center" vertical="center" wrapText="1"/>
    </xf>
    <xf numFmtId="0" fontId="0" fillId="9" borderId="38" xfId="0" applyFill="1" applyBorder="1" applyAlignment="1">
      <alignment horizontal="left" vertical="center" wrapText="1"/>
    </xf>
    <xf numFmtId="0" fontId="0" fillId="13" borderId="16" xfId="0" applyFill="1" applyBorder="1" applyAlignment="1">
      <alignment horizontal="center" vertical="center" wrapText="1"/>
    </xf>
    <xf numFmtId="0" fontId="0" fillId="15" borderId="38" xfId="0" applyFill="1" applyBorder="1" applyAlignment="1">
      <alignment horizontal="left" vertical="center" wrapText="1"/>
    </xf>
    <xf numFmtId="0" fontId="13" fillId="8" borderId="34" xfId="0" applyFont="1" applyFill="1" applyBorder="1" applyAlignment="1">
      <alignment horizontal="center" vertical="center" wrapText="1"/>
    </xf>
    <xf numFmtId="0" fontId="13" fillId="9" borderId="34" xfId="0" applyFont="1" applyFill="1" applyBorder="1" applyAlignment="1">
      <alignment horizontal="center" vertical="center" wrapText="1"/>
    </xf>
    <xf numFmtId="0" fontId="13" fillId="9" borderId="34" xfId="0" applyFont="1" applyFill="1" applyBorder="1" applyAlignment="1">
      <alignment horizontal="left" vertical="center" wrapText="1"/>
    </xf>
    <xf numFmtId="0" fontId="13" fillId="15" borderId="34" xfId="0" applyFont="1" applyFill="1" applyBorder="1" applyAlignment="1">
      <alignment horizontal="center" vertical="center" wrapText="1"/>
    </xf>
    <xf numFmtId="0" fontId="13" fillId="8" borderId="16" xfId="0" applyFont="1" applyFill="1" applyBorder="1" applyAlignment="1">
      <alignment horizontal="center" vertical="center" wrapText="1"/>
    </xf>
    <xf numFmtId="0" fontId="13" fillId="15" borderId="38" xfId="0" applyFont="1" applyFill="1" applyBorder="1" applyAlignment="1">
      <alignment horizontal="left" vertical="center" wrapText="1"/>
    </xf>
    <xf numFmtId="0" fontId="0" fillId="8" borderId="29" xfId="0" applyFill="1" applyBorder="1" applyAlignment="1">
      <alignment horizontal="center" vertical="center" wrapText="1"/>
    </xf>
    <xf numFmtId="0" fontId="0" fillId="9" borderId="29" xfId="0" applyFill="1" applyBorder="1" applyAlignment="1">
      <alignment horizontal="center" vertical="center" wrapText="1"/>
    </xf>
    <xf numFmtId="0" fontId="0" fillId="15" borderId="29" xfId="0" applyFill="1" applyBorder="1" applyAlignment="1">
      <alignment horizontal="center" vertical="center" wrapText="1"/>
    </xf>
    <xf numFmtId="0" fontId="0" fillId="15" borderId="41" xfId="0" applyFill="1" applyBorder="1" applyAlignment="1">
      <alignment horizontal="left" vertical="center" wrapText="1"/>
    </xf>
    <xf numFmtId="0" fontId="0" fillId="8" borderId="40" xfId="0" applyFill="1" applyBorder="1" applyAlignment="1">
      <alignment horizontal="center" vertical="center" wrapText="1"/>
    </xf>
    <xf numFmtId="0" fontId="0" fillId="8" borderId="41" xfId="0" applyFill="1" applyBorder="1" applyAlignment="1">
      <alignment horizontal="left" vertical="center" wrapText="1"/>
    </xf>
    <xf numFmtId="0" fontId="0" fillId="9" borderId="40" xfId="0" applyFill="1" applyBorder="1" applyAlignment="1">
      <alignment horizontal="center" vertical="center" wrapText="1"/>
    </xf>
    <xf numFmtId="0" fontId="0" fillId="9" borderId="41" xfId="0" applyFill="1" applyBorder="1" applyAlignment="1">
      <alignment horizontal="left" vertical="center" wrapText="1"/>
    </xf>
    <xf numFmtId="0" fontId="0" fillId="13" borderId="40" xfId="0" applyFill="1" applyBorder="1" applyAlignment="1">
      <alignment horizontal="center" vertical="center" wrapText="1"/>
    </xf>
    <xf numFmtId="49" fontId="0" fillId="0" borderId="15" xfId="0" applyNumberFormat="1" applyBorder="1" applyAlignment="1">
      <alignment vertical="center" wrapText="1"/>
    </xf>
    <xf numFmtId="49" fontId="0" fillId="0" borderId="34" xfId="0" applyNumberFormat="1" applyBorder="1" applyAlignment="1">
      <alignment vertical="center" wrapText="1"/>
    </xf>
    <xf numFmtId="0" fontId="13" fillId="16" borderId="9" xfId="0" applyFont="1" applyFill="1" applyBorder="1" applyAlignment="1">
      <alignment vertical="center"/>
    </xf>
    <xf numFmtId="0" fontId="13" fillId="16" borderId="19" xfId="0" applyFont="1" applyFill="1" applyBorder="1" applyAlignment="1">
      <alignment vertical="center" wrapText="1"/>
    </xf>
    <xf numFmtId="0" fontId="13" fillId="16" borderId="21" xfId="0" applyFont="1" applyFill="1" applyBorder="1" applyAlignment="1">
      <alignment vertical="center" wrapText="1"/>
    </xf>
    <xf numFmtId="0" fontId="13" fillId="8" borderId="29" xfId="0" applyFont="1" applyFill="1" applyBorder="1" applyAlignment="1">
      <alignment horizontal="center" vertical="center" wrapText="1"/>
    </xf>
    <xf numFmtId="0" fontId="0" fillId="8" borderId="10" xfId="0" applyFill="1" applyBorder="1" applyAlignment="1">
      <alignment horizontal="center" vertical="center" wrapText="1"/>
    </xf>
    <xf numFmtId="0" fontId="0" fillId="8" borderId="33" xfId="0" applyFill="1" applyBorder="1" applyAlignment="1">
      <alignment horizontal="center" vertical="center" wrapText="1"/>
    </xf>
    <xf numFmtId="0" fontId="0" fillId="8" borderId="42" xfId="0" applyFill="1" applyBorder="1" applyAlignment="1">
      <alignment horizontal="left" vertical="center" wrapText="1"/>
    </xf>
    <xf numFmtId="0" fontId="13" fillId="8" borderId="38" xfId="0" applyFont="1" applyFill="1" applyBorder="1" applyAlignment="1">
      <alignment horizontal="left" vertical="center" wrapText="1"/>
    </xf>
    <xf numFmtId="0" fontId="13" fillId="9" borderId="29" xfId="0" applyFont="1" applyFill="1" applyBorder="1" applyAlignment="1">
      <alignment horizontal="center" vertical="center" wrapText="1"/>
    </xf>
    <xf numFmtId="0" fontId="13" fillId="9" borderId="29" xfId="0" applyFont="1" applyFill="1" applyBorder="1" applyAlignment="1">
      <alignment horizontal="left" vertical="center" wrapText="1"/>
    </xf>
    <xf numFmtId="0" fontId="0" fillId="9" borderId="10" xfId="0" applyFill="1" applyBorder="1" applyAlignment="1">
      <alignment horizontal="center" vertical="center" wrapText="1"/>
    </xf>
    <xf numFmtId="0" fontId="0" fillId="9" borderId="33" xfId="0" applyFill="1" applyBorder="1" applyAlignment="1">
      <alignment horizontal="center" vertical="center" wrapText="1"/>
    </xf>
    <xf numFmtId="0" fontId="0" fillId="9" borderId="42" xfId="0" applyFill="1" applyBorder="1" applyAlignment="1">
      <alignment horizontal="left" vertical="center" wrapText="1"/>
    </xf>
    <xf numFmtId="0" fontId="13" fillId="9" borderId="16" xfId="0" applyFont="1" applyFill="1" applyBorder="1" applyAlignment="1">
      <alignment horizontal="center" vertical="center" wrapText="1"/>
    </xf>
    <xf numFmtId="0" fontId="13" fillId="9" borderId="38" xfId="0" applyFont="1" applyFill="1" applyBorder="1" applyAlignment="1">
      <alignment horizontal="left" vertical="center" wrapText="1"/>
    </xf>
    <xf numFmtId="0" fontId="13" fillId="15" borderId="29" xfId="0" applyFont="1" applyFill="1" applyBorder="1" applyAlignment="1">
      <alignment horizontal="center" vertical="center" wrapText="1"/>
    </xf>
    <xf numFmtId="0" fontId="0" fillId="13" borderId="10" xfId="0" applyFill="1" applyBorder="1" applyAlignment="1">
      <alignment horizontal="center" vertical="center" wrapText="1"/>
    </xf>
    <xf numFmtId="0" fontId="0" fillId="15" borderId="33" xfId="0" applyFill="1" applyBorder="1" applyAlignment="1">
      <alignment horizontal="center" vertical="center" wrapText="1"/>
    </xf>
    <xf numFmtId="0" fontId="0" fillId="15" borderId="42" xfId="0" applyFill="1" applyBorder="1" applyAlignment="1">
      <alignment horizontal="left" vertical="center" wrapText="1"/>
    </xf>
    <xf numFmtId="0" fontId="13" fillId="13" borderId="16" xfId="0" applyFont="1" applyFill="1" applyBorder="1" applyAlignment="1">
      <alignment horizontal="center" vertical="center" wrapText="1"/>
    </xf>
    <xf numFmtId="49" fontId="0" fillId="0" borderId="43" xfId="0" applyNumberFormat="1" applyBorder="1" applyAlignment="1">
      <alignment horizontal="left" vertical="center" wrapText="1"/>
    </xf>
    <xf numFmtId="49" fontId="0" fillId="0" borderId="2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42" xfId="0" applyNumberFormat="1" applyBorder="1" applyAlignment="1">
      <alignment horizontal="left" vertical="center" wrapText="1"/>
    </xf>
    <xf numFmtId="49" fontId="0" fillId="0" borderId="16" xfId="0" applyNumberFormat="1" applyBorder="1" applyAlignment="1">
      <alignment horizontal="left" vertical="center" wrapText="1"/>
    </xf>
    <xf numFmtId="49" fontId="0" fillId="0" borderId="38" xfId="0" applyNumberFormat="1" applyBorder="1" applyAlignment="1">
      <alignment horizontal="left" vertical="center" wrapText="1"/>
    </xf>
    <xf numFmtId="0" fontId="13" fillId="8" borderId="10" xfId="0" applyFont="1" applyFill="1" applyBorder="1" applyAlignment="1">
      <alignment horizontal="center" vertical="center" wrapText="1"/>
    </xf>
    <xf numFmtId="0" fontId="13" fillId="8" borderId="33" xfId="0" applyFont="1" applyFill="1" applyBorder="1" applyAlignment="1">
      <alignment horizontal="center" vertical="center" wrapText="1"/>
    </xf>
    <xf numFmtId="0" fontId="13" fillId="8" borderId="42" xfId="0" applyFont="1" applyFill="1" applyBorder="1" applyAlignment="1">
      <alignment horizontal="left" vertical="center" wrapText="1"/>
    </xf>
    <xf numFmtId="0" fontId="16" fillId="8" borderId="12" xfId="0" applyFont="1" applyFill="1" applyBorder="1" applyAlignment="1">
      <alignment horizontal="center" vertical="center" wrapText="1"/>
    </xf>
    <xf numFmtId="0" fontId="16" fillId="8" borderId="31" xfId="0" applyFont="1" applyFill="1" applyBorder="1" applyAlignment="1">
      <alignment horizontal="center" vertical="center" wrapText="1"/>
    </xf>
    <xf numFmtId="0" fontId="16" fillId="8" borderId="39" xfId="0" applyFont="1" applyFill="1" applyBorder="1" applyAlignment="1">
      <alignment horizontal="left" vertical="center" wrapText="1"/>
    </xf>
    <xf numFmtId="0" fontId="16" fillId="9" borderId="12" xfId="0" applyFont="1" applyFill="1" applyBorder="1" applyAlignment="1">
      <alignment horizontal="center" vertical="center" wrapText="1"/>
    </xf>
    <xf numFmtId="0" fontId="16" fillId="9" borderId="31" xfId="0" applyFont="1" applyFill="1" applyBorder="1" applyAlignment="1">
      <alignment horizontal="center" vertical="center" wrapText="1"/>
    </xf>
    <xf numFmtId="0" fontId="16" fillId="9" borderId="39" xfId="0" applyFont="1" applyFill="1" applyBorder="1" applyAlignment="1">
      <alignment horizontal="left" vertical="center" wrapText="1"/>
    </xf>
    <xf numFmtId="0" fontId="16" fillId="13" borderId="12" xfId="0" applyFont="1" applyFill="1" applyBorder="1" applyAlignment="1">
      <alignment horizontal="center" vertical="center" wrapText="1"/>
    </xf>
    <xf numFmtId="0" fontId="16" fillId="13" borderId="31" xfId="0" applyFont="1" applyFill="1" applyBorder="1" applyAlignment="1">
      <alignment horizontal="center" vertical="center" wrapText="1"/>
    </xf>
    <xf numFmtId="0" fontId="16" fillId="13" borderId="39" xfId="0" applyFont="1" applyFill="1" applyBorder="1" applyAlignment="1">
      <alignment horizontal="left" vertical="center" wrapText="1"/>
    </xf>
    <xf numFmtId="0" fontId="16" fillId="0" borderId="0" xfId="0" applyFont="1" applyAlignment="1">
      <alignment horizontal="center" vertical="center" wrapText="1"/>
    </xf>
    <xf numFmtId="0" fontId="16" fillId="0" borderId="0" xfId="0" applyFont="1"/>
    <xf numFmtId="0" fontId="16" fillId="8" borderId="11" xfId="0" applyFont="1" applyFill="1" applyBorder="1" applyAlignment="1">
      <alignment horizontal="center" vertical="center" wrapText="1"/>
    </xf>
    <xf numFmtId="0" fontId="16" fillId="8" borderId="30" xfId="0" applyFont="1" applyFill="1" applyBorder="1" applyAlignment="1">
      <alignment horizontal="center" vertical="center" wrapText="1"/>
    </xf>
    <xf numFmtId="0" fontId="16" fillId="8" borderId="35" xfId="0" applyFont="1" applyFill="1" applyBorder="1" applyAlignment="1">
      <alignment horizontal="left" vertical="center" wrapText="1"/>
    </xf>
    <xf numFmtId="0" fontId="16" fillId="9" borderId="11" xfId="0" applyFont="1" applyFill="1" applyBorder="1" applyAlignment="1">
      <alignment horizontal="center" vertical="center" wrapText="1"/>
    </xf>
    <xf numFmtId="0" fontId="16" fillId="9" borderId="30" xfId="0" applyFont="1" applyFill="1" applyBorder="1" applyAlignment="1">
      <alignment horizontal="center" vertical="center" wrapText="1"/>
    </xf>
    <xf numFmtId="0" fontId="16" fillId="9" borderId="35" xfId="0" applyFont="1" applyFill="1" applyBorder="1" applyAlignment="1">
      <alignment horizontal="left" vertical="center" wrapText="1"/>
    </xf>
    <xf numFmtId="0" fontId="16" fillId="13" borderId="11" xfId="0" applyFont="1" applyFill="1" applyBorder="1" applyAlignment="1">
      <alignment horizontal="center" vertical="center" wrapText="1"/>
    </xf>
    <xf numFmtId="0" fontId="16" fillId="13" borderId="30" xfId="0" applyFont="1" applyFill="1" applyBorder="1" applyAlignment="1">
      <alignment horizontal="center" vertical="center" wrapText="1"/>
    </xf>
    <xf numFmtId="0" fontId="16" fillId="13" borderId="35" xfId="0" applyFont="1" applyFill="1" applyBorder="1" applyAlignment="1">
      <alignment horizontal="left" vertical="center" wrapText="1"/>
    </xf>
    <xf numFmtId="0" fontId="13" fillId="9" borderId="40" xfId="0" applyFont="1" applyFill="1" applyBorder="1" applyAlignment="1">
      <alignment horizontal="center" vertical="center" wrapText="1"/>
    </xf>
    <xf numFmtId="0" fontId="13" fillId="9" borderId="41" xfId="0" applyFont="1" applyFill="1" applyBorder="1" applyAlignment="1">
      <alignment horizontal="left" vertical="center" wrapText="1"/>
    </xf>
    <xf numFmtId="0" fontId="13" fillId="9" borderId="10" xfId="0" applyFont="1" applyFill="1" applyBorder="1" applyAlignment="1">
      <alignment horizontal="center" vertical="center" wrapText="1"/>
    </xf>
    <xf numFmtId="0" fontId="13" fillId="9" borderId="33" xfId="0" applyFont="1" applyFill="1" applyBorder="1" applyAlignment="1">
      <alignment horizontal="center" vertical="center" wrapText="1"/>
    </xf>
    <xf numFmtId="0" fontId="13" fillId="9" borderId="42" xfId="0" applyFont="1" applyFill="1" applyBorder="1" applyAlignment="1">
      <alignment horizontal="left" vertical="center" wrapText="1"/>
    </xf>
    <xf numFmtId="0" fontId="13" fillId="8" borderId="40" xfId="0" applyFont="1" applyFill="1" applyBorder="1" applyAlignment="1">
      <alignment horizontal="center" vertical="center" wrapText="1"/>
    </xf>
    <xf numFmtId="0" fontId="13" fillId="8" borderId="41" xfId="0" applyFont="1" applyFill="1" applyBorder="1" applyAlignment="1">
      <alignment horizontal="left" vertical="center" wrapText="1"/>
    </xf>
    <xf numFmtId="0" fontId="13" fillId="13" borderId="10" xfId="0" applyFont="1" applyFill="1" applyBorder="1" applyAlignment="1">
      <alignment horizontal="center" vertical="center" wrapText="1"/>
    </xf>
    <xf numFmtId="0" fontId="13" fillId="15" borderId="33" xfId="0" applyFont="1" applyFill="1" applyBorder="1" applyAlignment="1">
      <alignment horizontal="center" vertical="center" wrapText="1"/>
    </xf>
    <xf numFmtId="0" fontId="13" fillId="15" borderId="42" xfId="0" applyFont="1" applyFill="1" applyBorder="1" applyAlignment="1">
      <alignment horizontal="left" vertical="center" wrapText="1"/>
    </xf>
    <xf numFmtId="0" fontId="16" fillId="9" borderId="31" xfId="0" applyFont="1" applyFill="1" applyBorder="1" applyAlignment="1">
      <alignment horizontal="left" vertical="center" wrapText="1"/>
    </xf>
    <xf numFmtId="0" fontId="13" fillId="13" borderId="40" xfId="0" applyFont="1" applyFill="1" applyBorder="1" applyAlignment="1">
      <alignment horizontal="center" vertical="center" wrapText="1"/>
    </xf>
    <xf numFmtId="0" fontId="13" fillId="15" borderId="41" xfId="0" applyFont="1" applyFill="1" applyBorder="1" applyAlignment="1">
      <alignment horizontal="left" vertical="center" wrapText="1"/>
    </xf>
    <xf numFmtId="49" fontId="0" fillId="0" borderId="43" xfId="0" applyNumberFormat="1" applyBorder="1" applyAlignment="1">
      <alignment vertical="center" wrapText="1"/>
    </xf>
    <xf numFmtId="49" fontId="0" fillId="0" borderId="29" xfId="0" applyNumberFormat="1" applyBorder="1" applyAlignment="1">
      <alignment vertical="center" wrapText="1"/>
    </xf>
    <xf numFmtId="49" fontId="16" fillId="8" borderId="12" xfId="0" applyNumberFormat="1" applyFont="1" applyFill="1" applyBorder="1" applyAlignment="1">
      <alignment horizontal="center" vertical="center" wrapText="1"/>
    </xf>
    <xf numFmtId="49" fontId="16" fillId="9" borderId="12" xfId="0" applyNumberFormat="1" applyFont="1" applyFill="1" applyBorder="1" applyAlignment="1">
      <alignment horizontal="center" vertical="center" wrapText="1"/>
    </xf>
    <xf numFmtId="0" fontId="14" fillId="15" borderId="34" xfId="0" applyFont="1" applyFill="1" applyBorder="1" applyAlignment="1">
      <alignment horizontal="center" vertical="center" wrapText="1"/>
    </xf>
    <xf numFmtId="0" fontId="0" fillId="10" borderId="33" xfId="0" applyFill="1" applyBorder="1" applyAlignment="1">
      <alignment horizontal="center" vertical="center" wrapText="1"/>
    </xf>
    <xf numFmtId="0" fontId="0" fillId="10" borderId="42" xfId="0" applyFill="1" applyBorder="1" applyAlignment="1">
      <alignment horizontal="left" vertical="center" wrapText="1"/>
    </xf>
    <xf numFmtId="0" fontId="14" fillId="13" borderId="10" xfId="0" applyFont="1" applyFill="1" applyBorder="1" applyAlignment="1">
      <alignment horizontal="center" vertical="center" wrapText="1"/>
    </xf>
    <xf numFmtId="0" fontId="14" fillId="15" borderId="33" xfId="0" applyFont="1" applyFill="1" applyBorder="1" applyAlignment="1">
      <alignment horizontal="center" vertical="center" wrapText="1"/>
    </xf>
    <xf numFmtId="0" fontId="14" fillId="15" borderId="42" xfId="0" applyFont="1" applyFill="1" applyBorder="1" applyAlignment="1">
      <alignment horizontal="left" vertical="center" wrapText="1"/>
    </xf>
    <xf numFmtId="0" fontId="14" fillId="13" borderId="16" xfId="0" applyFont="1" applyFill="1" applyBorder="1" applyAlignment="1">
      <alignment horizontal="center" vertical="center" wrapText="1"/>
    </xf>
    <xf numFmtId="0" fontId="14" fillId="15" borderId="38" xfId="0" applyFont="1" applyFill="1" applyBorder="1" applyAlignment="1">
      <alignment horizontal="left" vertical="center" wrapText="1"/>
    </xf>
    <xf numFmtId="49" fontId="16" fillId="8" borderId="11" xfId="0" applyNumberFormat="1" applyFont="1" applyFill="1" applyBorder="1" applyAlignment="1">
      <alignment horizontal="center" vertical="center" wrapText="1"/>
    </xf>
    <xf numFmtId="49" fontId="0" fillId="8" borderId="10" xfId="0" applyNumberFormat="1" applyFill="1" applyBorder="1" applyAlignment="1">
      <alignment horizontal="center" vertical="center" wrapText="1"/>
    </xf>
    <xf numFmtId="49" fontId="0" fillId="9" borderId="10" xfId="0" applyNumberFormat="1" applyFill="1" applyBorder="1" applyAlignment="1">
      <alignment horizontal="center" vertical="center" wrapText="1"/>
    </xf>
    <xf numFmtId="49" fontId="0" fillId="10" borderId="10" xfId="0" applyNumberFormat="1" applyFill="1" applyBorder="1" applyAlignment="1">
      <alignment horizontal="center" vertical="center" wrapText="1"/>
    </xf>
    <xf numFmtId="9" fontId="16" fillId="0" borderId="0" xfId="1" applyFont="1" applyBorder="1" applyAlignment="1" applyProtection="1">
      <alignment vertical="center" wrapText="1"/>
    </xf>
    <xf numFmtId="0" fontId="6" fillId="0" borderId="0" xfId="0" applyFont="1" applyAlignment="1">
      <alignment horizontal="left" vertical="center"/>
    </xf>
    <xf numFmtId="0" fontId="0" fillId="0" borderId="0" xfId="0" applyAlignment="1">
      <alignment horizontal="left"/>
    </xf>
    <xf numFmtId="0" fontId="0" fillId="0" borderId="0" xfId="0" applyAlignment="1">
      <alignment horizontal="left" vertical="center"/>
    </xf>
    <xf numFmtId="2" fontId="0" fillId="0" borderId="0" xfId="0" applyNumberFormat="1" applyAlignment="1">
      <alignment horizontal="left" vertical="center"/>
    </xf>
    <xf numFmtId="0" fontId="0" fillId="11" borderId="34" xfId="0" applyFill="1" applyBorder="1" applyAlignment="1">
      <alignment horizontal="left" vertical="center"/>
    </xf>
    <xf numFmtId="0" fontId="0" fillId="12" borderId="34" xfId="0" applyFill="1" applyBorder="1" applyAlignment="1">
      <alignment horizontal="left" vertical="center" wrapText="1"/>
    </xf>
    <xf numFmtId="0" fontId="0" fillId="12" borderId="34" xfId="0" applyFill="1" applyBorder="1" applyAlignment="1">
      <alignment horizontal="left"/>
    </xf>
    <xf numFmtId="9" fontId="0" fillId="12" borderId="34" xfId="0" applyNumberFormat="1" applyFill="1" applyBorder="1" applyAlignment="1">
      <alignment horizontal="left"/>
    </xf>
    <xf numFmtId="0" fontId="0" fillId="14" borderId="34" xfId="0" applyFill="1" applyBorder="1" applyAlignment="1">
      <alignment horizontal="left" vertical="center"/>
    </xf>
    <xf numFmtId="0" fontId="0" fillId="14" borderId="34" xfId="0" applyFill="1" applyBorder="1" applyAlignment="1">
      <alignment horizontal="left"/>
    </xf>
    <xf numFmtId="9" fontId="0" fillId="14" borderId="34" xfId="0" applyNumberFormat="1" applyFill="1" applyBorder="1" applyAlignment="1">
      <alignment horizontal="left"/>
    </xf>
    <xf numFmtId="0" fontId="0" fillId="11" borderId="16" xfId="0" applyFill="1" applyBorder="1" applyAlignment="1">
      <alignment horizontal="left" vertical="center"/>
    </xf>
    <xf numFmtId="0" fontId="0" fillId="11" borderId="38" xfId="0" applyFill="1" applyBorder="1" applyAlignment="1">
      <alignment horizontal="left" vertical="center"/>
    </xf>
    <xf numFmtId="0" fontId="0" fillId="11" borderId="12" xfId="0" applyFill="1" applyBorder="1" applyAlignment="1">
      <alignment horizontal="left" vertical="center"/>
    </xf>
    <xf numFmtId="0" fontId="0" fillId="11" borderId="31" xfId="0" applyFill="1" applyBorder="1" applyAlignment="1">
      <alignment horizontal="left"/>
    </xf>
    <xf numFmtId="9" fontId="0" fillId="11" borderId="31" xfId="0" applyNumberFormat="1" applyFill="1" applyBorder="1" applyAlignment="1">
      <alignment horizontal="left"/>
    </xf>
    <xf numFmtId="0" fontId="0" fillId="11" borderId="39" xfId="0" applyFill="1" applyBorder="1" applyAlignment="1">
      <alignment horizontal="left"/>
    </xf>
    <xf numFmtId="0" fontId="0" fillId="12" borderId="16" xfId="0" applyFill="1" applyBorder="1" applyAlignment="1">
      <alignment horizontal="left" vertical="center" wrapText="1"/>
    </xf>
    <xf numFmtId="0" fontId="0" fillId="12" borderId="38" xfId="0" applyFill="1" applyBorder="1" applyAlignment="1">
      <alignment horizontal="left"/>
    </xf>
    <xf numFmtId="0" fontId="0" fillId="14" borderId="16" xfId="0" applyFill="1" applyBorder="1" applyAlignment="1">
      <alignment horizontal="left" vertical="center"/>
    </xf>
    <xf numFmtId="0" fontId="0" fillId="14" borderId="38" xfId="0" applyFill="1" applyBorder="1" applyAlignment="1">
      <alignment horizontal="left" vertical="center"/>
    </xf>
    <xf numFmtId="0" fontId="0" fillId="14" borderId="38" xfId="0" applyFill="1" applyBorder="1" applyAlignment="1">
      <alignment horizontal="left"/>
    </xf>
    <xf numFmtId="0" fontId="0" fillId="14" borderId="40" xfId="0" applyFill="1" applyBorder="1" applyAlignment="1">
      <alignment horizontal="left" vertical="center"/>
    </xf>
    <xf numFmtId="0" fontId="0" fillId="12" borderId="40" xfId="0" applyFill="1" applyBorder="1" applyAlignment="1">
      <alignment horizontal="left" vertical="center" wrapText="1"/>
    </xf>
    <xf numFmtId="0" fontId="0" fillId="11" borderId="40" xfId="0" applyFill="1" applyBorder="1" applyAlignment="1">
      <alignment horizontal="left" vertical="center"/>
    </xf>
    <xf numFmtId="0" fontId="0" fillId="12" borderId="38" xfId="0" applyFill="1" applyBorder="1" applyAlignment="1">
      <alignment horizontal="left" vertical="center"/>
    </xf>
    <xf numFmtId="0" fontId="8" fillId="14" borderId="10" xfId="0" applyFont="1" applyFill="1" applyBorder="1" applyAlignment="1">
      <alignment horizontal="left" vertical="center"/>
    </xf>
    <xf numFmtId="0" fontId="8" fillId="14" borderId="33" xfId="0" applyFont="1" applyFill="1" applyBorder="1" applyAlignment="1">
      <alignment horizontal="left" vertical="center"/>
    </xf>
    <xf numFmtId="10" fontId="8" fillId="14" borderId="33" xfId="1" applyNumberFormat="1" applyFont="1" applyFill="1" applyBorder="1" applyAlignment="1">
      <alignment horizontal="left" vertical="center"/>
    </xf>
    <xf numFmtId="0" fontId="0" fillId="14" borderId="42" xfId="0" applyFill="1" applyBorder="1" applyAlignment="1">
      <alignment horizontal="left" vertical="center"/>
    </xf>
    <xf numFmtId="0" fontId="8" fillId="12" borderId="10" xfId="0" applyFont="1" applyFill="1" applyBorder="1" applyAlignment="1">
      <alignment horizontal="left" vertical="center" wrapText="1"/>
    </xf>
    <xf numFmtId="0" fontId="8" fillId="12" borderId="33" xfId="0" applyFont="1" applyFill="1" applyBorder="1" applyAlignment="1">
      <alignment horizontal="left" vertical="center" wrapText="1"/>
    </xf>
    <xf numFmtId="10" fontId="8" fillId="12" borderId="33" xfId="1" applyNumberFormat="1" applyFont="1" applyFill="1" applyBorder="1" applyAlignment="1">
      <alignment horizontal="left" vertical="center" wrapText="1"/>
    </xf>
    <xf numFmtId="0" fontId="8" fillId="12" borderId="42" xfId="0" applyFont="1" applyFill="1" applyBorder="1" applyAlignment="1">
      <alignment horizontal="left" vertical="center"/>
    </xf>
    <xf numFmtId="0" fontId="8" fillId="11" borderId="10" xfId="0" applyFont="1" applyFill="1" applyBorder="1" applyAlignment="1">
      <alignment horizontal="left" vertical="center"/>
    </xf>
    <xf numFmtId="10" fontId="8" fillId="11" borderId="33" xfId="0" applyNumberFormat="1" applyFont="1" applyFill="1" applyBorder="1" applyAlignment="1">
      <alignment horizontal="left" vertical="center"/>
    </xf>
    <xf numFmtId="0" fontId="0" fillId="11" borderId="42" xfId="0" applyFill="1" applyBorder="1" applyAlignment="1">
      <alignment horizontal="left" vertical="center"/>
    </xf>
    <xf numFmtId="10" fontId="11" fillId="11" borderId="33" xfId="0" applyNumberFormat="1" applyFont="1" applyFill="1" applyBorder="1" applyAlignment="1">
      <alignment horizontal="left" vertical="center"/>
    </xf>
    <xf numFmtId="0" fontId="0" fillId="18" borderId="16" xfId="0" applyFill="1" applyBorder="1" applyAlignment="1">
      <alignment horizontal="left" vertical="center"/>
    </xf>
    <xf numFmtId="0" fontId="0" fillId="18" borderId="34" xfId="0" applyFill="1" applyBorder="1" applyAlignment="1">
      <alignment horizontal="left" vertical="center"/>
    </xf>
    <xf numFmtId="0" fontId="0" fillId="18" borderId="38" xfId="0" applyFill="1" applyBorder="1" applyAlignment="1">
      <alignment horizontal="left" vertical="center"/>
    </xf>
    <xf numFmtId="0" fontId="8" fillId="18" borderId="6" xfId="0" applyFont="1" applyFill="1" applyBorder="1" applyAlignment="1">
      <alignment horizontal="left" vertical="center"/>
    </xf>
    <xf numFmtId="0" fontId="8" fillId="18" borderId="23" xfId="0" applyFont="1" applyFill="1" applyBorder="1" applyAlignment="1">
      <alignment horizontal="left" vertical="center"/>
    </xf>
    <xf numFmtId="0" fontId="11" fillId="18" borderId="23" xfId="0" applyFont="1" applyFill="1" applyBorder="1" applyAlignment="1">
      <alignment horizontal="left" vertical="center"/>
    </xf>
    <xf numFmtId="0" fontId="14" fillId="18" borderId="7" xfId="0" applyFont="1" applyFill="1" applyBorder="1" applyAlignment="1">
      <alignment horizontal="left" vertical="center"/>
    </xf>
    <xf numFmtId="0" fontId="0" fillId="18" borderId="34" xfId="0" applyFill="1" applyBorder="1" applyAlignment="1">
      <alignment horizontal="left"/>
    </xf>
    <xf numFmtId="9" fontId="0" fillId="18" borderId="34" xfId="0" applyNumberFormat="1" applyFill="1" applyBorder="1" applyAlignment="1">
      <alignment horizontal="left"/>
    </xf>
    <xf numFmtId="0" fontId="0" fillId="18" borderId="38" xfId="0" applyFill="1" applyBorder="1" applyAlignment="1">
      <alignment horizontal="left"/>
    </xf>
    <xf numFmtId="0" fontId="0" fillId="18" borderId="12" xfId="0" applyFill="1" applyBorder="1" applyAlignment="1">
      <alignment horizontal="left" vertical="center"/>
    </xf>
    <xf numFmtId="0" fontId="0" fillId="18" borderId="31" xfId="0" applyFill="1" applyBorder="1" applyAlignment="1">
      <alignment horizontal="left"/>
    </xf>
    <xf numFmtId="9" fontId="0" fillId="18" borderId="31" xfId="0" applyNumberFormat="1" applyFill="1" applyBorder="1" applyAlignment="1">
      <alignment horizontal="left" vertical="center"/>
    </xf>
    <xf numFmtId="0" fontId="0" fillId="18" borderId="39" xfId="0" applyFill="1" applyBorder="1" applyAlignment="1">
      <alignment horizontal="left"/>
    </xf>
    <xf numFmtId="0" fontId="11" fillId="19" borderId="23" xfId="0" applyFont="1" applyFill="1" applyBorder="1" applyAlignment="1">
      <alignment horizontal="left" vertical="center"/>
    </xf>
    <xf numFmtId="0" fontId="14" fillId="19" borderId="7" xfId="0" applyFont="1" applyFill="1" applyBorder="1" applyAlignment="1">
      <alignment horizontal="left" vertical="center"/>
    </xf>
    <xf numFmtId="0" fontId="0" fillId="19" borderId="16" xfId="0" applyFill="1" applyBorder="1" applyAlignment="1">
      <alignment horizontal="left" vertical="center"/>
    </xf>
    <xf numFmtId="0" fontId="0" fillId="19" borderId="34" xfId="0" applyFill="1" applyBorder="1" applyAlignment="1">
      <alignment horizontal="left" vertical="center"/>
    </xf>
    <xf numFmtId="0" fontId="0" fillId="19" borderId="38" xfId="0" applyFill="1" applyBorder="1" applyAlignment="1">
      <alignment horizontal="left" vertical="center"/>
    </xf>
    <xf numFmtId="0" fontId="0" fillId="19" borderId="34" xfId="0" applyFill="1" applyBorder="1" applyAlignment="1">
      <alignment horizontal="left"/>
    </xf>
    <xf numFmtId="0" fontId="14" fillId="20" borderId="23" xfId="0" applyFont="1" applyFill="1" applyBorder="1" applyAlignment="1">
      <alignment horizontal="left" vertical="center" wrapText="1"/>
    </xf>
    <xf numFmtId="0" fontId="14" fillId="20" borderId="7" xfId="0" applyFont="1" applyFill="1" applyBorder="1" applyAlignment="1">
      <alignment horizontal="left" vertical="center"/>
    </xf>
    <xf numFmtId="0" fontId="0" fillId="20" borderId="16" xfId="0" applyFill="1" applyBorder="1" applyAlignment="1">
      <alignment horizontal="left" vertical="center" wrapText="1"/>
    </xf>
    <xf numFmtId="0" fontId="0" fillId="20" borderId="34" xfId="0" applyFill="1" applyBorder="1" applyAlignment="1">
      <alignment horizontal="left" vertical="center" wrapText="1"/>
    </xf>
    <xf numFmtId="0" fontId="0" fillId="20" borderId="38" xfId="0" applyFill="1" applyBorder="1" applyAlignment="1">
      <alignment horizontal="left" vertical="center"/>
    </xf>
    <xf numFmtId="0" fontId="0" fillId="20" borderId="34" xfId="0" applyFill="1" applyBorder="1" applyAlignment="1">
      <alignment horizontal="left"/>
    </xf>
    <xf numFmtId="9" fontId="0" fillId="20" borderId="34" xfId="0" applyNumberFormat="1" applyFill="1" applyBorder="1" applyAlignment="1">
      <alignment horizontal="left" vertical="center" wrapText="1"/>
    </xf>
    <xf numFmtId="0" fontId="0" fillId="20" borderId="38" xfId="0" applyFill="1" applyBorder="1" applyAlignment="1">
      <alignment horizontal="left"/>
    </xf>
    <xf numFmtId="0" fontId="0" fillId="20" borderId="12" xfId="0" applyFill="1" applyBorder="1" applyAlignment="1">
      <alignment horizontal="left" vertical="center" wrapText="1"/>
    </xf>
    <xf numFmtId="0" fontId="0" fillId="20" borderId="31" xfId="0" applyFill="1" applyBorder="1" applyAlignment="1">
      <alignment horizontal="left"/>
    </xf>
    <xf numFmtId="9" fontId="0" fillId="20" borderId="31" xfId="0" applyNumberFormat="1" applyFill="1" applyBorder="1" applyAlignment="1">
      <alignment horizontal="left" vertical="center"/>
    </xf>
    <xf numFmtId="0" fontId="0" fillId="20" borderId="39" xfId="0" applyFill="1" applyBorder="1" applyAlignment="1">
      <alignment horizontal="left"/>
    </xf>
    <xf numFmtId="0" fontId="14" fillId="20" borderId="6" xfId="0" applyFont="1" applyFill="1" applyBorder="1" applyAlignment="1">
      <alignment horizontal="left" vertical="center" wrapText="1"/>
    </xf>
    <xf numFmtId="0" fontId="14" fillId="19" borderId="6" xfId="0" applyFont="1" applyFill="1" applyBorder="1" applyAlignment="1">
      <alignment horizontal="left" vertical="center" wrapText="1"/>
    </xf>
    <xf numFmtId="0" fontId="9" fillId="3" borderId="27" xfId="3" applyBorder="1" applyAlignment="1">
      <alignment horizontal="center" vertical="center" wrapText="1"/>
    </xf>
    <xf numFmtId="0" fontId="1" fillId="21" borderId="1" xfId="4" applyFill="1" applyBorder="1" applyAlignment="1">
      <alignment horizontal="center" vertical="center"/>
    </xf>
    <xf numFmtId="10" fontId="1" fillId="21" borderId="3" xfId="4" applyNumberFormat="1" applyFill="1" applyBorder="1" applyAlignment="1">
      <alignment horizontal="center" vertical="center"/>
    </xf>
    <xf numFmtId="10" fontId="1" fillId="21" borderId="8" xfId="4" applyNumberFormat="1" applyFill="1" applyBorder="1" applyAlignment="1">
      <alignment horizontal="center" vertical="center"/>
    </xf>
    <xf numFmtId="0" fontId="1" fillId="22" borderId="2" xfId="5" applyFill="1" applyBorder="1" applyAlignment="1">
      <alignment horizontal="center" vertical="center"/>
    </xf>
    <xf numFmtId="10" fontId="1" fillId="22" borderId="4" xfId="5" applyNumberFormat="1" applyFill="1" applyBorder="1" applyAlignment="1">
      <alignment horizontal="center" vertical="center"/>
    </xf>
    <xf numFmtId="10" fontId="1" fillId="22" borderId="0" xfId="5" applyNumberFormat="1" applyFill="1" applyAlignment="1">
      <alignment horizontal="center" vertical="center"/>
    </xf>
    <xf numFmtId="0" fontId="1" fillId="23" borderId="2" xfId="6" applyFill="1" applyBorder="1" applyAlignment="1">
      <alignment horizontal="center" vertical="center"/>
    </xf>
    <xf numFmtId="10" fontId="1" fillId="23" borderId="4" xfId="6" applyNumberFormat="1" applyFill="1" applyBorder="1" applyAlignment="1">
      <alignment horizontal="center" vertical="center"/>
    </xf>
    <xf numFmtId="10" fontId="1" fillId="23" borderId="0" xfId="6" applyNumberFormat="1" applyFill="1"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wrapText="1"/>
    </xf>
    <xf numFmtId="0" fontId="8" fillId="11" borderId="33" xfId="0" applyFont="1" applyFill="1" applyBorder="1" applyAlignment="1">
      <alignment horizontal="left" vertical="center"/>
    </xf>
    <xf numFmtId="0" fontId="0" fillId="19" borderId="38" xfId="0" applyFill="1" applyBorder="1" applyAlignment="1">
      <alignment horizontal="left" vertical="center" wrapText="1"/>
    </xf>
    <xf numFmtId="0" fontId="0" fillId="19" borderId="38" xfId="0" applyFill="1" applyBorder="1" applyAlignment="1">
      <alignment horizontal="left" wrapText="1"/>
    </xf>
    <xf numFmtId="9" fontId="0" fillId="19" borderId="34" xfId="0" applyNumberFormat="1" applyFill="1" applyBorder="1" applyAlignment="1">
      <alignment horizontal="left" vertical="center"/>
    </xf>
    <xf numFmtId="0" fontId="13" fillId="16" borderId="9" xfId="0" applyFont="1" applyFill="1" applyBorder="1" applyAlignment="1">
      <alignment horizontal="center" vertical="center"/>
    </xf>
    <xf numFmtId="0" fontId="13" fillId="16" borderId="19" xfId="0" applyFont="1" applyFill="1" applyBorder="1" applyAlignment="1">
      <alignment horizontal="center" vertical="center"/>
    </xf>
    <xf numFmtId="49" fontId="16" fillId="0" borderId="14" xfId="0" applyNumberFormat="1" applyFont="1" applyBorder="1" applyAlignment="1">
      <alignment horizontal="right" vertical="center" wrapText="1"/>
    </xf>
    <xf numFmtId="49" fontId="16" fillId="0" borderId="30" xfId="0" applyNumberFormat="1" applyFont="1" applyBorder="1" applyAlignment="1">
      <alignment horizontal="right" vertical="center" wrapText="1"/>
    </xf>
    <xf numFmtId="0" fontId="12" fillId="16" borderId="9" xfId="0" applyFont="1" applyFill="1" applyBorder="1" applyAlignment="1">
      <alignment horizontal="left" vertical="center" wrapText="1"/>
    </xf>
    <xf numFmtId="0" fontId="12" fillId="16" borderId="21" xfId="0" applyFont="1" applyFill="1" applyBorder="1" applyAlignment="1">
      <alignment horizontal="left" vertical="center" wrapText="1"/>
    </xf>
    <xf numFmtId="0" fontId="12" fillId="16" borderId="19" xfId="0" applyFont="1" applyFill="1" applyBorder="1" applyAlignment="1">
      <alignment horizontal="left" vertical="center" wrapText="1"/>
    </xf>
    <xf numFmtId="49" fontId="16" fillId="0" borderId="12" xfId="0" applyNumberFormat="1" applyFont="1" applyBorder="1" applyAlignment="1">
      <alignment horizontal="right" vertical="center" wrapText="1"/>
    </xf>
    <xf numFmtId="49" fontId="16" fillId="0" borderId="39" xfId="0" applyNumberFormat="1" applyFont="1" applyBorder="1" applyAlignment="1">
      <alignment horizontal="right" vertical="center" wrapText="1"/>
    </xf>
    <xf numFmtId="0" fontId="12" fillId="16" borderId="9" xfId="0" applyFont="1" applyFill="1" applyBorder="1" applyAlignment="1">
      <alignment horizontal="left" vertical="center"/>
    </xf>
    <xf numFmtId="0" fontId="12" fillId="16" borderId="21" xfId="0" applyFont="1" applyFill="1" applyBorder="1" applyAlignment="1">
      <alignment horizontal="left" vertical="center"/>
    </xf>
    <xf numFmtId="49" fontId="16" fillId="0" borderId="17" xfId="0" applyNumberFormat="1" applyFont="1" applyBorder="1" applyAlignment="1">
      <alignment horizontal="right" vertical="center" wrapText="1"/>
    </xf>
    <xf numFmtId="0" fontId="0" fillId="0" borderId="0" xfId="0" applyAlignment="1">
      <alignment horizontal="center" vertical="center"/>
    </xf>
    <xf numFmtId="0" fontId="0" fillId="0" borderId="4" xfId="0" applyBorder="1" applyAlignment="1">
      <alignment horizontal="center" vertical="center"/>
    </xf>
    <xf numFmtId="49" fontId="3" fillId="0" borderId="3" xfId="0" applyNumberFormat="1" applyFont="1" applyBorder="1" applyAlignment="1">
      <alignment horizontal="left" vertical="center" wrapText="1"/>
    </xf>
    <xf numFmtId="49" fontId="3" fillId="0" borderId="5" xfId="0" applyNumberFormat="1" applyFont="1" applyBorder="1" applyAlignment="1">
      <alignment horizontal="left" vertical="center" wrapText="1"/>
    </xf>
    <xf numFmtId="0" fontId="3" fillId="8" borderId="3" xfId="0" applyFont="1" applyFill="1" applyBorder="1" applyAlignment="1">
      <alignment horizontal="center" vertical="center" wrapText="1"/>
    </xf>
    <xf numFmtId="0" fontId="3" fillId="8" borderId="8" xfId="0" applyFont="1" applyFill="1" applyBorder="1" applyAlignment="1">
      <alignment horizontal="center" vertical="center" wrapText="1"/>
    </xf>
    <xf numFmtId="0" fontId="3" fillId="9" borderId="36" xfId="0" applyFont="1" applyFill="1" applyBorder="1" applyAlignment="1">
      <alignment horizontal="center" vertical="center" wrapText="1"/>
    </xf>
    <xf numFmtId="0" fontId="3" fillId="9" borderId="22" xfId="0" applyFont="1" applyFill="1" applyBorder="1" applyAlignment="1">
      <alignment horizontal="center" vertical="center" wrapText="1"/>
    </xf>
    <xf numFmtId="0" fontId="3" fillId="9" borderId="37"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left" vertical="center" wrapText="1"/>
    </xf>
    <xf numFmtId="0" fontId="3" fillId="13" borderId="36" xfId="0" applyFont="1" applyFill="1" applyBorder="1" applyAlignment="1">
      <alignment horizontal="center" vertical="center" wrapText="1"/>
    </xf>
    <xf numFmtId="0" fontId="3" fillId="13" borderId="22" xfId="0" applyFont="1" applyFill="1" applyBorder="1" applyAlignment="1">
      <alignment horizontal="center" vertical="center" wrapText="1"/>
    </xf>
    <xf numFmtId="0" fontId="3" fillId="13" borderId="18" xfId="0" applyFont="1" applyFill="1" applyBorder="1" applyAlignment="1">
      <alignment horizontal="center" vertical="center" wrapText="1"/>
    </xf>
    <xf numFmtId="49" fontId="3" fillId="0" borderId="8" xfId="0" applyNumberFormat="1" applyFont="1" applyBorder="1" applyAlignment="1">
      <alignment horizontal="left" vertical="center" wrapText="1"/>
    </xf>
    <xf numFmtId="49" fontId="3" fillId="0" borderId="32" xfId="0" applyNumberFormat="1" applyFont="1" applyBorder="1" applyAlignment="1">
      <alignment horizontal="left" vertical="center" wrapText="1"/>
    </xf>
    <xf numFmtId="0" fontId="12" fillId="17" borderId="9" xfId="0" applyFont="1" applyFill="1" applyBorder="1" applyAlignment="1">
      <alignment horizontal="left" vertical="center" wrapText="1"/>
    </xf>
    <xf numFmtId="0" fontId="12" fillId="17" borderId="19" xfId="0" applyFont="1" applyFill="1" applyBorder="1" applyAlignment="1">
      <alignment horizontal="left" vertical="center" wrapText="1"/>
    </xf>
    <xf numFmtId="0" fontId="12" fillId="17" borderId="21" xfId="0" applyFont="1" applyFill="1" applyBorder="1" applyAlignment="1">
      <alignment horizontal="left" vertical="center" wrapText="1"/>
    </xf>
    <xf numFmtId="0" fontId="0" fillId="0" borderId="10" xfId="0" applyBorder="1" applyAlignment="1">
      <alignment horizontal="right" vertical="center" wrapText="1"/>
    </xf>
    <xf numFmtId="0" fontId="0" fillId="0" borderId="33" xfId="0" applyBorder="1" applyAlignment="1">
      <alignment horizontal="right" vertical="center" wrapText="1"/>
    </xf>
    <xf numFmtId="0" fontId="16" fillId="0" borderId="12" xfId="0" applyFont="1" applyBorder="1" applyAlignment="1">
      <alignment horizontal="right" vertical="center" wrapText="1"/>
    </xf>
    <xf numFmtId="0" fontId="16" fillId="0" borderId="31" xfId="0" applyFont="1" applyBorder="1" applyAlignment="1">
      <alignment horizontal="right" vertical="center" wrapText="1"/>
    </xf>
    <xf numFmtId="9" fontId="16" fillId="8" borderId="12" xfId="1" applyFont="1" applyFill="1" applyBorder="1" applyAlignment="1" applyProtection="1">
      <alignment horizontal="center" vertical="center" wrapText="1"/>
    </xf>
    <xf numFmtId="9" fontId="16" fillId="8" borderId="31" xfId="1" applyFont="1" applyFill="1" applyBorder="1" applyAlignment="1" applyProtection="1">
      <alignment horizontal="center" vertical="center" wrapText="1"/>
    </xf>
    <xf numFmtId="9" fontId="16" fillId="8" borderId="39" xfId="1" applyFont="1" applyFill="1" applyBorder="1" applyAlignment="1" applyProtection="1">
      <alignment horizontal="center" vertical="center" wrapText="1"/>
    </xf>
    <xf numFmtId="9" fontId="16" fillId="9" borderId="12" xfId="1" applyFont="1" applyFill="1" applyBorder="1" applyAlignment="1" applyProtection="1">
      <alignment horizontal="center" vertical="center" wrapText="1"/>
    </xf>
    <xf numFmtId="9" fontId="16" fillId="9" borderId="31" xfId="1" applyFont="1" applyFill="1" applyBorder="1" applyAlignment="1" applyProtection="1">
      <alignment horizontal="center" vertical="center" wrapText="1"/>
    </xf>
    <xf numFmtId="9" fontId="16" fillId="9" borderId="39" xfId="1" applyFont="1" applyFill="1" applyBorder="1" applyAlignment="1" applyProtection="1">
      <alignment horizontal="center" vertical="center" wrapText="1"/>
    </xf>
    <xf numFmtId="9" fontId="16" fillId="10" borderId="12" xfId="1" applyFont="1" applyFill="1" applyBorder="1" applyAlignment="1" applyProtection="1">
      <alignment horizontal="center" vertical="center" wrapText="1"/>
    </xf>
    <xf numFmtId="9" fontId="16" fillId="10" borderId="31" xfId="1" applyFont="1" applyFill="1" applyBorder="1" applyAlignment="1" applyProtection="1">
      <alignment horizontal="center" vertical="center" wrapText="1"/>
    </xf>
    <xf numFmtId="9" fontId="16" fillId="10" borderId="39" xfId="1" applyFont="1" applyFill="1" applyBorder="1" applyAlignment="1" applyProtection="1">
      <alignment horizontal="center" vertical="center" wrapText="1"/>
    </xf>
    <xf numFmtId="0" fontId="6" fillId="0" borderId="0" xfId="0" applyFont="1" applyAlignment="1">
      <alignment horizontal="center" vertical="center"/>
    </xf>
    <xf numFmtId="0" fontId="0" fillId="12" borderId="29" xfId="0" applyFill="1" applyBorder="1" applyAlignment="1">
      <alignment horizontal="left" vertical="center" wrapText="1"/>
    </xf>
    <xf numFmtId="0" fontId="0" fillId="12" borderId="41" xfId="0" applyFill="1" applyBorder="1" applyAlignment="1">
      <alignment horizontal="left" vertical="center" wrapText="1"/>
    </xf>
    <xf numFmtId="0" fontId="17" fillId="18" borderId="9" xfId="0" applyFont="1" applyFill="1" applyBorder="1" applyAlignment="1">
      <alignment horizontal="center"/>
    </xf>
    <xf numFmtId="0" fontId="17" fillId="18" borderId="19" xfId="0" applyFont="1" applyFill="1" applyBorder="1" applyAlignment="1">
      <alignment horizontal="center"/>
    </xf>
    <xf numFmtId="0" fontId="17" fillId="18" borderId="21" xfId="0" applyFont="1" applyFill="1" applyBorder="1" applyAlignment="1">
      <alignment horizontal="center"/>
    </xf>
    <xf numFmtId="0" fontId="0" fillId="14" borderId="29" xfId="0" applyFill="1" applyBorder="1" applyAlignment="1">
      <alignment horizontal="left" vertical="center"/>
    </xf>
    <xf numFmtId="0" fontId="0" fillId="14" borderId="41" xfId="0" applyFill="1" applyBorder="1" applyAlignment="1">
      <alignment horizontal="left" vertical="center"/>
    </xf>
    <xf numFmtId="0" fontId="7" fillId="19" borderId="9" xfId="0" applyFont="1" applyFill="1" applyBorder="1" applyAlignment="1">
      <alignment horizontal="center"/>
    </xf>
    <xf numFmtId="0" fontId="7" fillId="19" borderId="19" xfId="0" applyFont="1" applyFill="1" applyBorder="1" applyAlignment="1">
      <alignment horizontal="center"/>
    </xf>
    <xf numFmtId="0" fontId="7" fillId="19" borderId="21" xfId="0" applyFont="1" applyFill="1" applyBorder="1" applyAlignment="1">
      <alignment horizontal="center"/>
    </xf>
    <xf numFmtId="0" fontId="0" fillId="11" borderId="29" xfId="0" applyFill="1" applyBorder="1" applyAlignment="1">
      <alignment horizontal="left" vertical="center"/>
    </xf>
    <xf numFmtId="0" fontId="0" fillId="11" borderId="41" xfId="0" applyFill="1" applyBorder="1" applyAlignment="1">
      <alignment horizontal="left" vertical="center"/>
    </xf>
    <xf numFmtId="0" fontId="8" fillId="11" borderId="33" xfId="0" applyFont="1" applyFill="1" applyBorder="1" applyAlignment="1">
      <alignment horizontal="left" vertical="center"/>
    </xf>
    <xf numFmtId="0" fontId="7" fillId="20" borderId="9" xfId="0" applyFont="1" applyFill="1" applyBorder="1" applyAlignment="1">
      <alignment horizontal="center" vertical="center" wrapText="1"/>
    </xf>
    <xf numFmtId="0" fontId="7" fillId="20" borderId="19" xfId="0" applyFont="1" applyFill="1" applyBorder="1" applyAlignment="1">
      <alignment horizontal="center" vertical="center" wrapText="1"/>
    </xf>
    <xf numFmtId="0" fontId="7" fillId="20" borderId="21" xfId="0" applyFont="1" applyFill="1" applyBorder="1" applyAlignment="1">
      <alignment horizontal="center" vertical="center" wrapText="1"/>
    </xf>
  </cellXfs>
  <cellStyles count="7">
    <cellStyle name="40 % - Accent1" xfId="4" builtinId="31"/>
    <cellStyle name="40 % - Accent2" xfId="5" builtinId="35"/>
    <cellStyle name="40 % - Accent3" xfId="6" builtinId="39"/>
    <cellStyle name="Normal" xfId="0" builtinId="0"/>
    <cellStyle name="Pourcentage" xfId="1" builtinId="5"/>
    <cellStyle name="Sortie" xfId="3" builtinId="21"/>
    <cellStyle name="Texte explicatif" xfId="2"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993366"/>
      <rgbColor rgb="FFFFFFCC"/>
      <rgbColor rgb="FFCCFFFF"/>
      <rgbColor rgb="FF660066"/>
      <rgbColor rgb="FFFF8080"/>
      <rgbColor rgb="FF0070C0"/>
      <rgbColor rgb="FFB9CDE5"/>
      <rgbColor rgb="FF000080"/>
      <rgbColor rgb="FFFF00FF"/>
      <rgbColor rgb="FFFFFF00"/>
      <rgbColor rgb="FF00FFFF"/>
      <rgbColor rgb="FF800080"/>
      <rgbColor rgb="FF800000"/>
      <rgbColor rgb="FF008080"/>
      <rgbColor rgb="FF0000FF"/>
      <rgbColor rgb="FF00B0F0"/>
      <rgbColor rgb="FFCCFFFF"/>
      <rgbColor rgb="FFD7E4BD"/>
      <rgbColor rgb="FFFFFF99"/>
      <rgbColor rgb="FF99CCFF"/>
      <rgbColor rgb="FFFF99CC"/>
      <rgbColor rgb="FFCC99FF"/>
      <rgbColor rgb="FFE6B9B8"/>
      <rgbColor rgb="FF3366FF"/>
      <rgbColor rgb="FF33CCCC"/>
      <rgbColor rgb="FF9BBB59"/>
      <rgbColor rgb="FFFFC000"/>
      <rgbColor rgb="FFF79646"/>
      <rgbColor rgb="FFE46C0A"/>
      <rgbColor rgb="FF8064A2"/>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8FA667-0374-4556-B71F-558CE1E91347}">
  <sheetPr codeName="Sheet6"/>
  <dimension ref="A3:G7"/>
  <sheetViews>
    <sheetView topLeftCell="A5" workbookViewId="0">
      <selection activeCell="C16" sqref="C16"/>
    </sheetView>
  </sheetViews>
  <sheetFormatPr defaultColWidth="9.140625" defaultRowHeight="15"/>
  <cols>
    <col min="2" max="2" width="15" customWidth="1"/>
    <col min="3" max="3" width="16" customWidth="1"/>
    <col min="4" max="4" width="14.140625" customWidth="1"/>
    <col min="5" max="5" width="16.140625" bestFit="1" customWidth="1"/>
    <col min="6" max="6" width="9.28515625" bestFit="1" customWidth="1"/>
  </cols>
  <sheetData>
    <row r="3" spans="1:7" ht="30">
      <c r="A3" s="219"/>
      <c r="B3" s="9" t="s">
        <v>0</v>
      </c>
      <c r="C3" s="9" t="s">
        <v>1</v>
      </c>
      <c r="D3" s="9" t="s">
        <v>2</v>
      </c>
      <c r="E3" s="209" t="s">
        <v>3</v>
      </c>
      <c r="F3" s="2" t="s">
        <v>4</v>
      </c>
      <c r="G3" t="s">
        <v>5</v>
      </c>
    </row>
    <row r="4" spans="1:7">
      <c r="A4" s="210" t="s">
        <v>6</v>
      </c>
      <c r="B4" s="211">
        <f>(Fonctionnalités!E20)</f>
        <v>0.96250000000000002</v>
      </c>
      <c r="C4" s="212">
        <f>'Assurance Qualité'!C61</f>
        <v>0.627</v>
      </c>
      <c r="D4" s="212">
        <f>B4*0.6+C4*0.4 - 0.1*E4</f>
        <v>0.82830000000000004</v>
      </c>
      <c r="F4" s="13">
        <v>15</v>
      </c>
      <c r="G4" s="12">
        <f>D4*F4</f>
        <v>12.4245</v>
      </c>
    </row>
    <row r="5" spans="1:7">
      <c r="A5" s="213" t="s">
        <v>7</v>
      </c>
      <c r="B5" s="214">
        <f>(Fonctionnalités!E36)</f>
        <v>0</v>
      </c>
      <c r="C5" s="215">
        <f>'Assurance Qualité'!F61</f>
        <v>0</v>
      </c>
      <c r="D5" s="215">
        <f t="shared" ref="D5:D6" si="0">B5*0.6+C5*0.4 - 0.1*E5</f>
        <v>0</v>
      </c>
      <c r="F5" s="13">
        <v>25</v>
      </c>
      <c r="G5" s="12">
        <f t="shared" ref="G5:G7" si="1">D5*F5</f>
        <v>0</v>
      </c>
    </row>
    <row r="6" spans="1:7">
      <c r="A6" s="216" t="s">
        <v>8</v>
      </c>
      <c r="B6" s="217">
        <f>(Fonctionnalités!E53)</f>
        <v>0</v>
      </c>
      <c r="C6" s="218">
        <f>'Assurance Qualité'!I61</f>
        <v>0</v>
      </c>
      <c r="D6" s="218">
        <f t="shared" si="0"/>
        <v>0</v>
      </c>
      <c r="F6" s="13">
        <v>20</v>
      </c>
      <c r="G6" s="12">
        <f t="shared" si="1"/>
        <v>0</v>
      </c>
    </row>
    <row r="7" spans="1:7">
      <c r="A7" s="10" t="s">
        <v>9</v>
      </c>
      <c r="B7" s="11"/>
      <c r="C7" s="11"/>
      <c r="D7" s="14"/>
      <c r="F7" s="2">
        <v>10</v>
      </c>
      <c r="G7" s="12">
        <f t="shared" si="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2:Q61"/>
  <sheetViews>
    <sheetView topLeftCell="A12" zoomScaleNormal="100" workbookViewId="0">
      <selection activeCell="E18" sqref="E18"/>
    </sheetView>
  </sheetViews>
  <sheetFormatPr defaultColWidth="9.140625" defaultRowHeight="15"/>
  <cols>
    <col min="1" max="1" width="22.7109375" style="1" customWidth="1"/>
    <col min="2" max="2" width="77.5703125" style="17" customWidth="1"/>
    <col min="3" max="4" width="10.7109375" style="1" customWidth="1"/>
    <col min="5" max="5" width="20.7109375" style="17" customWidth="1"/>
    <col min="6" max="7" width="10.7109375" customWidth="1"/>
    <col min="8" max="8" width="20.7109375" style="17" customWidth="1"/>
    <col min="9" max="10" width="10.7109375" customWidth="1"/>
    <col min="11" max="11" width="20.7109375" style="17" customWidth="1"/>
    <col min="12" max="13" width="12.7109375" customWidth="1"/>
    <col min="14" max="16" width="15.7109375" customWidth="1"/>
    <col min="17" max="1029" width="11.42578125"/>
  </cols>
  <sheetData>
    <row r="2" spans="1:17" ht="18.399999999999999" customHeight="1">
      <c r="A2" s="246" t="s">
        <v>10</v>
      </c>
      <c r="B2" s="246"/>
      <c r="C2" s="246"/>
      <c r="D2" s="246"/>
      <c r="E2" s="246"/>
      <c r="F2" s="246"/>
      <c r="G2" s="246"/>
      <c r="H2" s="246"/>
      <c r="I2" s="246"/>
      <c r="J2" s="246"/>
      <c r="K2" s="246"/>
      <c r="L2" s="8"/>
      <c r="M2" s="8"/>
    </row>
    <row r="4" spans="1:17" ht="18.399999999999999" customHeight="1">
      <c r="A4" s="247" t="s">
        <v>11</v>
      </c>
      <c r="B4" s="247"/>
      <c r="C4" s="247"/>
      <c r="D4" s="247"/>
      <c r="E4" s="247"/>
      <c r="F4" s="247"/>
      <c r="G4" s="247"/>
      <c r="H4" s="247"/>
      <c r="I4" s="247"/>
      <c r="J4" s="247"/>
      <c r="K4" s="247"/>
      <c r="L4" s="5"/>
      <c r="M4" s="5"/>
    </row>
    <row r="5" spans="1:17" ht="19.5" thickBot="1">
      <c r="A5" s="18"/>
      <c r="B5" s="220"/>
      <c r="C5" s="3"/>
      <c r="D5" s="3"/>
      <c r="E5" s="220"/>
      <c r="F5" s="3"/>
      <c r="G5" s="3"/>
      <c r="H5" s="220"/>
      <c r="I5" s="3"/>
      <c r="J5" s="3"/>
      <c r="K5" s="220"/>
      <c r="L5" s="3"/>
      <c r="M5" s="3"/>
    </row>
    <row r="6" spans="1:17" ht="18.399999999999999" customHeight="1">
      <c r="A6" s="239" t="s">
        <v>12</v>
      </c>
      <c r="B6" s="251" t="s">
        <v>13</v>
      </c>
      <c r="C6" s="241" t="s">
        <v>6</v>
      </c>
      <c r="D6" s="242"/>
      <c r="E6" s="242"/>
      <c r="F6" s="243" t="s">
        <v>7</v>
      </c>
      <c r="G6" s="244"/>
      <c r="H6" s="245"/>
      <c r="I6" s="248" t="s">
        <v>8</v>
      </c>
      <c r="J6" s="249"/>
      <c r="K6" s="250"/>
      <c r="L6" s="4"/>
      <c r="M6" s="4"/>
      <c r="N6" s="237"/>
      <c r="O6" s="238"/>
      <c r="P6" s="238"/>
    </row>
    <row r="7" spans="1:17" ht="19.5" thickBot="1">
      <c r="A7" s="240"/>
      <c r="B7" s="252"/>
      <c r="C7" s="22" t="s">
        <v>14</v>
      </c>
      <c r="D7" s="23" t="s">
        <v>4</v>
      </c>
      <c r="E7" s="29" t="s">
        <v>15</v>
      </c>
      <c r="F7" s="24" t="s">
        <v>14</v>
      </c>
      <c r="G7" s="25" t="s">
        <v>4</v>
      </c>
      <c r="H7" s="28" t="s">
        <v>15</v>
      </c>
      <c r="I7" s="26" t="s">
        <v>14</v>
      </c>
      <c r="J7" s="27" t="s">
        <v>4</v>
      </c>
      <c r="K7" s="30" t="s">
        <v>15</v>
      </c>
      <c r="L7" s="4"/>
      <c r="M7" s="4"/>
      <c r="N7" s="219"/>
      <c r="O7" s="219"/>
      <c r="P7" s="219"/>
      <c r="Q7" s="219"/>
    </row>
    <row r="8" spans="1:17" s="20" customFormat="1" ht="18.399999999999999" customHeight="1" thickBot="1">
      <c r="A8" s="229" t="s">
        <v>16</v>
      </c>
      <c r="B8" s="230"/>
      <c r="C8" s="225" t="s">
        <v>17</v>
      </c>
      <c r="D8" s="226"/>
      <c r="E8" s="60"/>
      <c r="F8" s="225" t="s">
        <v>17</v>
      </c>
      <c r="G8" s="226"/>
      <c r="H8" s="60"/>
      <c r="I8" s="225" t="s">
        <v>17</v>
      </c>
      <c r="J8" s="226"/>
      <c r="K8" s="60"/>
      <c r="L8" s="19"/>
      <c r="M8" s="19"/>
    </row>
    <row r="9" spans="1:17" ht="60">
      <c r="A9" s="78" t="s">
        <v>18</v>
      </c>
      <c r="B9" s="79" t="s">
        <v>19</v>
      </c>
      <c r="C9" s="51">
        <v>0.6</v>
      </c>
      <c r="D9" s="47">
        <v>3</v>
      </c>
      <c r="E9" s="52" t="s">
        <v>20</v>
      </c>
      <c r="F9" s="53"/>
      <c r="G9" s="48">
        <v>3</v>
      </c>
      <c r="H9" s="54"/>
      <c r="I9" s="55"/>
      <c r="J9" s="49">
        <v>3</v>
      </c>
      <c r="K9" s="50"/>
      <c r="L9" s="6"/>
      <c r="M9" s="6"/>
    </row>
    <row r="10" spans="1:17" ht="45">
      <c r="A10" s="21" t="s">
        <v>21</v>
      </c>
      <c r="B10" s="31" t="s">
        <v>22</v>
      </c>
      <c r="C10" s="35">
        <v>1</v>
      </c>
      <c r="D10" s="32">
        <v>2</v>
      </c>
      <c r="E10" s="36"/>
      <c r="F10" s="37"/>
      <c r="G10" s="33">
        <v>2</v>
      </c>
      <c r="H10" s="38"/>
      <c r="I10" s="39"/>
      <c r="J10" s="34">
        <v>2</v>
      </c>
      <c r="K10" s="40"/>
      <c r="L10" s="6"/>
      <c r="M10" s="6"/>
    </row>
    <row r="11" spans="1:17" ht="135">
      <c r="A11" s="21" t="s">
        <v>23</v>
      </c>
      <c r="B11" s="31" t="s">
        <v>24</v>
      </c>
      <c r="C11" s="35">
        <v>0.7</v>
      </c>
      <c r="D11" s="32">
        <v>3</v>
      </c>
      <c r="E11" s="36" t="s">
        <v>25</v>
      </c>
      <c r="F11" s="37"/>
      <c r="G11" s="33">
        <v>3</v>
      </c>
      <c r="H11" s="38"/>
      <c r="I11" s="39"/>
      <c r="J11" s="34">
        <v>3</v>
      </c>
      <c r="K11" s="40"/>
      <c r="L11" s="6"/>
      <c r="M11" s="6"/>
    </row>
    <row r="12" spans="1:17" ht="255">
      <c r="A12" s="21" t="s">
        <v>26</v>
      </c>
      <c r="B12" s="31" t="s">
        <v>27</v>
      </c>
      <c r="C12" s="35">
        <v>0</v>
      </c>
      <c r="D12" s="32">
        <v>2</v>
      </c>
      <c r="E12" s="36" t="s">
        <v>28</v>
      </c>
      <c r="F12" s="37"/>
      <c r="G12" s="33">
        <v>2</v>
      </c>
      <c r="H12" s="38"/>
      <c r="I12" s="39"/>
      <c r="J12" s="34">
        <v>2</v>
      </c>
      <c r="K12" s="40"/>
      <c r="L12" s="6"/>
      <c r="M12" s="6"/>
    </row>
    <row r="13" spans="1:17" ht="45">
      <c r="A13" s="21" t="s">
        <v>29</v>
      </c>
      <c r="B13" s="31" t="s">
        <v>30</v>
      </c>
      <c r="C13" s="35">
        <v>0.9</v>
      </c>
      <c r="D13" s="32">
        <v>4</v>
      </c>
      <c r="E13" s="36" t="s">
        <v>31</v>
      </c>
      <c r="F13" s="37"/>
      <c r="G13" s="33">
        <v>4</v>
      </c>
      <c r="H13" s="38"/>
      <c r="I13" s="39"/>
      <c r="J13" s="34">
        <v>4</v>
      </c>
      <c r="K13" s="40"/>
      <c r="L13" s="6"/>
      <c r="M13" s="6"/>
    </row>
    <row r="14" spans="1:17" s="97" customFormat="1" ht="16.5" thickBot="1">
      <c r="A14" s="227" t="s">
        <v>32</v>
      </c>
      <c r="B14" s="228"/>
      <c r="C14" s="87">
        <f>SUMPRODUCT(C9:C13,D9:D13)</f>
        <v>9.5</v>
      </c>
      <c r="D14" s="88">
        <f>SUM(D9:D13)</f>
        <v>14</v>
      </c>
      <c r="E14" s="89"/>
      <c r="F14" s="90">
        <f>SUMPRODUCT(F9:F13,G9:G13)</f>
        <v>0</v>
      </c>
      <c r="G14" s="91">
        <f>SUM(G9:G13)</f>
        <v>14</v>
      </c>
      <c r="H14" s="92"/>
      <c r="I14" s="93">
        <f>SUMPRODUCT(I9:I13,J9:J13)</f>
        <v>0</v>
      </c>
      <c r="J14" s="94">
        <f>SUM(J9:J13)</f>
        <v>14</v>
      </c>
      <c r="K14" s="95"/>
      <c r="L14" s="96"/>
      <c r="M14" s="96"/>
    </row>
    <row r="15" spans="1:17" s="20" customFormat="1" ht="18.399999999999999" customHeight="1" thickBot="1">
      <c r="A15" s="234" t="s">
        <v>33</v>
      </c>
      <c r="B15" s="235"/>
      <c r="C15" s="225" t="s">
        <v>17</v>
      </c>
      <c r="D15" s="226"/>
      <c r="E15" s="60"/>
      <c r="F15" s="225" t="s">
        <v>17</v>
      </c>
      <c r="G15" s="226"/>
      <c r="H15" s="60"/>
      <c r="I15" s="225" t="s">
        <v>17</v>
      </c>
      <c r="J15" s="226"/>
      <c r="K15" s="60"/>
      <c r="L15" s="19"/>
      <c r="M15" s="19"/>
    </row>
    <row r="16" spans="1:17" ht="315">
      <c r="A16" s="78" t="s">
        <v>34</v>
      </c>
      <c r="B16" s="79" t="s">
        <v>35</v>
      </c>
      <c r="C16" s="62">
        <v>0</v>
      </c>
      <c r="D16" s="63">
        <v>2</v>
      </c>
      <c r="E16" s="64" t="s">
        <v>36</v>
      </c>
      <c r="F16" s="68"/>
      <c r="G16" s="69">
        <v>2</v>
      </c>
      <c r="H16" s="70"/>
      <c r="I16" s="74"/>
      <c r="J16" s="75">
        <v>2</v>
      </c>
      <c r="K16" s="76"/>
      <c r="L16" s="6"/>
      <c r="M16" s="6"/>
    </row>
    <row r="17" spans="1:13" ht="180">
      <c r="A17" s="21" t="s">
        <v>37</v>
      </c>
      <c r="B17" s="31" t="s">
        <v>38</v>
      </c>
      <c r="C17" s="45">
        <v>0</v>
      </c>
      <c r="D17" s="41">
        <v>3</v>
      </c>
      <c r="E17" s="65" t="s">
        <v>39</v>
      </c>
      <c r="F17" s="71"/>
      <c r="G17" s="42">
        <v>3</v>
      </c>
      <c r="H17" s="72"/>
      <c r="I17" s="77"/>
      <c r="J17" s="44">
        <v>3</v>
      </c>
      <c r="K17" s="46"/>
      <c r="L17" s="6"/>
      <c r="M17" s="6"/>
    </row>
    <row r="18" spans="1:13" ht="210">
      <c r="A18" s="21" t="s">
        <v>40</v>
      </c>
      <c r="B18" s="31" t="s">
        <v>41</v>
      </c>
      <c r="C18" s="45">
        <v>0.3</v>
      </c>
      <c r="D18" s="41">
        <v>3</v>
      </c>
      <c r="E18" s="65" t="s">
        <v>42</v>
      </c>
      <c r="F18" s="71"/>
      <c r="G18" s="42">
        <v>3</v>
      </c>
      <c r="H18" s="72"/>
      <c r="I18" s="77"/>
      <c r="J18" s="44">
        <v>3</v>
      </c>
      <c r="K18" s="46"/>
      <c r="L18" s="6"/>
      <c r="M18" s="6"/>
    </row>
    <row r="19" spans="1:13">
      <c r="A19" s="21" t="s">
        <v>43</v>
      </c>
      <c r="B19" s="31" t="s">
        <v>44</v>
      </c>
      <c r="C19" s="45">
        <v>1</v>
      </c>
      <c r="D19" s="41">
        <v>3</v>
      </c>
      <c r="E19" s="65"/>
      <c r="F19" s="71"/>
      <c r="G19" s="42">
        <v>3</v>
      </c>
      <c r="H19" s="72"/>
      <c r="I19" s="77"/>
      <c r="J19" s="44">
        <v>3</v>
      </c>
      <c r="K19" s="46"/>
      <c r="L19" s="6"/>
      <c r="M19" s="6"/>
    </row>
    <row r="20" spans="1:13" ht="30">
      <c r="A20" s="21" t="s">
        <v>45</v>
      </c>
      <c r="B20" s="31" t="s">
        <v>46</v>
      </c>
      <c r="C20" s="45">
        <v>1</v>
      </c>
      <c r="D20" s="41">
        <v>2</v>
      </c>
      <c r="E20" s="65"/>
      <c r="F20" s="71"/>
      <c r="G20" s="42">
        <v>2</v>
      </c>
      <c r="H20" s="72"/>
      <c r="I20" s="77"/>
      <c r="J20" s="44">
        <v>2</v>
      </c>
      <c r="K20" s="46"/>
      <c r="L20" s="6"/>
      <c r="M20" s="6"/>
    </row>
    <row r="21" spans="1:13" s="97" customFormat="1" ht="16.5" thickBot="1">
      <c r="A21" s="236" t="s">
        <v>32</v>
      </c>
      <c r="B21" s="233"/>
      <c r="C21" s="98">
        <f>SUMPRODUCT(C16:C20,D16:D20)</f>
        <v>5.9</v>
      </c>
      <c r="D21" s="99">
        <f>SUM(D16:D20)</f>
        <v>13</v>
      </c>
      <c r="E21" s="100"/>
      <c r="F21" s="101">
        <f>SUMPRODUCT(F16:F20,G16:G20)</f>
        <v>0</v>
      </c>
      <c r="G21" s="102">
        <f>SUM(G16:G20)</f>
        <v>13</v>
      </c>
      <c r="H21" s="103"/>
      <c r="I21" s="104">
        <f>SUMPRODUCT(I16:I20,J16:J20)</f>
        <v>0</v>
      </c>
      <c r="J21" s="105">
        <f>SUM(J16:J20)</f>
        <v>13</v>
      </c>
      <c r="K21" s="106"/>
      <c r="L21" s="96"/>
      <c r="M21" s="96"/>
    </row>
    <row r="22" spans="1:13" ht="18.399999999999999" customHeight="1" thickBot="1">
      <c r="A22" s="229" t="s">
        <v>47</v>
      </c>
      <c r="B22" s="230"/>
      <c r="C22" s="225" t="s">
        <v>48</v>
      </c>
      <c r="D22" s="226"/>
      <c r="E22" s="60"/>
      <c r="F22" s="225" t="s">
        <v>17</v>
      </c>
      <c r="G22" s="226"/>
      <c r="H22" s="60"/>
      <c r="I22" s="225" t="s">
        <v>17</v>
      </c>
      <c r="J22" s="226"/>
      <c r="K22" s="60"/>
      <c r="L22" s="5"/>
      <c r="M22" s="5"/>
    </row>
    <row r="23" spans="1:13" ht="60">
      <c r="A23" s="80" t="s">
        <v>49</v>
      </c>
      <c r="B23" s="81" t="s">
        <v>50</v>
      </c>
      <c r="C23" s="84">
        <v>1</v>
      </c>
      <c r="D23" s="85">
        <v>2</v>
      </c>
      <c r="E23" s="86"/>
      <c r="F23" s="109"/>
      <c r="G23" s="110">
        <v>2</v>
      </c>
      <c r="H23" s="111"/>
      <c r="I23" s="114"/>
      <c r="J23" s="115">
        <v>2</v>
      </c>
      <c r="K23" s="116"/>
      <c r="L23" s="6"/>
      <c r="M23" s="6"/>
    </row>
    <row r="24" spans="1:13" ht="120">
      <c r="A24" s="82" t="s">
        <v>51</v>
      </c>
      <c r="B24" s="83" t="s">
        <v>52</v>
      </c>
      <c r="C24" s="45">
        <v>0</v>
      </c>
      <c r="D24" s="41">
        <v>1</v>
      </c>
      <c r="E24" s="65" t="s">
        <v>53</v>
      </c>
      <c r="F24" s="71"/>
      <c r="G24" s="42">
        <v>1</v>
      </c>
      <c r="H24" s="72"/>
      <c r="I24" s="77"/>
      <c r="J24" s="44">
        <v>1</v>
      </c>
      <c r="K24" s="46"/>
      <c r="L24" s="6"/>
      <c r="M24" s="6"/>
    </row>
    <row r="25" spans="1:13" ht="120">
      <c r="A25" s="82" t="s">
        <v>54</v>
      </c>
      <c r="B25" s="83" t="s">
        <v>55</v>
      </c>
      <c r="C25" s="45">
        <v>0</v>
      </c>
      <c r="D25" s="41">
        <v>1</v>
      </c>
      <c r="E25" s="65" t="s">
        <v>53</v>
      </c>
      <c r="F25" s="71"/>
      <c r="G25" s="42">
        <v>1</v>
      </c>
      <c r="H25" s="72"/>
      <c r="I25" s="77"/>
      <c r="J25" s="44">
        <v>1</v>
      </c>
      <c r="K25" s="46"/>
      <c r="L25" s="6"/>
      <c r="M25" s="6"/>
    </row>
    <row r="26" spans="1:13" s="97" customFormat="1" ht="16.5" thickBot="1">
      <c r="A26" s="232" t="s">
        <v>32</v>
      </c>
      <c r="B26" s="233"/>
      <c r="C26" s="87">
        <f>SUMPRODUCT(C23:C25,D23:D25)</f>
        <v>2</v>
      </c>
      <c r="D26" s="88">
        <f>SUM(D23:D25)</f>
        <v>4</v>
      </c>
      <c r="E26" s="89"/>
      <c r="F26" s="101">
        <f>SUMPRODUCT(F23:F25,G23:G25)</f>
        <v>0</v>
      </c>
      <c r="G26" s="102">
        <f>SUM(G23:G25)</f>
        <v>4</v>
      </c>
      <c r="H26" s="103"/>
      <c r="I26" s="104">
        <f>SUMPRODUCT(I23:I25,J23:J25)</f>
        <v>0</v>
      </c>
      <c r="J26" s="105">
        <f>SUM(J23:J25)</f>
        <v>4</v>
      </c>
      <c r="K26" s="106"/>
      <c r="L26" s="96"/>
      <c r="M26" s="96"/>
    </row>
    <row r="27" spans="1:13" ht="18.399999999999999" customHeight="1" thickBot="1">
      <c r="A27" s="229" t="s">
        <v>56</v>
      </c>
      <c r="B27" s="230"/>
      <c r="C27" s="225" t="s">
        <v>17</v>
      </c>
      <c r="D27" s="226"/>
      <c r="E27" s="60"/>
      <c r="F27" s="225" t="s">
        <v>17</v>
      </c>
      <c r="G27" s="226"/>
      <c r="H27" s="59"/>
      <c r="I27" s="225" t="s">
        <v>17</v>
      </c>
      <c r="J27" s="226"/>
      <c r="K27" s="60"/>
      <c r="L27" s="16"/>
      <c r="M27" s="5"/>
    </row>
    <row r="28" spans="1:13" ht="45">
      <c r="A28" s="120" t="s">
        <v>57</v>
      </c>
      <c r="B28" s="121" t="s">
        <v>58</v>
      </c>
      <c r="C28" s="112">
        <v>1</v>
      </c>
      <c r="D28" s="61">
        <v>2</v>
      </c>
      <c r="E28" s="113"/>
      <c r="F28" s="107"/>
      <c r="G28" s="66">
        <v>2</v>
      </c>
      <c r="H28" s="67"/>
      <c r="I28" s="118"/>
      <c r="J28" s="73">
        <v>2</v>
      </c>
      <c r="K28" s="119"/>
      <c r="L28" s="6"/>
      <c r="M28" s="6"/>
    </row>
    <row r="29" spans="1:13" ht="30">
      <c r="A29" s="56" t="s">
        <v>59</v>
      </c>
      <c r="B29" s="57" t="s">
        <v>60</v>
      </c>
      <c r="C29" s="45">
        <v>1</v>
      </c>
      <c r="D29" s="41">
        <v>2</v>
      </c>
      <c r="E29" s="65"/>
      <c r="F29" s="71"/>
      <c r="G29" s="42">
        <v>2</v>
      </c>
      <c r="H29" s="43"/>
      <c r="I29" s="77"/>
      <c r="J29" s="44">
        <v>2</v>
      </c>
      <c r="K29" s="46"/>
      <c r="L29" s="6"/>
      <c r="M29" s="6"/>
    </row>
    <row r="30" spans="1:13">
      <c r="A30" s="21" t="s">
        <v>61</v>
      </c>
      <c r="B30" s="57" t="s">
        <v>62</v>
      </c>
      <c r="C30" s="45">
        <v>1</v>
      </c>
      <c r="D30" s="41">
        <v>2</v>
      </c>
      <c r="E30" s="65"/>
      <c r="F30" s="71"/>
      <c r="G30" s="42">
        <v>2</v>
      </c>
      <c r="H30" s="43"/>
      <c r="I30" s="77"/>
      <c r="J30" s="44">
        <v>2</v>
      </c>
      <c r="K30" s="46"/>
      <c r="L30" s="6"/>
      <c r="M30" s="6"/>
    </row>
    <row r="31" spans="1:13" ht="225">
      <c r="A31" s="21" t="s">
        <v>63</v>
      </c>
      <c r="B31" s="57" t="s">
        <v>64</v>
      </c>
      <c r="C31" s="45">
        <v>0</v>
      </c>
      <c r="D31" s="41">
        <v>3</v>
      </c>
      <c r="E31" s="65" t="s">
        <v>65</v>
      </c>
      <c r="F31" s="71"/>
      <c r="G31" s="42">
        <v>3</v>
      </c>
      <c r="H31" s="43"/>
      <c r="I31" s="77"/>
      <c r="J31" s="44">
        <v>3</v>
      </c>
      <c r="K31" s="46"/>
      <c r="L31" s="6"/>
      <c r="M31" s="6"/>
    </row>
    <row r="32" spans="1:13" s="97" customFormat="1" ht="16.5" thickBot="1">
      <c r="A32" s="227" t="s">
        <v>32</v>
      </c>
      <c r="B32" s="228"/>
      <c r="C32" s="87">
        <f>SUMPRODUCT(C28:C31,D28:D31)</f>
        <v>6</v>
      </c>
      <c r="D32" s="88">
        <f>SUM(D28:D31)</f>
        <v>9</v>
      </c>
      <c r="E32" s="89"/>
      <c r="F32" s="90">
        <f>SUMPRODUCT(F28:F31,G28:G31)</f>
        <v>0</v>
      </c>
      <c r="G32" s="91">
        <f>SUM(G28:G31)</f>
        <v>9</v>
      </c>
      <c r="H32" s="117"/>
      <c r="I32" s="104">
        <f>SUMPRODUCT(I28:I31,J28:J31)</f>
        <v>0</v>
      </c>
      <c r="J32" s="105">
        <f>SUM(J28:J31)</f>
        <v>9</v>
      </c>
      <c r="K32" s="106"/>
      <c r="L32" s="96"/>
      <c r="M32" s="96"/>
    </row>
    <row r="33" spans="1:13" ht="18.399999999999999" customHeight="1" thickBot="1">
      <c r="A33" s="229" t="s">
        <v>66</v>
      </c>
      <c r="B33" s="231"/>
      <c r="C33" s="225" t="s">
        <v>17</v>
      </c>
      <c r="D33" s="226"/>
      <c r="E33" s="60"/>
      <c r="F33" s="225" t="s">
        <v>17</v>
      </c>
      <c r="G33" s="226"/>
      <c r="H33" s="60"/>
      <c r="I33" s="58" t="s">
        <v>17</v>
      </c>
      <c r="J33" s="59"/>
      <c r="K33" s="60"/>
      <c r="L33" s="15"/>
      <c r="M33" s="5"/>
    </row>
    <row r="34" spans="1:13">
      <c r="A34" s="120" t="s">
        <v>67</v>
      </c>
      <c r="B34" s="79" t="s">
        <v>68</v>
      </c>
      <c r="C34" s="112">
        <v>1</v>
      </c>
      <c r="D34" s="61">
        <v>1</v>
      </c>
      <c r="E34" s="113"/>
      <c r="F34" s="107"/>
      <c r="G34" s="66">
        <v>1</v>
      </c>
      <c r="H34" s="108"/>
      <c r="I34" s="118"/>
      <c r="J34" s="73">
        <v>1</v>
      </c>
      <c r="K34" s="119"/>
      <c r="L34" s="6"/>
      <c r="M34" s="6"/>
    </row>
    <row r="35" spans="1:13" ht="30">
      <c r="A35" s="56" t="s">
        <v>69</v>
      </c>
      <c r="B35" s="31" t="s">
        <v>70</v>
      </c>
      <c r="C35" s="45">
        <v>1</v>
      </c>
      <c r="D35" s="41">
        <v>1</v>
      </c>
      <c r="E35" s="65"/>
      <c r="F35" s="71"/>
      <c r="G35" s="42">
        <v>1</v>
      </c>
      <c r="H35" s="72"/>
      <c r="I35" s="77"/>
      <c r="J35" s="44">
        <v>1</v>
      </c>
      <c r="K35" s="46"/>
      <c r="L35" s="6"/>
      <c r="M35" s="6"/>
    </row>
    <row r="36" spans="1:13" ht="165">
      <c r="A36" s="21" t="s">
        <v>71</v>
      </c>
      <c r="B36" s="31" t="s">
        <v>72</v>
      </c>
      <c r="C36" s="45">
        <v>0.6</v>
      </c>
      <c r="D36" s="41">
        <v>3</v>
      </c>
      <c r="E36" s="65" t="s">
        <v>73</v>
      </c>
      <c r="F36" s="71"/>
      <c r="G36" s="42">
        <v>3</v>
      </c>
      <c r="H36" s="72"/>
      <c r="I36" s="77"/>
      <c r="J36" s="44">
        <v>3</v>
      </c>
      <c r="K36" s="46"/>
      <c r="L36" s="6"/>
      <c r="M36" s="6"/>
    </row>
    <row r="37" spans="1:13" ht="45">
      <c r="A37" s="21" t="s">
        <v>74</v>
      </c>
      <c r="B37" s="31" t="s">
        <v>75</v>
      </c>
      <c r="C37" s="45">
        <v>0.9</v>
      </c>
      <c r="D37" s="41">
        <v>3</v>
      </c>
      <c r="E37" s="65" t="s">
        <v>76</v>
      </c>
      <c r="F37" s="71"/>
      <c r="G37" s="42">
        <v>3</v>
      </c>
      <c r="H37" s="72"/>
      <c r="I37" s="77"/>
      <c r="J37" s="44">
        <v>3</v>
      </c>
      <c r="K37" s="46"/>
      <c r="L37" s="6"/>
      <c r="M37" s="6"/>
    </row>
    <row r="38" spans="1:13" s="97" customFormat="1" ht="16.5" thickBot="1">
      <c r="A38" s="227" t="s">
        <v>32</v>
      </c>
      <c r="B38" s="228"/>
      <c r="C38" s="122">
        <f>SUMPRODUCT(C34:C37,D34:D37)</f>
        <v>6.5</v>
      </c>
      <c r="D38" s="88">
        <f>SUM(D34:D37)</f>
        <v>8</v>
      </c>
      <c r="E38" s="89"/>
      <c r="F38" s="123">
        <f>SUMPRODUCT(F34:F37,G34:G37)</f>
        <v>0</v>
      </c>
      <c r="G38" s="91">
        <f>SUM(G34:G37)</f>
        <v>8</v>
      </c>
      <c r="H38" s="92"/>
      <c r="I38" s="104">
        <f>SUMPRODUCT(I34:I37,J34:J37)</f>
        <v>0</v>
      </c>
      <c r="J38" s="105">
        <f>SUM(J34:J37)</f>
        <v>8</v>
      </c>
      <c r="K38" s="106"/>
      <c r="L38" s="96"/>
      <c r="M38" s="96"/>
    </row>
    <row r="39" spans="1:13" ht="18.399999999999999" customHeight="1" thickBot="1">
      <c r="A39" s="229" t="s">
        <v>77</v>
      </c>
      <c r="B39" s="230"/>
      <c r="C39" s="225" t="s">
        <v>78</v>
      </c>
      <c r="D39" s="226"/>
      <c r="E39" s="59"/>
      <c r="F39" s="225" t="s">
        <v>17</v>
      </c>
      <c r="G39" s="226"/>
      <c r="H39" s="60"/>
      <c r="I39" s="225" t="s">
        <v>17</v>
      </c>
      <c r="J39" s="226"/>
      <c r="K39" s="60"/>
      <c r="L39" s="5"/>
      <c r="M39" s="5"/>
    </row>
    <row r="40" spans="1:13" ht="60">
      <c r="A40" s="78" t="s">
        <v>79</v>
      </c>
      <c r="B40" s="79" t="s">
        <v>80</v>
      </c>
      <c r="C40" s="84">
        <v>0</v>
      </c>
      <c r="D40" s="85">
        <v>1</v>
      </c>
      <c r="E40" s="86" t="s">
        <v>81</v>
      </c>
      <c r="F40" s="109"/>
      <c r="G40" s="110">
        <v>1</v>
      </c>
      <c r="H40" s="111"/>
      <c r="I40" s="114"/>
      <c r="J40" s="115">
        <v>1</v>
      </c>
      <c r="K40" s="116"/>
      <c r="L40" s="6"/>
      <c r="M40" s="6"/>
    </row>
    <row r="41" spans="1:13" ht="30">
      <c r="A41" s="21" t="s">
        <v>82</v>
      </c>
      <c r="B41" s="31" t="s">
        <v>83</v>
      </c>
      <c r="C41" s="45">
        <v>1</v>
      </c>
      <c r="D41" s="41">
        <v>4</v>
      </c>
      <c r="E41" s="65"/>
      <c r="F41" s="71"/>
      <c r="G41" s="42">
        <v>4</v>
      </c>
      <c r="H41" s="72"/>
      <c r="I41" s="77"/>
      <c r="J41" s="44">
        <v>4</v>
      </c>
      <c r="K41" s="46"/>
      <c r="L41" s="6"/>
      <c r="M41" s="6"/>
    </row>
    <row r="42" spans="1:13" ht="30">
      <c r="A42" s="21" t="s">
        <v>84</v>
      </c>
      <c r="B42" s="31" t="s">
        <v>85</v>
      </c>
      <c r="C42" s="45">
        <v>1</v>
      </c>
      <c r="D42" s="41">
        <v>3</v>
      </c>
      <c r="E42" s="65"/>
      <c r="F42" s="71"/>
      <c r="G42" s="42">
        <v>3</v>
      </c>
      <c r="H42" s="72"/>
      <c r="I42" s="77"/>
      <c r="J42" s="44">
        <v>3</v>
      </c>
      <c r="K42" s="46"/>
      <c r="L42" s="6"/>
      <c r="M42" s="6"/>
    </row>
    <row r="43" spans="1:13" ht="45">
      <c r="A43" s="21" t="s">
        <v>86</v>
      </c>
      <c r="B43" s="31" t="s">
        <v>87</v>
      </c>
      <c r="C43" s="45">
        <v>1</v>
      </c>
      <c r="D43" s="41">
        <v>2</v>
      </c>
      <c r="E43" s="65"/>
      <c r="F43" s="71"/>
      <c r="G43" s="42">
        <v>2</v>
      </c>
      <c r="H43" s="72"/>
      <c r="I43" s="77"/>
      <c r="J43" s="44">
        <v>2</v>
      </c>
      <c r="K43" s="46"/>
      <c r="L43" s="6"/>
    </row>
    <row r="44" spans="1:13" ht="45">
      <c r="A44" s="21" t="s">
        <v>88</v>
      </c>
      <c r="B44" s="31" t="s">
        <v>89</v>
      </c>
      <c r="C44" s="35">
        <v>1</v>
      </c>
      <c r="D44" s="32">
        <v>2</v>
      </c>
      <c r="E44" s="36" t="s">
        <v>90</v>
      </c>
      <c r="F44" s="37"/>
      <c r="G44" s="33">
        <v>2</v>
      </c>
      <c r="H44" s="38"/>
      <c r="I44" s="39"/>
      <c r="J44" s="34">
        <v>2</v>
      </c>
      <c r="K44" s="40"/>
      <c r="L44" s="6"/>
      <c r="M44" s="6"/>
    </row>
    <row r="45" spans="1:13" ht="45">
      <c r="A45" s="21" t="s">
        <v>91</v>
      </c>
      <c r="B45" s="31" t="s">
        <v>92</v>
      </c>
      <c r="C45" s="35">
        <v>0</v>
      </c>
      <c r="D45" s="32">
        <v>3</v>
      </c>
      <c r="E45" s="36" t="s">
        <v>93</v>
      </c>
      <c r="F45" s="37"/>
      <c r="G45" s="33">
        <v>3</v>
      </c>
      <c r="H45" s="38"/>
      <c r="I45" s="39"/>
      <c r="J45" s="34">
        <v>3</v>
      </c>
      <c r="K45" s="40"/>
      <c r="L45" s="6"/>
      <c r="M45" s="6"/>
    </row>
    <row r="46" spans="1:13" ht="30">
      <c r="A46" s="21" t="s">
        <v>94</v>
      </c>
      <c r="B46" s="31" t="s">
        <v>95</v>
      </c>
      <c r="C46" s="45">
        <v>1</v>
      </c>
      <c r="D46" s="41">
        <v>3</v>
      </c>
      <c r="E46" s="65"/>
      <c r="F46" s="71"/>
      <c r="G46" s="42">
        <v>3</v>
      </c>
      <c r="H46" s="72"/>
      <c r="I46" s="77"/>
      <c r="J46" s="44">
        <v>3</v>
      </c>
      <c r="K46" s="46"/>
      <c r="L46" s="6"/>
      <c r="M46" s="6"/>
    </row>
    <row r="47" spans="1:13" ht="45">
      <c r="A47" s="21" t="s">
        <v>96</v>
      </c>
      <c r="B47" s="31" t="s">
        <v>97</v>
      </c>
      <c r="C47" s="45">
        <v>0.5</v>
      </c>
      <c r="D47" s="41">
        <v>6</v>
      </c>
      <c r="E47" s="65" t="s">
        <v>98</v>
      </c>
      <c r="F47" s="71"/>
      <c r="G47" s="42">
        <v>6</v>
      </c>
      <c r="H47" s="72"/>
      <c r="I47" s="77"/>
      <c r="J47" s="44">
        <v>6</v>
      </c>
      <c r="K47" s="46"/>
      <c r="L47" s="6"/>
      <c r="M47" s="6"/>
    </row>
    <row r="48" spans="1:13" ht="150">
      <c r="A48" s="21" t="s">
        <v>99</v>
      </c>
      <c r="B48" s="31" t="s">
        <v>100</v>
      </c>
      <c r="C48" s="45">
        <v>0.6</v>
      </c>
      <c r="D48" s="41">
        <v>8</v>
      </c>
      <c r="E48" s="65" t="s">
        <v>101</v>
      </c>
      <c r="F48" s="71"/>
      <c r="G48" s="42">
        <v>8</v>
      </c>
      <c r="H48" s="72"/>
      <c r="I48" s="77"/>
      <c r="J48" s="44">
        <v>8</v>
      </c>
      <c r="K48" s="46"/>
      <c r="L48" s="6"/>
      <c r="M48" s="6"/>
    </row>
    <row r="49" spans="1:13" ht="90">
      <c r="A49" s="21" t="s">
        <v>102</v>
      </c>
      <c r="B49" s="31" t="s">
        <v>103</v>
      </c>
      <c r="C49" s="45">
        <v>0</v>
      </c>
      <c r="D49" s="41">
        <v>6</v>
      </c>
      <c r="E49" s="65" t="s">
        <v>104</v>
      </c>
      <c r="F49" s="71"/>
      <c r="G49" s="42">
        <v>6</v>
      </c>
      <c r="H49" s="72"/>
      <c r="I49" s="77"/>
      <c r="J49" s="44">
        <v>6</v>
      </c>
      <c r="K49" s="46"/>
      <c r="L49" s="6"/>
      <c r="M49" s="6"/>
    </row>
    <row r="50" spans="1:13">
      <c r="A50" s="21" t="s">
        <v>105</v>
      </c>
      <c r="B50" s="31" t="s">
        <v>106</v>
      </c>
      <c r="C50" s="45">
        <v>1</v>
      </c>
      <c r="D50" s="41">
        <v>3</v>
      </c>
      <c r="E50" s="65"/>
      <c r="F50" s="71"/>
      <c r="G50" s="42">
        <v>3</v>
      </c>
      <c r="H50" s="72"/>
      <c r="I50" s="77"/>
      <c r="J50" s="44">
        <v>3</v>
      </c>
      <c r="K50" s="46"/>
      <c r="L50" s="6"/>
      <c r="M50" s="6"/>
    </row>
    <row r="51" spans="1:13" s="97" customFormat="1" ht="16.5" thickBot="1">
      <c r="A51" s="227" t="s">
        <v>32</v>
      </c>
      <c r="B51" s="228"/>
      <c r="C51" s="132">
        <f>SUMPRODUCT(C40:C50,D40:D50)</f>
        <v>24.8</v>
      </c>
      <c r="D51" s="99">
        <f>SUM(D40:D50)</f>
        <v>41</v>
      </c>
      <c r="E51" s="100"/>
      <c r="F51" s="123">
        <f>SUMPRODUCT(F40:F50,G40:G50)</f>
        <v>0</v>
      </c>
      <c r="G51" s="91">
        <f>SUM(G40:G50)</f>
        <v>41</v>
      </c>
      <c r="H51" s="92"/>
      <c r="I51" s="93">
        <f>SUMPRODUCT(I40:I50,J40:J50)</f>
        <v>0</v>
      </c>
      <c r="J51" s="94">
        <f>SUM(J40:J50)</f>
        <v>41</v>
      </c>
      <c r="K51" s="95"/>
      <c r="L51" s="96"/>
      <c r="M51" s="96"/>
    </row>
    <row r="52" spans="1:13" ht="18.399999999999999" customHeight="1" thickBot="1">
      <c r="A52" s="229" t="s">
        <v>107</v>
      </c>
      <c r="B52" s="231"/>
      <c r="C52" s="225" t="s">
        <v>78</v>
      </c>
      <c r="D52" s="226"/>
      <c r="E52" s="60"/>
      <c r="F52" s="225" t="s">
        <v>17</v>
      </c>
      <c r="G52" s="226"/>
      <c r="H52" s="60"/>
      <c r="I52" s="225" t="s">
        <v>17</v>
      </c>
      <c r="J52" s="226"/>
      <c r="K52" s="60"/>
      <c r="L52" s="15"/>
      <c r="M52" s="5"/>
    </row>
    <row r="53" spans="1:13" ht="30">
      <c r="A53" s="78" t="s">
        <v>108</v>
      </c>
      <c r="B53" s="79" t="s">
        <v>109</v>
      </c>
      <c r="C53" s="112">
        <v>1</v>
      </c>
      <c r="D53" s="61">
        <v>2</v>
      </c>
      <c r="E53" s="113"/>
      <c r="F53" s="109"/>
      <c r="G53" s="110">
        <v>2</v>
      </c>
      <c r="H53" s="111"/>
      <c r="I53" s="127"/>
      <c r="J53" s="128">
        <v>2</v>
      </c>
      <c r="K53" s="129"/>
      <c r="L53" s="6"/>
      <c r="M53" s="6"/>
    </row>
    <row r="54" spans="1:13" ht="30">
      <c r="A54" s="21" t="s">
        <v>110</v>
      </c>
      <c r="B54" s="31" t="s">
        <v>111</v>
      </c>
      <c r="C54" s="45">
        <v>1</v>
      </c>
      <c r="D54" s="41">
        <v>2</v>
      </c>
      <c r="E54" s="65"/>
      <c r="F54" s="71"/>
      <c r="G54" s="42">
        <v>2</v>
      </c>
      <c r="H54" s="72"/>
      <c r="I54" s="130"/>
      <c r="J54" s="124">
        <v>2</v>
      </c>
      <c r="K54" s="131"/>
      <c r="L54" s="6"/>
      <c r="M54" s="6"/>
    </row>
    <row r="55" spans="1:13">
      <c r="A55" s="56" t="s">
        <v>112</v>
      </c>
      <c r="B55" s="31" t="s">
        <v>113</v>
      </c>
      <c r="C55" s="45">
        <v>1</v>
      </c>
      <c r="D55" s="41">
        <v>1</v>
      </c>
      <c r="E55" s="65"/>
      <c r="F55" s="71"/>
      <c r="G55" s="42">
        <v>1</v>
      </c>
      <c r="H55" s="72"/>
      <c r="I55" s="130"/>
      <c r="J55" s="124">
        <v>1</v>
      </c>
      <c r="K55" s="131"/>
      <c r="L55" s="6"/>
      <c r="M55" s="6"/>
    </row>
    <row r="56" spans="1:13" ht="105">
      <c r="A56" s="56" t="s">
        <v>114</v>
      </c>
      <c r="B56" s="31" t="s">
        <v>115</v>
      </c>
      <c r="C56" s="45">
        <v>0.25</v>
      </c>
      <c r="D56" s="41">
        <v>4</v>
      </c>
      <c r="E56" s="65" t="s">
        <v>116</v>
      </c>
      <c r="F56" s="71"/>
      <c r="G56" s="42">
        <v>4</v>
      </c>
      <c r="H56" s="72"/>
      <c r="I56" s="130"/>
      <c r="J56" s="124">
        <v>4</v>
      </c>
      <c r="K56" s="131"/>
      <c r="L56" s="6"/>
      <c r="M56" s="6"/>
    </row>
    <row r="57" spans="1:13" ht="45">
      <c r="A57" s="21" t="s">
        <v>117</v>
      </c>
      <c r="B57" s="31" t="s">
        <v>118</v>
      </c>
      <c r="C57" s="45">
        <v>1</v>
      </c>
      <c r="D57" s="41">
        <v>2</v>
      </c>
      <c r="E57" s="65"/>
      <c r="F57" s="71"/>
      <c r="G57" s="42">
        <v>2</v>
      </c>
      <c r="H57" s="72"/>
      <c r="I57" s="130"/>
      <c r="J57" s="124">
        <v>2</v>
      </c>
      <c r="K57" s="131"/>
      <c r="L57" s="7"/>
      <c r="M57" s="6"/>
    </row>
    <row r="58" spans="1:13" s="97" customFormat="1" ht="16.5" thickBot="1">
      <c r="A58" s="227" t="s">
        <v>32</v>
      </c>
      <c r="B58" s="228"/>
      <c r="C58" s="98">
        <f>SUMPRODUCT(C53:C57,D53:D57)</f>
        <v>8</v>
      </c>
      <c r="D58" s="99">
        <f>SUM(D53:D57)</f>
        <v>11</v>
      </c>
      <c r="E58" s="100"/>
      <c r="F58" s="101">
        <f>SUMPRODUCT(F53:F57,G53:G57)</f>
        <v>0</v>
      </c>
      <c r="G58" s="102">
        <f>SUM(G53:G57)</f>
        <v>11</v>
      </c>
      <c r="H58" s="103"/>
      <c r="I58" s="93">
        <f>SUMPRODUCT(I53:I57,J53:J57)</f>
        <v>0</v>
      </c>
      <c r="J58" s="94">
        <f>SUM(J53:J57)</f>
        <v>11</v>
      </c>
      <c r="K58" s="95"/>
      <c r="L58" s="96"/>
      <c r="M58" s="96"/>
    </row>
    <row r="59" spans="1:13" ht="18.399999999999999" customHeight="1" thickBot="1">
      <c r="A59" s="253" t="s">
        <v>2</v>
      </c>
      <c r="B59" s="254"/>
      <c r="C59" s="254"/>
      <c r="D59" s="254"/>
      <c r="E59" s="254"/>
      <c r="F59" s="254"/>
      <c r="G59" s="254"/>
      <c r="H59" s="254"/>
      <c r="I59" s="254"/>
      <c r="J59" s="254"/>
      <c r="K59" s="255"/>
      <c r="L59" s="5"/>
      <c r="M59" s="5"/>
    </row>
    <row r="60" spans="1:13">
      <c r="A60" s="256" t="s">
        <v>119</v>
      </c>
      <c r="B60" s="257"/>
      <c r="C60" s="133">
        <f t="shared" ref="C60:J60" si="0">C14+C21+C26+C32+C38+C51+C58</f>
        <v>62.7</v>
      </c>
      <c r="D60" s="63">
        <f t="shared" si="0"/>
        <v>100</v>
      </c>
      <c r="E60" s="64"/>
      <c r="F60" s="134">
        <f t="shared" si="0"/>
        <v>0</v>
      </c>
      <c r="G60" s="69">
        <f t="shared" si="0"/>
        <v>100</v>
      </c>
      <c r="H60" s="70"/>
      <c r="I60" s="135">
        <f t="shared" si="0"/>
        <v>0</v>
      </c>
      <c r="J60" s="125">
        <f t="shared" si="0"/>
        <v>100</v>
      </c>
      <c r="K60" s="126"/>
      <c r="L60" s="7"/>
      <c r="M60" s="6"/>
    </row>
    <row r="61" spans="1:13" s="97" customFormat="1" ht="16.5" thickBot="1">
      <c r="A61" s="258" t="s">
        <v>120</v>
      </c>
      <c r="B61" s="259"/>
      <c r="C61" s="260">
        <f>C60/D60</f>
        <v>0.627</v>
      </c>
      <c r="D61" s="261"/>
      <c r="E61" s="262"/>
      <c r="F61" s="263">
        <f>F60/G60</f>
        <v>0</v>
      </c>
      <c r="G61" s="264"/>
      <c r="H61" s="265"/>
      <c r="I61" s="266">
        <f>I60/J60</f>
        <v>0</v>
      </c>
      <c r="J61" s="267"/>
      <c r="K61" s="268"/>
      <c r="L61" s="136"/>
      <c r="M61" s="136"/>
    </row>
  </sheetData>
  <mergeCells count="48">
    <mergeCell ref="A59:K59"/>
    <mergeCell ref="A60:B60"/>
    <mergeCell ref="A61:B61"/>
    <mergeCell ref="A52:B52"/>
    <mergeCell ref="C61:E61"/>
    <mergeCell ref="F61:H61"/>
    <mergeCell ref="I61:K61"/>
    <mergeCell ref="N6:P6"/>
    <mergeCell ref="A6:A7"/>
    <mergeCell ref="C6:E6"/>
    <mergeCell ref="F6:H6"/>
    <mergeCell ref="A2:K2"/>
    <mergeCell ref="A4:K4"/>
    <mergeCell ref="I6:K6"/>
    <mergeCell ref="B6:B7"/>
    <mergeCell ref="A14:B14"/>
    <mergeCell ref="A26:B26"/>
    <mergeCell ref="A32:B32"/>
    <mergeCell ref="A8:B8"/>
    <mergeCell ref="A22:B22"/>
    <mergeCell ref="A27:B27"/>
    <mergeCell ref="A15:B15"/>
    <mergeCell ref="A21:B21"/>
    <mergeCell ref="A38:B38"/>
    <mergeCell ref="A51:B51"/>
    <mergeCell ref="A58:B58"/>
    <mergeCell ref="A39:B39"/>
    <mergeCell ref="A33:B33"/>
    <mergeCell ref="C8:D8"/>
    <mergeCell ref="F8:G8"/>
    <mergeCell ref="I8:J8"/>
    <mergeCell ref="C15:D15"/>
    <mergeCell ref="F15:G15"/>
    <mergeCell ref="I15:J15"/>
    <mergeCell ref="C22:D22"/>
    <mergeCell ref="F22:G22"/>
    <mergeCell ref="I22:J22"/>
    <mergeCell ref="C52:D52"/>
    <mergeCell ref="F52:G52"/>
    <mergeCell ref="C39:D39"/>
    <mergeCell ref="C33:D33"/>
    <mergeCell ref="F33:G33"/>
    <mergeCell ref="F27:G27"/>
    <mergeCell ref="C27:D27"/>
    <mergeCell ref="I27:J27"/>
    <mergeCell ref="I39:J39"/>
    <mergeCell ref="F39:G39"/>
    <mergeCell ref="I52:J52"/>
  </mergeCells>
  <dataValidations count="2">
    <dataValidation type="decimal" allowBlank="1" showInputMessage="1" showErrorMessage="1" sqref="L14 L21 L26 L32 L38 L51" xr:uid="{00000000-0002-0000-0500-000000000000}">
      <formula1>0</formula1>
      <formula2>1</formula2>
    </dataValidation>
    <dataValidation type="decimal" allowBlank="1" showInputMessage="1" showErrorMessage="1" error="Les évaluations sont faites en terme de pourcentage. Veuillez entrer une valeur entre 0 et 1" sqref="I9:I13 C28:C31 C9:C13 L9:L13 C16:C20 F16:F20 I16:I20 L16:L20 C34:C37 F34:F37 I34:I37 L34:L37 C40:C50 F40:F50 I40:I50 L40:L50 C53:C57 F53:F57 I53:I57 L53:L57 L28:L31 I28:I31 F28:F31 F9:F13 C23:C25 F23:F25 I23:I25 L23:L25" xr:uid="{00000000-0002-0000-0500-000001000000}">
      <formula1>0</formula1>
      <formula2>1</formula2>
    </dataValidation>
  </dataValidations>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54262-C76A-40FE-9AF3-642EF9B2EA00}">
  <sheetPr codeName="Sheet8"/>
  <dimension ref="A2:G56"/>
  <sheetViews>
    <sheetView tabSelected="1" topLeftCell="A6" workbookViewId="0">
      <selection activeCell="B13" sqref="B13"/>
    </sheetView>
  </sheetViews>
  <sheetFormatPr defaultColWidth="9.140625" defaultRowHeight="15"/>
  <cols>
    <col min="1" max="1" width="50.5703125" style="138" customWidth="1"/>
    <col min="2" max="4" width="9.140625" style="138"/>
    <col min="5" max="5" width="11" style="138" bestFit="1" customWidth="1"/>
    <col min="6" max="6" width="11" style="138" customWidth="1"/>
    <col min="7" max="7" width="54.85546875" style="138" customWidth="1"/>
    <col min="8" max="16384" width="9.140625" style="138"/>
  </cols>
  <sheetData>
    <row r="2" spans="1:7" ht="18.75">
      <c r="A2" s="269" t="s">
        <v>10</v>
      </c>
      <c r="B2" s="269"/>
      <c r="C2" s="269"/>
      <c r="D2" s="269"/>
      <c r="E2" s="269"/>
      <c r="F2" s="269"/>
      <c r="G2" s="269"/>
    </row>
    <row r="3" spans="1:7">
      <c r="A3" s="139"/>
      <c r="B3" s="139"/>
      <c r="C3" s="140"/>
      <c r="D3" s="140"/>
      <c r="E3" s="139"/>
      <c r="F3" s="139"/>
      <c r="G3" s="140"/>
    </row>
    <row r="4" spans="1:7" ht="18.75">
      <c r="A4" s="137" t="s">
        <v>121</v>
      </c>
      <c r="B4" s="137"/>
      <c r="C4" s="137"/>
      <c r="D4" s="137"/>
      <c r="E4" s="137"/>
      <c r="F4" s="137"/>
      <c r="G4" s="137"/>
    </row>
    <row r="5" spans="1:7" ht="15.75" thickBot="1"/>
    <row r="6" spans="1:7" ht="24" thickBot="1">
      <c r="A6" s="277" t="s">
        <v>6</v>
      </c>
      <c r="B6" s="278"/>
      <c r="C6" s="278"/>
      <c r="D6" s="278"/>
      <c r="E6" s="278"/>
      <c r="F6" s="278"/>
      <c r="G6" s="279"/>
    </row>
    <row r="7" spans="1:7">
      <c r="A7" s="161" t="s">
        <v>122</v>
      </c>
      <c r="B7" s="280"/>
      <c r="C7" s="280"/>
      <c r="D7" s="280"/>
      <c r="E7" s="280"/>
      <c r="F7" s="280"/>
      <c r="G7" s="281"/>
    </row>
    <row r="8" spans="1:7">
      <c r="A8" s="208" t="s">
        <v>123</v>
      </c>
      <c r="B8" s="189" t="s">
        <v>14</v>
      </c>
      <c r="C8" s="189" t="s">
        <v>124</v>
      </c>
      <c r="D8" s="189" t="s">
        <v>4</v>
      </c>
      <c r="E8" s="189" t="s">
        <v>125</v>
      </c>
      <c r="F8" s="189" t="s">
        <v>17</v>
      </c>
      <c r="G8" s="190" t="s">
        <v>15</v>
      </c>
    </row>
    <row r="9" spans="1:7">
      <c r="A9" s="148" t="s">
        <v>126</v>
      </c>
      <c r="B9" s="141">
        <v>1</v>
      </c>
      <c r="C9" s="141">
        <v>1</v>
      </c>
      <c r="D9" s="141">
        <v>5</v>
      </c>
      <c r="E9" s="141">
        <f t="shared" ref="E9:E19" si="0">B9*C9*D9</f>
        <v>5</v>
      </c>
      <c r="F9" s="141" t="s">
        <v>127</v>
      </c>
      <c r="G9" s="149"/>
    </row>
    <row r="10" spans="1:7">
      <c r="A10" s="191" t="s">
        <v>128</v>
      </c>
      <c r="B10" s="192">
        <v>1</v>
      </c>
      <c r="C10" s="192">
        <v>1</v>
      </c>
      <c r="D10" s="192">
        <v>5</v>
      </c>
      <c r="E10" s="192">
        <f t="shared" si="0"/>
        <v>5</v>
      </c>
      <c r="F10" s="192" t="s">
        <v>127</v>
      </c>
      <c r="G10" s="193"/>
    </row>
    <row r="11" spans="1:7">
      <c r="A11" s="148" t="s">
        <v>129</v>
      </c>
      <c r="B11" s="141">
        <v>1</v>
      </c>
      <c r="C11" s="141">
        <v>1</v>
      </c>
      <c r="D11" s="141">
        <v>18</v>
      </c>
      <c r="E11" s="141">
        <f t="shared" si="0"/>
        <v>18</v>
      </c>
      <c r="F11" s="141" t="s">
        <v>130</v>
      </c>
      <c r="G11" s="149" t="s">
        <v>131</v>
      </c>
    </row>
    <row r="12" spans="1:7">
      <c r="A12" s="191" t="s">
        <v>132</v>
      </c>
      <c r="B12" s="192">
        <v>1</v>
      </c>
      <c r="C12" s="192">
        <v>1</v>
      </c>
      <c r="D12" s="192">
        <v>16</v>
      </c>
      <c r="E12" s="192">
        <f t="shared" si="0"/>
        <v>16</v>
      </c>
      <c r="F12" s="141" t="s">
        <v>130</v>
      </c>
      <c r="G12" s="222"/>
    </row>
    <row r="13" spans="1:7">
      <c r="A13" s="148" t="s">
        <v>133</v>
      </c>
      <c r="B13" s="141">
        <v>1</v>
      </c>
      <c r="C13" s="141">
        <v>1</v>
      </c>
      <c r="D13" s="141">
        <v>10</v>
      </c>
      <c r="E13" s="141">
        <f t="shared" si="0"/>
        <v>10</v>
      </c>
      <c r="F13" s="141" t="s">
        <v>127</v>
      </c>
      <c r="G13" s="149"/>
    </row>
    <row r="14" spans="1:7">
      <c r="A14" s="148" t="s">
        <v>134</v>
      </c>
      <c r="B14" s="141">
        <v>1</v>
      </c>
      <c r="C14" s="141">
        <v>1</v>
      </c>
      <c r="D14" s="141">
        <v>8</v>
      </c>
      <c r="E14" s="141">
        <f t="shared" si="0"/>
        <v>8</v>
      </c>
      <c r="F14" s="141" t="s">
        <v>127</v>
      </c>
      <c r="G14" s="149"/>
    </row>
    <row r="15" spans="1:7">
      <c r="A15" s="191" t="s">
        <v>135</v>
      </c>
      <c r="B15" s="192">
        <v>1</v>
      </c>
      <c r="C15" s="192">
        <v>1</v>
      </c>
      <c r="D15" s="192">
        <v>12</v>
      </c>
      <c r="E15" s="192">
        <f t="shared" si="0"/>
        <v>12</v>
      </c>
      <c r="F15" s="192" t="s">
        <v>130</v>
      </c>
      <c r="G15" s="222"/>
    </row>
    <row r="16" spans="1:7">
      <c r="A16" s="148" t="s">
        <v>136</v>
      </c>
      <c r="B16" s="141">
        <v>1</v>
      </c>
      <c r="C16" s="141">
        <v>1</v>
      </c>
      <c r="D16" s="141">
        <v>10</v>
      </c>
      <c r="E16" s="141">
        <f t="shared" si="0"/>
        <v>10</v>
      </c>
      <c r="F16" s="141" t="s">
        <v>127</v>
      </c>
      <c r="G16" s="149"/>
    </row>
    <row r="17" spans="1:7">
      <c r="A17" s="191" t="s">
        <v>137</v>
      </c>
      <c r="B17" s="192">
        <v>1</v>
      </c>
      <c r="C17" s="192">
        <v>1</v>
      </c>
      <c r="D17" s="192">
        <v>4</v>
      </c>
      <c r="E17" s="192">
        <f t="shared" si="0"/>
        <v>4</v>
      </c>
      <c r="F17" s="192" t="s">
        <v>127</v>
      </c>
      <c r="G17" s="193"/>
    </row>
    <row r="18" spans="1:7">
      <c r="A18" s="148" t="s">
        <v>138</v>
      </c>
      <c r="B18" s="141">
        <v>1</v>
      </c>
      <c r="C18" s="141">
        <v>1</v>
      </c>
      <c r="D18" s="141">
        <v>6</v>
      </c>
      <c r="E18" s="141">
        <f t="shared" si="0"/>
        <v>6</v>
      </c>
      <c r="F18" s="141" t="s">
        <v>130</v>
      </c>
      <c r="G18" s="149"/>
    </row>
    <row r="19" spans="1:7">
      <c r="A19" s="191" t="s">
        <v>139</v>
      </c>
      <c r="B19" s="192">
        <v>1</v>
      </c>
      <c r="C19" s="192">
        <v>1</v>
      </c>
      <c r="D19" s="192">
        <v>6</v>
      </c>
      <c r="E19" s="192">
        <f t="shared" si="0"/>
        <v>6</v>
      </c>
      <c r="F19" s="192" t="s">
        <v>127</v>
      </c>
      <c r="G19" s="193"/>
    </row>
    <row r="20" spans="1:7">
      <c r="A20" s="171" t="s">
        <v>140</v>
      </c>
      <c r="B20" s="282"/>
      <c r="C20" s="282"/>
      <c r="D20" s="221">
        <f>SUM(D9:D19)</f>
        <v>100</v>
      </c>
      <c r="E20" s="172">
        <f>SUM(E9:E19)/D20 + E22*D22 + E21*D21</f>
        <v>0.96250000000000002</v>
      </c>
      <c r="F20" s="174"/>
      <c r="G20" s="173"/>
    </row>
    <row r="21" spans="1:7" ht="90">
      <c r="A21" s="191" t="s">
        <v>141</v>
      </c>
      <c r="B21" s="194"/>
      <c r="C21" s="194"/>
      <c r="D21" s="224">
        <v>-0.15</v>
      </c>
      <c r="E21" s="192">
        <v>0.25</v>
      </c>
      <c r="F21" s="192" t="s">
        <v>130</v>
      </c>
      <c r="G21" s="223" t="s">
        <v>142</v>
      </c>
    </row>
    <row r="22" spans="1:7" ht="15.75" thickBot="1">
      <c r="A22" s="150" t="s">
        <v>143</v>
      </c>
      <c r="B22" s="151"/>
      <c r="C22" s="151"/>
      <c r="D22" s="152">
        <v>-0.2</v>
      </c>
      <c r="E22" s="151"/>
      <c r="F22" s="151"/>
      <c r="G22" s="153"/>
    </row>
    <row r="23" spans="1:7" ht="24" thickBot="1">
      <c r="A23" s="283" t="s">
        <v>7</v>
      </c>
      <c r="B23" s="284"/>
      <c r="C23" s="284"/>
      <c r="D23" s="284"/>
      <c r="E23" s="284"/>
      <c r="F23" s="284"/>
      <c r="G23" s="285"/>
    </row>
    <row r="24" spans="1:7" ht="15.75" customHeight="1">
      <c r="A24" s="160" t="s">
        <v>122</v>
      </c>
      <c r="B24" s="270"/>
      <c r="C24" s="270"/>
      <c r="D24" s="270"/>
      <c r="E24" s="270"/>
      <c r="F24" s="270"/>
      <c r="G24" s="271"/>
    </row>
    <row r="25" spans="1:7">
      <c r="A25" s="207" t="s">
        <v>123</v>
      </c>
      <c r="B25" s="195" t="s">
        <v>14</v>
      </c>
      <c r="C25" s="195" t="s">
        <v>124</v>
      </c>
      <c r="D25" s="195" t="s">
        <v>4</v>
      </c>
      <c r="E25" s="195" t="s">
        <v>125</v>
      </c>
      <c r="F25" s="195" t="s">
        <v>17</v>
      </c>
      <c r="G25" s="196" t="s">
        <v>15</v>
      </c>
    </row>
    <row r="26" spans="1:7">
      <c r="A26" s="154" t="s">
        <v>144</v>
      </c>
      <c r="B26" s="142">
        <v>0</v>
      </c>
      <c r="C26" s="142">
        <v>0</v>
      </c>
      <c r="D26" s="142">
        <v>24</v>
      </c>
      <c r="E26" s="142">
        <f>B26*C26*D26</f>
        <v>0</v>
      </c>
      <c r="F26" s="142"/>
      <c r="G26" s="162"/>
    </row>
    <row r="27" spans="1:7">
      <c r="A27" s="197" t="s">
        <v>145</v>
      </c>
      <c r="B27" s="198">
        <v>0</v>
      </c>
      <c r="C27" s="198">
        <v>0</v>
      </c>
      <c r="D27" s="198">
        <v>8</v>
      </c>
      <c r="E27" s="198">
        <f t="shared" ref="E27:E35" si="1">B27*C27*D27</f>
        <v>0</v>
      </c>
      <c r="F27" s="198"/>
      <c r="G27" s="199"/>
    </row>
    <row r="28" spans="1:7">
      <c r="A28" s="154" t="s">
        <v>146</v>
      </c>
      <c r="B28" s="142">
        <v>0</v>
      </c>
      <c r="C28" s="142">
        <v>0</v>
      </c>
      <c r="D28" s="142">
        <v>10</v>
      </c>
      <c r="E28" s="142">
        <f t="shared" si="1"/>
        <v>0</v>
      </c>
      <c r="F28" s="142"/>
      <c r="G28" s="162"/>
    </row>
    <row r="29" spans="1:7" ht="30">
      <c r="A29" s="197" t="s">
        <v>147</v>
      </c>
      <c r="B29" s="198">
        <v>0</v>
      </c>
      <c r="C29" s="198">
        <v>0</v>
      </c>
      <c r="D29" s="198">
        <v>8</v>
      </c>
      <c r="E29" s="198">
        <f t="shared" si="1"/>
        <v>0</v>
      </c>
      <c r="F29" s="198"/>
      <c r="G29" s="199"/>
    </row>
    <row r="30" spans="1:7" ht="30">
      <c r="A30" s="154" t="s">
        <v>148</v>
      </c>
      <c r="B30" s="142">
        <v>0</v>
      </c>
      <c r="C30" s="142">
        <v>0</v>
      </c>
      <c r="D30" s="142">
        <v>10</v>
      </c>
      <c r="E30" s="142">
        <f t="shared" si="1"/>
        <v>0</v>
      </c>
      <c r="F30" s="142"/>
      <c r="G30" s="162"/>
    </row>
    <row r="31" spans="1:7">
      <c r="A31" s="197" t="s">
        <v>149</v>
      </c>
      <c r="B31" s="198">
        <v>0</v>
      </c>
      <c r="C31" s="198">
        <v>0</v>
      </c>
      <c r="D31" s="198">
        <v>12</v>
      </c>
      <c r="E31" s="198">
        <f t="shared" si="1"/>
        <v>0</v>
      </c>
      <c r="F31" s="198"/>
      <c r="G31" s="199"/>
    </row>
    <row r="32" spans="1:7">
      <c r="A32" s="154" t="s">
        <v>150</v>
      </c>
      <c r="B32" s="142">
        <v>0</v>
      </c>
      <c r="C32" s="142">
        <v>0</v>
      </c>
      <c r="D32" s="142">
        <v>10</v>
      </c>
      <c r="E32" s="142">
        <f t="shared" si="1"/>
        <v>0</v>
      </c>
      <c r="F32" s="142"/>
      <c r="G32" s="162"/>
    </row>
    <row r="33" spans="1:7">
      <c r="A33" s="197" t="s">
        <v>151</v>
      </c>
      <c r="B33" s="198">
        <v>0</v>
      </c>
      <c r="C33" s="198">
        <v>0</v>
      </c>
      <c r="D33" s="198">
        <v>4</v>
      </c>
      <c r="E33" s="198">
        <f t="shared" si="1"/>
        <v>0</v>
      </c>
      <c r="F33" s="198"/>
      <c r="G33" s="199"/>
    </row>
    <row r="34" spans="1:7">
      <c r="A34" s="154" t="s">
        <v>152</v>
      </c>
      <c r="B34" s="142">
        <v>0</v>
      </c>
      <c r="C34" s="142">
        <v>0</v>
      </c>
      <c r="D34" s="142">
        <v>10</v>
      </c>
      <c r="E34" s="142">
        <f t="shared" si="1"/>
        <v>0</v>
      </c>
      <c r="F34" s="142"/>
      <c r="G34" s="162"/>
    </row>
    <row r="35" spans="1:7">
      <c r="A35" s="154" t="s">
        <v>153</v>
      </c>
      <c r="B35" s="142">
        <v>0</v>
      </c>
      <c r="C35" s="142">
        <v>0</v>
      </c>
      <c r="D35" s="142">
        <v>4</v>
      </c>
      <c r="E35" s="142">
        <f t="shared" si="1"/>
        <v>0</v>
      </c>
      <c r="F35" s="142"/>
      <c r="G35" s="162"/>
    </row>
    <row r="36" spans="1:7">
      <c r="A36" s="167" t="s">
        <v>140</v>
      </c>
      <c r="B36" s="168"/>
      <c r="C36" s="168"/>
      <c r="D36" s="168">
        <f>SUM(D26:D35)</f>
        <v>100</v>
      </c>
      <c r="E36" s="169">
        <f>SUM(E26:E35)/D36 + E37*D37 + E38*D38 + E39*D39</f>
        <v>0</v>
      </c>
      <c r="F36" s="169"/>
      <c r="G36" s="170"/>
    </row>
    <row r="37" spans="1:7">
      <c r="A37" s="197" t="s">
        <v>141</v>
      </c>
      <c r="B37" s="200"/>
      <c r="C37" s="200"/>
      <c r="D37" s="201">
        <v>-0.15</v>
      </c>
      <c r="E37" s="200"/>
      <c r="F37" s="200"/>
      <c r="G37" s="202"/>
    </row>
    <row r="38" spans="1:7">
      <c r="A38" s="154" t="s">
        <v>154</v>
      </c>
      <c r="B38" s="143"/>
      <c r="C38" s="143"/>
      <c r="D38" s="144">
        <v>-0.2</v>
      </c>
      <c r="E38" s="143"/>
      <c r="F38" s="143"/>
      <c r="G38" s="155"/>
    </row>
    <row r="39" spans="1:7" ht="15.75" thickBot="1">
      <c r="A39" s="203" t="s">
        <v>155</v>
      </c>
      <c r="B39" s="204"/>
      <c r="C39" s="204"/>
      <c r="D39" s="205">
        <v>-0.05</v>
      </c>
      <c r="E39" s="204"/>
      <c r="F39" s="204"/>
      <c r="G39" s="206"/>
    </row>
    <row r="40" spans="1:7" ht="24" thickBot="1">
      <c r="A40" s="272" t="s">
        <v>8</v>
      </c>
      <c r="B40" s="273"/>
      <c r="C40" s="273"/>
      <c r="D40" s="273"/>
      <c r="E40" s="273"/>
      <c r="F40" s="273"/>
      <c r="G40" s="274"/>
    </row>
    <row r="41" spans="1:7">
      <c r="A41" s="159" t="s">
        <v>122</v>
      </c>
      <c r="B41" s="275"/>
      <c r="C41" s="275"/>
      <c r="D41" s="275"/>
      <c r="E41" s="275"/>
      <c r="F41" s="275"/>
      <c r="G41" s="276"/>
    </row>
    <row r="42" spans="1:7">
      <c r="A42" s="178" t="s">
        <v>123</v>
      </c>
      <c r="B42" s="179" t="s">
        <v>14</v>
      </c>
      <c r="C42" s="179" t="s">
        <v>124</v>
      </c>
      <c r="D42" s="179" t="s">
        <v>4</v>
      </c>
      <c r="E42" s="179" t="s">
        <v>125</v>
      </c>
      <c r="F42" s="180" t="s">
        <v>17</v>
      </c>
      <c r="G42" s="181" t="s">
        <v>15</v>
      </c>
    </row>
    <row r="43" spans="1:7">
      <c r="A43" s="156" t="s">
        <v>156</v>
      </c>
      <c r="B43" s="145">
        <v>0</v>
      </c>
      <c r="C43" s="145">
        <v>0</v>
      </c>
      <c r="D43" s="145">
        <v>14</v>
      </c>
      <c r="E43" s="145">
        <f t="shared" ref="E43:E52" si="2">B43*C43*D43</f>
        <v>0</v>
      </c>
      <c r="F43" s="145"/>
      <c r="G43" s="157"/>
    </row>
    <row r="44" spans="1:7">
      <c r="A44" s="175" t="s">
        <v>157</v>
      </c>
      <c r="B44" s="176">
        <v>0</v>
      </c>
      <c r="C44" s="176">
        <v>0</v>
      </c>
      <c r="D44" s="176">
        <v>10</v>
      </c>
      <c r="E44" s="176">
        <f t="shared" si="2"/>
        <v>0</v>
      </c>
      <c r="F44" s="176"/>
      <c r="G44" s="177"/>
    </row>
    <row r="45" spans="1:7">
      <c r="A45" s="156" t="s">
        <v>158</v>
      </c>
      <c r="B45" s="145">
        <v>0</v>
      </c>
      <c r="C45" s="145">
        <v>0</v>
      </c>
      <c r="D45" s="145">
        <v>12</v>
      </c>
      <c r="E45" s="145">
        <f t="shared" si="2"/>
        <v>0</v>
      </c>
      <c r="F45" s="145"/>
      <c r="G45" s="157"/>
    </row>
    <row r="46" spans="1:7">
      <c r="A46" s="175" t="s">
        <v>159</v>
      </c>
      <c r="B46" s="176">
        <v>0</v>
      </c>
      <c r="C46" s="176">
        <v>0</v>
      </c>
      <c r="D46" s="176">
        <v>18</v>
      </c>
      <c r="E46" s="176">
        <f t="shared" si="2"/>
        <v>0</v>
      </c>
      <c r="F46" s="176"/>
      <c r="G46" s="177"/>
    </row>
    <row r="47" spans="1:7">
      <c r="A47" s="156" t="s">
        <v>160</v>
      </c>
      <c r="B47" s="145">
        <v>0</v>
      </c>
      <c r="C47" s="145">
        <v>0</v>
      </c>
      <c r="D47" s="145">
        <v>16</v>
      </c>
      <c r="E47" s="145">
        <f t="shared" si="2"/>
        <v>0</v>
      </c>
      <c r="F47" s="145"/>
      <c r="G47" s="157"/>
    </row>
    <row r="48" spans="1:7">
      <c r="A48" s="175" t="s">
        <v>161</v>
      </c>
      <c r="B48" s="176">
        <v>0</v>
      </c>
      <c r="C48" s="176">
        <v>0</v>
      </c>
      <c r="D48" s="176">
        <v>6</v>
      </c>
      <c r="E48" s="176">
        <f t="shared" si="2"/>
        <v>0</v>
      </c>
      <c r="F48" s="176"/>
      <c r="G48" s="177"/>
    </row>
    <row r="49" spans="1:7">
      <c r="A49" s="156" t="s">
        <v>162</v>
      </c>
      <c r="B49" s="145">
        <v>0</v>
      </c>
      <c r="C49" s="145">
        <v>0</v>
      </c>
      <c r="D49" s="145">
        <v>6</v>
      </c>
      <c r="E49" s="145">
        <f t="shared" si="2"/>
        <v>0</v>
      </c>
      <c r="F49" s="145"/>
      <c r="G49" s="157"/>
    </row>
    <row r="50" spans="1:7">
      <c r="A50" s="175" t="s">
        <v>163</v>
      </c>
      <c r="B50" s="176">
        <v>0</v>
      </c>
      <c r="C50" s="176">
        <v>0</v>
      </c>
      <c r="D50" s="176">
        <v>6</v>
      </c>
      <c r="E50" s="176">
        <f t="shared" si="2"/>
        <v>0</v>
      </c>
      <c r="F50" s="176"/>
      <c r="G50" s="177"/>
    </row>
    <row r="51" spans="1:7">
      <c r="A51" s="156" t="s">
        <v>164</v>
      </c>
      <c r="B51" s="145">
        <v>0</v>
      </c>
      <c r="C51" s="145">
        <v>0</v>
      </c>
      <c r="D51" s="145">
        <v>8</v>
      </c>
      <c r="E51" s="145">
        <f t="shared" si="2"/>
        <v>0</v>
      </c>
      <c r="F51" s="145"/>
      <c r="G51" s="157"/>
    </row>
    <row r="52" spans="1:7">
      <c r="A52" s="175" t="s">
        <v>165</v>
      </c>
      <c r="B52" s="176">
        <v>0</v>
      </c>
      <c r="C52" s="176">
        <v>0</v>
      </c>
      <c r="D52" s="176">
        <v>4</v>
      </c>
      <c r="E52" s="176">
        <f t="shared" si="2"/>
        <v>0</v>
      </c>
      <c r="F52" s="176"/>
      <c r="G52" s="177"/>
    </row>
    <row r="53" spans="1:7">
      <c r="A53" s="163" t="s">
        <v>140</v>
      </c>
      <c r="B53" s="164"/>
      <c r="C53" s="164"/>
      <c r="D53" s="164">
        <f>SUM(D43:D52)</f>
        <v>100</v>
      </c>
      <c r="E53" s="165">
        <f>SUM(E43:E52)/D53 + D54*E54  + D55*E55 + D56*E56</f>
        <v>0</v>
      </c>
      <c r="F53" s="165"/>
      <c r="G53" s="166"/>
    </row>
    <row r="54" spans="1:7">
      <c r="A54" s="175" t="s">
        <v>141</v>
      </c>
      <c r="B54" s="182"/>
      <c r="C54" s="182"/>
      <c r="D54" s="183">
        <v>-0.15</v>
      </c>
      <c r="E54" s="182"/>
      <c r="F54" s="182"/>
      <c r="G54" s="184"/>
    </row>
    <row r="55" spans="1:7">
      <c r="A55" s="156" t="s">
        <v>154</v>
      </c>
      <c r="B55" s="146"/>
      <c r="C55" s="146"/>
      <c r="D55" s="147">
        <v>-0.2</v>
      </c>
      <c r="E55" s="146"/>
      <c r="F55" s="146"/>
      <c r="G55" s="158"/>
    </row>
    <row r="56" spans="1:7" ht="15.75" thickBot="1">
      <c r="A56" s="185" t="s">
        <v>155</v>
      </c>
      <c r="B56" s="186"/>
      <c r="C56" s="186"/>
      <c r="D56" s="187">
        <v>-0.05</v>
      </c>
      <c r="E56" s="186"/>
      <c r="F56" s="186"/>
      <c r="G56" s="188"/>
    </row>
  </sheetData>
  <mergeCells count="8">
    <mergeCell ref="A2:G2"/>
    <mergeCell ref="B24:G24"/>
    <mergeCell ref="A40:G40"/>
    <mergeCell ref="B41:G41"/>
    <mergeCell ref="A6:G6"/>
    <mergeCell ref="B7:G7"/>
    <mergeCell ref="B20:C20"/>
    <mergeCell ref="A23:G23"/>
  </mergeCells>
  <dataValidations count="3">
    <dataValidation type="decimal" allowBlank="1" showInputMessage="1" showErrorMessage="1" sqref="B43:B52 E22:F22 B9:B20" xr:uid="{CC44C972-8B8F-4678-BAEB-D51FFB0200E2}">
      <formula1>0</formula1>
      <formula2>1</formula2>
    </dataValidation>
    <dataValidation type="list" allowBlank="1" showInputMessage="1" showErrorMessage="1" sqref="C21 C43:C52 C9:C19" xr:uid="{DCFB5783-098F-4837-84E1-A329359B138C}">
      <formula1>"0,0.25,0.50,0.75,1"</formula1>
    </dataValidation>
    <dataValidation type="whole" allowBlank="1" showInputMessage="1" showErrorMessage="1" sqref="E55:F55 E38:F38" xr:uid="{301E7E41-CD71-4A91-B881-91EF87706901}">
      <formula1>0</formula1>
      <formula2>1</formula2>
    </dataValidation>
  </dataValidations>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41E0342602C49449CD93109DBCAB8C5" ma:contentTypeVersion="2" ma:contentTypeDescription="Create a new document." ma:contentTypeScope="" ma:versionID="4cab946e3812a26735e8b0dc00d59aca">
  <xsd:schema xmlns:xsd="http://www.w3.org/2001/XMLSchema" xmlns:xs="http://www.w3.org/2001/XMLSchema" xmlns:p="http://schemas.microsoft.com/office/2006/metadata/properties" xmlns:ns2="d3ea4e87-b30d-4ccc-9564-7710f23c54f0" targetNamespace="http://schemas.microsoft.com/office/2006/metadata/properties" ma:root="true" ma:fieldsID="afa808ced5dc9827eedaaa69eb8b35dd" ns2:_="">
    <xsd:import namespace="d3ea4e87-b30d-4ccc-9564-7710f23c54f0"/>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3ea4e87-b30d-4ccc-9564-7710f23c54f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F62C71A-5318-410B-8440-006B73523578}"/>
</file>

<file path=customXml/itemProps2.xml><?xml version="1.0" encoding="utf-8"?>
<ds:datastoreItem xmlns:ds="http://schemas.openxmlformats.org/officeDocument/2006/customXml" ds:itemID="{CD1971BE-1E76-44E5-BF52-2DB1BB889C58}"/>
</file>

<file path=customXml/itemProps3.xml><?xml version="1.0" encoding="utf-8"?>
<ds:datastoreItem xmlns:ds="http://schemas.openxmlformats.org/officeDocument/2006/customXml" ds:itemID="{6F1A1E89-A0AE-4DED-85B2-2445C39C0F5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Emilio</dc:creator>
  <cp:keywords/>
  <dc:description/>
  <cp:lastModifiedBy>Eya-Tom Augustin SANGAM</cp:lastModifiedBy>
  <cp:revision>1</cp:revision>
  <dcterms:created xsi:type="dcterms:W3CDTF">2006-09-16T00:00:00Z</dcterms:created>
  <dcterms:modified xsi:type="dcterms:W3CDTF">2021-10-19T19:07:52Z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ContentTypeId">
    <vt:lpwstr>0x010100B41E0342602C49449CD93109DBCAB8C5</vt:lpwstr>
  </property>
</Properties>
</file>