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2"/>
  </bookViews>
  <sheets>
    <sheet name="данные" sheetId="1" r:id="rId1"/>
    <sheet name="свод" sheetId="4" r:id="rId2"/>
    <sheet name="макет" sheetId="5" r:id="rId3"/>
  </sheets>
  <calcPr calcId="125725"/>
  <pivotCaches>
    <pivotCache cacheId="22" r:id="rId4"/>
  </pivotCaches>
</workbook>
</file>

<file path=xl/calcChain.xml><?xml version="1.0" encoding="utf-8"?>
<calcChain xmlns="http://schemas.openxmlformats.org/spreadsheetml/2006/main">
  <c r="K5" i="1"/>
  <c r="K6"/>
  <c r="K9"/>
  <c r="K10"/>
  <c r="K3"/>
  <c r="J3"/>
  <c r="J4"/>
  <c r="K4" s="1"/>
  <c r="J12"/>
  <c r="K12" s="1"/>
  <c r="I12"/>
  <c r="J11"/>
  <c r="K11" s="1"/>
  <c r="I11"/>
  <c r="J10"/>
  <c r="I10"/>
  <c r="J9"/>
  <c r="I9"/>
  <c r="J8"/>
  <c r="I8"/>
  <c r="J7"/>
  <c r="K7" s="1"/>
  <c r="I7"/>
  <c r="J6"/>
  <c r="I6"/>
  <c r="J5"/>
  <c r="I5"/>
  <c r="I4"/>
  <c r="I3"/>
  <c r="K8" l="1"/>
  <c r="L8" s="1"/>
  <c r="L12"/>
  <c r="L4"/>
  <c r="L5"/>
  <c r="L6"/>
  <c r="L10"/>
  <c r="L7"/>
  <c r="L9"/>
  <c r="L11"/>
  <c r="L3"/>
</calcChain>
</file>

<file path=xl/sharedStrings.xml><?xml version="1.0" encoding="utf-8"?>
<sst xmlns="http://schemas.openxmlformats.org/spreadsheetml/2006/main" count="76" uniqueCount="36">
  <si>
    <t>Скважина</t>
  </si>
  <si>
    <t>Месторождение</t>
  </si>
  <si>
    <t>НГДУ</t>
  </si>
  <si>
    <t>КМГ</t>
  </si>
  <si>
    <t>UAZ_0012</t>
  </si>
  <si>
    <t>UAZ_0016</t>
  </si>
  <si>
    <t>UAZ_0059</t>
  </si>
  <si>
    <t>UAZ_0039</t>
  </si>
  <si>
    <t>UAZ_0034</t>
  </si>
  <si>
    <t>UAZ_0048</t>
  </si>
  <si>
    <t>UAZ_0019</t>
  </si>
  <si>
    <t>UAZ_0054</t>
  </si>
  <si>
    <t>UAZ_0044</t>
  </si>
  <si>
    <t>UAZ_0055</t>
  </si>
  <si>
    <t>Горизонт</t>
  </si>
  <si>
    <t>J-III</t>
  </si>
  <si>
    <t>J-V</t>
  </si>
  <si>
    <t>УАЗ</t>
  </si>
  <si>
    <t>Qж, м3/сут
 (до решения)</t>
  </si>
  <si>
    <t>Обв., % 
(до решения)</t>
  </si>
  <si>
    <t>Qн, т/сут
(до решения)</t>
  </si>
  <si>
    <t>Qж, м3/сут 
(после решения)</t>
  </si>
  <si>
    <t>Qн, т/сут
(после решения)</t>
  </si>
  <si>
    <t>Пара скважин</t>
  </si>
  <si>
    <t>Общий итог</t>
  </si>
  <si>
    <t>Эффект, т/сут</t>
  </si>
  <si>
    <t>Скважины</t>
  </si>
  <si>
    <t xml:space="preserve"> Доп.добыча нефти, т/сут</t>
  </si>
  <si>
    <t xml:space="preserve"> Qж, м3/сут
 (до решения)</t>
  </si>
  <si>
    <t xml:space="preserve"> Обв., % </t>
  </si>
  <si>
    <t xml:space="preserve"> Qж, м3/сут 
(после решения)</t>
  </si>
  <si>
    <t xml:space="preserve"> Qн, т/сут
(до решения)</t>
  </si>
  <si>
    <t xml:space="preserve"> Qн, т/сут
(после решения)</t>
  </si>
  <si>
    <t>-</t>
  </si>
  <si>
    <t>возможный эффект 
(доп.добыча нефти, т/сут)</t>
  </si>
  <si>
    <t xml:space="preserve">пар скважин 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</si>
</sst>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color theme="1"/>
      <name val="Cambria"/>
      <family val="1"/>
      <charset val="204"/>
      <scheme val="major"/>
    </font>
    <font>
      <sz val="20"/>
      <color theme="1"/>
      <name val="Cambria"/>
      <family val="1"/>
      <charset val="204"/>
      <scheme val="major"/>
    </font>
    <font>
      <sz val="9"/>
      <color theme="1"/>
      <name val="Cambria"/>
      <family val="1"/>
      <charset val="204"/>
      <scheme val="major"/>
    </font>
    <font>
      <b/>
      <sz val="16"/>
      <color theme="1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17"/>
      </patternFill>
    </fill>
    <fill>
      <patternFill patternType="solid">
        <fgColor theme="6" tint="0.59999389629810485"/>
        <bgColor indexed="17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pivotButton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0" fontId="1" fillId="0" borderId="3" xfId="0" pivotButton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4" borderId="9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7">
    <dxf>
      <border>
        <top style="medium">
          <color auto="1"/>
        </top>
      </border>
    </dxf>
    <dxf>
      <border>
        <top style="medium">
          <color auto="1"/>
        </top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font>
        <sz val="9"/>
      </font>
    </dxf>
    <dxf>
      <alignment horizontal="center" readingOrder="0"/>
    </dxf>
    <dxf>
      <alignment vertical="center" indent="0" relativeIndent="255" readingOrder="0"/>
    </dxf>
    <dxf>
      <font>
        <sz val="10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</xdr:row>
      <xdr:rowOff>144780</xdr:rowOff>
    </xdr:from>
    <xdr:to>
      <xdr:col>13</xdr:col>
      <xdr:colOff>2243615</xdr:colOff>
      <xdr:row>15</xdr:row>
      <xdr:rowOff>205740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9980" y="358140"/>
          <a:ext cx="5893595" cy="298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683.609995370367" createdVersion="3" refreshedVersion="3" minRefreshableVersion="3" recordCount="10">
  <cacheSource type="worksheet">
    <worksheetSource ref="B2:L12" sheet="данные"/>
  </cacheSource>
  <cacheFields count="11">
    <cacheField name="НГДУ" numFmtId="0">
      <sharedItems count="1">
        <s v="КМГ"/>
      </sharedItems>
    </cacheField>
    <cacheField name="Месторождение" numFmtId="0">
      <sharedItems count="1">
        <s v="УАЗ"/>
      </sharedItems>
    </cacheField>
    <cacheField name="Скважина" numFmtId="0">
      <sharedItems count="10">
        <s v="UAZ_0012"/>
        <s v="UAZ_0016"/>
        <s v="UAZ_0059"/>
        <s v="UAZ_0039"/>
        <s v="UAZ_0034"/>
        <s v="UAZ_0048"/>
        <s v="UAZ_0019"/>
        <s v="UAZ_0054"/>
        <s v="UAZ_0044"/>
        <s v="UAZ_0055"/>
      </sharedItems>
    </cacheField>
    <cacheField name="Пара скважин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Горизонт" numFmtId="0">
      <sharedItems/>
    </cacheField>
    <cacheField name="Qж, м3/сут_x000a_ (до решения)" numFmtId="0">
      <sharedItems containsSemiMixedTypes="0" containsString="0" containsNumber="1" minValue="9.9" maxValue="28"/>
    </cacheField>
    <cacheField name="Обв., % _x000a_(до решения)" numFmtId="0">
      <sharedItems containsSemiMixedTypes="0" containsString="0" containsNumber="1" containsInteger="1" minValue="16" maxValue="88"/>
    </cacheField>
    <cacheField name="Qн, т/сут_x000a_(до решения)" numFmtId="164">
      <sharedItems containsSemiMixedTypes="0" containsString="0" containsNumber="1" minValue="1.2214799999999999" maxValue="9.5003999999999991"/>
    </cacheField>
    <cacheField name="Qж, м3/сут _x000a_(после решения)" numFmtId="164">
      <sharedItems containsSemiMixedTypes="0" containsString="0" containsNumber="1" minValue="5.5" maxValue="39"/>
    </cacheField>
    <cacheField name="Qн, т/сут_x000a_(после решения)" numFmtId="164">
      <sharedItems containsSemiMixedTypes="0" containsString="0" containsNumber="1" minValue="0.61073999999999995" maxValue="14.250599999999999"/>
    </cacheField>
    <cacheField name="Эффект, т/сут" numFmtId="164">
      <sharedItems containsSemiMixedTypes="0" containsString="0" containsNumber="1" minValue="-1.7052" maxValue="4.75019999999999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s v="J-III"/>
    <n v="11.7"/>
    <n v="88"/>
    <n v="1.2214799999999999"/>
    <n v="5.85"/>
    <n v="0.61073999999999995"/>
    <n v="-0.61073999999999995"/>
  </r>
  <r>
    <x v="0"/>
    <x v="0"/>
    <x v="1"/>
    <x v="0"/>
    <s v="J-III"/>
    <n v="9.9"/>
    <n v="45"/>
    <n v="4.7371499999999997"/>
    <n v="14.850000000000001"/>
    <n v="7.1057250000000014"/>
    <n v="2.3685750000000017"/>
  </r>
  <r>
    <x v="0"/>
    <x v="0"/>
    <x v="2"/>
    <x v="1"/>
    <s v="J-V"/>
    <n v="11"/>
    <n v="23"/>
    <n v="7.3689"/>
    <n v="16.5"/>
    <n v="11.05335"/>
    <n v="3.68445"/>
  </r>
  <r>
    <x v="0"/>
    <x v="0"/>
    <x v="3"/>
    <x v="1"/>
    <s v="J-V"/>
    <n v="11"/>
    <n v="84"/>
    <n v="1.5312000000000001"/>
    <n v="5.5"/>
    <n v="0.76560000000000006"/>
    <n v="-0.76560000000000006"/>
  </r>
  <r>
    <x v="0"/>
    <x v="0"/>
    <x v="4"/>
    <x v="2"/>
    <s v="J-V"/>
    <n v="13.9"/>
    <n v="25"/>
    <n v="9.0697500000000009"/>
    <n v="20.85"/>
    <n v="13.604625"/>
    <n v="4.5348749999999995"/>
  </r>
  <r>
    <x v="0"/>
    <x v="0"/>
    <x v="5"/>
    <x v="2"/>
    <s v="J-V"/>
    <n v="15"/>
    <n v="88"/>
    <n v="1.5659999999999998"/>
    <n v="7.5"/>
    <n v="0.78299999999999992"/>
    <n v="-0.78299999999999992"/>
  </r>
  <r>
    <x v="0"/>
    <x v="0"/>
    <x v="6"/>
    <x v="3"/>
    <s v="J-III"/>
    <n v="13.4"/>
    <n v="80"/>
    <n v="2.3315999999999999"/>
    <n v="6.7"/>
    <n v="1.1657999999999999"/>
    <n v="-1.1657999999999999"/>
  </r>
  <r>
    <x v="0"/>
    <x v="0"/>
    <x v="7"/>
    <x v="3"/>
    <s v="J-III"/>
    <n v="13"/>
    <n v="16"/>
    <n v="9.5003999999999991"/>
    <n v="19.5"/>
    <n v="14.250599999999999"/>
    <n v="4.7501999999999995"/>
  </r>
  <r>
    <x v="0"/>
    <x v="0"/>
    <x v="8"/>
    <x v="4"/>
    <s v="J-III"/>
    <n v="26"/>
    <n v="70"/>
    <n v="6.7860000000000005"/>
    <n v="39"/>
    <n v="10.179"/>
    <n v="3.3929999999999998"/>
  </r>
  <r>
    <x v="0"/>
    <x v="0"/>
    <x v="9"/>
    <x v="4"/>
    <s v="J-III"/>
    <n v="28"/>
    <n v="86"/>
    <n v="3.4104000000000001"/>
    <n v="14"/>
    <n v="1.7052"/>
    <n v="-1.7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2" applyNumberFormats="0" applyBorderFormats="0" applyFontFormats="0" applyPatternFormats="0" applyAlignmentFormats="0" applyWidthHeightFormats="1" dataCaption="-" updatedVersion="3" minRefreshableVersion="3" showCalcMbrs="0" itemPrintTitles="1" createdVersion="3" indent="0" outline="1" outlineData="1" multipleFieldFilters="0" rowHeaderCaption="Скважины">
  <location ref="A5:G22" firstHeaderRow="1" firstDataRow="2" firstDataCol="1" rowPageCount="2" colPageCount="1"/>
  <pivotFields count="11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11">
        <item x="0"/>
        <item x="1"/>
        <item x="6"/>
        <item x="4"/>
        <item x="3"/>
        <item x="8"/>
        <item x="5"/>
        <item x="7"/>
        <item x="9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 defaultSubtotal="0"/>
  </pivotFields>
  <rowFields count="2">
    <field x="3"/>
    <field x="2"/>
  </rowFields>
  <rowItems count="16">
    <i>
      <x/>
    </i>
    <i r="1">
      <x/>
    </i>
    <i r="1">
      <x v="1"/>
    </i>
    <i>
      <x v="1"/>
    </i>
    <i r="1">
      <x v="4"/>
    </i>
    <i r="1">
      <x v="9"/>
    </i>
    <i>
      <x v="2"/>
    </i>
    <i r="1">
      <x v="3"/>
    </i>
    <i r="1">
      <x v="6"/>
    </i>
    <i>
      <x v="3"/>
    </i>
    <i r="1">
      <x v="2"/>
    </i>
    <i r="1">
      <x v="7"/>
    </i>
    <i>
      <x v="4"/>
    </i>
    <i r="1">
      <x v="5"/>
    </i>
    <i r="1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0" hier="-1"/>
    <pageField fld="1" item="0" hier="-1"/>
  </pageFields>
  <dataFields count="6">
    <dataField name=" Qж, м3/сут_x000a_ (до решения)" fld="5" baseField="0" baseItem="0"/>
    <dataField name=" Qж, м3/сут _x000a_(после решения)" fld="8" baseField="0" baseItem="0"/>
    <dataField name=" Обв., % " fld="6" subtotal="average" baseField="0" baseItem="0"/>
    <dataField name=" Qн, т/сут_x000a_(до решения)" fld="7" baseField="0" baseItem="0"/>
    <dataField name=" Qн, т/сут_x000a_(после решения)" fld="9" baseField="0" baseItem="0"/>
    <dataField name=" Доп.добыча нефти, т/сут" fld="10" baseField="0" baseItem="0"/>
  </dataFields>
  <formats count="27">
    <format dxfId="26">
      <pivotArea field="0" type="button" dataOnly="0" labelOnly="1" outline="0" axis="axisPage" fieldPosition="0"/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field="1" type="button" dataOnly="0" labelOnly="1" outline="0" axis="axisPage" fieldPosition="1"/>
    </format>
    <format dxfId="23">
      <pivotArea dataOnly="0" labelOnly="1" outline="0" fieldPosition="0">
        <references count="1">
          <reference field="1" count="0"/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field="1" type="button" dataOnly="0" labelOnly="1" outline="0" axis="axisPage" fieldPosition="1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fieldPosition="0">
        <references count="1">
          <reference field="4294967294" count="3">
            <x v="0"/>
            <x v="2"/>
            <x v="5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">
      <pivotArea field="0" type="button" dataOnly="0" labelOnly="1" outline="0" axis="axisPage" fieldPosition="0"/>
    </format>
    <format dxfId="4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">
      <pivotArea field="1" type="button" dataOnly="0" labelOnly="1" outline="0" axis="axisPage" fieldPosition="1"/>
    </format>
    <format dxfId="2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H17" sqref="H17"/>
    </sheetView>
  </sheetViews>
  <sheetFormatPr defaultRowHeight="19.05" customHeight="1"/>
  <cols>
    <col min="1" max="1" width="8.88671875" style="1"/>
    <col min="2" max="2" width="14.44140625" style="1" customWidth="1"/>
    <col min="3" max="3" width="15.88671875" style="1" customWidth="1"/>
    <col min="4" max="4" width="13.5546875" style="1" customWidth="1"/>
    <col min="5" max="5" width="14.5546875" style="1" customWidth="1"/>
    <col min="6" max="6" width="11.88671875" style="1" customWidth="1"/>
    <col min="7" max="7" width="16.6640625" style="1" customWidth="1"/>
    <col min="8" max="8" width="14.5546875" style="1" customWidth="1"/>
    <col min="9" max="9" width="14.6640625" style="1" customWidth="1"/>
    <col min="10" max="10" width="18.6640625" style="1" customWidth="1"/>
    <col min="11" max="11" width="19.77734375" style="1" customWidth="1"/>
    <col min="12" max="12" width="15.21875" style="1" customWidth="1"/>
    <col min="13" max="16384" width="8.88671875" style="1"/>
  </cols>
  <sheetData>
    <row r="1" spans="2:12" ht="19.05" customHeight="1" thickBot="1"/>
    <row r="2" spans="2:12" ht="33.6" customHeight="1" thickBot="1">
      <c r="B2" s="4" t="s">
        <v>2</v>
      </c>
      <c r="C2" s="4" t="s">
        <v>1</v>
      </c>
      <c r="D2" s="4" t="s">
        <v>0</v>
      </c>
      <c r="E2" s="4" t="s">
        <v>23</v>
      </c>
      <c r="F2" s="4" t="s">
        <v>14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9" t="s">
        <v>25</v>
      </c>
    </row>
    <row r="3" spans="2:12" ht="19.05" customHeight="1">
      <c r="B3" s="2" t="s">
        <v>3</v>
      </c>
      <c r="C3" s="2" t="s">
        <v>17</v>
      </c>
      <c r="D3" s="2" t="s">
        <v>4</v>
      </c>
      <c r="E3" s="2">
        <v>1</v>
      </c>
      <c r="F3" s="2" t="s">
        <v>15</v>
      </c>
      <c r="G3" s="2">
        <v>11.7</v>
      </c>
      <c r="H3" s="2">
        <v>88</v>
      </c>
      <c r="I3" s="6">
        <f t="shared" ref="I3:I12" si="0">G3*(100-H3)*0.87/100</f>
        <v>1.2214799999999999</v>
      </c>
      <c r="J3" s="6">
        <f>G3-(G3*0.5)</f>
        <v>5.85</v>
      </c>
      <c r="K3" s="6">
        <f>J3*(100-H3)*0.87/100</f>
        <v>0.61073999999999995</v>
      </c>
      <c r="L3" s="6">
        <f t="shared" ref="L3:L12" si="1">K3-I3</f>
        <v>-0.61073999999999995</v>
      </c>
    </row>
    <row r="4" spans="2:12" ht="19.05" customHeight="1">
      <c r="B4" s="5" t="s">
        <v>3</v>
      </c>
      <c r="C4" s="5" t="s">
        <v>17</v>
      </c>
      <c r="D4" s="5" t="s">
        <v>5</v>
      </c>
      <c r="E4" s="5">
        <v>1</v>
      </c>
      <c r="F4" s="5" t="s">
        <v>15</v>
      </c>
      <c r="G4" s="5">
        <v>9.9</v>
      </c>
      <c r="H4" s="5">
        <v>45</v>
      </c>
      <c r="I4" s="7">
        <f t="shared" si="0"/>
        <v>4.7371499999999997</v>
      </c>
      <c r="J4" s="7">
        <f>G4+(G4*0.5)</f>
        <v>14.850000000000001</v>
      </c>
      <c r="K4" s="7">
        <f t="shared" ref="K4:K12" si="2">J4*(100-H4)*0.87/100</f>
        <v>7.1057250000000014</v>
      </c>
      <c r="L4" s="7">
        <f t="shared" si="1"/>
        <v>2.3685750000000017</v>
      </c>
    </row>
    <row r="5" spans="2:12" ht="19.05" customHeight="1">
      <c r="B5" s="5" t="s">
        <v>3</v>
      </c>
      <c r="C5" s="5" t="s">
        <v>17</v>
      </c>
      <c r="D5" s="5" t="s">
        <v>6</v>
      </c>
      <c r="E5" s="5">
        <v>2</v>
      </c>
      <c r="F5" s="5" t="s">
        <v>16</v>
      </c>
      <c r="G5" s="5">
        <v>11</v>
      </c>
      <c r="H5" s="5">
        <v>23</v>
      </c>
      <c r="I5" s="7">
        <f t="shared" si="0"/>
        <v>7.3689</v>
      </c>
      <c r="J5" s="7">
        <f>G5+(G5*0.5)</f>
        <v>16.5</v>
      </c>
      <c r="K5" s="7">
        <f t="shared" si="2"/>
        <v>11.05335</v>
      </c>
      <c r="L5" s="7">
        <f t="shared" si="1"/>
        <v>3.68445</v>
      </c>
    </row>
    <row r="6" spans="2:12" ht="19.05" customHeight="1">
      <c r="B6" s="5" t="s">
        <v>3</v>
      </c>
      <c r="C6" s="5" t="s">
        <v>17</v>
      </c>
      <c r="D6" s="5" t="s">
        <v>7</v>
      </c>
      <c r="E6" s="5">
        <v>2</v>
      </c>
      <c r="F6" s="5" t="s">
        <v>16</v>
      </c>
      <c r="G6" s="5">
        <v>11</v>
      </c>
      <c r="H6" s="5">
        <v>84</v>
      </c>
      <c r="I6" s="7">
        <f t="shared" si="0"/>
        <v>1.5312000000000001</v>
      </c>
      <c r="J6" s="7">
        <f>G6-(G6*0.5)</f>
        <v>5.5</v>
      </c>
      <c r="K6" s="7">
        <f t="shared" si="2"/>
        <v>0.76560000000000006</v>
      </c>
      <c r="L6" s="7">
        <f t="shared" si="1"/>
        <v>-0.76560000000000006</v>
      </c>
    </row>
    <row r="7" spans="2:12" ht="19.05" customHeight="1">
      <c r="B7" s="5" t="s">
        <v>3</v>
      </c>
      <c r="C7" s="5" t="s">
        <v>17</v>
      </c>
      <c r="D7" s="5" t="s">
        <v>8</v>
      </c>
      <c r="E7" s="5">
        <v>3</v>
      </c>
      <c r="F7" s="5" t="s">
        <v>16</v>
      </c>
      <c r="G7" s="5">
        <v>13.9</v>
      </c>
      <c r="H7" s="5">
        <v>25</v>
      </c>
      <c r="I7" s="7">
        <f t="shared" si="0"/>
        <v>9.0697500000000009</v>
      </c>
      <c r="J7" s="7">
        <f>G7+(G7*0.5)</f>
        <v>20.85</v>
      </c>
      <c r="K7" s="7">
        <f t="shared" si="2"/>
        <v>13.604625</v>
      </c>
      <c r="L7" s="7">
        <f t="shared" si="1"/>
        <v>4.5348749999999995</v>
      </c>
    </row>
    <row r="8" spans="2:12" ht="19.05" customHeight="1">
      <c r="B8" s="5" t="s">
        <v>3</v>
      </c>
      <c r="C8" s="5" t="s">
        <v>17</v>
      </c>
      <c r="D8" s="5" t="s">
        <v>9</v>
      </c>
      <c r="E8" s="5">
        <v>3</v>
      </c>
      <c r="F8" s="5" t="s">
        <v>16</v>
      </c>
      <c r="G8" s="5">
        <v>15</v>
      </c>
      <c r="H8" s="5">
        <v>88</v>
      </c>
      <c r="I8" s="7">
        <f t="shared" si="0"/>
        <v>1.5659999999999998</v>
      </c>
      <c r="J8" s="7">
        <f>G8-(G8*0.5)</f>
        <v>7.5</v>
      </c>
      <c r="K8" s="7">
        <f t="shared" si="2"/>
        <v>0.78299999999999992</v>
      </c>
      <c r="L8" s="7">
        <f t="shared" si="1"/>
        <v>-0.78299999999999992</v>
      </c>
    </row>
    <row r="9" spans="2:12" ht="19.05" customHeight="1">
      <c r="B9" s="5" t="s">
        <v>3</v>
      </c>
      <c r="C9" s="5" t="s">
        <v>17</v>
      </c>
      <c r="D9" s="5" t="s">
        <v>10</v>
      </c>
      <c r="E9" s="5">
        <v>4</v>
      </c>
      <c r="F9" s="5" t="s">
        <v>15</v>
      </c>
      <c r="G9" s="5">
        <v>13.4</v>
      </c>
      <c r="H9" s="5">
        <v>80</v>
      </c>
      <c r="I9" s="7">
        <f t="shared" si="0"/>
        <v>2.3315999999999999</v>
      </c>
      <c r="J9" s="7">
        <f>G9-(G9*0.5)</f>
        <v>6.7</v>
      </c>
      <c r="K9" s="7">
        <f t="shared" si="2"/>
        <v>1.1657999999999999</v>
      </c>
      <c r="L9" s="7">
        <f t="shared" si="1"/>
        <v>-1.1657999999999999</v>
      </c>
    </row>
    <row r="10" spans="2:12" ht="19.05" customHeight="1">
      <c r="B10" s="5" t="s">
        <v>3</v>
      </c>
      <c r="C10" s="5" t="s">
        <v>17</v>
      </c>
      <c r="D10" s="5" t="s">
        <v>11</v>
      </c>
      <c r="E10" s="5">
        <v>4</v>
      </c>
      <c r="F10" s="5" t="s">
        <v>15</v>
      </c>
      <c r="G10" s="5">
        <v>13</v>
      </c>
      <c r="H10" s="5">
        <v>16</v>
      </c>
      <c r="I10" s="7">
        <f t="shared" si="0"/>
        <v>9.5003999999999991</v>
      </c>
      <c r="J10" s="7">
        <f>G10+(G10*0.5)</f>
        <v>19.5</v>
      </c>
      <c r="K10" s="7">
        <f t="shared" si="2"/>
        <v>14.250599999999999</v>
      </c>
      <c r="L10" s="7">
        <f t="shared" si="1"/>
        <v>4.7501999999999995</v>
      </c>
    </row>
    <row r="11" spans="2:12" ht="19.05" customHeight="1">
      <c r="B11" s="5" t="s">
        <v>3</v>
      </c>
      <c r="C11" s="5" t="s">
        <v>17</v>
      </c>
      <c r="D11" s="5" t="s">
        <v>12</v>
      </c>
      <c r="E11" s="5">
        <v>5</v>
      </c>
      <c r="F11" s="5" t="s">
        <v>15</v>
      </c>
      <c r="G11" s="5">
        <v>26</v>
      </c>
      <c r="H11" s="5">
        <v>70</v>
      </c>
      <c r="I11" s="7">
        <f t="shared" si="0"/>
        <v>6.7860000000000005</v>
      </c>
      <c r="J11" s="7">
        <f>G11+(G11*0.5)</f>
        <v>39</v>
      </c>
      <c r="K11" s="7">
        <f t="shared" si="2"/>
        <v>10.179</v>
      </c>
      <c r="L11" s="7">
        <f t="shared" si="1"/>
        <v>3.3929999999999998</v>
      </c>
    </row>
    <row r="12" spans="2:12" ht="19.05" customHeight="1" thickBot="1">
      <c r="B12" s="3" t="s">
        <v>3</v>
      </c>
      <c r="C12" s="3" t="s">
        <v>17</v>
      </c>
      <c r="D12" s="3" t="s">
        <v>13</v>
      </c>
      <c r="E12" s="3">
        <v>5</v>
      </c>
      <c r="F12" s="3" t="s">
        <v>15</v>
      </c>
      <c r="G12" s="3">
        <v>28</v>
      </c>
      <c r="H12" s="3">
        <v>86</v>
      </c>
      <c r="I12" s="8">
        <f t="shared" si="0"/>
        <v>3.4104000000000001</v>
      </c>
      <c r="J12" s="8">
        <f>G12-(G12*0.5)</f>
        <v>14</v>
      </c>
      <c r="K12" s="8">
        <f t="shared" si="2"/>
        <v>1.7052</v>
      </c>
      <c r="L12" s="8">
        <f t="shared" si="1"/>
        <v>-1.7052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G7" sqref="G7"/>
    </sheetView>
  </sheetViews>
  <sheetFormatPr defaultRowHeight="13.2"/>
  <cols>
    <col min="1" max="1" width="18" style="1" customWidth="1"/>
    <col min="2" max="2" width="18.33203125" style="1" customWidth="1"/>
    <col min="3" max="3" width="18.6640625" style="1" customWidth="1"/>
    <col min="4" max="4" width="14.109375" style="1" customWidth="1"/>
    <col min="5" max="6" width="17" style="1" customWidth="1"/>
    <col min="7" max="7" width="14.109375" style="1" customWidth="1"/>
    <col min="8" max="16384" width="8.88671875" style="1"/>
  </cols>
  <sheetData>
    <row r="1" spans="1:14" ht="15" thickBot="1">
      <c r="A1"/>
      <c r="B1"/>
    </row>
    <row r="2" spans="1:14" ht="13.8" thickBot="1">
      <c r="A2" s="37" t="s">
        <v>2</v>
      </c>
      <c r="B2" s="39" t="s">
        <v>3</v>
      </c>
    </row>
    <row r="3" spans="1:14" ht="13.8" thickBot="1">
      <c r="A3" s="37" t="s">
        <v>1</v>
      </c>
      <c r="B3" s="39" t="s">
        <v>17</v>
      </c>
    </row>
    <row r="4" spans="1:14" ht="15" thickBot="1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thickBot="1">
      <c r="A5" s="33"/>
      <c r="B5" s="34" t="s">
        <v>33</v>
      </c>
      <c r="C5" s="33"/>
      <c r="D5" s="33"/>
      <c r="E5" s="33"/>
      <c r="F5" s="33"/>
      <c r="G5" s="33"/>
      <c r="H5"/>
      <c r="I5"/>
      <c r="J5"/>
      <c r="K5"/>
      <c r="L5"/>
      <c r="M5"/>
      <c r="N5"/>
    </row>
    <row r="6" spans="1:14" ht="29.4" customHeight="1" thickBot="1">
      <c r="A6" s="37" t="s">
        <v>26</v>
      </c>
      <c r="B6" s="38" t="s">
        <v>28</v>
      </c>
      <c r="C6" s="38" t="s">
        <v>30</v>
      </c>
      <c r="D6" s="38" t="s">
        <v>29</v>
      </c>
      <c r="E6" s="38" t="s">
        <v>31</v>
      </c>
      <c r="F6" s="38" t="s">
        <v>32</v>
      </c>
      <c r="G6" s="38" t="s">
        <v>27</v>
      </c>
      <c r="H6"/>
      <c r="I6"/>
      <c r="J6"/>
      <c r="K6"/>
      <c r="L6"/>
      <c r="M6"/>
      <c r="N6"/>
    </row>
    <row r="7" spans="1:14" ht="14.4">
      <c r="A7" s="35">
        <v>1</v>
      </c>
      <c r="B7" s="36">
        <v>21.6</v>
      </c>
      <c r="C7" s="36">
        <v>20.700000000000003</v>
      </c>
      <c r="D7" s="36">
        <v>66.5</v>
      </c>
      <c r="E7" s="36">
        <v>5.9586299999999994</v>
      </c>
      <c r="F7" s="36">
        <v>7.7164650000000012</v>
      </c>
      <c r="G7" s="36">
        <v>1.7578350000000018</v>
      </c>
      <c r="H7"/>
      <c r="I7"/>
      <c r="J7"/>
    </row>
    <row r="8" spans="1:14" ht="14.4">
      <c r="A8" s="35" t="s">
        <v>4</v>
      </c>
      <c r="B8" s="36">
        <v>11.7</v>
      </c>
      <c r="C8" s="36">
        <v>5.85</v>
      </c>
      <c r="D8" s="36">
        <v>88</v>
      </c>
      <c r="E8" s="36">
        <v>1.2214799999999999</v>
      </c>
      <c r="F8" s="36">
        <v>0.61073999999999995</v>
      </c>
      <c r="G8" s="36">
        <v>-0.61073999999999995</v>
      </c>
      <c r="H8"/>
      <c r="I8"/>
      <c r="J8"/>
    </row>
    <row r="9" spans="1:14" ht="14.4">
      <c r="A9" s="35" t="s">
        <v>5</v>
      </c>
      <c r="B9" s="36">
        <v>9.9</v>
      </c>
      <c r="C9" s="36">
        <v>14.850000000000001</v>
      </c>
      <c r="D9" s="36">
        <v>45</v>
      </c>
      <c r="E9" s="36">
        <v>4.7371499999999997</v>
      </c>
      <c r="F9" s="36">
        <v>7.1057250000000014</v>
      </c>
      <c r="G9" s="36">
        <v>2.3685750000000017</v>
      </c>
      <c r="H9"/>
      <c r="I9"/>
      <c r="J9"/>
    </row>
    <row r="10" spans="1:14" ht="14.4">
      <c r="A10" s="35">
        <v>2</v>
      </c>
      <c r="B10" s="36">
        <v>22</v>
      </c>
      <c r="C10" s="36">
        <v>22</v>
      </c>
      <c r="D10" s="36">
        <v>53.5</v>
      </c>
      <c r="E10" s="36">
        <v>8.9001000000000001</v>
      </c>
      <c r="F10" s="36">
        <v>11.818950000000001</v>
      </c>
      <c r="G10" s="36">
        <v>2.9188499999999999</v>
      </c>
      <c r="H10"/>
      <c r="I10"/>
      <c r="J10"/>
    </row>
    <row r="11" spans="1:14" ht="14.4">
      <c r="A11" s="35" t="s">
        <v>7</v>
      </c>
      <c r="B11" s="36">
        <v>11</v>
      </c>
      <c r="C11" s="36">
        <v>5.5</v>
      </c>
      <c r="D11" s="36">
        <v>84</v>
      </c>
      <c r="E11" s="36">
        <v>1.5312000000000001</v>
      </c>
      <c r="F11" s="36">
        <v>0.76560000000000006</v>
      </c>
      <c r="G11" s="36">
        <v>-0.76560000000000006</v>
      </c>
      <c r="H11"/>
      <c r="I11"/>
      <c r="J11"/>
    </row>
    <row r="12" spans="1:14">
      <c r="A12" s="35" t="s">
        <v>6</v>
      </c>
      <c r="B12" s="36">
        <v>11</v>
      </c>
      <c r="C12" s="36">
        <v>16.5</v>
      </c>
      <c r="D12" s="36">
        <v>23</v>
      </c>
      <c r="E12" s="36">
        <v>7.3689</v>
      </c>
      <c r="F12" s="36">
        <v>11.05335</v>
      </c>
      <c r="G12" s="36">
        <v>3.68445</v>
      </c>
    </row>
    <row r="13" spans="1:14">
      <c r="A13" s="35">
        <v>3</v>
      </c>
      <c r="B13" s="36">
        <v>28.9</v>
      </c>
      <c r="C13" s="36">
        <v>28.35</v>
      </c>
      <c r="D13" s="36">
        <v>56.5</v>
      </c>
      <c r="E13" s="36">
        <v>10.635750000000002</v>
      </c>
      <c r="F13" s="36">
        <v>14.387625</v>
      </c>
      <c r="G13" s="36">
        <v>3.7518749999999996</v>
      </c>
    </row>
    <row r="14" spans="1:14">
      <c r="A14" s="35" t="s">
        <v>8</v>
      </c>
      <c r="B14" s="36">
        <v>13.9</v>
      </c>
      <c r="C14" s="36">
        <v>20.85</v>
      </c>
      <c r="D14" s="36">
        <v>25</v>
      </c>
      <c r="E14" s="36">
        <v>9.0697500000000009</v>
      </c>
      <c r="F14" s="36">
        <v>13.604625</v>
      </c>
      <c r="G14" s="36">
        <v>4.5348749999999995</v>
      </c>
    </row>
    <row r="15" spans="1:14">
      <c r="A15" s="35" t="s">
        <v>9</v>
      </c>
      <c r="B15" s="36">
        <v>15</v>
      </c>
      <c r="C15" s="36">
        <v>7.5</v>
      </c>
      <c r="D15" s="36">
        <v>88</v>
      </c>
      <c r="E15" s="36">
        <v>1.5659999999999998</v>
      </c>
      <c r="F15" s="36">
        <v>0.78299999999999992</v>
      </c>
      <c r="G15" s="36">
        <v>-0.78299999999999992</v>
      </c>
    </row>
    <row r="16" spans="1:14">
      <c r="A16" s="35">
        <v>4</v>
      </c>
      <c r="B16" s="36">
        <v>26.4</v>
      </c>
      <c r="C16" s="36">
        <v>26.2</v>
      </c>
      <c r="D16" s="36">
        <v>48</v>
      </c>
      <c r="E16" s="36">
        <v>11.831999999999999</v>
      </c>
      <c r="F16" s="36">
        <v>15.416399999999999</v>
      </c>
      <c r="G16" s="36">
        <v>3.5843999999999996</v>
      </c>
    </row>
    <row r="17" spans="1:7">
      <c r="A17" s="35" t="s">
        <v>10</v>
      </c>
      <c r="B17" s="36">
        <v>13.4</v>
      </c>
      <c r="C17" s="36">
        <v>6.7</v>
      </c>
      <c r="D17" s="36">
        <v>80</v>
      </c>
      <c r="E17" s="36">
        <v>2.3315999999999999</v>
      </c>
      <c r="F17" s="36">
        <v>1.1657999999999999</v>
      </c>
      <c r="G17" s="36">
        <v>-1.1657999999999999</v>
      </c>
    </row>
    <row r="18" spans="1:7">
      <c r="A18" s="35" t="s">
        <v>11</v>
      </c>
      <c r="B18" s="36">
        <v>13</v>
      </c>
      <c r="C18" s="36">
        <v>19.5</v>
      </c>
      <c r="D18" s="36">
        <v>16</v>
      </c>
      <c r="E18" s="36">
        <v>9.5003999999999991</v>
      </c>
      <c r="F18" s="36">
        <v>14.250599999999999</v>
      </c>
      <c r="G18" s="36">
        <v>4.7501999999999995</v>
      </c>
    </row>
    <row r="19" spans="1:7">
      <c r="A19" s="35">
        <v>5</v>
      </c>
      <c r="B19" s="36">
        <v>54</v>
      </c>
      <c r="C19" s="36">
        <v>53</v>
      </c>
      <c r="D19" s="36">
        <v>78</v>
      </c>
      <c r="E19" s="36">
        <v>10.196400000000001</v>
      </c>
      <c r="F19" s="36">
        <v>11.8842</v>
      </c>
      <c r="G19" s="36">
        <v>1.6877999999999997</v>
      </c>
    </row>
    <row r="20" spans="1:7">
      <c r="A20" s="35" t="s">
        <v>12</v>
      </c>
      <c r="B20" s="36">
        <v>26</v>
      </c>
      <c r="C20" s="36">
        <v>39</v>
      </c>
      <c r="D20" s="36">
        <v>70</v>
      </c>
      <c r="E20" s="36">
        <v>6.7860000000000005</v>
      </c>
      <c r="F20" s="36">
        <v>10.179</v>
      </c>
      <c r="G20" s="36">
        <v>3.3929999999999998</v>
      </c>
    </row>
    <row r="21" spans="1:7" ht="13.8" thickBot="1">
      <c r="A21" s="35" t="s">
        <v>13</v>
      </c>
      <c r="B21" s="36">
        <v>28</v>
      </c>
      <c r="C21" s="36">
        <v>14</v>
      </c>
      <c r="D21" s="36">
        <v>86</v>
      </c>
      <c r="E21" s="36">
        <v>3.4104000000000001</v>
      </c>
      <c r="F21" s="36">
        <v>1.7052</v>
      </c>
      <c r="G21" s="36">
        <v>-1.7052</v>
      </c>
    </row>
    <row r="22" spans="1:7" ht="13.8" thickBot="1">
      <c r="A22" s="39" t="s">
        <v>24</v>
      </c>
      <c r="B22" s="40">
        <v>152.9</v>
      </c>
      <c r="C22" s="40">
        <v>150.25</v>
      </c>
      <c r="D22" s="40">
        <v>60.5</v>
      </c>
      <c r="E22" s="40">
        <v>47.522880000000001</v>
      </c>
      <c r="F22" s="40">
        <v>61.223639999999996</v>
      </c>
      <c r="G22" s="40">
        <v>13.700760000000004</v>
      </c>
    </row>
    <row r="23" spans="1:7" ht="14.4">
      <c r="A23"/>
      <c r="B23"/>
    </row>
    <row r="24" spans="1:7" ht="14.4">
      <c r="A24"/>
      <c r="B24"/>
    </row>
    <row r="25" spans="1:7" ht="14.4">
      <c r="A25"/>
      <c r="B25"/>
    </row>
    <row r="26" spans="1:7" ht="14.4">
      <c r="A26"/>
      <c r="B26"/>
    </row>
    <row r="27" spans="1:7" ht="14.4">
      <c r="A27"/>
      <c r="B27"/>
    </row>
    <row r="28" spans="1:7" ht="14.4">
      <c r="A28"/>
      <c r="B28"/>
    </row>
    <row r="29" spans="1:7" ht="14.4">
      <c r="A29"/>
      <c r="B29"/>
    </row>
    <row r="30" spans="1:7" ht="14.4">
      <c r="A30"/>
      <c r="B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8"/>
  <sheetViews>
    <sheetView tabSelected="1" workbookViewId="0">
      <selection activeCell="T10" sqref="T10"/>
    </sheetView>
  </sheetViews>
  <sheetFormatPr defaultRowHeight="16.95" customHeight="1"/>
  <cols>
    <col min="1" max="1" width="8.88671875" style="10"/>
    <col min="2" max="2" width="4.44140625" style="10" customWidth="1"/>
    <col min="3" max="3" width="8.88671875" style="10"/>
    <col min="4" max="4" width="12.44140625" style="10" customWidth="1"/>
    <col min="5" max="5" width="14.5546875" style="10" customWidth="1"/>
    <col min="6" max="6" width="1.6640625" style="10" customWidth="1"/>
    <col min="7" max="7" width="2.21875" style="10" customWidth="1"/>
    <col min="8" max="13" width="8.88671875" style="10"/>
    <col min="14" max="14" width="32.77734375" style="10" customWidth="1"/>
    <col min="15" max="15" width="2.44140625" style="10" customWidth="1"/>
    <col min="16" max="16384" width="8.88671875" style="10"/>
  </cols>
  <sheetData>
    <row r="1" spans="2:15" ht="16.95" customHeight="1" thickBot="1"/>
    <row r="2" spans="2:15" ht="12" customHeight="1" thickTop="1" thickBot="1">
      <c r="B2" s="11"/>
      <c r="C2" s="12"/>
      <c r="D2" s="12"/>
      <c r="E2" s="12"/>
      <c r="F2" s="13"/>
      <c r="G2" s="12"/>
      <c r="H2" s="12"/>
      <c r="I2" s="12"/>
      <c r="J2" s="12"/>
      <c r="K2" s="12"/>
      <c r="L2" s="12"/>
      <c r="M2" s="12"/>
      <c r="N2" s="12"/>
      <c r="O2" s="13"/>
    </row>
    <row r="3" spans="2:15" ht="16.95" customHeight="1">
      <c r="B3" s="14"/>
      <c r="C3" s="15"/>
      <c r="D3" s="15"/>
      <c r="E3" s="15"/>
      <c r="F3" s="16"/>
      <c r="G3" s="15"/>
      <c r="H3" s="17"/>
      <c r="I3" s="18"/>
      <c r="J3" s="18"/>
      <c r="K3" s="18"/>
      <c r="L3" s="18"/>
      <c r="M3" s="18"/>
      <c r="N3" s="19"/>
      <c r="O3" s="16"/>
    </row>
    <row r="4" spans="2:15" ht="16.95" customHeight="1">
      <c r="B4" s="14"/>
      <c r="C4" s="15"/>
      <c r="D4" s="15"/>
      <c r="E4" s="15"/>
      <c r="F4" s="16"/>
      <c r="G4" s="15"/>
      <c r="H4" s="20"/>
      <c r="J4" s="15"/>
      <c r="K4" s="15"/>
      <c r="L4" s="15"/>
      <c r="M4" s="15"/>
      <c r="N4" s="21"/>
      <c r="O4" s="16"/>
    </row>
    <row r="5" spans="2:15" ht="16.95" customHeight="1">
      <c r="B5" s="14"/>
      <c r="C5" s="23"/>
      <c r="D5" s="23"/>
      <c r="E5" s="23"/>
      <c r="F5" s="41"/>
      <c r="G5" s="15"/>
      <c r="H5" s="20"/>
      <c r="I5" s="15"/>
      <c r="J5" s="15"/>
      <c r="K5" s="15"/>
      <c r="L5" s="15"/>
      <c r="M5" s="15"/>
      <c r="N5" s="21"/>
      <c r="O5" s="16"/>
    </row>
    <row r="6" spans="2:15" ht="16.95" customHeight="1">
      <c r="B6" s="22"/>
      <c r="C6" s="43">
        <v>13.7</v>
      </c>
      <c r="D6" s="44" t="s">
        <v>34</v>
      </c>
      <c r="E6" s="44"/>
      <c r="F6" s="42"/>
      <c r="G6" s="23"/>
      <c r="H6" s="24"/>
      <c r="I6" s="23"/>
      <c r="J6" s="23"/>
      <c r="K6" s="23"/>
      <c r="L6" s="23"/>
      <c r="M6" s="23"/>
      <c r="N6" s="25"/>
      <c r="O6" s="26"/>
    </row>
    <row r="7" spans="2:15" ht="16.95" customHeight="1">
      <c r="B7" s="22"/>
      <c r="C7" s="43"/>
      <c r="D7" s="44"/>
      <c r="E7" s="44"/>
      <c r="F7" s="42"/>
      <c r="G7" s="23"/>
      <c r="H7" s="24"/>
      <c r="I7" s="23"/>
      <c r="J7" s="23"/>
      <c r="K7" s="23"/>
      <c r="L7" s="23"/>
      <c r="M7" s="23"/>
      <c r="N7" s="25"/>
      <c r="O7" s="26"/>
    </row>
    <row r="8" spans="2:15" ht="16.95" customHeight="1">
      <c r="B8" s="22"/>
      <c r="C8" s="23"/>
      <c r="D8" s="23"/>
      <c r="E8" s="23"/>
      <c r="F8" s="26"/>
      <c r="G8" s="23"/>
      <c r="H8" s="24"/>
      <c r="I8" s="23"/>
      <c r="J8" s="23"/>
      <c r="K8" s="23"/>
      <c r="L8" s="23"/>
      <c r="M8" s="23"/>
      <c r="N8" s="25"/>
      <c r="O8" s="26"/>
    </row>
    <row r="9" spans="2:15" ht="16.95" customHeight="1">
      <c r="B9" s="22"/>
      <c r="C9" s="23"/>
      <c r="D9" s="23"/>
      <c r="E9" s="23"/>
      <c r="F9" s="41"/>
      <c r="G9" s="23"/>
      <c r="H9" s="24"/>
      <c r="I9" s="23"/>
      <c r="J9" s="15"/>
      <c r="K9" s="23"/>
      <c r="L9" s="23"/>
      <c r="M9" s="23"/>
      <c r="N9" s="25"/>
      <c r="O9" s="26"/>
    </row>
    <row r="10" spans="2:15" ht="16.95" customHeight="1">
      <c r="B10" s="22"/>
      <c r="C10" s="23"/>
      <c r="D10" s="23"/>
      <c r="E10" s="23"/>
      <c r="F10" s="41"/>
      <c r="G10" s="23"/>
      <c r="H10" s="24"/>
      <c r="I10" s="23"/>
      <c r="J10" s="23"/>
      <c r="K10" s="23"/>
      <c r="L10" s="23"/>
      <c r="M10" s="23"/>
      <c r="N10" s="25"/>
      <c r="O10" s="26"/>
    </row>
    <row r="11" spans="2:15" ht="16.95" customHeight="1">
      <c r="B11" s="22"/>
      <c r="C11" s="43">
        <v>5</v>
      </c>
      <c r="D11" s="44" t="s">
        <v>35</v>
      </c>
      <c r="E11" s="44"/>
      <c r="F11" s="42"/>
      <c r="G11" s="23"/>
      <c r="H11" s="24"/>
      <c r="I11" s="23"/>
      <c r="J11" s="23"/>
      <c r="K11" s="23"/>
      <c r="L11" s="23"/>
      <c r="M11" s="23"/>
      <c r="N11" s="25"/>
      <c r="O11" s="26"/>
    </row>
    <row r="12" spans="2:15" ht="16.95" customHeight="1">
      <c r="B12" s="22"/>
      <c r="C12" s="43"/>
      <c r="D12" s="44"/>
      <c r="E12" s="44"/>
      <c r="F12" s="42"/>
      <c r="G12" s="23"/>
      <c r="H12" s="24"/>
      <c r="I12" s="23"/>
      <c r="J12" s="23"/>
      <c r="K12" s="23"/>
      <c r="L12" s="23"/>
      <c r="M12" s="23"/>
      <c r="N12" s="25"/>
      <c r="O12" s="26"/>
    </row>
    <row r="13" spans="2:15" ht="16.95" customHeight="1">
      <c r="B13" s="22"/>
      <c r="C13" s="23"/>
      <c r="D13" s="23"/>
      <c r="E13" s="23"/>
      <c r="F13" s="26"/>
      <c r="G13" s="23"/>
      <c r="H13" s="24"/>
      <c r="I13" s="23"/>
      <c r="J13" s="23"/>
      <c r="K13" s="23"/>
      <c r="L13" s="23"/>
      <c r="M13" s="23"/>
      <c r="N13" s="25"/>
      <c r="O13" s="26"/>
    </row>
    <row r="14" spans="2:15" ht="16.95" customHeight="1">
      <c r="B14" s="22"/>
      <c r="C14" s="23"/>
      <c r="D14" s="23"/>
      <c r="E14" s="23"/>
      <c r="F14" s="26"/>
      <c r="G14" s="23"/>
      <c r="H14" s="24"/>
      <c r="I14" s="23"/>
      <c r="J14" s="23"/>
      <c r="K14" s="23"/>
      <c r="L14" s="23"/>
      <c r="M14" s="23"/>
      <c r="N14" s="25"/>
      <c r="O14" s="26"/>
    </row>
    <row r="15" spans="2:15" ht="16.95" customHeight="1">
      <c r="B15" s="22"/>
      <c r="C15" s="23"/>
      <c r="D15" s="23"/>
      <c r="E15" s="23"/>
      <c r="F15" s="26"/>
      <c r="G15" s="23"/>
      <c r="H15" s="24"/>
      <c r="I15" s="23"/>
      <c r="J15" s="23"/>
      <c r="K15" s="23"/>
      <c r="L15" s="23"/>
      <c r="M15" s="23"/>
      <c r="N15" s="25"/>
      <c r="O15" s="26"/>
    </row>
    <row r="16" spans="2:15" ht="16.95" customHeight="1" thickBot="1">
      <c r="B16" s="22"/>
      <c r="C16" s="23"/>
      <c r="D16" s="23"/>
      <c r="E16" s="23"/>
      <c r="F16" s="26"/>
      <c r="G16" s="23"/>
      <c r="H16" s="27"/>
      <c r="I16" s="28"/>
      <c r="J16" s="28"/>
      <c r="K16" s="28"/>
      <c r="L16" s="28"/>
      <c r="M16" s="28"/>
      <c r="N16" s="29"/>
      <c r="O16" s="26"/>
    </row>
    <row r="17" spans="2:15" ht="12" customHeight="1" thickBot="1">
      <c r="B17" s="30"/>
      <c r="C17" s="31"/>
      <c r="D17" s="31"/>
      <c r="E17" s="31"/>
      <c r="F17" s="32"/>
      <c r="G17" s="31"/>
      <c r="H17" s="31"/>
      <c r="I17" s="31"/>
      <c r="J17" s="31"/>
      <c r="K17" s="31"/>
      <c r="L17" s="31"/>
      <c r="M17" s="31"/>
      <c r="N17" s="31"/>
      <c r="O17" s="32"/>
    </row>
    <row r="18" spans="2:15" ht="16.95" customHeight="1" thickTop="1"/>
  </sheetData>
  <mergeCells count="4">
    <mergeCell ref="C6:C7"/>
    <mergeCell ref="C11:C12"/>
    <mergeCell ref="D6:E7"/>
    <mergeCell ref="D11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</vt:lpstr>
      <vt:lpstr>макет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2019-08-06T12:00:35Z</dcterms:modified>
</cp:coreProperties>
</file>