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(Замерная добыча)" sheetId="1" r:id="rId4"/>
    <sheet state="visible" name="Таблица (Парковая добыча)" sheetId="2" r:id="rId5"/>
    <sheet state="visible" name="Таблица (Обратный расчет)" sheetId="3" r:id="rId6"/>
    <sheet state="visible" name="Таблица (Плотность нефти)" sheetId="4" r:id="rId7"/>
    <sheet state="visible" name="макет" sheetId="5" r:id="rId8"/>
  </sheets>
  <definedNames>
    <definedName hidden="1" localSheetId="2" name="_xlnm._FilterDatabase">'Таблица (Обратный расчет)'!$B$2:$I$178</definedName>
    <definedName hidden="1" localSheetId="0" name="_xlnm._FilterDatabase">'Таблица (Замерная добыча)'!$B$2:$T$1124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<sst xmlns="http://schemas.openxmlformats.org/spreadsheetml/2006/main" count="2650" uniqueCount="95">
  <si>
    <t>Дата</t>
  </si>
  <si>
    <t>М/р</t>
  </si>
  <si>
    <t>Остаток жидкости на начало суток, м3</t>
  </si>
  <si>
    <t>Остаток жидкости на конец суток, м3</t>
  </si>
  <si>
    <t>Замерная добыча жидкости, т</t>
  </si>
  <si>
    <t>Скв</t>
  </si>
  <si>
    <t>Обв, %</t>
  </si>
  <si>
    <t>Замерная добыча нефти, т</t>
  </si>
  <si>
    <t>t замера, ч</t>
  </si>
  <si>
    <t>Добыча по весам (брутто), т</t>
  </si>
  <si>
    <t>Парковая добыча жидкости, т</t>
  </si>
  <si>
    <t>Замер, м3</t>
  </si>
  <si>
    <t>Добыча по весам (нетто), т</t>
  </si>
  <si>
    <t>Парковая добыча нефти, т</t>
  </si>
  <si>
    <t>Собственные нужды, т</t>
  </si>
  <si>
    <t>Объем откачки воды, т</t>
  </si>
  <si>
    <t>Простои, ч</t>
  </si>
  <si>
    <t>Парковый к-т по жидкости</t>
  </si>
  <si>
    <t>Остаток жидкости на начало суток, т</t>
  </si>
  <si>
    <t>Парковый к-т по нефти</t>
  </si>
  <si>
    <t>Qг, м3/сут</t>
  </si>
  <si>
    <t>Тех.режим (жидкость), т</t>
  </si>
  <si>
    <t>Тех.режим (нефть), т</t>
  </si>
  <si>
    <t>Qж, м3/сут</t>
  </si>
  <si>
    <t>Остаток жидкости на конец суток, т</t>
  </si>
  <si>
    <t>Qн, м3/сут</t>
  </si>
  <si>
    <t>Qн, т/сут</t>
  </si>
  <si>
    <t>Qж, т/сут</t>
  </si>
  <si>
    <t>Qн, bbl/сут</t>
  </si>
  <si>
    <t>Потери жидкости, т</t>
  </si>
  <si>
    <t>Потери нефти, т</t>
  </si>
  <si>
    <t>Айдай</t>
  </si>
  <si>
    <t>Аксаз</t>
  </si>
  <si>
    <t>Aidai-1</t>
  </si>
  <si>
    <t>Борлы</t>
  </si>
  <si>
    <t>Долинное</t>
  </si>
  <si>
    <t>Aksaz-1</t>
  </si>
  <si>
    <t>Емир</t>
  </si>
  <si>
    <t>Ессен</t>
  </si>
  <si>
    <t>Кариман</t>
  </si>
  <si>
    <t>Aksaz-2</t>
  </si>
  <si>
    <t>Сев. Кариман</t>
  </si>
  <si>
    <t>Aksaz-3</t>
  </si>
  <si>
    <t>Aksaz-4</t>
  </si>
  <si>
    <t>Aksaz-6</t>
  </si>
  <si>
    <t>Aksaz-105</t>
  </si>
  <si>
    <t>Aksaz-106</t>
  </si>
  <si>
    <t>Borly-2</t>
  </si>
  <si>
    <t>Dolinnoe-1</t>
  </si>
  <si>
    <t>Dolinnoe-2</t>
  </si>
  <si>
    <t>Dolinnoe-3</t>
  </si>
  <si>
    <t>Dolinnoe-5</t>
  </si>
  <si>
    <t>Dolinnoe-6</t>
  </si>
  <si>
    <t>Dolinnoe-7</t>
  </si>
  <si>
    <t xml:space="preserve">Dolinnoe-12 </t>
  </si>
  <si>
    <t>Dolinnoe-110</t>
  </si>
  <si>
    <t>Dolinnoe-112</t>
  </si>
  <si>
    <t>Dolinnoe-8</t>
  </si>
  <si>
    <t>Emir-1</t>
  </si>
  <si>
    <t>Emir-2</t>
  </si>
  <si>
    <t>Emir-5</t>
  </si>
  <si>
    <t>Emir-6</t>
  </si>
  <si>
    <t>Yessen-1</t>
  </si>
  <si>
    <t>Yessen-2</t>
  </si>
  <si>
    <t>Yessen-3</t>
  </si>
  <si>
    <t>Kariman-1-Т</t>
  </si>
  <si>
    <t>Kariman-2-Т</t>
  </si>
  <si>
    <t>Kariman-3-Т</t>
  </si>
  <si>
    <t>Kariman-4-Т</t>
  </si>
  <si>
    <t>Kariman-5-Т</t>
  </si>
  <si>
    <t>Kariman-6-Т</t>
  </si>
  <si>
    <t>Kariman-7-Т</t>
  </si>
  <si>
    <t>Kariman-8-Т</t>
  </si>
  <si>
    <t>Kariman-10-Т</t>
  </si>
  <si>
    <t>Kariman-11-Т</t>
  </si>
  <si>
    <t>Kariman-12</t>
  </si>
  <si>
    <t>Kariman-13</t>
  </si>
  <si>
    <t>Kariman-113</t>
  </si>
  <si>
    <t>Kariman-114</t>
  </si>
  <si>
    <t>Kariman-116</t>
  </si>
  <si>
    <t>Kariman-117</t>
  </si>
  <si>
    <t>Kariman-118</t>
  </si>
  <si>
    <t>Kariman-119</t>
  </si>
  <si>
    <t>Kariman-120</t>
  </si>
  <si>
    <t>Kariman-121</t>
  </si>
  <si>
    <t>Kariman-123</t>
  </si>
  <si>
    <t>Kariman-124</t>
  </si>
  <si>
    <t>N.Kariman-1</t>
  </si>
  <si>
    <t>N.Kariman-2</t>
  </si>
  <si>
    <t>N.Kariman-3</t>
  </si>
  <si>
    <t>Месторождение</t>
  </si>
  <si>
    <t>Плотность нефти, т/м3</t>
  </si>
  <si>
    <t xml:space="preserve"> Добыча жидкости, т</t>
  </si>
  <si>
    <t xml:space="preserve"> Тех.режим (жидкость), т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</si>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</sst>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0.000"/>
  </numFmts>
  <fonts count="4">
    <font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4" fontId="2" numFmtId="14" xfId="0" applyAlignment="1" applyBorder="1" applyFill="1" applyFont="1" applyNumberFormat="1">
      <alignment horizontal="center" vertical="center"/>
    </xf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4" fontId="2" numFmtId="1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2" fillId="4" fontId="2" numFmtId="164" xfId="0" applyAlignment="1" applyBorder="1" applyFont="1" applyNumberFormat="1">
      <alignment horizontal="center" vertical="center"/>
    </xf>
    <xf borderId="2" fillId="4" fontId="2" numFmtId="2" xfId="0" applyAlignment="1" applyBorder="1" applyFont="1" applyNumberForma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3" fillId="4" fontId="2" numFmtId="1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4" fontId="2" numFmtId="2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0" fillId="0" fontId="0" numFmtId="164" xfId="0" applyFont="1" applyNumberFormat="1"/>
    <xf borderId="3" fillId="0" fontId="2" numFmtId="0" xfId="0" applyAlignment="1" applyBorder="1" applyFon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3" fillId="0" fontId="2" numFmtId="2" xfId="0" applyAlignment="1" applyBorder="1" applyFont="1" applyNumberFormat="1">
      <alignment horizontal="center" vertical="center"/>
    </xf>
    <xf borderId="3" fillId="4" fontId="2" numFmtId="1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6" fillId="4" fontId="2" numFmtId="1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7" fillId="4" fontId="2" numFmtId="164" xfId="0" applyAlignment="1" applyBorder="1" applyFont="1" applyNumberFormat="1">
      <alignment horizontal="center" vertical="center"/>
    </xf>
    <xf borderId="6" fillId="0" fontId="2" numFmtId="2" xfId="0" applyAlignment="1" applyBorder="1" applyFont="1" applyNumberFormat="1">
      <alignment horizontal="center" vertical="center"/>
    </xf>
    <xf borderId="7" fillId="4" fontId="2" numFmtId="14" xfId="0" applyAlignment="1" applyBorder="1" applyFont="1" applyNumberFormat="1">
      <alignment horizontal="center" vertical="center"/>
    </xf>
    <xf borderId="8" fillId="0" fontId="2" numFmtId="164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6" fillId="0" fontId="2" numFmtId="1" xfId="0" applyAlignment="1" applyBorder="1" applyFont="1" applyNumberFormat="1">
      <alignment horizontal="center" vertical="center"/>
    </xf>
    <xf borderId="6" fillId="0" fontId="2" numFmtId="165" xfId="0" applyAlignment="1" applyBorder="1" applyFont="1" applyNumberForma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3" fillId="5" fontId="2" numFmtId="164" xfId="0" applyAlignment="1" applyBorder="1" applyFont="1" applyNumberFormat="1">
      <alignment horizontal="center" vertical="center"/>
    </xf>
    <xf borderId="3" fillId="5" fontId="2" numFmtId="1" xfId="0" applyAlignment="1" applyBorder="1" applyFont="1" applyNumberFormat="1">
      <alignment horizontal="center" vertical="center"/>
    </xf>
    <xf borderId="7" fillId="5" fontId="2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0" numFmtId="166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166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center" vertical="center"/>
    </xf>
    <xf borderId="10" fillId="0" fontId="0" numFmtId="166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166" xfId="0" applyAlignment="1" applyBorder="1" applyFont="1" applyNumberFormat="1">
      <alignment horizontal="center" vertical="center"/>
    </xf>
    <xf borderId="9" fillId="0" fontId="2" numFmtId="1" xfId="0" applyAlignment="1" applyBorder="1" applyFont="1" applyNumberForma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164" xfId="0" applyAlignment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20094179404046"/>
          <c:y val="0.06895848246241947"/>
          <c:w val="0.8554611509958315"/>
          <c:h val="0.5260671677403954"/>
        </c:manualLayout>
      </c:layout>
      <c:lineChart>
        <c:ser>
          <c:idx val="0"/>
          <c:order val="0"/>
          <c:tx>
            <c:strRef>
              <c:f>'макет'!$B$4:$B$5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'макет'!$A$6:$A$28</c:f>
            </c:strRef>
          </c:cat>
          <c:val>
            <c:numRef>
              <c:f>'макет'!$B$6:$B$28</c:f>
            </c:numRef>
          </c:val>
          <c:smooth val="0"/>
        </c:ser>
        <c:ser>
          <c:idx val="1"/>
          <c:order val="1"/>
          <c:tx>
            <c:strRef>
              <c:f>'макет'!$C$4:$C$5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'макет'!$A$6:$A$28</c:f>
            </c:strRef>
          </c:cat>
          <c:val>
            <c:numRef>
              <c:f>'макет'!$C$6:$C$28</c:f>
            </c:numRef>
          </c:val>
          <c:smooth val="0"/>
        </c:ser>
        <c:axId val="862170753"/>
        <c:axId val="1318111051"/>
      </c:lineChart>
      <c:catAx>
        <c:axId val="862170753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500"/>
            </a:pPr>
          </a:p>
        </c:txPr>
        <c:crossAx val="1318111051"/>
      </c:catAx>
      <c:valAx>
        <c:axId val="131811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21707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8</xdr:row>
      <xdr:rowOff>38100</xdr:rowOff>
    </xdr:from>
    <xdr:ext cx="4000500" cy="1885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2</xdr:row>
      <xdr:rowOff>38100</xdr:rowOff>
    </xdr:from>
    <xdr:ext cx="8553450" cy="6029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R1124" sheet="Таблица (Замерная добыча)"/>
  </cacheSource>
  <cacheFields>
    <cacheField name="Дата" numFmtId="14">
      <sharedItems containsSemiMixedTypes="0" containsDate="1" containsString="0"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</sharedItems>
    </cacheField>
    <cacheField name="М/р" numFmtId="0">
      <sharedItems>
        <s v="Айдай"/>
        <s v="Аксаз"/>
        <s v="Борлы"/>
        <s v="Долинное"/>
        <s v="Емир"/>
        <s v="Ессен"/>
        <s v="Кариман"/>
        <s v="Сев. Кариман"/>
      </sharedItems>
    </cacheField>
    <cacheField name="Скв" numFmtId="0">
      <sharedItems>
        <s v="Aidai-1"/>
        <s v="Aksaz-1"/>
        <s v="Aksaz-2"/>
        <s v="Aksaz-3"/>
        <s v="Aksaz-4"/>
        <s v="Aksaz-6"/>
        <s v="Aksaz-105"/>
        <s v="Aksaz-106"/>
        <s v="Borly-2"/>
        <s v="Dolinnoe-1"/>
        <s v="Dolinnoe-2"/>
        <s v="Dolinnoe-3"/>
        <s v="Dolinnoe-5"/>
        <s v="Dolinnoe-6"/>
        <s v="Dolinnoe-7"/>
        <s v="Dolinnoe-12 "/>
        <s v="Dolinnoe-110"/>
        <s v="Dolinnoe-112"/>
        <s v="Dolinnoe-8"/>
        <s v="Emir-1"/>
        <s v="Emir-2"/>
        <s v="Emir-5"/>
        <s v="Emir-6"/>
        <s v="Yessen-1"/>
        <s v="Yessen-2"/>
        <s v="Yessen-3"/>
        <s v="Kariman-1-Т"/>
        <s v="Kariman-2-Т"/>
        <s v="Kariman-3-Т"/>
        <s v="Kariman-4-Т"/>
        <s v="Kariman-5-Т"/>
        <s v="Kariman-6-Т"/>
        <s v="Kariman-7-Т"/>
        <s v="Kariman-8-Т"/>
        <s v="Kariman-10-Т"/>
        <s v="Kariman-11-Т"/>
        <s v="Kariman-12"/>
        <s v="Kariman-13"/>
        <s v="Kariman-113"/>
        <s v="Kariman-114"/>
        <s v="Kariman-116"/>
        <s v="Kariman-117"/>
        <s v="Kariman-118"/>
        <s v="Kariman-119"/>
        <s v="Kariman-120"/>
        <s v="Kariman-121"/>
        <s v="Kariman-123"/>
        <s v="Kariman-124"/>
        <s v="N.Kariman-1"/>
        <s v="N.Kariman-2"/>
        <s v="N.Kariman-3"/>
      </sharedItems>
    </cacheField>
    <cacheField name="t замера, ч" numFmtId="0">
      <sharedItems containsSemiMixedTypes="0" containsString="0" containsNumber="1" containsInteger="1">
        <n v="0.0"/>
        <n v="24.0"/>
        <n v="11.0"/>
        <n v="10.0"/>
        <n v="16.0"/>
        <n v="12.0"/>
        <n v="9.0"/>
        <n v="23.0"/>
        <n v="21.0"/>
        <n v="14.0"/>
        <n v="8.0"/>
        <n v="19.0"/>
        <n v="22.0"/>
        <n v="13.0"/>
        <n v="18.0"/>
        <n v="5.0"/>
        <n v="2.0"/>
        <n v="20.0"/>
        <n v="4.0"/>
        <n v="3.0"/>
      </sharedItems>
    </cacheField>
    <cacheField name="Замер, м3" numFmtId="164">
      <sharedItems containsSemiMixedTypes="0" containsString="0" containsNumber="1">
        <n v="0.0"/>
        <n v="11.773886647951871"/>
        <n v="0.7257931178275941"/>
        <n v="2.3495481637398665"/>
        <n v="13.089870246499794"/>
        <n v="10.419497257989239"/>
        <n v="28.426563340730098"/>
        <n v="18.731081189982802"/>
        <n v="10.47954528330861"/>
        <n v="8.693007675917205"/>
        <n v="4.239109920000058"/>
        <n v="8.49029553481108"/>
        <n v="17.808017706551276"/>
        <n v="11.973965475597081"/>
        <n v="6.224762370886828"/>
        <n v="5.837338054010689"/>
        <n v="41.081170693161454"/>
        <n v="3.1927204550799626"/>
        <n v="31.138960437710548"/>
        <n v="109.38529940119763"/>
        <n v="15.662278609382016"/>
        <n v="2.1073364375128794"/>
        <n v="3.1206800321683175"/>
        <n v="10.215347372827"/>
        <n v="8.467674826493218"/>
        <n v="25.18533561339488"/>
        <n v="18.22743035504456"/>
        <n v="14.479241454100658"/>
        <n v="8.48266771983833"/>
        <n v="5.377928104712297"/>
        <n v="5.657566534586821"/>
        <n v="17.742155071080898"/>
        <n v="8.067359699824872"/>
        <n v="5.551979271333064"/>
        <n v="6.395669792054796"/>
        <n v="32.56439539974666"/>
        <n v="3.2333328378802126"/>
        <n v="25.614575032957873"/>
        <n v="108.38572100598803"/>
        <n v="11.579086656166204"/>
        <n v="2.1077046020841035"/>
        <n v="4.169631055247332"/>
        <n v="15.665181843986923"/>
        <n v="16.48122637263824"/>
        <n v="28.189354510328425"/>
        <n v="24.190503613108348"/>
        <n v="17.506753787171796"/>
        <n v="12.843335449835477"/>
        <n v="4.406158116834136"/>
        <n v="3.8014850013276256"/>
        <n v="14.162247568166961"/>
        <n v="9.093394408352479"/>
        <n v="6.341149961479943"/>
        <n v="3.735165801048131"/>
        <n v="37.76152682956243"/>
        <n v="2.7166258952649733"/>
        <n v="24.805626806527666"/>
        <n v="106.38611700598803"/>
        <n v="11.135059233048944"/>
        <n v="2.6146299871058045"/>
        <n v="2.60101730546904"/>
        <n v="13.222561868391862"/>
        <n v="9.049706820238676"/>
        <n v="24.338456311603437"/>
        <n v="17.776321300500225"/>
        <n v="9.096414921361347"/>
        <n v="7.405621828956794"/>
        <n v="7.304704813582437"/>
        <n v="5.858691713870594"/>
        <n v="18.850994058381634"/>
        <n v="8.254649434946614"/>
        <n v="5.117920357065434"/>
        <n v="3.2956609001362716"/>
        <n v="42.47886130868521"/>
        <n v="4.289254790686735"/>
        <n v="35.659553299436205"/>
        <n v="110.45015473053893"/>
        <n v="12.376109364996045"/>
        <n v="2.489806671400042"/>
        <n v="2.4655782012650196"/>
        <n v="13.049816786395267"/>
        <n v="10.371988666541961"/>
        <n v="26.61514211157187"/>
        <n v="17.76876469007175"/>
        <n v="8.702627784517457"/>
        <n v="7.798810757596992"/>
        <n v="4.638677031290206"/>
        <n v="5.147311600756963"/>
        <n v="19.70878931338208"/>
        <n v="9.79477709003266"/>
        <n v="7.8956262222442914"/>
        <n v="3.217212981759348"/>
        <n v="41.51813103765164"/>
        <n v="4.587731338977735"/>
        <n v="34.024735878862835"/>
        <n v="108.43154586826348"/>
        <n v="11.84866844274976"/>
        <n v="2.3914517565813345"/>
        <n v="3.1480847293801393"/>
        <n v="14.478837639962705"/>
        <n v="9.901938122272318"/>
        <n v="25.7663612156705"/>
        <n v="19.458092285823124"/>
        <n v="12.681025719696057"/>
        <n v="8.122164895591837"/>
        <n v="4.484632847791221"/>
        <n v="4.839315830145928"/>
        <n v="16.565923317678067"/>
        <n v="9.259731265472293"/>
        <n v="5.320599134827213"/>
        <n v="2.2804185528713976"/>
        <n v="41.7970151001909"/>
        <n v="3.734381994355598"/>
        <n v="34.456114233724726"/>
        <n v="111.45348694610779"/>
        <n v="12.467983052694995"/>
        <n v="2.511036814114033"/>
        <n v="3.322736246540343"/>
        <n v="13.264288894333717"/>
        <n v="7.912112585590933"/>
        <n v="18.040095833144175"/>
        <n v="19.768452866614385"/>
        <n v="12.38635706937779"/>
        <n v="8.804539283566767"/>
        <n v="6.220849135424589"/>
        <n v="2.905575938647951"/>
        <n v="34.223304547098884"/>
        <n v="7.810976873059563"/>
        <n v="5.538438916460077"/>
        <n v="0.8658241418836762"/>
        <n v="40.17189560025942"/>
        <n v="2.528732461586704"/>
        <n v="36.5779006250909"/>
        <n v="113.40755970059881"/>
        <n v="13.227340384919586"/>
        <n v="2.5009434266803705"/>
        <n v="3.2997707396021227"/>
        <n v="13.616846565618202"/>
        <n v="7.224442588315341"/>
        <n v="18.484031005453488"/>
        <n v="22.127758560291785"/>
        <n v="11.807021695343112"/>
        <n v="8.133503035839325"/>
        <n v="7.232263342794536"/>
        <n v="3.163982951564918"/>
        <n v="14.205332397635141"/>
        <n v="7.8974022670812305"/>
        <n v="5.791242267944721"/>
        <n v="36.63826952206986"/>
        <n v="3.562635652634054"/>
        <n v="32.82980280252744"/>
        <n v="15.540223927755688"/>
        <n v="3.1293036598844233"/>
        <n v="4.136799521858505"/>
        <n v="13.31620831758986"/>
        <n v="8.834029554888588"/>
        <n v="30.7605208750508"/>
        <n v="21.623056813930607"/>
        <n v="12.43614055167429"/>
        <n v="10.609526764798357"/>
        <n v="4.690656729005705"/>
        <n v="4.334782112013805"/>
        <n v="17.316233200258193"/>
        <n v="10.187058233170998"/>
        <n v="6.355452300601225"/>
        <n v="35.823024342099814"/>
        <n v="2.900604882408279"/>
        <n v="18.332475114761177"/>
        <n v="12.401898880387586"/>
        <n v="2.51258491093252"/>
        <n v="3.296273058341814"/>
        <n v="10.120918385258225"/>
        <n v="10.058729702462447"/>
        <n v="16.51356254068151"/>
        <n v="21.639293116147652"/>
        <n v="12.139462473472028"/>
        <n v="12.082898629339587"/>
        <n v="6.251670713481719"/>
        <n v="4.417128581475053"/>
        <n v="19.562159474848624"/>
        <n v="9.348586135075498"/>
        <n v="5.151694870625729"/>
        <n v="2.577749497232464"/>
        <n v="43.64432766796484"/>
        <n v="2.95149268736281"/>
        <n v="26.636470928327185"/>
        <n v="110.4017204730539"/>
        <n v="10.257727245466647"/>
        <n v="2.0614554936321596"/>
        <n v="2.7281192067509377"/>
        <n v="9.235489232045563"/>
        <n v="9.193717042232958"/>
        <n v="21.553091465062906"/>
        <n v="19.905554114361315"/>
        <n v="11.087476587259852"/>
        <n v="11.049444963108428"/>
        <n v="4.694013924989432"/>
        <n v="4.775288566489063"/>
        <n v="14.735115982562784"/>
        <n v="9.182951065241939"/>
        <n v="5.169613102400007"/>
        <n v="2.532463678933858"/>
        <n v="45.48137930884129"/>
        <n v="2.3173523486986514"/>
        <n v="26.44037428690388"/>
        <n v="107.38390579041918"/>
        <n v="15.095843918816763"/>
        <n v="3.045333022485719"/>
        <n v="4.016721497969315"/>
        <n v="9.392344452731518"/>
        <n v="9.34077809541914"/>
        <n v="26.779618499295953"/>
        <n v="20.15344756844256"/>
        <n v="12.21121428714502"/>
        <n v="14.033885332747346"/>
        <n v="6.388283826096642"/>
        <n v="5.120263785413162"/>
        <n v="14.054266074919648"/>
        <n v="10.030404182067281"/>
        <n v="3.9068113103466495"/>
        <n v="2.8463450942292003"/>
        <n v="38.68722155238519"/>
        <n v="2.849717077453748"/>
        <n v="25.981158617998044"/>
        <n v="9.739497717179686"/>
        <n v="1.9565961655920983"/>
        <n v="2.5942292533895785"/>
        <n v="9.440415513272756"/>
        <n v="9.385872221943682"/>
        <n v="28.867643611502853"/>
        <n v="18.388516542840794"/>
        <n v="13.227646225346001"/>
        <n v="15.047722327555888"/>
        <n v="5.99956774738935"/>
        <n v="5.861611849865294"/>
        <n v="15.751065678483828"/>
        <n v="9.534047865051056"/>
        <n v="4.126223698363764"/>
        <n v="3.003087448761048"/>
        <n v="37.23758060328646"/>
        <n v="2.411299065537786"/>
        <n v="27.453339651383875"/>
        <n v="109.39578224550898"/>
        <n v="10.367555953614335"/>
        <n v="2.0908599656608895"/>
        <n v="2.758815419190473"/>
        <n v="7.668195664314902"/>
        <n v="7.629752072697513"/>
        <n v="24.3642338134007"/>
        <n v="18.736743403571147"/>
        <n v="13.42861694212939"/>
        <n v="14.329824389089671"/>
        <n v="6.320339006085869"/>
        <n v="5.8086155763832705"/>
        <n v="17.70065092344542"/>
        <n v="10.502608704982032"/>
        <n v="6.553339351283069"/>
        <n v="2.9785337250844606"/>
        <n v="40.53562922319382"/>
        <n v="1.7967309595484477"/>
        <n v="28.045360059019018"/>
        <n v="15.137331054479839"/>
        <n v="3.0540650425344587"/>
        <n v="4.027637605772635"/>
        <n v="12.538739274117054"/>
        <n v="12.45794945297333"/>
        <n v="29.53686795466327"/>
        <n v="18.716848345103593"/>
        <n v="13.505952959350632"/>
        <n v="14.39825053268263"/>
        <n v="6.524072820744901"/>
        <n v="3.631857691027769"/>
        <n v="10.877372521056465"/>
        <n v="9.217090630557164"/>
        <n v="5.585964792730778"/>
        <n v="2.904639129127814"/>
        <n v="40.3947957598504"/>
        <n v="1.1665050674192536"/>
        <n v="25.729790181905525"/>
        <n v="108.38984401796408"/>
        <n v="10.70313529299397"/>
        <n v="2.1484939862796417"/>
        <n v="2.8514820661472373"/>
        <n v="7.874930961691965"/>
        <n v="7.835086613435469"/>
        <n v="24.905921580357965"/>
        <n v="16.246486092024654"/>
        <n v="10.506528828335586"/>
        <n v="12.21249918681058"/>
        <n v="6.820756846186896"/>
        <n v="4.556314115089398"/>
        <n v="14.557233663569106"/>
        <n v="9.099397790779838"/>
        <n v="5.693915664107834"/>
        <n v="3.3403720708070335"/>
        <n v="49.582451555836506"/>
        <n v="3.049353850736908"/>
        <n v="29.434590815041627"/>
        <n v="9.729414201074022"/>
        <n v="1.955478592771063"/>
        <n v="2.5912113524024876"/>
        <n v="7.365190019770118"/>
        <n v="7.326861036631535"/>
        <n v="26.22805944527704"/>
        <n v="17.087150513381765"/>
        <n v="10.135682523441924"/>
        <n v="12.841707500319709"/>
        <n v="7.211623781141131"/>
        <n v="5.934444472812404"/>
        <n v="14.580301397860886"/>
        <n v="10.725452588945002"/>
        <n v="4.447747155370128"/>
        <n v="3.3457189030470764"/>
        <n v="45.061176973888045"/>
        <n v="2.4387001912825337"/>
        <n v="26.026715542902775"/>
        <n v="9.102947422695781"/>
        <n v="1.8378770530531787"/>
        <n v="2.4174955327318157"/>
        <n v="8.297813926714564"/>
        <n v="7.333644434710699"/>
        <n v="30.888921093775227"/>
        <n v="17.11711513346375"/>
        <n v="11.062741366192808"/>
        <n v="12.849434920351092"/>
        <n v="6.972309334734725"/>
        <n v="5.7384105953698175"/>
        <n v="13.653595776042904"/>
        <n v="9.849614081880183"/>
        <n v="4.778721837703054"/>
        <n v="1.619422485961569"/>
        <n v="44.44884364892547"/>
        <n v="2.657909197240514"/>
        <n v="23.318587343063964"/>
        <n v="114.2824407185629"/>
        <n v="15.967073767741317"/>
        <n v="3.22870544350925"/>
        <n v="4.245959761839034"/>
        <n v="8.444946202919304"/>
        <n v="8.399762922008687"/>
        <n v="24.818854437745554"/>
        <n v="17.401516433731103"/>
        <n v="11.263076873357448"/>
        <n v="13.08307845337597"/>
        <n v="7.385367088769129"/>
        <n v="4.20553281645463"/>
        <n v="13.997174905244663"/>
        <n v="9.883258543616698"/>
        <n v="5.835380894817657"/>
        <n v="4.713153810829112"/>
        <n v="45.199901525486816"/>
        <n v="1.5618641674506115"/>
        <n v="22.22471372146934"/>
        <n v="106.32606826347306"/>
        <n v="10.594230436873008"/>
        <n v="2.1262424349832187"/>
        <n v="2.8188368471735057"/>
        <n v="8.522856743467623"/>
        <n v="8.475846581803399"/>
        <n v="26.017251392512435"/>
        <n v="16.609993828904035"/>
        <n v="12.314341975553711"/>
        <n v="15.0810723393597"/>
        <n v="6.913189535401074"/>
        <n v="5.685154797687496"/>
        <n v="11.357323910069633"/>
        <n v="9.766041533636306"/>
        <n v="8.995311678001288"/>
        <n v="0.43514332795802063"/>
        <n v="4.412720928683681"/>
        <n v="45.846365055657806"/>
        <n v="0.22018761759172154"/>
        <n v="29.8771229460679"/>
        <n v="109.31415449101797"/>
      </sharedItems>
    </cacheField>
    <cacheField name="Обв, %" numFmtId="1">
      <sharedItems containsSemiMixedTypes="0" containsString="0" containsNumber="1">
        <n v="0.0"/>
        <n v="34.768533505989005"/>
        <n v="35.189381676918096"/>
        <n v="36.0310780187763"/>
        <n v="31.896892627522906"/>
        <n v="30.854498126923758"/>
        <n v="30.507033293390712"/>
        <n v="35.580019862973195"/>
        <n v="32.869794161415435"/>
        <n v="32.45283636117578"/>
        <n v="4.971608978909195"/>
        <n v="4.775066288069286"/>
        <n v="4.087166870129653"/>
        <n v="2.1217399617306576"/>
        <n v="2.9079107250902774"/>
        <n v="2.4165539979905066"/>
        <n v="1.8269259254708052"/>
        <n v="0.8999999999999999"/>
        <n v="2.711368034250366"/>
        <n v="6.0"/>
        <n v="90.0"/>
        <n v="34.768765563856284"/>
        <n v="35.18961223763786"/>
        <n v="36.031305585201"/>
        <n v="23.80715607078681"/>
        <n v="22.64093907187028"/>
        <n v="22.25220007223143"/>
        <n v="27.927789466958547"/>
        <n v="24.89562526977556"/>
        <n v="24.42913847020896"/>
        <n v="3.9467867755683854"/>
        <n v="3.748124493821904"/>
        <n v="3.0528065077091453"/>
        <n v="1.0661836902441608"/>
        <n v="1.8608328172301805"/>
        <n v="1.3641771128639144"/>
        <n v="0.7681902676244324"/>
        <n v="1.6621705354836775"/>
        <n v="0.12"/>
        <n v="34.705119896305895"/>
        <n v="35.12637718729747"/>
        <n v="35.96889176928062"/>
        <n v="21.468190073753973"/>
        <n v="20.266172574882845"/>
        <n v="19.865500075259146"/>
        <n v="25.715318569765223"/>
        <n v="22.59007307270035"/>
        <n v="22.109266073151904"/>
        <n v="4.03916554738114"/>
        <n v="3.840694328244412"/>
        <n v="3.1460450612657764"/>
        <n v="1.1613328698982672"/>
        <n v="1.9552177464452591"/>
        <n v="1.4590396986034055"/>
        <n v="0.8636260411931209"/>
        <n v="1.7567465273085134"/>
        <n v="71.89116885334548"/>
        <n v="72.07251615106583"/>
        <n v="72.43521074650653"/>
        <n v="40.01211378049469"/>
        <n v="39.09393184856349"/>
        <n v="38.78787120458642"/>
        <n v="43.25635660665161"/>
        <n v="40.86908358363047"/>
        <n v="40.501810810858"/>
        <n v="4.902711493064289"/>
        <n v="4.706026304838993"/>
        <n v="4.017628146050426"/>
        <n v="2.050776263797353"/>
        <n v="2.8375170166985706"/>
        <n v="2.3458040461353136"/>
        <n v="1.755748481459402"/>
        <n v="2.640831828473262"/>
        <n v="1.6"/>
        <n v="42.78937318499463"/>
        <n v="43.15847400315596"/>
        <n v="43.89667563947861"/>
        <n v="22.96681072819176"/>
        <n v="21.787731300562058"/>
        <n v="21.394704824685476"/>
        <n v="27.132891372483435"/>
        <n v="24.067284860646172"/>
        <n v="23.59565308959429"/>
        <n v="4.968947587685763"/>
        <n v="4.77239939241729"/>
        <n v="4.084480708977557"/>
        <n v="2.118998756292689"/>
        <n v="2.9051915373666373"/>
        <n v="2.413821049195417"/>
        <n v="1.8241764633899544"/>
        <n v="2.7086433420981586"/>
        <n v="20.65121005419548"/>
        <n v="21.163137731265195"/>
        <n v="22.1869930854046"/>
        <n v="36.81816721806442"/>
        <n v="35.85109834895317"/>
        <n v="35.52874205924941"/>
        <n v="40.2351438889242"/>
        <n v="37.72076482923493"/>
        <n v="37.33393728159042"/>
        <n v="3.9800902149464523"/>
        <n v="3.7814968131159374"/>
        <n v="3.086419906709137"/>
        <n v="1.1004858884039959"/>
        <n v="1.8948594957260472"/>
        <n v="1.398375991149768"/>
        <n v="0.802595785658229"/>
        <n v="1.6962660938955463"/>
        <n v="49.77892742820277"/>
        <n v="50.102934348020824"/>
        <n v="50.75094818765692"/>
        <n v="21.637848011537223"/>
        <n v="20.438427317836275"/>
        <n v="20.038620419935953"/>
        <n v="25.875801129280628"/>
        <n v="22.757307325658125"/>
        <n v="22.277539048177744"/>
        <n v="12.731600281377814"/>
        <n v="12.55110721060507"/>
        <n v="11.919381462900452"/>
        <n v="10.114450755172989"/>
        <n v="10.836423038264002"/>
        <n v="10.385190361332123"/>
        <n v="9.843711149013892"/>
        <n v="10.655929967491229"/>
        <n v="0.03"/>
        <n v="37.73802816901408"/>
        <n v="38.13971830985917"/>
        <n v="38.943098591549294"/>
        <n v="30.59858964869875"/>
        <n v="29.536323163729843"/>
        <n v="29.182234335406886"/>
        <n v="34.35193122892218"/>
        <n v="31.590038368003054"/>
        <n v="31.165131774015492"/>
        <n v="4.843354108448463"/>
        <n v="4.646546154174299"/>
        <n v="3.9577183142147794"/>
        <n v="1.9896387714732815"/>
        <n v="2.7768705885698854"/>
        <n v="1.6944268400620515"/>
        <n v="2.580062634295732"/>
        <n v="37.72602917076927"/>
        <n v="38.12779672450624"/>
        <n v="38.93133183198018"/>
        <n v="27.086948822383583"/>
        <n v="25.97093273293027"/>
        <n v="25.59892736977917"/>
        <n v="31.03020567178527"/>
        <n v="28.128563839206667"/>
        <n v="27.682157403425343"/>
        <n v="5.875436522672135"/>
        <n v="5.680763175252641"/>
        <n v="4.999406459284398"/>
        <n v="3.0526729850893943"/>
        <n v="3.8313663747673963"/>
        <n v="2.7606629639601605"/>
        <n v="3.636693027347917"/>
        <n v="3.5758876407632814"/>
        <n v="4.197978688242209"/>
        <n v="5.442160783200113"/>
        <n v="21.49942241207367"/>
        <n v="20.297882959197246"/>
        <n v="19.897369808238423"/>
        <n v="25.744861812237023"/>
        <n v="22.620859234758335"/>
        <n v="22.14024345360776"/>
        <n v="4.950442855777636"/>
        <n v="4.7538563880543165"/>
        <n v="4.065803751022722"/>
        <n v="2.0999390737895935"/>
        <n v="2.886284944682857"/>
        <n v="2.3948187753745445"/>
        <n v="1.8050593722046056"/>
        <n v="2.6896984769595202"/>
        <n v="48.774820331372105"/>
        <n v="49.10530536149228"/>
        <n v="49.76627542173265"/>
        <n v="45.00388364947317"/>
        <n v="44.16210635839368"/>
        <n v="43.88151392803385"/>
        <n v="47.97816341128738"/>
        <n v="45.78954245448069"/>
        <n v="45.4528315380489"/>
        <n v="4.043742620609193"/>
        <n v="3.845280868014797"/>
        <n v="3.1506647339344247"/>
        <n v="1.1660472079904554"/>
        <n v="1.9598942183680228"/>
        <n v="1.4637398368820485"/>
        <n v="0.868354579098841"/>
        <n v="1.7614324657736369"/>
        <n v="48.77470032877048"/>
        <n v="49.105186133101"/>
        <n v="49.766157741762015"/>
        <n v="31.26473853238252"/>
        <n v="30.21266820379653"/>
        <n v="29.861978094267872"/>
        <n v="34.98205369338633"/>
        <n v="32.24667083906275"/>
        <n v="31.825842707628382"/>
        <n v="4.932206677660789"/>
        <n v="4.735582492919633"/>
        <n v="4.047397846325676"/>
        <n v="2.081155998914314"/>
        <n v="2.867652737878863"/>
        <n v="2.3760922760260006"/>
        <n v="1.786219721802599"/>
        <n v="2.671028553137731"/>
        <n v="60.8276696056821"/>
        <n v="61.08039431790351"/>
        <n v="61.58584374234633"/>
        <n v="27.024343720696802"/>
        <n v="25.907369389891148"/>
        <n v="25.53504461295592"/>
        <n v="30.97098635621015"/>
        <n v="28.06685309611543"/>
        <n v="27.620063363793157"/>
        <n v="5.8750331245228"/>
        <n v="5.680358942774127"/>
        <n v="4.998999306653811"/>
        <n v="3.052257489167224"/>
        <n v="3.8309542161618517"/>
        <n v="3.344268761790213"/>
        <n v="2.760246216544233"/>
        <n v="3.6362800344131974"/>
        <n v="47.770273963753105"/>
        <n v="48.1072399381805"/>
        <n v="48.7811718870353"/>
        <n v="38.138718827378334"/>
        <n v="37.19186248289941"/>
        <n v="36.87624370140646"/>
        <n v="41.48427791120379"/>
        <n v="39.02245141555864"/>
        <n v="38.643708877767075"/>
        <n v="5.913740412642062"/>
        <n v="5.719146287332096"/>
        <n v="5.038066848747303"/>
        <n v="3.0921255956478686"/>
        <n v="3.870502096887648"/>
        <n v="3.3840167836127923"/>
        <n v="2.8002344076829577"/>
        <n v="3.675907971577695"/>
        <n v="47.77028268815814"/>
        <n v="48.10724860629905"/>
        <n v="48.78118044258088"/>
        <n v="16.908210557127546"/>
        <n v="15.636397453410101"/>
        <n v="15.212459752170965"/>
        <n v="21.40195019026248"/>
        <n v="18.095236120597146"/>
        <n v="17.586510879110175"/>
        <n v="4.997591344574369"/>
        <n v="4.8011023918227265"/>
        <n v="4.113391057191911"/>
        <n v="2.1485015296753494"/>
        <n v="2.9344573406819774"/>
        <n v="2.4432349588028366"/>
        <n v="1.8537681005478657"/>
        <n v="2.7379683879303287"/>
        <n v="67.85860231445878"/>
        <n v="68.06596617049453"/>
        <n v="68.48069388256603"/>
        <n v="37.480541487623064"/>
        <n v="36.52361100018873"/>
        <n v="36.204634171043956"/>
        <n v="40.86169587655773"/>
        <n v="38.37367660922845"/>
        <n v="37.990904414254715"/>
        <n v="5.984124046133492"/>
        <n v="5.789675491937269"/>
        <n v="5.1091055522505595"/>
        <n v="3.164620010288479"/>
        <n v="3.942414227073305"/>
        <n v="3.4562928415827905"/>
        <n v="2.8729471789941616"/>
        <n v="3.7479656728771"/>
        <n v="46.765780695604136"/>
        <n v="47.10922727176153"/>
        <n v="47.7961204240763"/>
        <n v="35.41385456188279"/>
        <n v="34.425291111299366"/>
        <n v="34.09576996110489"/>
        <n v="38.906778753944245"/>
        <n v="36.33651378242732"/>
        <n v="35.94108840219395"/>
        <n v="4.947560452173738"/>
        <n v="4.750968022912471"/>
        <n v="4.062894520497984"/>
        <n v="2.096970227885245"/>
        <n v="2.883339944930347"/>
        <n v="2.3918588717771585"/>
        <n v="1.8020815839933277"/>
        <n v="2.6867475156690768"/>
        <n v="27.682218877660723"/>
        <n v="28.148785207482263"/>
        <n v="29.081917867125334"/>
        <n v="40.29385543729017"/>
        <n v="39.37998587765686"/>
        <n v="39.07536269111243"/>
        <n v="43.522861214661226"/>
        <n v="41.146800359614616"/>
        <n v="40.78125253576127"/>
        <n v="5.914895389782255"/>
        <n v="5.720303653256475"/>
        <n v="5.039232575416218"/>
        <n v="3.093315210158361"/>
        <n v="3.8716821562615085"/>
        <n v="3.3852028149470317"/>
        <n v="2.801427605369669"/>
        <n v="3.6770904197357153"/>
        <n v="27.681929875911266"/>
        <n v="28.148498070260224"/>
        <n v="29.08163445895815"/>
        <n v="33.30238157315062"/>
        <n v="32.28149965845394"/>
        <n v="31.94120568688839"/>
        <n v="36.90949767174553"/>
        <n v="34.25520469353419"/>
        <n v="33.846851927655514"/>
        <n v="5.960354321742846"/>
        <n v="5.765856605758842"/>
        <n v="5.085114599814906"/>
        <n v="3.140137439975051"/>
        <n v="3.918128303910992"/>
        <n v="3.4318840139510156"/>
        <n v="2.8483908659990744"/>
        <n v="3.7236305879269933"/>
        <n v="60.82779639066413"/>
        <n v="61.08052028491792"/>
        <n v="61.58596807342548"/>
        <n v="30.891192264247508"/>
        <n v="29.833404390741098"/>
        <n v="29.480808432905626"/>
        <n v="34.62870941730351"/>
        <n v="31.87846094618682"/>
        <n v="31.455345796784258"/>
        <n v="5.984377437868365"/>
        <n v="5.789929407750216"/>
        <n v="5.109361302336638"/>
        <n v="3.1648810011549977"/>
        <n v="3.9426731216276614"/>
        <n v="4.234345166804903"/>
        <n v="3.456553046332258"/>
        <n v="2.8732089559777627"/>
        <n v="3.748225091509504"/>
      </sharedItems>
    </cacheField>
    <cacheField name="Простои, ч" numFmtId="0">
      <sharedItems containsSemiMixedTypes="0" containsString="0" containsNumber="1" containsInteger="1">
        <n v="0.0"/>
      </sharedItems>
    </cacheField>
    <cacheField name="Qг, м3/сут" numFmtId="0">
      <sharedItems containsSemiMixedTypes="0" containsString="0" containsNumber="1" containsInteger="1">
        <n v="0.0"/>
      </sharedItems>
    </cacheField>
    <cacheField name="Тех.режим (жидкость), т" numFmtId="164">
      <sharedItems containsSemiMixedTypes="0" containsString="0" containsNumber="1">
        <n v="0.0"/>
        <n v="10.59683108093695"/>
        <n v="2.034699154863494"/>
        <n v="2.7007414829336467"/>
        <n v="9.249822101489116"/>
        <n v="7.942494796291573"/>
        <n v="21.86143418171704"/>
        <n v="16.425815526884865"/>
        <n v="10.424538571983168"/>
        <n v="10.149026526278004"/>
        <n v="11.90507773207454"/>
        <n v="7.632130504046592"/>
        <n v="25.63594713024414"/>
        <n v="13.008009987821076"/>
        <n v="9.97147857457258"/>
        <n v="0.2891999682749105"/>
        <n v="5.86966420643426"/>
        <n v="33.73391927407299"/>
        <n v="5.940641835108463"/>
        <n v="25.50469722894551"/>
        <n v="92.16905748030679"/>
      </sharedItems>
    </cacheField>
    <cacheField name="Тех.режим (нефть), т" numFmtId="164">
      <sharedItems containsSemiMixedTypes="0" containsString="0" containsNumber="1">
        <n v="0.0"/>
        <n v="5.271610805747679"/>
        <n v="0.9938515995502581"/>
        <n v="1.3144340622577921"/>
        <n v="6.035673339872731"/>
        <n v="5.279965072274945"/>
        <n v="14.424796219975049"/>
        <n v="9.980297532068546"/>
        <n v="6.665201892206188"/>
        <n v="6.486176228705273"/>
        <n v="11.085656949554489"/>
        <n v="7.136218784698468"/>
        <n v="24.139851110349937"/>
        <n v="12.578976333505567"/>
        <n v="9.53960891166075"/>
        <n v="0.2741245833399486"/>
        <n v="5.666430310723931"/>
        <n v="32.72318573922195"/>
        <n v="5.874287696035513"/>
        <n v="24.44101068786525"/>
        <n v="90.10614002665687"/>
      </sharedItems>
    </cacheField>
    <cacheField name="Qж, м3/сут" numFmtId="164">
      <sharedItems containsSemiMixedTypes="0" containsString="0" containsNumber="1">
        <n v="0.0"/>
        <n v="11.773886647951871"/>
        <n v="1.5835486207147507"/>
        <n v="2.3495481637398665"/>
        <n v="13.089870246499794"/>
        <n v="10.419497257989239"/>
        <n v="28.426563340730098"/>
        <n v="18.731081189982802"/>
        <n v="10.47954528330861"/>
        <n v="8.693007675917205"/>
        <n v="10.17386380800014"/>
        <n v="12.73544330221662"/>
        <n v="35.61603541310255"/>
        <n v="17.96094821339562"/>
        <n v="13.581299718298533"/>
        <n v="12.736010299659684"/>
        <n v="41.081170693161454"/>
        <n v="8.513921213546567"/>
        <n v="32.4928282828284"/>
        <n v="109.38529940119763"/>
        <n v="15.662278609382016"/>
        <n v="2.1073364375128794"/>
        <n v="3.1206800321683175"/>
        <n v="10.215347372827"/>
        <n v="8.467674826493218"/>
        <n v="25.18533561339488"/>
        <n v="18.22743035504456"/>
        <n v="14.479241454100658"/>
        <n v="8.48266771983833"/>
        <n v="12.907027451309514"/>
        <n v="6.4657903252420805"/>
        <n v="35.484310142161796"/>
        <n v="13.829759485414066"/>
        <n v="12.113409319272138"/>
        <n v="15.349607500931508"/>
        <n v="32.56439539974666"/>
        <n v="9.699998513640638"/>
        <n v="29.27380003766614"/>
        <n v="108.38572100598803"/>
        <n v="14.626214723578363"/>
        <n v="2.1077046020841035"/>
        <n v="4.169631055247332"/>
        <n v="15.665181843986923"/>
        <n v="16.48122637263824"/>
        <n v="28.189354510328425"/>
        <n v="24.190503613108348"/>
        <n v="17.506753787171796"/>
        <n v="12.843335449835477"/>
        <n v="10.574779480401926"/>
        <n v="5.702227501991438"/>
        <n v="30.899449239637004"/>
        <n v="15.588676128604249"/>
        <n v="13.835236279592603"/>
        <n v="8.964397922515513"/>
        <n v="37.76152682956243"/>
        <n v="8.14987768579492"/>
        <n v="27.06068378893927"/>
        <n v="106.38611700598803"/>
        <n v="12.147337345144301"/>
        <n v="2.6146299871058045"/>
        <n v="2.60101730546904"/>
        <n v="13.222561868391862"/>
        <n v="9.049706820238676"/>
        <n v="24.338456311603437"/>
        <n v="17.776321300500225"/>
        <n v="9.096414921361347"/>
        <n v="7.405621828956794"/>
        <n v="17.53129155259785"/>
        <n v="8.78803757080589"/>
        <n v="37.70198811676327"/>
        <n v="14.150827602765624"/>
        <n v="12.283008856957041"/>
        <n v="7.909586160327051"/>
        <n v="42.47886130868521"/>
        <n v="11.438012775164626"/>
        <n v="38.90133087211222"/>
        <n v="110.45015473053893"/>
        <n v="12.376109364996045"/>
        <n v="2.489806671400042"/>
        <n v="2.4655782012650196"/>
        <n v="13.049816786395267"/>
        <n v="10.371988666541961"/>
        <n v="26.61514211157187"/>
        <n v="17.76876469007175"/>
        <n v="8.702627784517457"/>
        <n v="7.798810757596992"/>
        <n v="11.132824875096494"/>
        <n v="7.720967401135444"/>
        <n v="39.41757862676416"/>
        <n v="14.69216563504899"/>
        <n v="14.576540717989461"/>
        <n v="7.721311156222435"/>
        <n v="41.51813103765164"/>
        <n v="13.763194016933205"/>
        <n v="38.885412432986094"/>
        <n v="108.43154586826348"/>
        <n v="11.84866844274976"/>
        <n v="2.3914517565813345"/>
        <n v="3.1480847293801393"/>
        <n v="14.478837639962705"/>
        <n v="9.901938122272318"/>
        <n v="25.7663612156705"/>
        <n v="19.458092285823124"/>
        <n v="12.681025719696057"/>
        <n v="8.122164895591837"/>
        <n v="10.763118834698929"/>
        <n v="8.295969994535875"/>
        <n v="39.75821596242736"/>
        <n v="15.873825026523932"/>
        <n v="11.6085799305321"/>
        <n v="4.975458660810322"/>
        <n v="41.7970151001909"/>
        <n v="9.95835198494826"/>
        <n v="37.588488254972425"/>
        <n v="111.45348694610779"/>
        <n v="12.467983052694995"/>
        <n v="2.511036814114033"/>
        <n v="3.322736246540343"/>
        <n v="13.264288894333717"/>
        <n v="7.912112585590933"/>
        <n v="18.040095833144175"/>
        <n v="19.768452866614385"/>
        <n v="12.38635706937779"/>
        <n v="8.804539283566767"/>
        <n v="14.930037925019013"/>
        <n v="5.811151877295902"/>
        <n v="45.631072729465174"/>
        <n v="13.390246068102106"/>
        <n v="13.292253399504185"/>
        <n v="4.1559558810416455"/>
        <n v="40.17189560025942"/>
        <n v="7.586197384760112"/>
        <n v="41.80331500010388"/>
        <n v="113.40755970059881"/>
        <n v="13.227340384919586"/>
        <n v="2.5009434266803705"/>
        <n v="3.2997707396021227"/>
        <n v="13.616846565618202"/>
        <n v="7.224442588315341"/>
        <n v="18.484031005453488"/>
        <n v="22.127758560291785"/>
        <n v="11.807021695343112"/>
        <n v="8.133503035839325"/>
        <n v="17.357432022706888"/>
        <n v="6.327965903129836"/>
        <n v="37.88088639369371"/>
        <n v="13.538403886424966"/>
        <n v="12.635437675515755"/>
        <n v="36.63826952206986"/>
        <n v="9.500361740357476"/>
        <n v="35.81433033002993"/>
        <n v="15.540223927755688"/>
        <n v="3.1293036598844233"/>
        <n v="4.136799521858505"/>
        <n v="13.31620831758986"/>
        <n v="8.834029554888588"/>
        <n v="30.7605208750508"/>
        <n v="21.623056813930607"/>
        <n v="12.43614055167429"/>
        <n v="10.609526764798357"/>
        <n v="11.257576149613692"/>
        <n v="8.66956422402761"/>
        <n v="34.632466400516385"/>
        <n v="17.46352839972171"/>
        <n v="13.866441383129946"/>
        <n v="35.823024342099814"/>
        <n v="8.701814647224836"/>
        <n v="20.95140013115563"/>
        <n v="12.401898880387586"/>
        <n v="2.51258491093252"/>
        <n v="3.296273058341814"/>
        <n v="10.120918385258225"/>
        <n v="10.058729702462447"/>
        <n v="16.51356254068151"/>
        <n v="21.639293116147652"/>
        <n v="12.139462473472028"/>
        <n v="12.082898629339587"/>
        <n v="15.004009712356124"/>
        <n v="8.834257162950106"/>
        <n v="33.535130528311925"/>
        <n v="16.026147660129425"/>
        <n v="12.364067689501749"/>
        <n v="6.186598793357914"/>
        <n v="43.64432766796484"/>
        <n v="8.854478062088429"/>
        <n v="30.441681060945353"/>
        <n v="110.4017204730539"/>
        <n v="10.257727245466647"/>
        <n v="2.0614554936321596"/>
        <n v="2.7281192067509377"/>
        <n v="9.235489232045563"/>
        <n v="9.193717042232958"/>
        <n v="21.553091465062906"/>
        <n v="19.905554114361315"/>
        <n v="11.087476587259852"/>
        <n v="11.049444963108428"/>
        <n v="11.265633419974636"/>
        <n v="9.550577132978127"/>
        <n v="29.470231965125567"/>
        <n v="15.742201826129037"/>
        <n v="11.279155859781833"/>
        <n v="6.077912829441259"/>
        <n v="45.48137930884129"/>
        <n v="6.952057046095954"/>
        <n v="28.84404467662241"/>
        <n v="107.38390579041918"/>
        <n v="15.095843918816763"/>
        <n v="3.045333022485719"/>
        <n v="4.016721497969315"/>
        <n v="9.392344452731518"/>
        <n v="9.34077809541914"/>
        <n v="26.779618499295953"/>
        <n v="20.15344756844256"/>
        <n v="12.21121428714502"/>
        <n v="14.033885332747346"/>
        <n v="15.33188118263194"/>
        <n v="10.240527570826323"/>
        <n v="28.108532149839295"/>
        <n v="17.194978597829625"/>
        <n v="8.523951949847234"/>
        <n v="6.83122822615008"/>
        <n v="38.68722155238519"/>
        <n v="8.549151232361243"/>
        <n v="28.343082128725136"/>
        <n v="9.739497717179686"/>
        <n v="1.9565961655920983"/>
        <n v="2.5942292533895785"/>
        <n v="9.440415513272756"/>
        <n v="9.385872221943682"/>
        <n v="28.867643611502853"/>
        <n v="18.388516542840794"/>
        <n v="13.227646225346001"/>
        <n v="15.047722327555888"/>
        <n v="14.39896259373444"/>
        <n v="11.723223699730587"/>
        <n v="31.502131356967656"/>
        <n v="16.34408205437324"/>
        <n v="9.00266988733912"/>
        <n v="7.207409877026516"/>
        <n v="37.23758060328646"/>
        <n v="7.233897196613357"/>
        <n v="29.94909780150968"/>
        <n v="109.39578224550898"/>
        <n v="10.367555953614335"/>
        <n v="2.0908599656608895"/>
        <n v="2.758815419190473"/>
        <n v="7.668195664314902"/>
        <n v="7.629752072697513"/>
        <n v="24.3642338134007"/>
        <n v="18.736743403571147"/>
        <n v="13.42861694212939"/>
        <n v="14.329824389089671"/>
        <n v="15.168813614606085"/>
        <n v="11.617231152766541"/>
        <n v="30.34397301162072"/>
        <n v="18.004472065683483"/>
        <n v="14.298194948253967"/>
        <n v="7.148480940202705"/>
        <n v="40.53562922319382"/>
        <n v="5.390192878645343"/>
        <n v="30.594938246202563"/>
        <n v="15.137331054479839"/>
        <n v="3.0540650425344587"/>
        <n v="4.027637605772635"/>
        <n v="12.538739274117054"/>
        <n v="12.45794945297333"/>
        <n v="29.53686795466327"/>
        <n v="18.716848345103593"/>
        <n v="13.505952959350632"/>
        <n v="14.39825053268263"/>
        <n v="15.65777476978776"/>
        <n v="8.716458458466645"/>
        <n v="21.75474504211293"/>
        <n v="15.800726795240852"/>
        <n v="12.18755954777624"/>
        <n v="6.9711339099067535"/>
        <n v="40.3947957598504"/>
        <n v="3.499515202257761"/>
        <n v="28.068862016624205"/>
        <n v="108.38984401796408"/>
        <n v="10.70313529299397"/>
        <n v="2.1484939862796417"/>
        <n v="2.8514820661472373"/>
        <n v="7.874930961691965"/>
        <n v="7.835086613435469"/>
        <n v="24.905921580357965"/>
        <n v="16.246486092024654"/>
        <n v="10.506528828335586"/>
        <n v="12.21249918681058"/>
        <n v="16.369816430848548"/>
        <n v="9.112628230178796"/>
        <n v="29.11446732713821"/>
        <n v="15.598967641336865"/>
        <n v="13.6653975938588"/>
        <n v="7.288084518124436"/>
        <n v="49.582451555836506"/>
        <n v="9.148061552210724"/>
        <n v="32.110462707318135"/>
        <n v="9.729414201074022"/>
        <n v="1.955478592771063"/>
        <n v="2.5912113524024876"/>
        <n v="7.365190019770118"/>
        <n v="7.326861036631535"/>
        <n v="26.22805944527704"/>
        <n v="17.087150513381765"/>
        <n v="10.135682523441924"/>
        <n v="12.841707500319709"/>
        <n v="17.30789707473871"/>
        <n v="11.868888945624809"/>
        <n v="29.160602795721772"/>
        <n v="18.386490152477144"/>
        <n v="11.860659080987007"/>
        <n v="7.299750333920893"/>
        <n v="45.061176973888045"/>
        <n v="7.316100573847601"/>
        <n v="31.232058651483328"/>
        <n v="9.102947422695781"/>
        <n v="1.8378770530531787"/>
        <n v="2.4174955327318157"/>
        <n v="8.297813926714564"/>
        <n v="7.333644434710699"/>
        <n v="30.888921093775227"/>
        <n v="17.11711513346375"/>
        <n v="11.062741366192808"/>
        <n v="12.849434920351092"/>
        <n v="16.73354240336334"/>
        <n v="11.476821190739635"/>
        <n v="27.307191552085808"/>
        <n v="16.8850527117946"/>
        <n v="11.468932410487328"/>
        <n v="3.53328542391615"/>
        <n v="44.44884364892547"/>
        <n v="7.973727591721543"/>
        <n v="26.649814106358814"/>
        <n v="114.2824407185629"/>
        <n v="15.967073767741317"/>
        <n v="3.22870544350925"/>
        <n v="4.245959761839034"/>
        <n v="8.444946202919304"/>
        <n v="8.399762922008687"/>
        <n v="24.818854437745554"/>
        <n v="17.401516433731103"/>
        <n v="11.263076873357448"/>
        <n v="13.08307845337597"/>
        <n v="17.72488101304591"/>
        <n v="8.41106563290926"/>
        <n v="27.994349810489325"/>
        <n v="16.94272893191434"/>
        <n v="14.004914147562376"/>
        <n v="10.283244678172606"/>
        <n v="45.199901525486816"/>
        <n v="4.6855925023518346"/>
        <n v="25.399672824536385"/>
        <n v="106.32606826347306"/>
        <n v="10.594230436873008"/>
        <n v="2.1262424349832187"/>
        <n v="2.8188368471735057"/>
        <n v="8.522856743467623"/>
        <n v="8.475846581803399"/>
        <n v="26.017251392512435"/>
        <n v="16.609993828904035"/>
        <n v="12.314341975553711"/>
        <n v="15.0810723393597"/>
        <n v="16.591654884962576"/>
        <n v="11.370309595374993"/>
        <n v="22.714647820139266"/>
        <n v="16.741785486233667"/>
        <n v="11.362498961685837"/>
        <n v="2.610859967748124"/>
        <n v="9.627754753491667"/>
        <n v="45.846365055657806"/>
        <n v="1.7615009407337723"/>
        <n v="32.593225032074066"/>
        <n v="109.31415449101797"/>
      </sharedItems>
    </cacheField>
    <cacheField name="Qн, м3/сут" numFmtId="164">
      <sharedItems containsSemiMixedTypes="0" containsString="0" containsNumber="1">
        <n v="0.0"/>
        <n v="7.680278923801557"/>
        <n v="1.026307652531865"/>
        <n v="1.5029806317740293"/>
        <n v="8.914608388891686"/>
        <n v="7.204613671688077"/>
        <n v="19.754462198206767"/>
        <n v="12.066558782037287"/>
        <n v="7.034940319632751"/>
        <n v="5.871880119987345"/>
        <n v="9.668059081419614"/>
        <n v="12.127317442456297"/>
        <n v="34.16034861324458"/>
        <n v="17.57986359764626"/>
        <n v="13.186367647183474"/>
        <n v="12.428237733578776"/>
        <n v="40.33064813528117"/>
        <n v="8.437295922624648"/>
        <n v="31.611828123343926"/>
        <n v="102.82218143712576"/>
        <n v="10.216697677727973"/>
        <n v="1.3657729166096453"/>
        <n v="1.9962582734414023"/>
        <n v="7.783363680605056"/>
        <n v="6.550513728222791"/>
        <n v="19.581044343839295"/>
        <n v="13.136911980251222"/>
        <n v="10.874543759781755"/>
        <n v="6.4104250765913084"/>
        <n v="12.397614598742248"/>
        <n v="6.223444454342515"/>
        <n v="34.401042812926185"/>
        <n v="13.682308845380588"/>
        <n v="11.887999023373704"/>
        <n v="15.140211668489357"/>
        <n v="32.314238883575065"/>
        <n v="9.612698527017871"/>
        <n v="28.78721955882364"/>
        <n v="108.25565814078084"/>
        <n v="9.550169367469346"/>
        <n v="1.3673443335620141"/>
        <n v="2.669860973807106"/>
        <n v="12.302150830320613"/>
        <n v="13.141112593502271"/>
        <n v="22.589398268864066"/>
        <n v="17.96983854536697"/>
        <n v="13.551965313991952"/>
        <n v="10.003768242563911"/>
        <n v="10.147646630918"/>
        <n v="5.483222373738861"/>
        <n v="29.92733864287508"/>
        <n v="15.407639708740783"/>
        <n v="13.564727284591378"/>
        <n v="8.833603798085232"/>
        <n v="37.4354084503102"/>
        <n v="8.076528786622765"/>
        <n v="26.58529616621114"/>
        <n v="106.25845366558083"/>
        <n v="3.414474543161118"/>
        <n v="0.7302003673583632"/>
        <n v="0.7169649386994353"/>
        <n v="7.931935368914607"/>
        <n v="5.511820603439766"/>
        <n v="14.89808722427416"/>
        <n v="10.086932367211679"/>
        <n v="5.378793504036345"/>
        <n v="4.406210886425112"/>
        <n v="16.671782906766026"/>
        <n v="8.374470211044633"/>
        <n v="36.1872624305636"/>
        <n v="13.86062578915722"/>
        <n v="11.934476390478292"/>
        <n v="7.72404276814554"/>
        <n v="41.73303934631673"/>
        <n v="11.335070660188144"/>
        <n v="37.87401214474178"/>
        <n v="108.68295225485032"/>
        <n v="7.080449743024818"/>
        <n v="1.415244106395012"/>
        <n v="1.383271335618023"/>
        <n v="10.05269006468807"/>
        <n v="8.112167645351049"/>
        <n v="20.92091101813051"/>
        <n v="12.94758506848239"/>
        <n v="6.6081415652559"/>
        <n v="5.958630426120445"/>
        <n v="10.579640642024106"/>
        <n v="7.3524919997949185"/>
        <n v="37.80757523180792"/>
        <n v="14.380838827969843"/>
        <n v="14.15306429060963"/>
        <n v="7.5349325222596635"/>
        <n v="40.7607670632234"/>
        <n v="13.639325270780805"/>
        <n v="37.832145298072604"/>
        <n v="106.69664113437128"/>
        <n v="9.401775034012337"/>
        <n v="1.8853455275592657"/>
        <n v="2.4496193881498898"/>
        <n v="9.147994986449184"/>
        <n v="6.3519845476039825"/>
        <n v="16.611897201300447"/>
        <n v="11.629100856582532"/>
        <n v="7.897645830034711"/>
        <n v="5.089840947564226"/>
        <n v="10.334736995136018"/>
        <n v="7.982258153575446"/>
        <n v="38.53111047041059"/>
        <n v="15.699135822157093"/>
        <n v="11.388613651399464"/>
        <n v="4.905883041447969"/>
        <n v="41.46155401846583"/>
        <n v="9.868726817083726"/>
        <n v="36.95088747349542"/>
        <n v="109.67023115497005"/>
        <n v="6.261554817133333"/>
        <n v="1.2529336876838453"/>
        <n v="1.6364160956461575"/>
        <n v="10.394182223566578"/>
        <n v="6.295001205479553"/>
        <n v="14.425109505747733"/>
        <n v="14.653207316513672"/>
        <n v="9.567555724646104"/>
        <n v="6.843104606658032"/>
        <n v="13.029205174547478"/>
        <n v="5.081787975005405"/>
        <n v="40.19213110522668"/>
        <n v="12.035896223547432"/>
        <n v="11.851848589815884"/>
        <n v="3.724351951462493"/>
        <n v="36.21749023428646"/>
        <n v="7.517921608297271"/>
        <n v="37.34878302960305"/>
        <n v="113.37353743268862"/>
        <n v="8.235602944447258"/>
        <n v="1.5470906486555378"/>
        <n v="2.0147377671837727"/>
        <n v="9.450283561911759"/>
        <n v="5.090607878652393"/>
        <n v="13.089977762812785"/>
        <n v="14.526446157158409"/>
        <n v="8.077179011665779"/>
        <n v="5.59868609687645"/>
        <n v="16.516750125713962"/>
        <n v="6.033934046820495"/>
        <n v="36.3816676153036"/>
        <n v="13.26903855366201"/>
        <n v="12.284567922967279"/>
        <n v="36.017460849553636"/>
        <n v="9.414858484694259"/>
        <n v="34.89029817546159"/>
        <n v="9.677514515567712"/>
        <n v="1.936169121551156"/>
        <n v="2.5262883727800007"/>
        <n v="9.709253785522307"/>
        <n v="6.539749681581294"/>
        <n v="22.886157477680786"/>
        <n v="14.91337781204096"/>
        <n v="8.93803281746312"/>
        <n v="7.672580866008334"/>
        <n v="10.59614440895166"/>
        <n v="8.177066812134173"/>
        <n v="32.90104863827947"/>
        <n v="16.93042398601999"/>
        <n v="13.335167210599872"/>
        <n v="34.83407137651703"/>
        <n v="8.623498315399813"/>
        <n v="20.18946202345413"/>
        <n v="11.958420911103847"/>
        <n v="2.407107131847583"/>
        <n v="3.1168845786535453"/>
        <n v="7.944979389630333"/>
        <n v="8.01702052027461"/>
        <n v="13.227797933447375"/>
        <n v="16.06828700625052"/>
        <n v="9.393411755491607"/>
        <n v="9.407715456551168"/>
        <n v="14.261244785470607"/>
        <n v="8.414289264472057"/>
        <n v="32.171657933381454"/>
        <n v="15.689608323391148"/>
        <n v="12.007205465229262"/>
        <n v="6.038440963897483"/>
        <n v="42.85652164095855"/>
        <n v="8.774787759529632"/>
        <n v="29.62289162908823"/>
        <n v="110.36859995691198"/>
        <n v="5.254539211408084"/>
        <n v="1.0491714785928297"/>
        <n v="1.3704358884860781"/>
        <n v="5.079160403596155"/>
        <n v="5.133577943752274"/>
        <n v="12.095268631899453"/>
        <n v="10.355234833450805"/>
        <n v="6.010571788205896"/>
        <n v="6.027159358137324"/>
        <n v="10.810080199889528"/>
        <n v="9.183330617698722"/>
        <n v="28.541723759591687"/>
        <n v="15.558640321259237"/>
        <n v="11.058096336205251"/>
        <n v="5.988947998105763"/>
        <n v="45.08643966897566"/>
        <n v="6.88948853268109"/>
        <n v="28.33597630924613"/>
        <n v="107.35169061868206"/>
        <n v="7.732891285314966"/>
        <n v="1.5499165734213163"/>
        <n v="2.0177535412426395"/>
        <n v="6.455852517524274"/>
        <n v="6.5186798017972505"/>
        <n v="18.78269468930769"/>
        <n v="13.103357718981524"/>
        <n v="8.273504210516764"/>
        <n v="9.567483060978246"/>
        <n v="14.575681115131152"/>
        <n v="9.755578939999664"/>
        <n v="26.970868024972937"/>
        <n v="16.837124269228863"/>
        <n v="8.27951460838196"/>
        <n v="6.66891193991082"/>
        <n v="37.99618277119902"/>
        <n v="8.472208871269991"/>
        <n v="27.586030312227606"/>
        <n v="3.8151882245206763"/>
        <n v="0.7614995124394643"/>
        <n v="0.996551279078835"/>
        <n v="6.889205176303943"/>
        <n v="6.954239634941549"/>
        <n v="21.49627793659648"/>
        <n v="12.693411593248124"/>
        <n v="9.51506219120428"/>
        <n v="10.891531885877303"/>
        <n v="13.553018771764894"/>
        <n v="11.057302513921524"/>
        <n v="29.927340028851667"/>
        <n v="15.845218585832997"/>
        <n v="8.657781725722968"/>
        <n v="6.966374719974936"/>
        <n v="36.20973169355164"/>
        <n v="7.168792121843837"/>
        <n v="28.860064737666498"/>
        <n v="109.36296351083533"/>
        <n v="5.414946071227372"/>
        <n v="1.085004945209047"/>
        <n v="1.4130329275091347"/>
        <n v="4.743644080768625"/>
        <n v="4.792105174033686"/>
        <n v="15.37961957639058"/>
        <n v="10.963940698524548"/>
        <n v="8.188441420105471"/>
        <n v="8.792248769474593"/>
        <n v="14.271769353760774"/>
        <n v="10.952824708602307"/>
        <n v="28.815223366729423"/>
        <n v="17.447751176579214"/>
        <n v="13.744783012964712"/>
        <n v="6.906575145412884"/>
        <n v="39.400536586315155"/>
        <n v="5.341681142737534"/>
        <n v="29.47029647231113"/>
        <n v="7.90618521831247"/>
        <n v="1.5848383799243337"/>
        <n v="2.0629084377274416"/>
        <n v="10.418662836440097"/>
        <n v="10.509974961961492"/>
        <n v="25.04358380500824"/>
        <n v="14.711077785097554"/>
        <n v="11.062018881019355"/>
        <n v="11.86610063635086"/>
        <n v="14.875263173139897"/>
        <n v="8.297972362934969"/>
        <n v="20.85988730503576"/>
        <n v="15.461247938345279"/>
        <n v="11.829920811976534"/>
        <n v="6.800812729194953"/>
        <n v="39.64596992177283"/>
        <n v="3.468019565437441"/>
        <n v="27.300345447757255"/>
        <n v="108.35732706475868"/>
        <n v="3.4401372793427094"/>
        <n v="0.6861007964034314"/>
        <n v="0.8987673613126788"/>
        <n v="4.923364195473335"/>
        <n v="4.973430057216437"/>
        <n v="15.888823785262275"/>
        <n v="9.60789635447429"/>
        <n v="6.47478743289473"/>
        <n v="7.5728602941577385"/>
        <n v="15.39022630950223"/>
        <n v="8.585036626864778"/>
        <n v="27.626978460419217"/>
        <n v="15.105319589960695"/>
        <n v="13.12665101493238"/>
        <n v="7.036186974635998"/>
        <n v="48.15797391258695"/>
        <n v="9.065728998240827"/>
        <n v="30.906973587645847"/>
        <n v="5.179377692832779"/>
        <n v="1.0342677382518988"/>
        <n v="1.3527128539658586"/>
        <n v="4.756892337962421"/>
        <n v="4.804567795450763"/>
        <n v="17.285400631553536"/>
        <n v="10.439090667786873"/>
        <n v="6.452728846368372"/>
        <n v="8.226258055278633"/>
        <n v="16.451578403966003"/>
        <n v="11.30500182714318"/>
        <n v="27.97583826259021"/>
        <n v="18.000930928026644"/>
        <n v="11.518675959972903"/>
        <n v="7.125150607941423"/>
        <n v="44.249137802110965"/>
        <n v="7.250255668682972"/>
        <n v="30.392932091572288"/>
        <n v="6.58304959282676"/>
        <n v="1.3205369890116347"/>
        <n v="1.7144414674613253"/>
        <n v="4.954304778628867"/>
        <n v="4.445656292004058"/>
        <n v="18.818963145011022"/>
        <n v="9.667256869972547"/>
        <n v="6.510777261944951"/>
        <n v="7.609274416064418"/>
        <n v="15.743770875199543"/>
        <n v="10.820312168888043"/>
        <n v="25.931118659961793"/>
        <n v="16.3627448080174"/>
        <n v="11.024891800836796"/>
        <n v="3.413676546285627"/>
        <n v="43.203641472676864"/>
        <n v="7.901964043396049"/>
        <n v="25.669876344976515"/>
        <n v="107.42549427544913"/>
        <n v="11.547079604120142"/>
        <n v="2.319873354048662"/>
        <n v="3.011165264626556"/>
        <n v="5.632577994775822"/>
        <n v="5.6881934830295116"/>
        <n v="16.891413092655817"/>
        <n v="10.978704130774707"/>
        <n v="7.404886835598745"/>
        <n v="8.654868261682804"/>
        <n v="16.66841530156105"/>
        <n v="7.926095649499449"/>
        <n v="26.570805041152877"/>
        <n v="16.41070395736981"/>
        <n v="13.4561836424083"/>
        <n v="9.930335647946931"/>
        <n v="43.91243165899427"/>
        <n v="4.643422169830668"/>
        <n v="24.453882838008568"/>
        <n v="99.94650416766468"/>
        <n v="4.149993517574128"/>
        <n v="0.8275224931767612"/>
        <n v="1.0828288864312772"/>
        <n v="5.890044680436655"/>
        <n v="5.9472129955151845"/>
        <n v="18.34715534997837"/>
        <n v="10.85816733166081"/>
        <n v="8.388719278096932"/>
        <n v="10.337268885150925"/>
        <n v="15.598747633457892"/>
        <n v="10.71197669636013"/>
        <n v="21.554074394455018"/>
        <n v="16.211927898125733"/>
        <n v="10.914512769178227"/>
        <n v="2.500307144891737"/>
        <n v="9.29496630326645"/>
        <n v="44.529103188888385"/>
        <n v="1.7456474322671682"/>
        <n v="31.371557593289708"/>
        <n v="102.7553052215569"/>
      </sharedItems>
    </cacheField>
    <cacheField name="Qн, т/сут" numFmtId="164">
      <sharedItems containsSemiMixedTypes="0" containsString="0" containsNumber="1">
        <n v="0.0"/>
        <n v="5.829331703165382"/>
        <n v="0.7789675082716856"/>
        <n v="1.1407622995164883"/>
        <n v="7.167345144668916"/>
        <n v="5.792509392037214"/>
        <n v="15.882587607358241"/>
        <n v="9.701513260757979"/>
        <n v="5.656092016984732"/>
        <n v="4.720991616469826"/>
        <n v="7.77311950146137"/>
        <n v="9.750363223734864"/>
        <n v="27.464920285048642"/>
        <n v="14.134210332507593"/>
        <n v="10.601839588335514"/>
        <n v="9.992303137797336"/>
        <n v="32.425841100766064"/>
        <n v="6.783585921790217"/>
        <n v="25.415909811168518"/>
        <n v="85.85652150000001"/>
        <n v="7.754473537395532"/>
        <n v="1.0366216437067208"/>
        <n v="1.5151600295420244"/>
        <n v="6.2578243992064655"/>
        <n v="5.266613037491124"/>
        <n v="15.743159652446794"/>
        <n v="10.562077232121982"/>
        <n v="8.743133182864531"/>
        <n v="5.153981761579412"/>
        <n v="9.967682137388767"/>
        <n v="5.003649341291383"/>
        <n v="27.658438421592656"/>
        <n v="11.000576311685993"/>
        <n v="9.557951214792459"/>
        <n v="12.172730181465443"/>
        <n v="25.980648062394355"/>
        <n v="7.728609615722369"/>
        <n v="23.144924525294208"/>
        <n v="90.39347454755199"/>
        <n v="7.248578549909234"/>
        <n v="1.0378143491735687"/>
        <n v="2.0264244791195933"/>
        <n v="9.890929267577773"/>
        <n v="10.565454525175827"/>
        <n v="18.16187620816671"/>
        <n v="14.447750190475043"/>
        <n v="10.895780112449529"/>
        <n v="8.043029667021385"/>
        <n v="8.158707891258073"/>
        <n v="4.408510788486044"/>
        <n v="24.061580268871566"/>
        <n v="12.38774232582759"/>
        <n v="10.906040736811468"/>
        <n v="7.1022174536605265"/>
        <n v="30.098068394049402"/>
        <n v="6.493529144444703"/>
        <n v="21.374578117633757"/>
        <n v="88.72580881075999"/>
        <n v="2.5915861782592886"/>
        <n v="0.5542220788249977"/>
        <n v="0.5441763884728714"/>
        <n v="6.377276036607344"/>
        <n v="4.431503765165572"/>
        <n v="11.978062128316425"/>
        <n v="8.10989362323819"/>
        <n v="4.324549977245222"/>
        <n v="3.54259355268579"/>
        <n v="13.404113457039886"/>
        <n v="6.733074049679885"/>
        <n v="29.094558994173134"/>
        <n v="11.143943134482406"/>
        <n v="9.595319017944547"/>
        <n v="6.210130385589014"/>
        <n v="33.553363634438654"/>
        <n v="9.113396810791269"/>
        <n v="30.450705764372394"/>
        <n v="90.75026513280001"/>
        <n v="5.374061354955837"/>
        <n v="1.0741702767538142"/>
        <n v="1.0499029437340794"/>
        <n v="8.082362812009208"/>
        <n v="6.522182786862244"/>
        <n v="16.820412458576932"/>
        <n v="10.409858395059842"/>
        <n v="5.312945818465744"/>
        <n v="4.790738862600838"/>
        <n v="8.506031076187382"/>
        <n v="5.911403567835115"/>
        <n v="30.397290486373567"/>
        <n v="11.562194417687754"/>
        <n v="11.379063689650142"/>
        <n v="6.05808574789677"/>
        <n v="32.771656718831615"/>
        <n v="10.966017517707767"/>
        <n v="30.417044819650375"/>
        <n v="89.09169534720002"/>
        <n v="7.135947250815364"/>
        <n v="1.4309772554174827"/>
        <n v="1.8592611156057663"/>
        <n v="7.354987969105145"/>
        <n v="5.106995576273603"/>
        <n v="13.35596534984556"/>
        <n v="9.349797088692357"/>
        <n v="6.349707247347908"/>
        <n v="4.092232121841638"/>
        <n v="8.309128544089358"/>
        <n v="6.41773555547466"/>
        <n v="30.979012818210116"/>
        <n v="12.622105201014303"/>
        <n v="9.15644537572517"/>
        <n v="3.944329965324167"/>
        <n v="33.33508943084653"/>
        <n v="7.934456360935316"/>
        <n v="29.708513528690318"/>
        <n v="91.5746430144"/>
        <n v="4.7525201062042"/>
        <n v="0.9509766689520386"/>
        <n v="1.2420398165954336"/>
        <n v="8.356922507747528"/>
        <n v="5.061180969205561"/>
        <n v="11.597788042621177"/>
        <n v="11.781178682476993"/>
        <n v="7.692314802615468"/>
        <n v="5.501856103753058"/>
        <n v="10.475480960336172"/>
        <n v="4.0857575319043455"/>
        <n v="32.314473408602254"/>
        <n v="9.676860563732136"/>
        <n v="9.528886266211972"/>
        <n v="2.9943789689758447"/>
        <n v="29.118862148366315"/>
        <n v="6.044408973071006"/>
        <n v="30.028421555800854"/>
        <n v="94.666903756295"/>
        <n v="6.250822634835469"/>
        <n v="1.174241802329553"/>
        <n v="1.5291859652924835"/>
        <n v="7.598027983777055"/>
        <n v="4.092848734436524"/>
        <n v="10.52434212130148"/>
        <n v="11.679262710355362"/>
        <n v="6.494051925379287"/>
        <n v="4.501343621888666"/>
        <n v="13.279467101074026"/>
        <n v="4.851282973643679"/>
        <n v="29.250860762704097"/>
        <n v="10.668306997144256"/>
        <n v="9.876792610065692"/>
        <n v="28.958038523041125"/>
        <n v="7.569546221694185"/>
        <n v="28.051799733071118"/>
        <n v="7.345233517315894"/>
        <n v="1.4695523632573275"/>
        <n v="1.9174528749400206"/>
        <n v="7.806240043559935"/>
        <n v="5.25795874399136"/>
        <n v="18.400470612055354"/>
        <n v="11.990355760880933"/>
        <n v="7.186178385240348"/>
        <n v="6.168755016270701"/>
        <n v="8.519300104797136"/>
        <n v="6.574361716955876"/>
        <n v="26.452443105176695"/>
        <n v="13.612060884760071"/>
        <n v="10.721474437322298"/>
        <n v="28.006593386719693"/>
        <n v="6.933292645581449"/>
        <n v="16.23232746685712"/>
        <n v="9.07644147152782"/>
        <n v="1.8269943130723154"/>
        <n v="2.3657153951980407"/>
        <n v="6.3877634292627885"/>
        <n v="6.445684498300786"/>
        <n v="10.63514953849169"/>
        <n v="12.91890275302542"/>
        <n v="7.552303051415253"/>
        <n v="7.563803227067139"/>
        <n v="11.466040807518368"/>
        <n v="6.765088568635534"/>
        <n v="25.86601297843869"/>
        <n v="12.614445092006484"/>
        <n v="9.653793194044328"/>
        <n v="4.854906534973577"/>
        <n v="34.45664339933067"/>
        <n v="7.054929358661824"/>
        <n v="23.81680486978694"/>
        <n v="92.1577809640215"/>
        <n v="3.988195261458736"/>
        <n v="0.7963211522519578"/>
        <n v="1.0401608393609334"/>
        <n v="4.083644964491309"/>
        <n v="4.1273966667768285"/>
        <n v="9.72459598004716"/>
        <n v="8.325608806094447"/>
        <n v="4.832499717717541"/>
        <n v="4.8458361239424095"/>
        <n v="8.691304480711182"/>
        <n v="7.383397816629773"/>
        <n v="22.947545902711717"/>
        <n v="12.509146818292427"/>
        <n v="8.890709454309022"/>
        <n v="4.815114190477034"/>
        <n v="36.24949749385643"/>
        <n v="5.539148780275597"/>
        <n v="22.78212495263389"/>
        <n v="89.63866166659952"/>
        <n v="5.869264485554059"/>
        <n v="1.176386679226779"/>
        <n v="1.5314749378031633"/>
        <n v="5.190505424089517"/>
        <n v="5.2410185606449895"/>
        <n v="15.101286530203383"/>
        <n v="10.535099606061147"/>
        <n v="6.651897385255479"/>
        <n v="7.69225638102651"/>
        <n v="11.718847616565448"/>
        <n v="7.84348546775973"/>
        <n v="21.68457789207824"/>
        <n v="13.537047912460006"/>
        <n v="6.6567297451390965"/>
        <n v="5.361805199688299"/>
        <n v="30.54893094804401"/>
        <n v="6.811655932501074"/>
        <n v="22.179168371030997"/>
        <n v="2.8957278624111935"/>
        <n v="0.5779781299415534"/>
        <n v="0.7563824208208357"/>
        <n v="5.53892096174837"/>
        <n v="5.591208666493006"/>
        <n v="17.283007461023573"/>
        <n v="10.205502920971492"/>
        <n v="7.650110001728241"/>
        <n v="8.756791636245351"/>
        <n v="10.896627092498974"/>
        <n v="8.890071221192906"/>
        <n v="24.061581383196742"/>
        <n v="12.739555743009731"/>
        <n v="6.9608565074812665"/>
        <n v="5.600965274859849"/>
        <n v="29.11262428161552"/>
        <n v="5.763708865962445"/>
        <n v="23.203492049083867"/>
        <n v="91.3180745315475"/>
        <n v="4.1099440680615755"/>
        <n v="0.8235187534136666"/>
        <n v="1.0724919919794331"/>
        <n v="3.813889840937975"/>
        <n v="3.8528525599230843"/>
        <n v="12.365214139418027"/>
        <n v="8.815008321613737"/>
        <n v="6.5835069017648"/>
        <n v="7.068968010657573"/>
        <n v="11.474502560423664"/>
        <n v="8.806071065716255"/>
        <n v="23.167439586850456"/>
        <n v="14.027991945969688"/>
        <n v="11.050805542423628"/>
        <n v="5.552886416911959"/>
        <n v="31.67803141539739"/>
        <n v="4.294711638760978"/>
        <n v="23.69411836373815"/>
        <n v="6.000794580699165"/>
        <n v="1.2028923303625694"/>
        <n v="1.565747504235128"/>
        <n v="8.376604920497838"/>
        <n v="8.450019869417039"/>
        <n v="20.135041379226625"/>
        <n v="11.827706539218434"/>
        <n v="8.893863180339562"/>
        <n v="9.540344911626091"/>
        <n v="11.959711591204478"/>
        <n v="6.671569779799715"/>
        <n v="16.77134939324875"/>
        <n v="12.430843342429606"/>
        <n v="9.511256332829134"/>
        <n v="5.467853434272742"/>
        <n v="31.87535981710536"/>
        <n v="2.7882877306117027"/>
        <n v="21.949477739996833"/>
        <n v="90.47836809907349"/>
        <n v="2.6110641950211164"/>
        <n v="0.5207505044702044"/>
        <n v="0.6821644272363232"/>
        <n v="3.9583848131605612"/>
        <n v="3.998637766002016"/>
        <n v="12.77461432335087"/>
        <n v="7.7247486689973295"/>
        <n v="5.205729096047363"/>
        <n v="6.088579676502822"/>
        <n v="12.373741952839794"/>
        <n v="6.902369447999281"/>
        <n v="22.212090682177053"/>
        <n v="12.1446769503284"/>
        <n v="10.553827416005634"/>
        <n v="5.657094327607343"/>
        <n v="38.71901102571991"/>
        <n v="7.288846114585625"/>
        <n v="24.84920676446726"/>
        <n v="3.9311476688600795"/>
        <n v="0.7850092133331912"/>
        <n v="1.0267090561600867"/>
        <n v="3.824541439721787"/>
        <n v="3.8628725075424133"/>
        <n v="13.897462107769044"/>
        <n v="8.393028896900647"/>
        <n v="5.1879939924801715"/>
        <n v="6.613911476444021"/>
        <n v="13.227069036788668"/>
        <n v="9.089221469023117"/>
        <n v="22.492573963122528"/>
        <n v="14.472748466133423"/>
        <n v="9.261015471818215"/>
        <n v="5.728621088784904"/>
        <n v="35.57630679289722"/>
        <n v="5.82920555762111"/>
        <n v="24.43591740162412"/>
        <n v="4.996534640955511"/>
        <n v="1.0022875746598308"/>
        <n v="1.3012610738031458"/>
        <n v="3.983261042017609"/>
        <n v="3.5743076587712626"/>
        <n v="15.130446368588862"/>
        <n v="7.772474523457928"/>
        <n v="5.234664918603741"/>
        <n v="6.117856630515792"/>
        <n v="12.657991783660433"/>
        <n v="8.699530983785987"/>
        <n v="20.848619402609284"/>
        <n v="13.15564682564599"/>
        <n v="8.864013007872785"/>
        <n v="2.7445959432136444"/>
        <n v="34.735727744032204"/>
        <n v="6.353179090890424"/>
        <n v="20.63858058136112"/>
        <n v="89.70028772000002"/>
        <n v="8.764233419527189"/>
        <n v="1.7607838757229344"/>
        <n v="2.285474435851556"/>
        <n v="4.528592707799762"/>
        <n v="4.573307560355728"/>
        <n v="13.580696126495278"/>
        <n v="8.826878121142865"/>
        <n v="5.953529015821392"/>
        <n v="6.958514082392974"/>
        <n v="13.401405902455085"/>
        <n v="6.372580902197558"/>
        <n v="21.362927253086916"/>
        <n v="13.194205981725329"/>
        <n v="10.818771648496273"/>
        <n v="7.983989860949333"/>
        <n v="35.3055950538314"/>
        <n v="3.733311424543857"/>
        <n v="19.66092180175889"/>
        <n v="83.45533098000001"/>
        <n v="3.149845079838763"/>
        <n v="0.6280895723211617"/>
        <n v="0.8218671248013394"/>
        <n v="4.735595923071071"/>
        <n v="4.781559248394209"/>
        <n v="14.751112901382609"/>
        <n v="8.729966534655292"/>
        <n v="6.744530299589933"/>
        <n v="8.311164183661344"/>
        <n v="12.541393097300146"/>
        <n v="8.612429263873546"/>
        <n v="17.329475813141837"/>
        <n v="13.03439003009309"/>
        <n v="8.775268266419294"/>
        <n v="2.0102469444929567"/>
        <n v="7.473152907826226"/>
        <n v="35.80139896386626"/>
        <n v="1.4035005355428034"/>
        <n v="25.22273230500493"/>
        <n v="85.80067986"/>
      </sharedItems>
    </cacheField>
    <cacheField name="Qж, т/сут" numFmtId="164">
      <sharedItems containsSemiMixedTypes="0" containsString="0" containsNumber="1">
        <n v="0.0"/>
        <n v="9.922939427315693"/>
        <n v="1.3362084764545714"/>
        <n v="1.9873298314823256"/>
        <n v="11.342607002277024"/>
        <n v="9.007392978338377"/>
        <n v="24.55468874988157"/>
        <n v="16.366035668703496"/>
        <n v="9.100696980660592"/>
        <n v="7.542119172399686"/>
        <n v="8.278924228041898"/>
        <n v="10.358489083495186"/>
        <n v="28.920607084906614"/>
        <n v="14.515294948256956"/>
        <n v="10.996771659450573"/>
        <n v="10.300075703878244"/>
        <n v="33.176363658646345"/>
        <n v="6.860211212712136"/>
        <n v="26.29690997065299"/>
        <n v="92.41963946407188"/>
        <n v="13.200054469049576"/>
        <n v="1.7781851646099547"/>
        <n v="2.6395817882689396"/>
        <n v="8.68980809142841"/>
        <n v="7.183774135761551"/>
        <n v="21.34745092200238"/>
        <n v="15.652595606915323"/>
        <n v="12.347830877183432"/>
        <n v="7.226224404826435"/>
        <n v="10.477094989956033"/>
        <n v="5.245995212190948"/>
        <n v="28.741705750828267"/>
        <n v="11.148026951719473"/>
        <n v="9.783361510690893"/>
        <n v="12.382126013907593"/>
        <n v="26.230804578565948"/>
        <n v="7.815909602345134"/>
        <n v="23.631505004136702"/>
        <n v="90.52353741275917"/>
        <n v="12.32462390601825"/>
        <n v="1.778174617695658"/>
        <n v="3.5261945605598193"/>
        <n v="13.253960281244083"/>
        <n v="13.905568304311796"/>
        <n v="23.761832449631072"/>
        <n v="20.66841525821642"/>
        <n v="14.850568585629373"/>
        <n v="10.88259687429295"/>
        <n v="8.585840740741999"/>
        <n v="4.627515916738623"/>
        <n v="25.033690865633492"/>
        <n v="12.568778745691056"/>
        <n v="11.176549731812695"/>
        <n v="7.233011578090807"/>
        <n v="30.42418677330163"/>
        <n v="6.566878043616858"/>
        <n v="21.849965740361885"/>
        <n v="88.85347215116717"/>
        <n v="11.324448980242472"/>
        <n v="2.438651698572439"/>
        <n v="2.428228755242476"/>
        <n v="11.6679025360846"/>
        <n v="7.969389981964483"/>
        <n v="21.418431215645704"/>
        <n v="15.799282556526736"/>
        <n v="8.042171394570225"/>
        <n v="6.542004495217473"/>
        <n v="14.26362210287171"/>
        <n v="7.146641409441144"/>
        <n v="30.609284680372802"/>
        <n v="11.434144948090808"/>
        <n v="9.943851484423297"/>
        <n v="6.395673777770525"/>
        <n v="34.29918559680714"/>
        <n v="9.21633892576775"/>
        <n v="31.47802449174283"/>
        <n v="92.51746760848863"/>
        <n v="10.669720976927065"/>
        <n v="2.148732841758844"/>
        <n v="2.1322098093810764"/>
        <n v="11.079489533716405"/>
        <n v="8.782003808053155"/>
        <n v="22.514643552018295"/>
        <n v="15.231038016649205"/>
        <n v="7.407432037727301"/>
        <n v="6.630919194077385"/>
        <n v="9.05921530925977"/>
        <n v="6.279878969175639"/>
        <n v="32.00729388132981"/>
        <n v="11.873521224766904"/>
        <n v="11.802540117029974"/>
        <n v="6.244464381859541"/>
        <n v="33.52902069325985"/>
        <n v="11.089886263860166"/>
        <n v="31.47031195456386"/>
        <n v="90.82660008109224"/>
        <n v="9.58284065955279"/>
        <n v="1.9370834844395515"/>
        <n v="2.557726456836016"/>
        <n v="12.685830622618667"/>
        <n v="8.656949150941939"/>
        <n v="22.51042936421561"/>
        <n v="17.17878851793295"/>
        <n v="11.133087137009255"/>
        <n v="7.124556069869248"/>
        <n v="8.73751038365227"/>
        <n v="6.7314473964350885"/>
        <n v="32.206118310226884"/>
        <n v="12.79679440538114"/>
        <n v="9.376411654857806"/>
        <n v="4.01390558468652"/>
        <n v="33.670550512571594"/>
        <n v="8.02408152879985"/>
        <n v="30.346114310167327"/>
        <n v="93.35789880553772"/>
        <n v="10.958948341765861"/>
        <n v="2.2090797953822263"/>
        <n v="2.9283599674896195"/>
        <n v="11.22702917851467"/>
        <n v="6.678292349316941"/>
        <n v="15.21277437001762"/>
        <n v="16.896424232577708"/>
        <n v="10.511116147347153"/>
        <n v="7.463290780661794"/>
        <n v="12.376313710807707"/>
        <n v="4.815121434194843"/>
        <n v="37.75341503284075"/>
        <n v="11.03121040828681"/>
        <n v="10.969291075900273"/>
        <n v="3.425982898554997"/>
        <n v="33.07326751433927"/>
        <n v="6.112684749533846"/>
        <n v="34.48295352630168"/>
        <n v="94.70092602420517"/>
        <n v="11.242560075307797"/>
        <n v="2.128094580354386"/>
        <n v="2.8142189377108333"/>
        <n v="11.764590987483498"/>
        <n v="6.226683444099471"/>
        <n v="15.918395363942182"/>
        <n v="19.280575113488737"/>
        <n v="10.22389460905662"/>
        <n v="7.036160560851542"/>
        <n v="14.120148998066949"/>
        <n v="5.145314829953019"/>
        <n v="30.75007954109421"/>
        <n v="10.937672329907214"/>
        <n v="10.227662362614167"/>
        <n v="29.57884719555735"/>
        <n v="7.655049477357402"/>
        <n v="28.975831887639462"/>
        <n v="13.20794292950387"/>
        <n v="2.6626869015905945"/>
        <n v="3.527964024018525"/>
        <n v="11.413194575627486"/>
        <n v="7.552238617298655"/>
        <n v="26.27483400942537"/>
        <n v="18.700034762770578"/>
        <n v="10.684286119451519"/>
        <n v="9.105700915060723"/>
        <n v="9.180731845459166"/>
        <n v="7.066859128849313"/>
        <n v="28.18386086741361"/>
        <n v="14.14516529846179"/>
        <n v="11.25274860985237"/>
        <n v="28.995546352302476"/>
        <n v="7.011608977406473"/>
        <n v="16.99426557455862"/>
        <n v="9.51991944081156"/>
        <n v="1.932472092157252"/>
        <n v="2.5451038748863097"/>
        <n v="8.56370242489068"/>
        <n v="8.487393680488623"/>
        <n v="13.920914145725822"/>
        <n v="18.48990886292255"/>
        <n v="10.298353769395673"/>
        <n v="10.238986399855559"/>
        <n v="12.208805734403885"/>
        <n v="7.185056467113584"/>
        <n v="27.22948557336916"/>
        <n v="12.950984428744759"/>
        <n v="10.010655418316814"/>
        <n v="5.003064364434008"/>
        <n v="35.24444942633696"/>
        <n v="7.13461966122062"/>
        <n v="24.635594301644062"/>
        <n v="92.19090148016342"/>
        <n v="8.991383295517299"/>
        <n v="1.8086051672912877"/>
        <n v="2.397844157625793"/>
        <n v="8.239973792940717"/>
        <n v="8.187535765257513"/>
        <n v="19.182418813210614"/>
        <n v="17.875928087004958"/>
        <n v="9.909404516771497"/>
        <n v="9.868121728913511"/>
        <n v="9.14685770079629"/>
        <n v="7.750644331909177"/>
        <n v="23.876054108245597"/>
        <n v="12.692708323162227"/>
        <n v="9.111768977885603"/>
        <n v="4.90407902181253"/>
        <n v="36.644437133722064"/>
        <n v="5.60171729369046"/>
        <n v="23.290193320010168"/>
        <n v="89.67087683833664"/>
        <n v="13.232217119055857"/>
        <n v="2.671803128291182"/>
        <n v="3.5304428945298385"/>
        <n v="8.12699735929676"/>
        <n v="8.063116854266879"/>
        <n v="23.09821034019165"/>
        <n v="17.585189455522183"/>
        <n v="10.589607461883737"/>
        <n v="12.15865865279561"/>
        <n v="12.475047684066238"/>
        <n v="8.328434098586389"/>
        <n v="22.822242016944596"/>
        <n v="13.89490224106077"/>
        <n v="6.901167086604369"/>
        <n v="5.52412148592756"/>
        <n v="31.23996972923018"/>
        <n v="6.888598293592325"/>
        <n v="22.936220187528523"/>
        <n v="8.820037355070204"/>
        <n v="1.7730747830941873"/>
        <n v="2.3540603951315795"/>
        <n v="8.090131298717182"/>
        <n v="8.02284125349514"/>
        <n v="24.654373135929948"/>
        <n v="15.900607870564162"/>
        <n v="11.36269403586996"/>
        <n v="12.912982077923939"/>
        <n v="11.74257091446852"/>
        <n v="9.55599240700197"/>
        <n v="25.636372711312728"/>
        <n v="13.238419211549974"/>
        <n v="7.305744669097418"/>
        <n v="5.842000431911429"/>
        <n v="30.140473191350345"/>
        <n v="5.8288139407319655"/>
        <n v="24.292525112927045"/>
        <n v="91.35089326622115"/>
        <n v="9.062553950448539"/>
        <n v="1.829373773865509"/>
        <n v="2.4182744836607712"/>
        <n v="6.738441424484252"/>
        <n v="6.690499458586911"/>
        <n v="21.349828376428142"/>
        <n v="16.587811026660336"/>
        <n v="11.823682423788718"/>
        <n v="12.60654363027265"/>
        <n v="12.371546821268975"/>
        <n v="9.47047750988049"/>
        <n v="24.696189231741748"/>
        <n v="14.584712835073958"/>
        <n v="11.604217477712881"/>
        <n v="5.79479221170178"/>
        <n v="32.81312405227605"/>
        <n v="4.343223374668786"/>
        <n v="24.81876013762958"/>
        <n v="13.231940416866532"/>
        <n v="2.6721189929726945"/>
        <n v="3.530476672280322"/>
        <n v="10.496681358174795"/>
        <n v="10.397994360428878"/>
        <n v="24.628325528881657"/>
        <n v="15.833477099224472"/>
        <n v="11.337797258670836"/>
        <n v="12.07249480795786"/>
        <n v="12.74222318785234"/>
        <n v="7.090055875331392"/>
        <n v="17.666207130325926"/>
        <n v="12.770322199325179"/>
        <n v="9.868895068628841"/>
        <n v="5.638174614984543"/>
        <n v="32.62418565518293"/>
        <n v="2.8197833674320223"/>
        <n v="22.717994308863787"/>
        <n v="90.51088505227888"/>
        <n v="9.874062208672377"/>
        <n v="1.9831436943464147"/>
        <n v="2.634879132070882"/>
        <n v="6.909951579379192"/>
        <n v="6.860294322221048"/>
        <n v="21.79171211844656"/>
        <n v="14.363338406547694"/>
        <n v="9.237470491488219"/>
        <n v="10.728218569155665"/>
        <n v="13.353332074186113"/>
        <n v="7.4299610513133"/>
        <n v="23.699579548896047"/>
        <n v="12.63832500170457"/>
        <n v="11.092573994932057"/>
        <n v="5.908991871095782"/>
        <n v="40.14348866896946"/>
        <n v="7.371178668555522"/>
        <n v="26.05269588413955"/>
        <n v="8.481184177101323"/>
        <n v="1.7062200678523554"/>
        <n v="2.265207554596716"/>
        <n v="6.432839121529483"/>
        <n v="6.385165748723185"/>
        <n v="22.84012092149255"/>
        <n v="15.041088742495539"/>
        <n v="8.870947669553722"/>
        <n v="11.229360921485098"/>
        <n v="14.083387707561377"/>
        <n v="9.653108587504745"/>
        <n v="23.67733849625409"/>
        <n v="14.85830769058392"/>
        <n v="9.602998592832321"/>
        <n v="5.903220814764374"/>
        <n v="36.3883459646743"/>
        <n v="5.895050462785739"/>
        <n v="25.275043961535157"/>
        <n v="7.516432470824533"/>
        <n v="1.5196276387013747"/>
        <n v="2.0043151390736367"/>
        <n v="7.326770190103306"/>
        <n v="6.462295801477904"/>
        <n v="27.200404317353065"/>
        <n v="15.22233278694913"/>
        <n v="9.7866290228516"/>
        <n v="11.358017134802466"/>
        <n v="13.64776331182423"/>
        <n v="9.35604000563758"/>
        <n v="22.2246922947333"/>
        <n v="13.677954729423188"/>
        <n v="9.308053617523315"/>
        <n v="2.8642048208441673"/>
        <n v="35.98092992028081"/>
        <n v="6.424942639215918"/>
        <n v="21.618518342743414"/>
        <n v="96.55723416311379"/>
        <n v="13.184227583148363"/>
        <n v="2.6696159651835223"/>
        <n v="3.5202689330640338"/>
        <n v="7.340960915943242"/>
        <n v="7.2848769993349025"/>
        <n v="21.508137471585012"/>
        <n v="15.249690424099263"/>
        <n v="9.811719053580097"/>
        <n v="11.386724274086141"/>
        <n v="14.457871613939945"/>
        <n v="6.857550885607368"/>
        <n v="22.786472022423364"/>
        <n v="13.726230956269855"/>
        <n v="11.36750215365035"/>
        <n v="8.336898891175007"/>
        <n v="36.59306492032394"/>
        <n v="3.7754817570650236"/>
        <n v="20.606711788286706"/>
        <n v="89.83489507580839"/>
        <n v="9.594081999137643"/>
        <n v="1.9268095141276194"/>
        <n v="2.557875085543568"/>
        <n v="7.368407986102039"/>
        <n v="7.310192834682423"/>
        <n v="22.42120894391667"/>
        <n v="14.481793031898516"/>
        <n v="10.670152997046713"/>
        <n v="13.054967637870117"/>
        <n v="13.53430034880483"/>
        <n v="9.270762162888406"/>
        <n v="18.490049238826085"/>
        <n v="13.564247618201025"/>
        <n v="9.223254458926904"/>
        <n v="2.1207997673493435"/>
        <n v="7.805941358051442"/>
        <n v="37.11866083063568"/>
        <n v="1.4193540440094075"/>
        <n v="26.444399743789287"/>
        <n v="92.35952912946108"/>
      </sharedItems>
    </cacheField>
    <cacheField name="Qн, bbl/сут" numFmtId="164">
      <sharedItems containsSemiMixedTypes="0" containsString="0" containsNumber="1">
        <n v="0.0"/>
        <n v="74.0495052949637"/>
        <n v="9.95941234026128"/>
        <n v="14.777013266209142"/>
        <n v="82.32612094131116"/>
        <n v="65.53134410467172"/>
        <n v="178.7831848188538"/>
        <n v="117.80538892815883"/>
        <n v="65.90900415031284"/>
        <n v="54.672933176146074"/>
        <n v="63.98648164765528"/>
        <n v="80.09702356063099"/>
        <n v="223.99993152362586"/>
        <n v="112.96179159850908"/>
        <n v="85.41686831829496"/>
        <n v="80.10058957764964"/>
        <n v="258.3718068405003"/>
        <n v="53.54660468835842"/>
        <n v="204.35714491919265"/>
        <n v="687.9569635239523"/>
        <n v="98.5047688579863"/>
        <n v="13.253671056449752"/>
        <n v="19.6268929263162"/>
        <n v="64.24738423192086"/>
        <n v="53.25574728626379"/>
        <n v="158.39813127332442"/>
        <n v="114.63777773198176"/>
        <n v="91.06429327727527"/>
        <n v="53.35004209037921"/>
        <n v="81.17616774952093"/>
        <n v="40.665295092545016"/>
        <n v="223.1714717770982"/>
        <n v="86.97950633161469"/>
        <n v="76.18486523169825"/>
        <n v="96.53828645560853"/>
        <n v="204.80725198762664"/>
        <n v="61.00620065184007"/>
        <n v="184.11171057689364"/>
        <n v="681.6703151229605"/>
        <n v="91.98865226100139"/>
        <n v="13.255986553887551"/>
        <n v="26.224060595767043"/>
        <n v="98.52302817138695"/>
        <n v="103.65537702543368"/>
        <n v="177.29130732180855"/>
        <n v="152.14133437392232"/>
        <n v="110.10522659365958"/>
        <n v="80.77558964465027"/>
        <n v="66.50796058609183"/>
        <n v="35.863019428274754"/>
        <n v="194.335906102849"/>
        <n v="98.0418607756307"/>
        <n v="87.01395153324177"/>
        <n v="56.37978785407682"/>
        <n v="237.49357068916697"/>
        <n v="51.257025729269984"/>
        <n v="170.19275855377575"/>
        <n v="669.0942056857605"/>
        <n v="76.39824876481605"/>
        <n v="16.444192377904535"/>
        <n v="16.358578139286433"/>
        <n v="83.16065835887694"/>
        <n v="56.9163211045271"/>
        <n v="153.0718532805675"/>
        <n v="111.80061755523606"/>
        <n v="57.21008236491792"/>
        <n v="46.57617736885796"/>
        <n v="110.25955196175366"/>
        <n v="55.27060469406949"/>
        <n v="237.1191138627592"/>
        <n v="88.99880004207384"/>
        <n v="77.25152760405992"/>
        <n v="49.745760238144925"/>
        <n v="267.1623024287139"/>
        <n v="71.93709374684288"/>
        <n v="244.66214025397537"/>
        <n v="694.6541581467785"/>
        <n v="77.83706462926963"/>
        <n v="15.659141098436283"/>
        <n v="15.506760981216088"/>
        <n v="82.07421271467575"/>
        <n v="65.23254832048235"/>
        <n v="167.39061328230898"/>
        <n v="111.75309176526827"/>
        <n v="54.73343692516564"/>
        <n v="49.04906049775476"/>
        <n v="70.01767548694438"/>
        <n v="48.55948027596115"/>
        <n v="247.90897725730784"/>
        <n v="92.40343732851362"/>
        <n v="91.67623753765112"/>
        <n v="48.561642254829756"/>
        <n v="261.11998153510245"/>
        <n v="86.56085613069801"/>
        <n v="244.56202441477944"/>
        <n v="681.9585214292695"/>
        <n v="74.51983043698607"/>
        <n v="15.040557532666986"/>
        <n v="19.79924928849051"/>
        <n v="91.06175356901744"/>
        <n v="62.27625943240729"/>
        <n v="162.05237559371648"/>
        <n v="122.37777981322738"/>
        <n v="79.75477505888442"/>
        <n v="51.082731677845736"/>
        <n v="67.69248328707198"/>
        <n v="52.17584408663448"/>
        <n v="250.05134765249437"/>
        <n v="99.83524773931696"/>
        <n v="73.00984175709553"/>
        <n v="31.292152155434355"/>
        <n v="262.8739670696306"/>
        <n v="62.63106313893509"/>
        <n v="236.40527918199808"/>
        <n v="700.9644154501557"/>
        <n v="78.41488581331463"/>
        <n v="15.792663835007387"/>
        <n v="20.89768507536618"/>
        <n v="83.42309214313305"/>
        <n v="49.76164968455705"/>
        <n v="113.45957472339366"/>
        <n v="124.32973061399785"/>
        <n v="77.90151551643773"/>
        <n v="55.37438891613647"/>
        <n v="93.89948752182208"/>
        <n v="36.54807750187712"/>
        <n v="286.98750571742534"/>
        <n v="84.21527459611458"/>
        <n v="83.59896930550167"/>
        <n v="26.13805332263522"/>
        <n v="252.65310299871155"/>
        <n v="47.71187121197177"/>
        <n v="262.91358903015333"/>
        <n v="713.2541652249761"/>
        <n v="83.19071188287475"/>
        <n v="15.729183493420853"/>
        <n v="20.75324811257963"/>
        <n v="85.64043310514255"/>
        <n v="45.43668677069167"/>
        <n v="116.25161620259863"/>
        <n v="139.1681119132431"/>
        <n v="74.25790154852143"/>
        <n v="51.15404064330427"/>
        <n v="109.16609722041044"/>
        <n v="39.798475954554476"/>
        <n v="238.24425879585783"/>
        <n v="85.14708356289253"/>
        <n v="79.46805817262124"/>
        <n v="230.429068505154"/>
        <n v="59.750625093630276"/>
        <n v="225.24706774465724"/>
        <n v="97.73713034883384"/>
        <n v="19.681129508111102"/>
        <n v="26.017573232824695"/>
        <n v="83.7496289718179"/>
        <n v="55.559862079560794"/>
        <n v="193.462143939457"/>
        <n v="135.99389121985377"/>
        <n v="78.2146187716451"/>
        <n v="66.7264966818463"/>
        <n v="70.8022736777654"/>
        <n v="54.525490274176846"/>
        <n v="217.8139709327677"/>
        <n v="109.83336916436976"/>
        <n v="87.21020979091917"/>
        <n v="225.30174699476837"/>
        <n v="54.72832286079116"/>
        <n v="131.7696408448771"/>
        <n v="77.99926262842165"/>
        <n v="15.802400280327898"/>
        <n v="20.73125014582917"/>
        <n v="63.653492000404555"/>
        <n v="63.262368717697065"/>
        <n v="103.8587488871082"/>
        <n v="136.09600619538742"/>
        <n v="76.34872133440763"/>
        <n v="75.99297434950546"/>
        <n v="94.36471828392138"/>
        <n v="55.5612935749421"/>
        <n v="210.91249643171219"/>
        <n v="100.79325047885199"/>
        <n v="77.76133091958334"/>
        <n v="38.909375791065926"/>
        <n v="274.49227000213125"/>
        <n v="55.68846887589275"/>
        <n v="191.45686469660362"/>
        <n v="694.3495405711778"/>
        <n v="64.51392396491339"/>
        <n v="12.965112036100741"/>
        <n v="17.157960127018672"/>
        <n v="58.08476242710415"/>
        <n v="57.82204459371574"/>
        <n v="135.55385815122014"/>
        <n v="125.19200149145261"/>
        <n v="69.73246650025338"/>
        <n v="69.49327420647784"/>
        <n v="70.85294826824648"/>
        <n v="60.06644476243933"/>
        <n v="185.34712989826423"/>
        <n v="99.00742994507335"/>
        <n v="70.93799494892588"/>
        <n v="38.22581715820491"/>
        <n v="286.0460388870955"/>
        <n v="43.723572380011284"/>
        <n v="181.4088501846813"/>
        <n v="675.3695986876834"/>
        <n v="94.94229115861427"/>
        <n v="19.15301297831943"/>
        <n v="25.262366517178414"/>
        <n v="59.07127196656433"/>
        <n v="58.746955675519594"/>
        <n v="168.42505462762205"/>
        <n v="126.75107779220578"/>
        <n v="76.79999001614118"/>
        <n v="88.26331502324788"/>
        <n v="96.42680032192706"/>
        <n v="64.405750051198"/>
        <n v="176.78299124998426"/>
        <n v="108.14437889532985"/>
        <n v="53.60969099817421"/>
        <n v="42.963643682725696"/>
        <n v="243.31554250941616"/>
        <n v="53.76817684568957"/>
        <n v="178.25814643219098"/>
        <n v="61.2546229926582"/>
        <n v="12.305620264258383"/>
        <n v="16.315886043343077"/>
        <n v="59.37360528762634"/>
        <n v="59.0305661654704"/>
        <n v="181.5572709658249"/>
        <n v="115.6508970928886"/>
        <n v="83.1926354050686"/>
        <n v="94.63964003469725"/>
        <n v="90.55939544077401"/>
        <n v="73.73087081471559"/>
        <n v="198.12635474337668"/>
        <n v="102.7928352645696"/>
        <n v="56.620491722441926"/>
        <n v="45.329562939582864"/>
        <n v="234.19831568824952"/>
        <n v="45.49614963866039"/>
        <n v="188.35886080303482"/>
        <n v="688.0228932766796"/>
        <n v="65.20466965906664"/>
        <n v="13.150045582031032"/>
        <n v="17.35101781591464"/>
        <n v="48.22758299157571"/>
        <n v="47.985799710816465"/>
        <n v="153.233975722621"/>
        <n v="117.84100028808001"/>
        <n v="84.45660053413437"/>
        <n v="90.12456453030167"/>
        <n v="95.40121946634206"/>
        <n v="73.0642518890946"/>
        <n v="190.84234946198617"/>
        <n v="113.23552616270312"/>
        <n v="89.92563748805367"/>
        <n v="44.95894117721687"/>
        <n v="254.9407328734329"/>
        <n v="33.90054007166415"/>
        <n v="192.42074511184177"/>
        <n v="95.20321620094005"/>
        <n v="19.20793127201197"/>
        <n v="25.331021193985833"/>
        <n v="78.85989291670438"/>
        <n v="78.35178149458515"/>
        <n v="185.76622362726368"/>
        <n v="117.71587429686002"/>
        <n v="84.94298994724393"/>
        <n v="90.55491707520086"/>
        <n v="98.47644285962616"/>
        <n v="54.82042218283427"/>
        <n v="136.82211799336085"/>
        <n v="99.37551103330829"/>
        <n v="76.65121826382911"/>
        <n v="43.843552499576546"/>
        <n v="254.05498897242714"/>
        <n v="22.009500961559734"/>
        <n v="176.5334938811546"/>
        <n v="681.6962459821815"/>
        <n v="67.31522879822697"/>
        <n v="13.51252322790855"/>
        <n v="17.93382615861982"/>
        <n v="49.527803297369275"/>
        <n v="49.27721023787969"/>
        <n v="156.64081259534535"/>
        <n v="102.17902497857065"/>
        <n v="66.07871176005101"/>
        <n v="76.80807113560779"/>
        <n v="102.95468647853578"/>
        <n v="57.3120527280635"/>
        <n v="183.10961936057035"/>
        <n v="98.10658718665994"/>
        <n v="85.94578508705615"/>
        <n v="45.83694995984002"/>
        <n v="311.83891257012255"/>
        <n v="57.534903520318906"/>
        <n v="201.95233310513595"/>
        <n v="61.191204734814846"/>
        <n v="12.298591513515046"/>
        <n v="16.296905558664964"/>
        <n v="46.3218895913402"/>
        <n v="46.08082711768672"/>
        <n v="164.9561342691809"/>
        <n v="107.46621572381193"/>
        <n v="63.74634809468329"/>
        <n v="80.76535098176075"/>
        <n v="108.85455707215418"/>
        <n v="74.64700324571811"/>
        <n v="183.39977916313293"/>
        <n v="115.6381525159745"/>
        <n v="74.59524315805159"/>
        <n v="45.91031977512867"/>
        <n v="283.4032603418741"/>
        <n v="46.013151339099714"/>
        <n v="196.4277864767741"/>
        <n v="57.25116722556057"/>
        <n v="11.558960149767357"/>
        <n v="15.204354654010208"/>
        <n v="52.18744112928591"/>
        <n v="46.123489943226"/>
        <n v="194.26969143508055"/>
        <n v="107.65467220889356"/>
        <n v="69.57689927439642"/>
        <n v="80.81395104456412"/>
        <n v="105.24226823747306"/>
        <n v="72.18117151491879"/>
        <n v="171.74311982853328"/>
        <n v="106.19516202028977"/>
        <n v="72.13155660927795"/>
        <n v="22.22189201663584"/>
        <n v="279.5521123611869"/>
        <n v="50.1491649426143"/>
        <n v="167.60867585912249"/>
        <n v="718.7565544112576"/>
        <n v="100.42171704745546"/>
        <n v="20.306297145862725"/>
        <n v="26.704114730134233"/>
        <n v="53.11280015402038"/>
        <n v="52.828628945389234"/>
        <n v="156.0932212153131"/>
        <n v="109.44335730666502"/>
        <n v="70.836869379607"/>
        <n v="82.2834053168175"/>
        <n v="111.47709415534963"/>
        <n v="52.89971508505621"/>
        <n v="176.0648642631105"/>
        <n v="106.55790507148885"/>
        <n v="88.08110654826405"/>
        <n v="64.67441075443097"/>
        <n v="284.2757406642442"/>
        <n v="29.46909692504139"/>
        <n v="159.74616229535667"/>
        <n v="668.7165411294611"/>
        <n v="66.6302934866254"/>
        <n v="13.372576546339957"/>
        <n v="17.72851058292833"/>
        <n v="53.60280291669092"/>
        <n v="53.30714190693612"/>
        <n v="163.63029918292847"/>
        <n v="104.46523418812615"/>
        <n v="77.44859098684995"/>
        <n v="94.84938826393496"/>
        <n v="104.34989506799513"/>
        <n v="71.51128813819194"/>
        <n v="142.8592345352019"/>
        <n v="105.2941114585694"/>
        <n v="71.46216471973074"/>
        <n v="16.420481595158275"/>
        <n v="60.551837971135136"/>
        <n v="288.34154374454863"/>
        <n v="11.078607866556913"/>
        <n v="204.98857019422343"/>
        <n v="687.5095118403593"/>
      </sharedItems>
    </cacheField>
    <cacheField name="Потери жидкости, т" numFmtId="164">
      <sharedItems containsSemiMixedTypes="0" containsString="0" containsNumber="1" containsInteger="1">
        <n v="0.0"/>
      </sharedItems>
    </cacheField>
    <cacheField name="Потери нефти, т" numFmtId="164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макет" cacheId="0" dataCaption="" compact="0" compactData="0">
  <location ref="A4:C27" firstHeaderRow="0" firstDataRow="2" firstDataCol="0" rowPageCount="2" colPageCount="1"/>
  <pivotFields>
    <pivotField name="Дата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М/р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кв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 замера, ч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Замер, м3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Обв, %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Простои, ч" compact="0" outline="0" multipleItemSelectionAllowed="1" showAll="0">
      <items>
        <item x="0"/>
        <item t="default"/>
      </items>
    </pivotField>
    <pivotField name="Qг, м3/сут" compact="0" outline="0" multipleItemSelectionAllowed="1" showAll="0">
      <items>
        <item x="0"/>
        <item t="default"/>
      </items>
    </pivotField>
    <pivotField name="Тех.режим (жидкость), т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Тех.режим (нефть), 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Qж, м3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м3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т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ж, т/сут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bbl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Потери жидкости, т" compact="0" numFmtId="164" outline="0" multipleItemSelectionAllowed="1" showAll="0">
      <items>
        <item x="0"/>
        <item t="default"/>
      </items>
    </pivotField>
    <pivotField name="Потери нефти, т" compact="0" numFmtId="164" outline="0" multipleItemSelectionAllowed="1" showAll="0">
      <items>
        <item x="0"/>
        <item t="default"/>
      </items>
    </pivotField>
  </pivotFields>
  <rowFields>
    <field x="0"/>
  </rowFields>
  <colFields>
    <field x="-2"/>
  </colFields>
  <pageFields>
    <pageField fld="1"/>
    <pageField fld="2"/>
  </pageFields>
  <dataFields>
    <dataField name=" Добыча жидкости, т" fld="13" baseField="0"/>
    <dataField name=" Тех.режим (жидкость), т" fld="8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43"/>
    <col customWidth="1" min="3" max="3" width="16.14"/>
    <col customWidth="1" min="4" max="4" width="14.71"/>
    <col customWidth="1" min="5" max="5" width="11.57"/>
    <col customWidth="1" min="6" max="6" width="11.29"/>
    <col customWidth="1" min="7" max="7" width="11.71"/>
    <col customWidth="1" min="8" max="9" width="11.57"/>
    <col customWidth="1" min="10" max="10" width="11.71"/>
    <col customWidth="1" min="11" max="11" width="11.57"/>
    <col customWidth="1" min="12" max="13" width="11.29"/>
    <col customWidth="1" min="14" max="16" width="10.29"/>
    <col customWidth="1" min="17" max="17" width="12.57"/>
    <col customWidth="1" min="18" max="18" width="11.43"/>
    <col customWidth="1" min="19" max="19" width="17.71"/>
    <col customWidth="1" min="20" max="20" width="16.29"/>
    <col customWidth="1" min="21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5</v>
      </c>
      <c r="E2" s="1" t="s">
        <v>8</v>
      </c>
      <c r="F2" s="1" t="s">
        <v>11</v>
      </c>
      <c r="G2" s="1" t="s">
        <v>6</v>
      </c>
      <c r="H2" s="1" t="s">
        <v>16</v>
      </c>
      <c r="I2" s="1" t="s">
        <v>20</v>
      </c>
      <c r="J2" s="1" t="s">
        <v>21</v>
      </c>
      <c r="K2" s="1" t="s">
        <v>22</v>
      </c>
      <c r="L2" s="2" t="s">
        <v>23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10</v>
      </c>
      <c r="T2" s="2" t="s">
        <v>13</v>
      </c>
    </row>
    <row r="3" ht="12.75" customHeight="1">
      <c r="B3" s="3">
        <v>43678.0</v>
      </c>
      <c r="C3" s="5" t="s">
        <v>31</v>
      </c>
      <c r="D3" s="5" t="s">
        <v>33</v>
      </c>
      <c r="E3" s="5">
        <v>0.0</v>
      </c>
      <c r="F3" s="7">
        <v>0.0</v>
      </c>
      <c r="G3" s="8">
        <v>0.0</v>
      </c>
      <c r="H3" s="5">
        <v>0.0</v>
      </c>
      <c r="I3" s="5">
        <v>0.0</v>
      </c>
      <c r="J3" s="7">
        <v>0.0</v>
      </c>
      <c r="K3" s="7">
        <v>0.0</v>
      </c>
      <c r="L3" s="7">
        <f t="shared" ref="L3:L1124" si="1">IFERROR((24/E3*F3),0)</f>
        <v>0</v>
      </c>
      <c r="M3" s="7">
        <f t="shared" ref="M3:M1124" si="2">L3*(100-G3)/100</f>
        <v>0</v>
      </c>
      <c r="N3" s="7">
        <f>MAX(0,M3*VLOOKUP(C3,'Таблица (Плотность нефти)'!$B$3:$C$10,2,FALSE)-R3)</f>
        <v>0</v>
      </c>
      <c r="O3" s="7">
        <f t="shared" ref="O3:O1124" si="3">MAX(0,N3+(L3*G3/100)-Q3)</f>
        <v>0</v>
      </c>
      <c r="P3" s="7">
        <f t="shared" ref="P3:P1124" si="4">L3*6.2893</f>
        <v>0</v>
      </c>
      <c r="Q3" s="17">
        <f t="shared" ref="Q3:Q1124" si="5">J3*(H3/24)</f>
        <v>0</v>
      </c>
      <c r="R3" s="7">
        <f t="shared" ref="R3:R1124" si="6">K3*(H3/24)</f>
        <v>0</v>
      </c>
      <c r="S3" s="17"/>
      <c r="T3" s="7"/>
    </row>
    <row r="4" ht="12.75" customHeight="1">
      <c r="B4" s="12">
        <v>43678.0</v>
      </c>
      <c r="C4" s="13" t="s">
        <v>32</v>
      </c>
      <c r="D4" s="13" t="s">
        <v>36</v>
      </c>
      <c r="E4" s="13">
        <v>24.0</v>
      </c>
      <c r="F4" s="14">
        <v>0.0</v>
      </c>
      <c r="G4" s="22">
        <v>0.0</v>
      </c>
      <c r="H4" s="13">
        <v>0.0</v>
      </c>
      <c r="I4" s="13">
        <v>0.0</v>
      </c>
      <c r="J4" s="14">
        <v>0.0</v>
      </c>
      <c r="K4" s="14">
        <v>0.0</v>
      </c>
      <c r="L4" s="14">
        <f t="shared" si="1"/>
        <v>0</v>
      </c>
      <c r="M4" s="14">
        <f t="shared" si="2"/>
        <v>0</v>
      </c>
      <c r="N4" s="14">
        <f>MAX(0,M4*VLOOKUP(C4,'Таблица (Плотность нефти)'!$B$3:$C$10,2,FALSE)-R4)</f>
        <v>0</v>
      </c>
      <c r="O4" s="14">
        <f t="shared" si="3"/>
        <v>0</v>
      </c>
      <c r="P4" s="14">
        <f t="shared" si="4"/>
        <v>0</v>
      </c>
      <c r="Q4" s="23">
        <f t="shared" si="5"/>
        <v>0</v>
      </c>
      <c r="R4" s="14">
        <f t="shared" si="6"/>
        <v>0</v>
      </c>
      <c r="S4" s="23"/>
      <c r="T4" s="14"/>
    </row>
    <row r="5" ht="12.75" customHeight="1">
      <c r="B5" s="12">
        <v>43678.0</v>
      </c>
      <c r="C5" s="13" t="s">
        <v>32</v>
      </c>
      <c r="D5" s="19" t="s">
        <v>40</v>
      </c>
      <c r="E5" s="19">
        <v>24.0</v>
      </c>
      <c r="F5" s="15">
        <v>11.773886647951871</v>
      </c>
      <c r="G5" s="20">
        <v>34.768533505989005</v>
      </c>
      <c r="H5" s="19">
        <v>0.0</v>
      </c>
      <c r="I5" s="19">
        <v>0.0</v>
      </c>
      <c r="J5" s="15">
        <v>10.59683108093695</v>
      </c>
      <c r="K5" s="15">
        <v>5.271610805747679</v>
      </c>
      <c r="L5" s="15">
        <f t="shared" si="1"/>
        <v>11.77388665</v>
      </c>
      <c r="M5" s="15">
        <f t="shared" si="2"/>
        <v>7.680278924</v>
      </c>
      <c r="N5" s="15">
        <f>MAX(0,M5*VLOOKUP(C5,'Таблица (Плотность нефти)'!$B$3:$C$10,2,FALSE)-R5)</f>
        <v>5.829331703</v>
      </c>
      <c r="O5" s="15">
        <f t="shared" si="3"/>
        <v>9.922939427</v>
      </c>
      <c r="P5" s="15">
        <f t="shared" si="4"/>
        <v>74.04950529</v>
      </c>
      <c r="Q5" s="30">
        <f t="shared" si="5"/>
        <v>0</v>
      </c>
      <c r="R5" s="15">
        <f t="shared" si="6"/>
        <v>0</v>
      </c>
      <c r="S5" s="30"/>
      <c r="T5" s="15"/>
    </row>
    <row r="6" ht="12.75" customHeight="1">
      <c r="B6" s="12">
        <v>43678.0</v>
      </c>
      <c r="C6" s="13" t="s">
        <v>32</v>
      </c>
      <c r="D6" s="19" t="s">
        <v>42</v>
      </c>
      <c r="E6" s="19">
        <v>0.0</v>
      </c>
      <c r="F6" s="15">
        <v>0.0</v>
      </c>
      <c r="G6" s="20">
        <v>0.0</v>
      </c>
      <c r="H6" s="19">
        <v>0.0</v>
      </c>
      <c r="I6" s="19">
        <v>0.0</v>
      </c>
      <c r="J6" s="15">
        <v>0.0</v>
      </c>
      <c r="K6" s="15">
        <v>0.0</v>
      </c>
      <c r="L6" s="15">
        <f t="shared" si="1"/>
        <v>0</v>
      </c>
      <c r="M6" s="15">
        <f t="shared" si="2"/>
        <v>0</v>
      </c>
      <c r="N6" s="15">
        <f>MAX(0,M6*VLOOKUP(C6,'Таблица (Плотность нефти)'!$B$3:$C$10,2,FALSE)-R6)</f>
        <v>0</v>
      </c>
      <c r="O6" s="15">
        <f t="shared" si="3"/>
        <v>0</v>
      </c>
      <c r="P6" s="15">
        <f t="shared" si="4"/>
        <v>0</v>
      </c>
      <c r="Q6" s="30">
        <f t="shared" si="5"/>
        <v>0</v>
      </c>
      <c r="R6" s="15">
        <f t="shared" si="6"/>
        <v>0</v>
      </c>
      <c r="S6" s="30"/>
      <c r="T6" s="15"/>
    </row>
    <row r="7" ht="12.75" customHeight="1">
      <c r="B7" s="12">
        <v>43678.0</v>
      </c>
      <c r="C7" s="13" t="s">
        <v>32</v>
      </c>
      <c r="D7" s="19" t="s">
        <v>43</v>
      </c>
      <c r="E7" s="19">
        <v>11.0</v>
      </c>
      <c r="F7" s="15">
        <v>0.7257931178275941</v>
      </c>
      <c r="G7" s="20">
        <v>35.189381676918096</v>
      </c>
      <c r="H7" s="19">
        <v>0.0</v>
      </c>
      <c r="I7" s="19">
        <v>0.0</v>
      </c>
      <c r="J7" s="15">
        <v>2.034699154863494</v>
      </c>
      <c r="K7" s="15">
        <v>0.9938515995502581</v>
      </c>
      <c r="L7" s="15">
        <f t="shared" si="1"/>
        <v>1.583548621</v>
      </c>
      <c r="M7" s="15">
        <f t="shared" si="2"/>
        <v>1.026307653</v>
      </c>
      <c r="N7" s="15">
        <f>MAX(0,M7*VLOOKUP(C7,'Таблица (Плотность нефти)'!$B$3:$C$10,2,FALSE)-R7)</f>
        <v>0.7789675083</v>
      </c>
      <c r="O7" s="15">
        <f t="shared" si="3"/>
        <v>1.336208476</v>
      </c>
      <c r="P7" s="15">
        <f t="shared" si="4"/>
        <v>9.95941234</v>
      </c>
      <c r="Q7" s="30">
        <f t="shared" si="5"/>
        <v>0</v>
      </c>
      <c r="R7" s="15">
        <f t="shared" si="6"/>
        <v>0</v>
      </c>
      <c r="S7" s="30"/>
      <c r="T7" s="15"/>
    </row>
    <row r="8" ht="12.75" customHeight="1">
      <c r="B8" s="12">
        <v>43678.0</v>
      </c>
      <c r="C8" s="13" t="s">
        <v>32</v>
      </c>
      <c r="D8" s="19" t="s">
        <v>44</v>
      </c>
      <c r="E8" s="19">
        <v>24.0</v>
      </c>
      <c r="F8" s="15">
        <v>2.3495481637398665</v>
      </c>
      <c r="G8" s="20">
        <v>36.0310780187763</v>
      </c>
      <c r="H8" s="19">
        <v>0.0</v>
      </c>
      <c r="I8" s="19">
        <v>0.0</v>
      </c>
      <c r="J8" s="15">
        <v>2.7007414829336467</v>
      </c>
      <c r="K8" s="15">
        <v>1.3144340622577921</v>
      </c>
      <c r="L8" s="15">
        <f t="shared" si="1"/>
        <v>2.349548164</v>
      </c>
      <c r="M8" s="15">
        <f t="shared" si="2"/>
        <v>1.502980632</v>
      </c>
      <c r="N8" s="15">
        <f>MAX(0,M8*VLOOKUP(C8,'Таблица (Плотность нефти)'!$B$3:$C$10,2,FALSE)-R8)</f>
        <v>1.1407623</v>
      </c>
      <c r="O8" s="15">
        <f t="shared" si="3"/>
        <v>1.987329831</v>
      </c>
      <c r="P8" s="15">
        <f t="shared" si="4"/>
        <v>14.77701327</v>
      </c>
      <c r="Q8" s="30">
        <f t="shared" si="5"/>
        <v>0</v>
      </c>
      <c r="R8" s="15">
        <f t="shared" si="6"/>
        <v>0</v>
      </c>
      <c r="S8" s="30"/>
      <c r="T8" s="15"/>
    </row>
    <row r="9" ht="12.75" customHeight="1">
      <c r="B9" s="12">
        <v>43678.0</v>
      </c>
      <c r="C9" s="13" t="s">
        <v>32</v>
      </c>
      <c r="D9" s="19" t="s">
        <v>45</v>
      </c>
      <c r="E9" s="19">
        <v>0.0</v>
      </c>
      <c r="F9" s="15">
        <v>0.0</v>
      </c>
      <c r="G9" s="20">
        <v>0.0</v>
      </c>
      <c r="H9" s="19">
        <v>0.0</v>
      </c>
      <c r="I9" s="19">
        <v>0.0</v>
      </c>
      <c r="J9" s="15">
        <v>0.0</v>
      </c>
      <c r="K9" s="15">
        <v>0.0</v>
      </c>
      <c r="L9" s="15">
        <f t="shared" si="1"/>
        <v>0</v>
      </c>
      <c r="M9" s="15">
        <f t="shared" si="2"/>
        <v>0</v>
      </c>
      <c r="N9" s="15">
        <f>MAX(0,M9*VLOOKUP(C9,'Таблица (Плотность нефти)'!$B$3:$C$10,2,FALSE)-R9)</f>
        <v>0</v>
      </c>
      <c r="O9" s="15">
        <f t="shared" si="3"/>
        <v>0</v>
      </c>
      <c r="P9" s="15">
        <f t="shared" si="4"/>
        <v>0</v>
      </c>
      <c r="Q9" s="30">
        <f t="shared" si="5"/>
        <v>0</v>
      </c>
      <c r="R9" s="15">
        <f t="shared" si="6"/>
        <v>0</v>
      </c>
      <c r="S9" s="30"/>
      <c r="T9" s="15"/>
    </row>
    <row r="10" ht="12.75" customHeight="1">
      <c r="B10" s="12">
        <v>43678.0</v>
      </c>
      <c r="C10" s="13" t="s">
        <v>32</v>
      </c>
      <c r="D10" s="19" t="s">
        <v>46</v>
      </c>
      <c r="E10" s="19">
        <v>0.0</v>
      </c>
      <c r="F10" s="15">
        <v>0.0</v>
      </c>
      <c r="G10" s="20">
        <v>0.0</v>
      </c>
      <c r="H10" s="19">
        <v>0.0</v>
      </c>
      <c r="I10" s="19">
        <v>0.0</v>
      </c>
      <c r="J10" s="15">
        <v>0.0</v>
      </c>
      <c r="K10" s="15">
        <v>0.0</v>
      </c>
      <c r="L10" s="15">
        <f t="shared" si="1"/>
        <v>0</v>
      </c>
      <c r="M10" s="15">
        <f t="shared" si="2"/>
        <v>0</v>
      </c>
      <c r="N10" s="15">
        <f>MAX(0,M10*VLOOKUP(C10,'Таблица (Плотность нефти)'!$B$3:$C$10,2,FALSE)-R10)</f>
        <v>0</v>
      </c>
      <c r="O10" s="15">
        <f t="shared" si="3"/>
        <v>0</v>
      </c>
      <c r="P10" s="15">
        <f t="shared" si="4"/>
        <v>0</v>
      </c>
      <c r="Q10" s="30">
        <f t="shared" si="5"/>
        <v>0</v>
      </c>
      <c r="R10" s="15">
        <f t="shared" si="6"/>
        <v>0</v>
      </c>
      <c r="S10" s="30"/>
      <c r="T10" s="15"/>
    </row>
    <row r="11" ht="12.75" customHeight="1">
      <c r="B11" s="12">
        <v>43678.0</v>
      </c>
      <c r="C11" s="19" t="s">
        <v>34</v>
      </c>
      <c r="D11" s="19" t="s">
        <v>47</v>
      </c>
      <c r="E11" s="19">
        <v>0.0</v>
      </c>
      <c r="F11" s="15">
        <v>0.0</v>
      </c>
      <c r="G11" s="20">
        <v>0.0</v>
      </c>
      <c r="H11" s="19">
        <v>0.0</v>
      </c>
      <c r="I11" s="19">
        <v>0.0</v>
      </c>
      <c r="J11" s="15">
        <v>0.0</v>
      </c>
      <c r="K11" s="15">
        <v>0.0</v>
      </c>
      <c r="L11" s="15">
        <f t="shared" si="1"/>
        <v>0</v>
      </c>
      <c r="M11" s="15">
        <f t="shared" si="2"/>
        <v>0</v>
      </c>
      <c r="N11" s="15">
        <f>MAX(0,M11*VLOOKUP(C11,'Таблица (Плотность нефти)'!$B$3:$C$10,2,FALSE)-R11)</f>
        <v>0</v>
      </c>
      <c r="O11" s="15">
        <f t="shared" si="3"/>
        <v>0</v>
      </c>
      <c r="P11" s="15">
        <f t="shared" si="4"/>
        <v>0</v>
      </c>
      <c r="Q11" s="15">
        <f t="shared" si="5"/>
        <v>0</v>
      </c>
      <c r="R11" s="15">
        <f t="shared" si="6"/>
        <v>0</v>
      </c>
      <c r="S11" s="15"/>
      <c r="T11" s="15"/>
    </row>
    <row r="12" ht="12.75" customHeight="1">
      <c r="B12" s="12">
        <v>43678.0</v>
      </c>
      <c r="C12" s="34" t="s">
        <v>35</v>
      </c>
      <c r="D12" s="34" t="s">
        <v>48</v>
      </c>
      <c r="E12" s="34">
        <v>24.0</v>
      </c>
      <c r="F12" s="35">
        <v>13.089870246499794</v>
      </c>
      <c r="G12" s="36">
        <v>31.896892627522906</v>
      </c>
      <c r="H12" s="34">
        <v>0.0</v>
      </c>
      <c r="I12" s="34">
        <v>0.0</v>
      </c>
      <c r="J12" s="35">
        <v>9.249822101489116</v>
      </c>
      <c r="K12" s="35">
        <v>6.035673339872731</v>
      </c>
      <c r="L12" s="35">
        <f t="shared" si="1"/>
        <v>13.08987025</v>
      </c>
      <c r="M12" s="35">
        <f t="shared" si="2"/>
        <v>8.914608389</v>
      </c>
      <c r="N12" s="35">
        <f>MAX(0,M12*VLOOKUP(C12,'Таблица (Плотность нефти)'!$B$3:$C$10,2,FALSE)-R12)</f>
        <v>7.167345145</v>
      </c>
      <c r="O12" s="35">
        <f t="shared" si="3"/>
        <v>11.342607</v>
      </c>
      <c r="P12" s="35">
        <f t="shared" si="4"/>
        <v>82.32612094</v>
      </c>
      <c r="Q12" s="37">
        <f t="shared" si="5"/>
        <v>0</v>
      </c>
      <c r="R12" s="35">
        <f t="shared" si="6"/>
        <v>0</v>
      </c>
      <c r="S12" s="37">
        <f>O12*'Таблица (Обратный расчет)'!$H$6</f>
        <v>11.22918093</v>
      </c>
      <c r="T12" s="35">
        <f>N12*'Таблица (Обратный расчет)'!$I$6</f>
        <v>6.880651339</v>
      </c>
    </row>
    <row r="13" ht="12.75" customHeight="1">
      <c r="B13" s="12">
        <v>43678.0</v>
      </c>
      <c r="C13" s="34" t="s">
        <v>35</v>
      </c>
      <c r="D13" s="34" t="s">
        <v>49</v>
      </c>
      <c r="E13" s="34">
        <v>24.0</v>
      </c>
      <c r="F13" s="35">
        <v>10.419497257989239</v>
      </c>
      <c r="G13" s="36">
        <v>30.854498126923758</v>
      </c>
      <c r="H13" s="34">
        <v>0.0</v>
      </c>
      <c r="I13" s="34">
        <v>0.0</v>
      </c>
      <c r="J13" s="35">
        <v>7.942494796291573</v>
      </c>
      <c r="K13" s="35">
        <v>5.279965072274945</v>
      </c>
      <c r="L13" s="35">
        <f t="shared" si="1"/>
        <v>10.41949726</v>
      </c>
      <c r="M13" s="35">
        <f t="shared" si="2"/>
        <v>7.204613672</v>
      </c>
      <c r="N13" s="35">
        <f>MAX(0,M13*VLOOKUP(C13,'Таблица (Плотность нефти)'!$B$3:$C$10,2,FALSE)-R13)</f>
        <v>5.792509392</v>
      </c>
      <c r="O13" s="35">
        <f t="shared" si="3"/>
        <v>9.007392978</v>
      </c>
      <c r="P13" s="35">
        <f t="shared" si="4"/>
        <v>65.5313441</v>
      </c>
      <c r="Q13" s="35">
        <f t="shared" si="5"/>
        <v>0</v>
      </c>
      <c r="R13" s="35">
        <f t="shared" si="6"/>
        <v>0</v>
      </c>
      <c r="S13" s="35">
        <f>O13*'Таблица (Обратный расчет)'!$H$6</f>
        <v>8.917319049</v>
      </c>
      <c r="T13" s="35">
        <f>N13*'Таблица (Обратный расчет)'!$I$6</f>
        <v>5.560809016</v>
      </c>
    </row>
    <row r="14" ht="12.75" customHeight="1">
      <c r="B14" s="12">
        <v>43678.0</v>
      </c>
      <c r="C14" s="34" t="s">
        <v>35</v>
      </c>
      <c r="D14" s="34" t="s">
        <v>50</v>
      </c>
      <c r="E14" s="34">
        <v>24.0</v>
      </c>
      <c r="F14" s="35">
        <v>28.426563340730098</v>
      </c>
      <c r="G14" s="36">
        <v>30.507033293390712</v>
      </c>
      <c r="H14" s="34">
        <v>0.0</v>
      </c>
      <c r="I14" s="34">
        <v>0.0</v>
      </c>
      <c r="J14" s="35">
        <v>21.86143418171704</v>
      </c>
      <c r="K14" s="35">
        <v>14.424796219975049</v>
      </c>
      <c r="L14" s="35">
        <f t="shared" si="1"/>
        <v>28.42656334</v>
      </c>
      <c r="M14" s="35">
        <f t="shared" si="2"/>
        <v>19.7544622</v>
      </c>
      <c r="N14" s="35">
        <f>MAX(0,M14*VLOOKUP(C14,'Таблица (Плотность нефти)'!$B$3:$C$10,2,FALSE)-R14)</f>
        <v>15.88258761</v>
      </c>
      <c r="O14" s="35">
        <f t="shared" si="3"/>
        <v>24.55468875</v>
      </c>
      <c r="P14" s="35">
        <f t="shared" si="4"/>
        <v>178.7831848</v>
      </c>
      <c r="Q14" s="35">
        <f t="shared" si="5"/>
        <v>0</v>
      </c>
      <c r="R14" s="35">
        <f t="shared" si="6"/>
        <v>0</v>
      </c>
      <c r="S14" s="35">
        <f>O14*'Таблица (Обратный расчет)'!$H$6</f>
        <v>24.30914186</v>
      </c>
      <c r="T14" s="35">
        <f>N14*'Таблица (Обратный расчет)'!$I$6</f>
        <v>15.2472841</v>
      </c>
    </row>
    <row r="15" ht="12.75" customHeight="1">
      <c r="B15" s="12">
        <v>43678.0</v>
      </c>
      <c r="C15" s="34" t="s">
        <v>35</v>
      </c>
      <c r="D15" s="34" t="s">
        <v>51</v>
      </c>
      <c r="E15" s="34">
        <v>0.0</v>
      </c>
      <c r="F15" s="35">
        <v>0.0</v>
      </c>
      <c r="G15" s="36">
        <v>0.0</v>
      </c>
      <c r="H15" s="34">
        <v>0.0</v>
      </c>
      <c r="I15" s="34">
        <v>0.0</v>
      </c>
      <c r="J15" s="35">
        <v>0.0</v>
      </c>
      <c r="K15" s="35">
        <v>0.0</v>
      </c>
      <c r="L15" s="35">
        <f t="shared" si="1"/>
        <v>0</v>
      </c>
      <c r="M15" s="35">
        <f t="shared" si="2"/>
        <v>0</v>
      </c>
      <c r="N15" s="35">
        <f>MAX(0,M15*VLOOKUP(C15,'Таблица (Плотность нефти)'!$B$3:$C$10,2,FALSE)-R15)</f>
        <v>0</v>
      </c>
      <c r="O15" s="35">
        <f t="shared" si="3"/>
        <v>0</v>
      </c>
      <c r="P15" s="35">
        <f t="shared" si="4"/>
        <v>0</v>
      </c>
      <c r="Q15" s="35">
        <f t="shared" si="5"/>
        <v>0</v>
      </c>
      <c r="R15" s="35">
        <f t="shared" si="6"/>
        <v>0</v>
      </c>
      <c r="S15" s="35">
        <f>O15*'Таблица (Обратный расчет)'!$H$6</f>
        <v>0</v>
      </c>
      <c r="T15" s="35">
        <f>N15*'Таблица (Обратный расчет)'!$I$6</f>
        <v>0</v>
      </c>
    </row>
    <row r="16" ht="12.75" customHeight="1">
      <c r="B16" s="12">
        <v>43678.0</v>
      </c>
      <c r="C16" s="34" t="s">
        <v>35</v>
      </c>
      <c r="D16" s="34" t="s">
        <v>52</v>
      </c>
      <c r="E16" s="34">
        <v>0.0</v>
      </c>
      <c r="F16" s="35">
        <v>0.0</v>
      </c>
      <c r="G16" s="36">
        <v>0.0</v>
      </c>
      <c r="H16" s="34">
        <v>0.0</v>
      </c>
      <c r="I16" s="34">
        <v>0.0</v>
      </c>
      <c r="J16" s="35">
        <v>0.0</v>
      </c>
      <c r="K16" s="35">
        <v>0.0</v>
      </c>
      <c r="L16" s="35">
        <f t="shared" si="1"/>
        <v>0</v>
      </c>
      <c r="M16" s="35">
        <f t="shared" si="2"/>
        <v>0</v>
      </c>
      <c r="N16" s="35">
        <f>MAX(0,M16*VLOOKUP(C16,'Таблица (Плотность нефти)'!$B$3:$C$10,2,FALSE)-R16)</f>
        <v>0</v>
      </c>
      <c r="O16" s="35">
        <f t="shared" si="3"/>
        <v>0</v>
      </c>
      <c r="P16" s="35">
        <f t="shared" si="4"/>
        <v>0</v>
      </c>
      <c r="Q16" s="35">
        <f t="shared" si="5"/>
        <v>0</v>
      </c>
      <c r="R16" s="35">
        <f t="shared" si="6"/>
        <v>0</v>
      </c>
      <c r="S16" s="35">
        <f>O16*'Таблица (Обратный расчет)'!$H$6</f>
        <v>0</v>
      </c>
      <c r="T16" s="35">
        <f>N16*'Таблица (Обратный расчет)'!$I$6</f>
        <v>0</v>
      </c>
    </row>
    <row r="17" ht="12.75" customHeight="1">
      <c r="B17" s="12">
        <v>43678.0</v>
      </c>
      <c r="C17" s="34" t="s">
        <v>35</v>
      </c>
      <c r="D17" s="34" t="s">
        <v>53</v>
      </c>
      <c r="E17" s="34">
        <v>24.0</v>
      </c>
      <c r="F17" s="35">
        <v>18.731081189982802</v>
      </c>
      <c r="G17" s="36">
        <v>35.580019862973195</v>
      </c>
      <c r="H17" s="34">
        <v>0.0</v>
      </c>
      <c r="I17" s="34">
        <v>0.0</v>
      </c>
      <c r="J17" s="35">
        <v>16.425815526884865</v>
      </c>
      <c r="K17" s="35">
        <v>9.980297532068546</v>
      </c>
      <c r="L17" s="35">
        <f t="shared" si="1"/>
        <v>18.73108119</v>
      </c>
      <c r="M17" s="35">
        <f t="shared" si="2"/>
        <v>12.06655878</v>
      </c>
      <c r="N17" s="35">
        <f>MAX(0,M17*VLOOKUP(C17,'Таблица (Плотность нефти)'!$B$3:$C$10,2,FALSE)-R17)</f>
        <v>9.701513261</v>
      </c>
      <c r="O17" s="35">
        <f t="shared" si="3"/>
        <v>16.36603567</v>
      </c>
      <c r="P17" s="35">
        <f t="shared" si="4"/>
        <v>117.8053889</v>
      </c>
      <c r="Q17" s="35">
        <f t="shared" si="5"/>
        <v>0</v>
      </c>
      <c r="R17" s="35">
        <f t="shared" si="6"/>
        <v>0</v>
      </c>
      <c r="S17" s="35">
        <f>O17*'Таблица (Обратный расчет)'!$H$6</f>
        <v>16.20237531</v>
      </c>
      <c r="T17" s="35">
        <f>N17*'Таблица (Обратный расчет)'!$I$6</f>
        <v>9.31345273</v>
      </c>
    </row>
    <row r="18" ht="12.75" customHeight="1">
      <c r="B18" s="12">
        <v>43678.0</v>
      </c>
      <c r="C18" s="34" t="s">
        <v>35</v>
      </c>
      <c r="D18" s="34" t="s">
        <v>54</v>
      </c>
      <c r="E18" s="34">
        <v>0.0</v>
      </c>
      <c r="F18" s="35">
        <v>0.0</v>
      </c>
      <c r="G18" s="36">
        <v>0.0</v>
      </c>
      <c r="H18" s="34">
        <v>0.0</v>
      </c>
      <c r="I18" s="34">
        <v>0.0</v>
      </c>
      <c r="J18" s="35">
        <v>0.0</v>
      </c>
      <c r="K18" s="35">
        <v>0.0</v>
      </c>
      <c r="L18" s="35">
        <f t="shared" si="1"/>
        <v>0</v>
      </c>
      <c r="M18" s="35">
        <f t="shared" si="2"/>
        <v>0</v>
      </c>
      <c r="N18" s="35">
        <f>MAX(0,M18*VLOOKUP(C18,'Таблица (Плотность нефти)'!$B$3:$C$10,2,FALSE)-R18)</f>
        <v>0</v>
      </c>
      <c r="O18" s="35">
        <f t="shared" si="3"/>
        <v>0</v>
      </c>
      <c r="P18" s="35">
        <f t="shared" si="4"/>
        <v>0</v>
      </c>
      <c r="Q18" s="35">
        <f t="shared" si="5"/>
        <v>0</v>
      </c>
      <c r="R18" s="35">
        <f t="shared" si="6"/>
        <v>0</v>
      </c>
      <c r="S18" s="35">
        <f>O18*'Таблица (Обратный расчет)'!$H$6</f>
        <v>0</v>
      </c>
      <c r="T18" s="35">
        <f>N18*'Таблица (Обратный расчет)'!$I$6</f>
        <v>0</v>
      </c>
    </row>
    <row r="19" ht="12.75" customHeight="1">
      <c r="B19" s="12">
        <v>43678.0</v>
      </c>
      <c r="C19" s="34" t="s">
        <v>35</v>
      </c>
      <c r="D19" s="34" t="s">
        <v>55</v>
      </c>
      <c r="E19" s="34">
        <v>24.0</v>
      </c>
      <c r="F19" s="35">
        <v>10.47954528330861</v>
      </c>
      <c r="G19" s="36">
        <v>32.869794161415435</v>
      </c>
      <c r="H19" s="34">
        <v>0.0</v>
      </c>
      <c r="I19" s="34">
        <v>0.0</v>
      </c>
      <c r="J19" s="35">
        <v>10.424538571983168</v>
      </c>
      <c r="K19" s="35">
        <v>6.665201892206188</v>
      </c>
      <c r="L19" s="35">
        <f t="shared" si="1"/>
        <v>10.47954528</v>
      </c>
      <c r="M19" s="35">
        <f t="shared" si="2"/>
        <v>7.03494032</v>
      </c>
      <c r="N19" s="35">
        <f>MAX(0,M19*VLOOKUP(C19,'Таблица (Плотность нефти)'!$B$3:$C$10,2,FALSE)-R19)</f>
        <v>5.656092017</v>
      </c>
      <c r="O19" s="35">
        <f t="shared" si="3"/>
        <v>9.100696981</v>
      </c>
      <c r="P19" s="35">
        <f t="shared" si="4"/>
        <v>65.90900415</v>
      </c>
      <c r="Q19" s="35">
        <f t="shared" si="5"/>
        <v>0</v>
      </c>
      <c r="R19" s="35">
        <f t="shared" si="6"/>
        <v>0</v>
      </c>
      <c r="S19" s="35">
        <f>O19*'Таблица (Обратный расчет)'!$H$6</f>
        <v>9.009690011</v>
      </c>
      <c r="T19" s="35">
        <f>N19*'Таблица (Обратный расчет)'!$I$6</f>
        <v>5.429848336</v>
      </c>
    </row>
    <row r="20" ht="12.75" customHeight="1">
      <c r="B20" s="12">
        <v>43678.0</v>
      </c>
      <c r="C20" s="34" t="s">
        <v>35</v>
      </c>
      <c r="D20" s="34" t="s">
        <v>56</v>
      </c>
      <c r="E20" s="34">
        <v>24.0</v>
      </c>
      <c r="F20" s="35">
        <v>8.693007675917205</v>
      </c>
      <c r="G20" s="36">
        <v>32.45283636117578</v>
      </c>
      <c r="H20" s="34">
        <v>0.0</v>
      </c>
      <c r="I20" s="34">
        <v>0.0</v>
      </c>
      <c r="J20" s="35">
        <v>10.149026526278004</v>
      </c>
      <c r="K20" s="35">
        <v>6.486176228705273</v>
      </c>
      <c r="L20" s="35">
        <f t="shared" si="1"/>
        <v>8.693007676</v>
      </c>
      <c r="M20" s="35">
        <f t="shared" si="2"/>
        <v>5.87188012</v>
      </c>
      <c r="N20" s="35">
        <f>MAX(0,M20*VLOOKUP(C20,'Таблица (Плотность нефти)'!$B$3:$C$10,2,FALSE)-R20)</f>
        <v>4.720991616</v>
      </c>
      <c r="O20" s="35">
        <f t="shared" si="3"/>
        <v>7.542119172</v>
      </c>
      <c r="P20" s="35">
        <f t="shared" si="4"/>
        <v>54.67293318</v>
      </c>
      <c r="Q20" s="35">
        <f t="shared" si="5"/>
        <v>0</v>
      </c>
      <c r="R20" s="35">
        <f t="shared" si="6"/>
        <v>0</v>
      </c>
      <c r="S20" s="35">
        <f>O20*'Таблица (Обратный расчет)'!$H$6</f>
        <v>7.466697981</v>
      </c>
      <c r="T20" s="35">
        <f>N20*'Таблица (Обратный расчет)'!$I$6</f>
        <v>4.532151952</v>
      </c>
    </row>
    <row r="21" ht="12.75" customHeight="1">
      <c r="B21" s="12">
        <v>43678.0</v>
      </c>
      <c r="C21" s="34" t="s">
        <v>35</v>
      </c>
      <c r="D21" s="34" t="s">
        <v>57</v>
      </c>
      <c r="E21" s="34">
        <v>0.0</v>
      </c>
      <c r="F21" s="35">
        <v>0.0</v>
      </c>
      <c r="G21" s="36">
        <v>0.0</v>
      </c>
      <c r="H21" s="34">
        <v>0.0</v>
      </c>
      <c r="I21" s="34">
        <v>0.0</v>
      </c>
      <c r="J21" s="35">
        <v>0.0</v>
      </c>
      <c r="K21" s="35">
        <v>0.0</v>
      </c>
      <c r="L21" s="35">
        <f t="shared" si="1"/>
        <v>0</v>
      </c>
      <c r="M21" s="35">
        <f t="shared" si="2"/>
        <v>0</v>
      </c>
      <c r="N21" s="35">
        <f>MAX(0,M21*VLOOKUP(C21,'Таблица (Плотность нефти)'!$B$3:$C$10,2,FALSE)-R21)</f>
        <v>0</v>
      </c>
      <c r="O21" s="35">
        <f t="shared" si="3"/>
        <v>0</v>
      </c>
      <c r="P21" s="35">
        <f t="shared" si="4"/>
        <v>0</v>
      </c>
      <c r="Q21" s="35">
        <f t="shared" si="5"/>
        <v>0</v>
      </c>
      <c r="R21" s="35">
        <f t="shared" si="6"/>
        <v>0</v>
      </c>
      <c r="S21" s="35">
        <f>O21*'Таблица (Обратный расчет)'!$H$6</f>
        <v>0</v>
      </c>
      <c r="T21" s="35">
        <f>N21*'Таблица (Обратный расчет)'!$I$6</f>
        <v>0</v>
      </c>
    </row>
    <row r="22" ht="12.75" customHeight="1">
      <c r="B22" s="12">
        <v>43678.0</v>
      </c>
      <c r="C22" s="19" t="s">
        <v>37</v>
      </c>
      <c r="D22" s="19" t="s">
        <v>58</v>
      </c>
      <c r="E22" s="19">
        <v>0.0</v>
      </c>
      <c r="F22" s="15">
        <v>0.0</v>
      </c>
      <c r="G22" s="20">
        <v>0.0</v>
      </c>
      <c r="H22" s="19">
        <v>0.0</v>
      </c>
      <c r="I22" s="19">
        <v>0.0</v>
      </c>
      <c r="J22" s="15">
        <v>0.0</v>
      </c>
      <c r="K22" s="15">
        <v>0.0</v>
      </c>
      <c r="L22" s="15">
        <f t="shared" si="1"/>
        <v>0</v>
      </c>
      <c r="M22" s="15">
        <f t="shared" si="2"/>
        <v>0</v>
      </c>
      <c r="N22" s="15">
        <f>MAX(0,M22*VLOOKUP(C22,'Таблица (Плотность нефти)'!$B$3:$C$10,2,FALSE)-R22)</f>
        <v>0</v>
      </c>
      <c r="O22" s="15">
        <f t="shared" si="3"/>
        <v>0</v>
      </c>
      <c r="P22" s="15">
        <f t="shared" si="4"/>
        <v>0</v>
      </c>
      <c r="Q22" s="15">
        <f t="shared" si="5"/>
        <v>0</v>
      </c>
      <c r="R22" s="15">
        <f t="shared" si="6"/>
        <v>0</v>
      </c>
      <c r="S22" s="15"/>
      <c r="T22" s="15"/>
    </row>
    <row r="23" ht="12.75" customHeight="1">
      <c r="B23" s="12">
        <v>43678.0</v>
      </c>
      <c r="C23" s="19" t="s">
        <v>37</v>
      </c>
      <c r="D23" s="19" t="s">
        <v>59</v>
      </c>
      <c r="E23" s="19">
        <v>0.0</v>
      </c>
      <c r="F23" s="15">
        <v>0.0</v>
      </c>
      <c r="G23" s="20">
        <v>0.0</v>
      </c>
      <c r="H23" s="19">
        <v>0.0</v>
      </c>
      <c r="I23" s="19">
        <v>0.0</v>
      </c>
      <c r="J23" s="15">
        <v>0.0</v>
      </c>
      <c r="K23" s="15">
        <v>0.0</v>
      </c>
      <c r="L23" s="15">
        <f t="shared" si="1"/>
        <v>0</v>
      </c>
      <c r="M23" s="15">
        <f t="shared" si="2"/>
        <v>0</v>
      </c>
      <c r="N23" s="15">
        <f>MAX(0,M23*VLOOKUP(C23,'Таблица (Плотность нефти)'!$B$3:$C$10,2,FALSE)-R23)</f>
        <v>0</v>
      </c>
      <c r="O23" s="15">
        <f t="shared" si="3"/>
        <v>0</v>
      </c>
      <c r="P23" s="15">
        <f t="shared" si="4"/>
        <v>0</v>
      </c>
      <c r="Q23" s="15">
        <f t="shared" si="5"/>
        <v>0</v>
      </c>
      <c r="R23" s="15">
        <f t="shared" si="6"/>
        <v>0</v>
      </c>
      <c r="S23" s="15"/>
      <c r="T23" s="15"/>
    </row>
    <row r="24" ht="12.75" customHeight="1">
      <c r="B24" s="12">
        <v>43678.0</v>
      </c>
      <c r="C24" s="19" t="s">
        <v>37</v>
      </c>
      <c r="D24" s="19" t="s">
        <v>60</v>
      </c>
      <c r="E24" s="19">
        <v>0.0</v>
      </c>
      <c r="F24" s="15">
        <v>0.0</v>
      </c>
      <c r="G24" s="20">
        <v>0.0</v>
      </c>
      <c r="H24" s="19">
        <v>0.0</v>
      </c>
      <c r="I24" s="19">
        <v>0.0</v>
      </c>
      <c r="J24" s="15">
        <v>0.0</v>
      </c>
      <c r="K24" s="15">
        <v>0.0</v>
      </c>
      <c r="L24" s="15">
        <f t="shared" si="1"/>
        <v>0</v>
      </c>
      <c r="M24" s="15">
        <f t="shared" si="2"/>
        <v>0</v>
      </c>
      <c r="N24" s="15">
        <f>MAX(0,M24*VLOOKUP(C24,'Таблица (Плотность нефти)'!$B$3:$C$10,2,FALSE)-R24)</f>
        <v>0</v>
      </c>
      <c r="O24" s="15">
        <f t="shared" si="3"/>
        <v>0</v>
      </c>
      <c r="P24" s="15">
        <f t="shared" si="4"/>
        <v>0</v>
      </c>
      <c r="Q24" s="15">
        <f t="shared" si="5"/>
        <v>0</v>
      </c>
      <c r="R24" s="15">
        <f t="shared" si="6"/>
        <v>0</v>
      </c>
      <c r="S24" s="15"/>
      <c r="T24" s="15"/>
    </row>
    <row r="25" ht="12.75" customHeight="1">
      <c r="B25" s="12">
        <v>43678.0</v>
      </c>
      <c r="C25" s="19" t="s">
        <v>37</v>
      </c>
      <c r="D25" s="19" t="s">
        <v>61</v>
      </c>
      <c r="E25" s="19">
        <v>0.0</v>
      </c>
      <c r="F25" s="15">
        <v>0.0</v>
      </c>
      <c r="G25" s="20">
        <v>0.0</v>
      </c>
      <c r="H25" s="19">
        <v>0.0</v>
      </c>
      <c r="I25" s="19">
        <v>0.0</v>
      </c>
      <c r="J25" s="15">
        <v>0.0</v>
      </c>
      <c r="K25" s="15">
        <v>0.0</v>
      </c>
      <c r="L25" s="15">
        <f t="shared" si="1"/>
        <v>0</v>
      </c>
      <c r="M25" s="15">
        <f t="shared" si="2"/>
        <v>0</v>
      </c>
      <c r="N25" s="15">
        <f>MAX(0,M25*VLOOKUP(C25,'Таблица (Плотность нефти)'!$B$3:$C$10,2,FALSE)-R25)</f>
        <v>0</v>
      </c>
      <c r="O25" s="15">
        <f t="shared" si="3"/>
        <v>0</v>
      </c>
      <c r="P25" s="15">
        <f t="shared" si="4"/>
        <v>0</v>
      </c>
      <c r="Q25" s="15">
        <f t="shared" si="5"/>
        <v>0</v>
      </c>
      <c r="R25" s="15">
        <f t="shared" si="6"/>
        <v>0</v>
      </c>
      <c r="S25" s="15"/>
      <c r="T25" s="15"/>
    </row>
    <row r="26" ht="12.75" customHeight="1">
      <c r="B26" s="12">
        <v>43678.0</v>
      </c>
      <c r="C26" s="19" t="s">
        <v>38</v>
      </c>
      <c r="D26" s="19" t="s">
        <v>62</v>
      </c>
      <c r="E26" s="19">
        <v>0.0</v>
      </c>
      <c r="F26" s="15">
        <v>0.0</v>
      </c>
      <c r="G26" s="20">
        <v>0.0</v>
      </c>
      <c r="H26" s="19">
        <v>0.0</v>
      </c>
      <c r="I26" s="19">
        <v>0.0</v>
      </c>
      <c r="J26" s="15">
        <v>0.0</v>
      </c>
      <c r="K26" s="15">
        <v>0.0</v>
      </c>
      <c r="L26" s="15">
        <f t="shared" si="1"/>
        <v>0</v>
      </c>
      <c r="M26" s="15">
        <f t="shared" si="2"/>
        <v>0</v>
      </c>
      <c r="N26" s="15">
        <f>MAX(0,M26*VLOOKUP(C26,'Таблица (Плотность нефти)'!$B$3:$C$10,2,FALSE)-R26)</f>
        <v>0</v>
      </c>
      <c r="O26" s="15">
        <f t="shared" si="3"/>
        <v>0</v>
      </c>
      <c r="P26" s="15">
        <f t="shared" si="4"/>
        <v>0</v>
      </c>
      <c r="Q26" s="15">
        <f t="shared" si="5"/>
        <v>0</v>
      </c>
      <c r="R26" s="15">
        <f t="shared" si="6"/>
        <v>0</v>
      </c>
      <c r="S26" s="15"/>
      <c r="T26" s="15"/>
    </row>
    <row r="27" ht="12.75" customHeight="1">
      <c r="B27" s="12">
        <v>43678.0</v>
      </c>
      <c r="C27" s="19" t="s">
        <v>38</v>
      </c>
      <c r="D27" s="19" t="s">
        <v>63</v>
      </c>
      <c r="E27" s="19">
        <v>0.0</v>
      </c>
      <c r="F27" s="15">
        <v>0.0</v>
      </c>
      <c r="G27" s="20">
        <v>0.0</v>
      </c>
      <c r="H27" s="19">
        <v>0.0</v>
      </c>
      <c r="I27" s="19">
        <v>0.0</v>
      </c>
      <c r="J27" s="15">
        <v>0.0</v>
      </c>
      <c r="K27" s="15">
        <v>0.0</v>
      </c>
      <c r="L27" s="15">
        <f t="shared" si="1"/>
        <v>0</v>
      </c>
      <c r="M27" s="15">
        <f t="shared" si="2"/>
        <v>0</v>
      </c>
      <c r="N27" s="15">
        <f>MAX(0,M27*VLOOKUP(C27,'Таблица (Плотность нефти)'!$B$3:$C$10,2,FALSE)-R27)</f>
        <v>0</v>
      </c>
      <c r="O27" s="15">
        <f t="shared" si="3"/>
        <v>0</v>
      </c>
      <c r="P27" s="15">
        <f t="shared" si="4"/>
        <v>0</v>
      </c>
      <c r="Q27" s="15">
        <f t="shared" si="5"/>
        <v>0</v>
      </c>
      <c r="R27" s="15">
        <f t="shared" si="6"/>
        <v>0</v>
      </c>
      <c r="S27" s="15"/>
      <c r="T27" s="15"/>
    </row>
    <row r="28" ht="12.75" customHeight="1">
      <c r="B28" s="12">
        <v>43678.0</v>
      </c>
      <c r="C28" s="19" t="s">
        <v>38</v>
      </c>
      <c r="D28" s="19" t="s">
        <v>64</v>
      </c>
      <c r="E28" s="19">
        <v>0.0</v>
      </c>
      <c r="F28" s="15">
        <v>0.0</v>
      </c>
      <c r="G28" s="20">
        <v>0.0</v>
      </c>
      <c r="H28" s="19">
        <v>0.0</v>
      </c>
      <c r="I28" s="19">
        <v>0.0</v>
      </c>
      <c r="J28" s="15">
        <v>0.0</v>
      </c>
      <c r="K28" s="15">
        <v>0.0</v>
      </c>
      <c r="L28" s="15">
        <f t="shared" si="1"/>
        <v>0</v>
      </c>
      <c r="M28" s="15">
        <f t="shared" si="2"/>
        <v>0</v>
      </c>
      <c r="N28" s="15">
        <f>MAX(0,M28*VLOOKUP(C28,'Таблица (Плотность нефти)'!$B$3:$C$10,2,FALSE)-R28)</f>
        <v>0</v>
      </c>
      <c r="O28" s="15">
        <f t="shared" si="3"/>
        <v>0</v>
      </c>
      <c r="P28" s="15">
        <f t="shared" si="4"/>
        <v>0</v>
      </c>
      <c r="Q28" s="15">
        <f t="shared" si="5"/>
        <v>0</v>
      </c>
      <c r="R28" s="15">
        <f t="shared" si="6"/>
        <v>0</v>
      </c>
      <c r="S28" s="15"/>
      <c r="T28" s="15"/>
    </row>
    <row r="29" ht="12.75" customHeight="1">
      <c r="B29" s="12">
        <v>43678.0</v>
      </c>
      <c r="C29" s="19" t="s">
        <v>39</v>
      </c>
      <c r="D29" s="19" t="s">
        <v>65</v>
      </c>
      <c r="E29" s="19">
        <v>0.0</v>
      </c>
      <c r="F29" s="15">
        <v>0.0</v>
      </c>
      <c r="G29" s="20">
        <v>0.0</v>
      </c>
      <c r="H29" s="19">
        <v>0.0</v>
      </c>
      <c r="I29" s="19">
        <v>0.0</v>
      </c>
      <c r="J29" s="15">
        <v>0.0</v>
      </c>
      <c r="K29" s="15">
        <v>0.0</v>
      </c>
      <c r="L29" s="15">
        <f t="shared" si="1"/>
        <v>0</v>
      </c>
      <c r="M29" s="15">
        <f t="shared" si="2"/>
        <v>0</v>
      </c>
      <c r="N29" s="15">
        <f>MAX(0,M29*VLOOKUP(C29,'Таблица (Плотность нефти)'!$B$3:$C$10,2,FALSE)-R29)</f>
        <v>0</v>
      </c>
      <c r="O29" s="15">
        <f t="shared" si="3"/>
        <v>0</v>
      </c>
      <c r="P29" s="15">
        <f t="shared" si="4"/>
        <v>0</v>
      </c>
      <c r="Q29" s="15">
        <f t="shared" si="5"/>
        <v>0</v>
      </c>
      <c r="R29" s="15">
        <f t="shared" si="6"/>
        <v>0</v>
      </c>
      <c r="S29" s="15"/>
      <c r="T29" s="15"/>
    </row>
    <row r="30" ht="12.75" customHeight="1">
      <c r="B30" s="12">
        <v>43678.0</v>
      </c>
      <c r="C30" s="19" t="s">
        <v>39</v>
      </c>
      <c r="D30" s="19" t="s">
        <v>66</v>
      </c>
      <c r="E30" s="19">
        <v>10.0</v>
      </c>
      <c r="F30" s="15">
        <v>4.239109920000058</v>
      </c>
      <c r="G30" s="20">
        <v>4.971608978909195</v>
      </c>
      <c r="H30" s="19">
        <v>0.0</v>
      </c>
      <c r="I30" s="19">
        <v>0.0</v>
      </c>
      <c r="J30" s="15">
        <v>11.90507773207454</v>
      </c>
      <c r="K30" s="15">
        <v>11.085656949554489</v>
      </c>
      <c r="L30" s="15">
        <f t="shared" si="1"/>
        <v>10.17386381</v>
      </c>
      <c r="M30" s="15">
        <f t="shared" si="2"/>
        <v>9.668059081</v>
      </c>
      <c r="N30" s="15">
        <f>MAX(0,M30*VLOOKUP(C30,'Таблица (Плотность нефти)'!$B$3:$C$10,2,FALSE)-R30)</f>
        <v>7.773119501</v>
      </c>
      <c r="O30" s="15">
        <f t="shared" si="3"/>
        <v>8.278924228</v>
      </c>
      <c r="P30" s="15">
        <f t="shared" si="4"/>
        <v>63.98648165</v>
      </c>
      <c r="Q30" s="15">
        <f t="shared" si="5"/>
        <v>0</v>
      </c>
      <c r="R30" s="15">
        <f t="shared" si="6"/>
        <v>0</v>
      </c>
      <c r="S30" s="15"/>
      <c r="T30" s="15"/>
    </row>
    <row r="31" ht="12.75" customHeight="1">
      <c r="B31" s="12">
        <v>43678.0</v>
      </c>
      <c r="C31" s="19" t="s">
        <v>39</v>
      </c>
      <c r="D31" s="19" t="s">
        <v>67</v>
      </c>
      <c r="E31" s="19">
        <v>16.0</v>
      </c>
      <c r="F31" s="15">
        <v>8.49029553481108</v>
      </c>
      <c r="G31" s="20">
        <v>4.775066288069286</v>
      </c>
      <c r="H31" s="19">
        <v>0.0</v>
      </c>
      <c r="I31" s="19">
        <v>0.0</v>
      </c>
      <c r="J31" s="15">
        <v>7.632130504046592</v>
      </c>
      <c r="K31" s="15">
        <v>7.136218784698468</v>
      </c>
      <c r="L31" s="15">
        <f t="shared" si="1"/>
        <v>12.7354433</v>
      </c>
      <c r="M31" s="15">
        <f t="shared" si="2"/>
        <v>12.12731744</v>
      </c>
      <c r="N31" s="15">
        <f>MAX(0,M31*VLOOKUP(C31,'Таблица (Плотность нефти)'!$B$3:$C$10,2,FALSE)-R31)</f>
        <v>9.750363224</v>
      </c>
      <c r="O31" s="15">
        <f t="shared" si="3"/>
        <v>10.35848908</v>
      </c>
      <c r="P31" s="15">
        <f t="shared" si="4"/>
        <v>80.09702356</v>
      </c>
      <c r="Q31" s="15">
        <f t="shared" si="5"/>
        <v>0</v>
      </c>
      <c r="R31" s="15">
        <f t="shared" si="6"/>
        <v>0</v>
      </c>
      <c r="S31" s="15"/>
      <c r="T31" s="15"/>
    </row>
    <row r="32" ht="12.75" customHeight="1">
      <c r="B32" s="12">
        <v>43678.0</v>
      </c>
      <c r="C32" s="19" t="s">
        <v>39</v>
      </c>
      <c r="D32" s="19" t="s">
        <v>68</v>
      </c>
      <c r="E32" s="19">
        <v>12.0</v>
      </c>
      <c r="F32" s="15">
        <v>17.808017706551276</v>
      </c>
      <c r="G32" s="20">
        <v>4.087166870129653</v>
      </c>
      <c r="H32" s="19">
        <v>0.0</v>
      </c>
      <c r="I32" s="19">
        <v>0.0</v>
      </c>
      <c r="J32" s="15">
        <v>25.63594713024414</v>
      </c>
      <c r="K32" s="15">
        <v>24.139851110349937</v>
      </c>
      <c r="L32" s="15">
        <f t="shared" si="1"/>
        <v>35.61603541</v>
      </c>
      <c r="M32" s="15">
        <f t="shared" si="2"/>
        <v>34.16034861</v>
      </c>
      <c r="N32" s="15">
        <f>MAX(0,M32*VLOOKUP(C32,'Таблица (Плотность нефти)'!$B$3:$C$10,2,FALSE)-R32)</f>
        <v>27.46492029</v>
      </c>
      <c r="O32" s="15">
        <f t="shared" si="3"/>
        <v>28.92060708</v>
      </c>
      <c r="P32" s="15">
        <f t="shared" si="4"/>
        <v>223.9999315</v>
      </c>
      <c r="Q32" s="15">
        <f t="shared" si="5"/>
        <v>0</v>
      </c>
      <c r="R32" s="15">
        <f t="shared" si="6"/>
        <v>0</v>
      </c>
      <c r="S32" s="15"/>
      <c r="T32" s="15"/>
    </row>
    <row r="33" ht="12.75" customHeight="1">
      <c r="B33" s="12">
        <v>43678.0</v>
      </c>
      <c r="C33" s="19" t="s">
        <v>39</v>
      </c>
      <c r="D33" s="19" t="s">
        <v>69</v>
      </c>
      <c r="E33" s="19">
        <v>16.0</v>
      </c>
      <c r="F33" s="15">
        <v>11.973965475597081</v>
      </c>
      <c r="G33" s="20">
        <v>2.1217399617306576</v>
      </c>
      <c r="H33" s="19">
        <v>0.0</v>
      </c>
      <c r="I33" s="19">
        <v>0.0</v>
      </c>
      <c r="J33" s="15">
        <v>13.008009987821076</v>
      </c>
      <c r="K33" s="15">
        <v>12.578976333505567</v>
      </c>
      <c r="L33" s="15">
        <f t="shared" si="1"/>
        <v>17.96094821</v>
      </c>
      <c r="M33" s="15">
        <f t="shared" si="2"/>
        <v>17.5798636</v>
      </c>
      <c r="N33" s="15">
        <f>MAX(0,M33*VLOOKUP(C33,'Таблица (Плотность нефти)'!$B$3:$C$10,2,FALSE)-R33)</f>
        <v>14.13421033</v>
      </c>
      <c r="O33" s="15">
        <f t="shared" si="3"/>
        <v>14.51529495</v>
      </c>
      <c r="P33" s="15">
        <f t="shared" si="4"/>
        <v>112.9617916</v>
      </c>
      <c r="Q33" s="15">
        <f t="shared" si="5"/>
        <v>0</v>
      </c>
      <c r="R33" s="15">
        <f t="shared" si="6"/>
        <v>0</v>
      </c>
      <c r="S33" s="15"/>
      <c r="T33" s="15"/>
    </row>
    <row r="34" ht="12.75" customHeight="1">
      <c r="B34" s="12">
        <v>43678.0</v>
      </c>
      <c r="C34" s="19" t="s">
        <v>39</v>
      </c>
      <c r="D34" s="19" t="s">
        <v>70</v>
      </c>
      <c r="E34" s="19">
        <v>0.0</v>
      </c>
      <c r="F34" s="15">
        <v>0.0</v>
      </c>
      <c r="G34" s="20">
        <v>0.0</v>
      </c>
      <c r="H34" s="19">
        <v>0.0</v>
      </c>
      <c r="I34" s="19">
        <v>0.0</v>
      </c>
      <c r="J34" s="15">
        <v>0.0</v>
      </c>
      <c r="K34" s="15">
        <v>0.0</v>
      </c>
      <c r="L34" s="15">
        <f t="shared" si="1"/>
        <v>0</v>
      </c>
      <c r="M34" s="15">
        <f t="shared" si="2"/>
        <v>0</v>
      </c>
      <c r="N34" s="15">
        <f>MAX(0,M34*VLOOKUP(C34,'Таблица (Плотность нефти)'!$B$3:$C$10,2,FALSE)-R34)</f>
        <v>0</v>
      </c>
      <c r="O34" s="15">
        <f t="shared" si="3"/>
        <v>0</v>
      </c>
      <c r="P34" s="15">
        <f t="shared" si="4"/>
        <v>0</v>
      </c>
      <c r="Q34" s="15">
        <f t="shared" si="5"/>
        <v>0</v>
      </c>
      <c r="R34" s="15">
        <f t="shared" si="6"/>
        <v>0</v>
      </c>
      <c r="S34" s="15"/>
      <c r="T34" s="15"/>
    </row>
    <row r="35" ht="12.75" customHeight="1">
      <c r="B35" s="12">
        <v>43678.0</v>
      </c>
      <c r="C35" s="19" t="s">
        <v>39</v>
      </c>
      <c r="D35" s="19" t="s">
        <v>71</v>
      </c>
      <c r="E35" s="19">
        <v>11.0</v>
      </c>
      <c r="F35" s="15">
        <v>6.224762370886828</v>
      </c>
      <c r="G35" s="20">
        <v>2.9079107250902774</v>
      </c>
      <c r="H35" s="19">
        <v>0.0</v>
      </c>
      <c r="I35" s="19">
        <v>0.0</v>
      </c>
      <c r="J35" s="15">
        <v>9.97147857457258</v>
      </c>
      <c r="K35" s="15">
        <v>9.53960891166075</v>
      </c>
      <c r="L35" s="15">
        <f t="shared" si="1"/>
        <v>13.58129972</v>
      </c>
      <c r="M35" s="15">
        <f t="shared" si="2"/>
        <v>13.18636765</v>
      </c>
      <c r="N35" s="15">
        <f>MAX(0,M35*VLOOKUP(C35,'Таблица (Плотность нефти)'!$B$3:$C$10,2,FALSE)-R35)</f>
        <v>10.60183959</v>
      </c>
      <c r="O35" s="15">
        <f t="shared" si="3"/>
        <v>10.99677166</v>
      </c>
      <c r="P35" s="15">
        <f t="shared" si="4"/>
        <v>85.41686832</v>
      </c>
      <c r="Q35" s="15">
        <f t="shared" si="5"/>
        <v>0</v>
      </c>
      <c r="R35" s="15">
        <f t="shared" si="6"/>
        <v>0</v>
      </c>
      <c r="S35" s="15"/>
      <c r="T35" s="15"/>
    </row>
    <row r="36" ht="12.75" customHeight="1">
      <c r="B36" s="12">
        <v>43678.0</v>
      </c>
      <c r="C36" s="19" t="s">
        <v>39</v>
      </c>
      <c r="D36" s="19" t="s">
        <v>72</v>
      </c>
      <c r="E36" s="19">
        <v>0.0</v>
      </c>
      <c r="F36" s="15">
        <v>0.0</v>
      </c>
      <c r="G36" s="20">
        <v>0.0</v>
      </c>
      <c r="H36" s="19">
        <v>0.0</v>
      </c>
      <c r="I36" s="19">
        <v>0.0</v>
      </c>
      <c r="J36" s="15">
        <v>0.0</v>
      </c>
      <c r="K36" s="15">
        <v>0.0</v>
      </c>
      <c r="L36" s="15">
        <f t="shared" si="1"/>
        <v>0</v>
      </c>
      <c r="M36" s="15">
        <f t="shared" si="2"/>
        <v>0</v>
      </c>
      <c r="N36" s="15">
        <f>MAX(0,M36*VLOOKUP(C36,'Таблица (Плотность нефти)'!$B$3:$C$10,2,FALSE)-R36)</f>
        <v>0</v>
      </c>
      <c r="O36" s="15">
        <f t="shared" si="3"/>
        <v>0</v>
      </c>
      <c r="P36" s="15">
        <f t="shared" si="4"/>
        <v>0</v>
      </c>
      <c r="Q36" s="15">
        <f t="shared" si="5"/>
        <v>0</v>
      </c>
      <c r="R36" s="15">
        <f t="shared" si="6"/>
        <v>0</v>
      </c>
      <c r="S36" s="15"/>
      <c r="T36" s="15"/>
    </row>
    <row r="37" ht="12.75" customHeight="1">
      <c r="B37" s="12">
        <v>43678.0</v>
      </c>
      <c r="C37" s="19" t="s">
        <v>39</v>
      </c>
      <c r="D37" s="19" t="s">
        <v>73</v>
      </c>
      <c r="E37" s="19">
        <v>0.0</v>
      </c>
      <c r="F37" s="15">
        <v>0.0</v>
      </c>
      <c r="G37" s="20">
        <v>0.0</v>
      </c>
      <c r="H37" s="19">
        <v>0.0</v>
      </c>
      <c r="I37" s="19">
        <v>0.0</v>
      </c>
      <c r="J37" s="15">
        <v>0.0</v>
      </c>
      <c r="K37" s="15">
        <v>0.0</v>
      </c>
      <c r="L37" s="15">
        <f t="shared" si="1"/>
        <v>0</v>
      </c>
      <c r="M37" s="15">
        <f t="shared" si="2"/>
        <v>0</v>
      </c>
      <c r="N37" s="15">
        <f>MAX(0,M37*VLOOKUP(C37,'Таблица (Плотность нефти)'!$B$3:$C$10,2,FALSE)-R37)</f>
        <v>0</v>
      </c>
      <c r="O37" s="15">
        <f t="shared" si="3"/>
        <v>0</v>
      </c>
      <c r="P37" s="15">
        <f t="shared" si="4"/>
        <v>0</v>
      </c>
      <c r="Q37" s="15">
        <f t="shared" si="5"/>
        <v>0</v>
      </c>
      <c r="R37" s="15">
        <f t="shared" si="6"/>
        <v>0</v>
      </c>
      <c r="S37" s="15"/>
      <c r="T37" s="15"/>
    </row>
    <row r="38" ht="12.75" customHeight="1">
      <c r="B38" s="12">
        <v>43678.0</v>
      </c>
      <c r="C38" s="19" t="s">
        <v>39</v>
      </c>
      <c r="D38" s="19" t="s">
        <v>74</v>
      </c>
      <c r="E38" s="19">
        <v>0.0</v>
      </c>
      <c r="F38" s="15">
        <v>0.0</v>
      </c>
      <c r="G38" s="20">
        <v>0.0</v>
      </c>
      <c r="H38" s="19">
        <v>0.0</v>
      </c>
      <c r="I38" s="19">
        <v>0.0</v>
      </c>
      <c r="J38" s="15">
        <v>0.2891999682749105</v>
      </c>
      <c r="K38" s="15">
        <v>0.2741245833399486</v>
      </c>
      <c r="L38" s="15">
        <f t="shared" si="1"/>
        <v>0</v>
      </c>
      <c r="M38" s="15">
        <f t="shared" si="2"/>
        <v>0</v>
      </c>
      <c r="N38" s="15">
        <f>MAX(0,M38*VLOOKUP(C38,'Таблица (Плотность нефти)'!$B$3:$C$10,2,FALSE)-R38)</f>
        <v>0</v>
      </c>
      <c r="O38" s="15">
        <f t="shared" si="3"/>
        <v>0</v>
      </c>
      <c r="P38" s="15">
        <f t="shared" si="4"/>
        <v>0</v>
      </c>
      <c r="Q38" s="15">
        <f t="shared" si="5"/>
        <v>0</v>
      </c>
      <c r="R38" s="15">
        <f t="shared" si="6"/>
        <v>0</v>
      </c>
      <c r="S38" s="15"/>
      <c r="T38" s="15"/>
    </row>
    <row r="39" ht="12.75" customHeight="1">
      <c r="B39" s="12">
        <v>43678.0</v>
      </c>
      <c r="C39" s="19" t="s">
        <v>39</v>
      </c>
      <c r="D39" s="19" t="s">
        <v>75</v>
      </c>
      <c r="E39" s="19">
        <v>0.0</v>
      </c>
      <c r="F39" s="15">
        <v>0.0</v>
      </c>
      <c r="G39" s="20">
        <v>0.0</v>
      </c>
      <c r="H39" s="19">
        <v>0.0</v>
      </c>
      <c r="I39" s="19">
        <v>0.0</v>
      </c>
      <c r="J39" s="15">
        <v>0.0</v>
      </c>
      <c r="K39" s="15">
        <v>0.0</v>
      </c>
      <c r="L39" s="15">
        <f t="shared" si="1"/>
        <v>0</v>
      </c>
      <c r="M39" s="15">
        <f t="shared" si="2"/>
        <v>0</v>
      </c>
      <c r="N39" s="15">
        <f>MAX(0,M39*VLOOKUP(C39,'Таблица (Плотность нефти)'!$B$3:$C$10,2,FALSE)-R39)</f>
        <v>0</v>
      </c>
      <c r="O39" s="15">
        <f t="shared" si="3"/>
        <v>0</v>
      </c>
      <c r="P39" s="15">
        <f t="shared" si="4"/>
        <v>0</v>
      </c>
      <c r="Q39" s="15">
        <f t="shared" si="5"/>
        <v>0</v>
      </c>
      <c r="R39" s="15">
        <f t="shared" si="6"/>
        <v>0</v>
      </c>
      <c r="S39" s="15"/>
      <c r="T39" s="15"/>
    </row>
    <row r="40" ht="12.75" customHeight="1">
      <c r="B40" s="12">
        <v>43678.0</v>
      </c>
      <c r="C40" s="19" t="s">
        <v>39</v>
      </c>
      <c r="D40" s="19" t="s">
        <v>76</v>
      </c>
      <c r="E40" s="19">
        <v>0.0</v>
      </c>
      <c r="F40" s="15">
        <v>0.0</v>
      </c>
      <c r="G40" s="20">
        <v>0.0</v>
      </c>
      <c r="H40" s="19">
        <v>0.0</v>
      </c>
      <c r="I40" s="19">
        <v>0.0</v>
      </c>
      <c r="J40" s="15">
        <v>0.0</v>
      </c>
      <c r="K40" s="15">
        <v>0.0</v>
      </c>
      <c r="L40" s="15">
        <f t="shared" si="1"/>
        <v>0</v>
      </c>
      <c r="M40" s="15">
        <f t="shared" si="2"/>
        <v>0</v>
      </c>
      <c r="N40" s="15">
        <f>MAX(0,M40*VLOOKUP(C40,'Таблица (Плотность нефти)'!$B$3:$C$10,2,FALSE)-R40)</f>
        <v>0</v>
      </c>
      <c r="O40" s="15">
        <f t="shared" si="3"/>
        <v>0</v>
      </c>
      <c r="P40" s="15">
        <f t="shared" si="4"/>
        <v>0</v>
      </c>
      <c r="Q40" s="15">
        <f t="shared" si="5"/>
        <v>0</v>
      </c>
      <c r="R40" s="15">
        <f t="shared" si="6"/>
        <v>0</v>
      </c>
      <c r="S40" s="15"/>
      <c r="T40" s="15"/>
    </row>
    <row r="41" ht="12.75" customHeight="1">
      <c r="B41" s="12">
        <v>43678.0</v>
      </c>
      <c r="C41" s="19" t="s">
        <v>39</v>
      </c>
      <c r="D41" s="19" t="s">
        <v>77</v>
      </c>
      <c r="E41" s="19">
        <v>0.0</v>
      </c>
      <c r="F41" s="15">
        <v>0.0</v>
      </c>
      <c r="G41" s="20">
        <v>0.0</v>
      </c>
      <c r="H41" s="19">
        <v>0.0</v>
      </c>
      <c r="I41" s="19">
        <v>0.0</v>
      </c>
      <c r="J41" s="15">
        <v>0.0</v>
      </c>
      <c r="K41" s="15">
        <v>0.0</v>
      </c>
      <c r="L41" s="15">
        <f t="shared" si="1"/>
        <v>0</v>
      </c>
      <c r="M41" s="15">
        <f t="shared" si="2"/>
        <v>0</v>
      </c>
      <c r="N41" s="15">
        <f>MAX(0,M41*VLOOKUP(C41,'Таблица (Плотность нефти)'!$B$3:$C$10,2,FALSE)-R41)</f>
        <v>0</v>
      </c>
      <c r="O41" s="15">
        <f t="shared" si="3"/>
        <v>0</v>
      </c>
      <c r="P41" s="15">
        <f t="shared" si="4"/>
        <v>0</v>
      </c>
      <c r="Q41" s="15">
        <f t="shared" si="5"/>
        <v>0</v>
      </c>
      <c r="R41" s="15">
        <f t="shared" si="6"/>
        <v>0</v>
      </c>
      <c r="S41" s="15"/>
      <c r="T41" s="15"/>
    </row>
    <row r="42" ht="12.75" customHeight="1">
      <c r="B42" s="12">
        <v>43678.0</v>
      </c>
      <c r="C42" s="19" t="s">
        <v>39</v>
      </c>
      <c r="D42" s="19" t="s">
        <v>78</v>
      </c>
      <c r="E42" s="19">
        <v>0.0</v>
      </c>
      <c r="F42" s="15">
        <v>0.0</v>
      </c>
      <c r="G42" s="20">
        <v>0.0</v>
      </c>
      <c r="H42" s="19">
        <v>0.0</v>
      </c>
      <c r="I42" s="19">
        <v>0.0</v>
      </c>
      <c r="J42" s="15">
        <v>0.0</v>
      </c>
      <c r="K42" s="15">
        <v>0.0</v>
      </c>
      <c r="L42" s="15">
        <f t="shared" si="1"/>
        <v>0</v>
      </c>
      <c r="M42" s="15">
        <f t="shared" si="2"/>
        <v>0</v>
      </c>
      <c r="N42" s="15">
        <f>MAX(0,M42*VLOOKUP(C42,'Таблица (Плотность нефти)'!$B$3:$C$10,2,FALSE)-R42)</f>
        <v>0</v>
      </c>
      <c r="O42" s="15">
        <f t="shared" si="3"/>
        <v>0</v>
      </c>
      <c r="P42" s="15">
        <f t="shared" si="4"/>
        <v>0</v>
      </c>
      <c r="Q42" s="15">
        <f t="shared" si="5"/>
        <v>0</v>
      </c>
      <c r="R42" s="15">
        <f t="shared" si="6"/>
        <v>0</v>
      </c>
      <c r="S42" s="15"/>
      <c r="T42" s="15"/>
    </row>
    <row r="43" ht="12.75" customHeight="1">
      <c r="B43" s="12">
        <v>43678.0</v>
      </c>
      <c r="C43" s="19" t="s">
        <v>39</v>
      </c>
      <c r="D43" s="19" t="s">
        <v>79</v>
      </c>
      <c r="E43" s="19">
        <v>0.0</v>
      </c>
      <c r="F43" s="15">
        <v>0.0</v>
      </c>
      <c r="G43" s="20">
        <v>0.0</v>
      </c>
      <c r="H43" s="19">
        <v>0.0</v>
      </c>
      <c r="I43" s="19">
        <v>0.0</v>
      </c>
      <c r="J43" s="15">
        <v>0.0</v>
      </c>
      <c r="K43" s="15">
        <v>0.0</v>
      </c>
      <c r="L43" s="15">
        <f t="shared" si="1"/>
        <v>0</v>
      </c>
      <c r="M43" s="15">
        <f t="shared" si="2"/>
        <v>0</v>
      </c>
      <c r="N43" s="15">
        <f>MAX(0,M43*VLOOKUP(C43,'Таблица (Плотность нефти)'!$B$3:$C$10,2,FALSE)-R43)</f>
        <v>0</v>
      </c>
      <c r="O43" s="15">
        <f t="shared" si="3"/>
        <v>0</v>
      </c>
      <c r="P43" s="15">
        <f t="shared" si="4"/>
        <v>0</v>
      </c>
      <c r="Q43" s="15">
        <f t="shared" si="5"/>
        <v>0</v>
      </c>
      <c r="R43" s="15">
        <f t="shared" si="6"/>
        <v>0</v>
      </c>
      <c r="S43" s="15"/>
      <c r="T43" s="15"/>
    </row>
    <row r="44" ht="12.75" customHeight="1">
      <c r="B44" s="12">
        <v>43678.0</v>
      </c>
      <c r="C44" s="19" t="s">
        <v>39</v>
      </c>
      <c r="D44" s="19" t="s">
        <v>80</v>
      </c>
      <c r="E44" s="19">
        <v>0.0</v>
      </c>
      <c r="F44" s="15">
        <v>0.0</v>
      </c>
      <c r="G44" s="20">
        <v>0.0</v>
      </c>
      <c r="H44" s="19">
        <v>0.0</v>
      </c>
      <c r="I44" s="19">
        <v>0.0</v>
      </c>
      <c r="J44" s="15">
        <v>0.0</v>
      </c>
      <c r="K44" s="15">
        <v>0.0</v>
      </c>
      <c r="L44" s="15">
        <f t="shared" si="1"/>
        <v>0</v>
      </c>
      <c r="M44" s="15">
        <f t="shared" si="2"/>
        <v>0</v>
      </c>
      <c r="N44" s="15">
        <f>MAX(0,M44*VLOOKUP(C44,'Таблица (Плотность нефти)'!$B$3:$C$10,2,FALSE)-R44)</f>
        <v>0</v>
      </c>
      <c r="O44" s="15">
        <f t="shared" si="3"/>
        <v>0</v>
      </c>
      <c r="P44" s="15">
        <f t="shared" si="4"/>
        <v>0</v>
      </c>
      <c r="Q44" s="15">
        <f t="shared" si="5"/>
        <v>0</v>
      </c>
      <c r="R44" s="15">
        <f t="shared" si="6"/>
        <v>0</v>
      </c>
      <c r="S44" s="15"/>
      <c r="T44" s="15"/>
    </row>
    <row r="45" ht="12.75" customHeight="1">
      <c r="B45" s="12">
        <v>43678.0</v>
      </c>
      <c r="C45" s="19" t="s">
        <v>39</v>
      </c>
      <c r="D45" s="19" t="s">
        <v>81</v>
      </c>
      <c r="E45" s="19">
        <v>0.0</v>
      </c>
      <c r="F45" s="15">
        <v>0.0</v>
      </c>
      <c r="G45" s="20">
        <v>0.0</v>
      </c>
      <c r="H45" s="19">
        <v>0.0</v>
      </c>
      <c r="I45" s="19">
        <v>0.0</v>
      </c>
      <c r="J45" s="15">
        <v>0.0</v>
      </c>
      <c r="K45" s="15">
        <v>0.0</v>
      </c>
      <c r="L45" s="15">
        <f t="shared" si="1"/>
        <v>0</v>
      </c>
      <c r="M45" s="15">
        <f t="shared" si="2"/>
        <v>0</v>
      </c>
      <c r="N45" s="15">
        <f>MAX(0,M45*VLOOKUP(C45,'Таблица (Плотность нефти)'!$B$3:$C$10,2,FALSE)-R45)</f>
        <v>0</v>
      </c>
      <c r="O45" s="15">
        <f t="shared" si="3"/>
        <v>0</v>
      </c>
      <c r="P45" s="15">
        <f t="shared" si="4"/>
        <v>0</v>
      </c>
      <c r="Q45" s="15">
        <f t="shared" si="5"/>
        <v>0</v>
      </c>
      <c r="R45" s="15">
        <f t="shared" si="6"/>
        <v>0</v>
      </c>
      <c r="S45" s="15"/>
      <c r="T45" s="15"/>
    </row>
    <row r="46" ht="12.75" customHeight="1">
      <c r="B46" s="12">
        <v>43678.0</v>
      </c>
      <c r="C46" s="19" t="s">
        <v>39</v>
      </c>
      <c r="D46" s="19" t="s">
        <v>82</v>
      </c>
      <c r="E46" s="19">
        <v>11.0</v>
      </c>
      <c r="F46" s="15">
        <v>5.837338054010689</v>
      </c>
      <c r="G46" s="20">
        <v>2.4165539979905066</v>
      </c>
      <c r="H46" s="19">
        <v>0.0</v>
      </c>
      <c r="I46" s="19">
        <v>0.0</v>
      </c>
      <c r="J46" s="15">
        <v>5.86966420643426</v>
      </c>
      <c r="K46" s="15">
        <v>5.666430310723931</v>
      </c>
      <c r="L46" s="15">
        <f t="shared" si="1"/>
        <v>12.7360103</v>
      </c>
      <c r="M46" s="15">
        <f t="shared" si="2"/>
        <v>12.42823773</v>
      </c>
      <c r="N46" s="15">
        <f>MAX(0,M46*VLOOKUP(C46,'Таблица (Плотность нефти)'!$B$3:$C$10,2,FALSE)-R46)</f>
        <v>9.992303138</v>
      </c>
      <c r="O46" s="15">
        <f t="shared" si="3"/>
        <v>10.3000757</v>
      </c>
      <c r="P46" s="15">
        <f t="shared" si="4"/>
        <v>80.10058958</v>
      </c>
      <c r="Q46" s="15">
        <f t="shared" si="5"/>
        <v>0</v>
      </c>
      <c r="R46" s="15">
        <f t="shared" si="6"/>
        <v>0</v>
      </c>
      <c r="S46" s="15"/>
      <c r="T46" s="15"/>
    </row>
    <row r="47" ht="12.75" customHeight="1">
      <c r="B47" s="12">
        <v>43678.0</v>
      </c>
      <c r="C47" s="19" t="s">
        <v>39</v>
      </c>
      <c r="D47" s="19" t="s">
        <v>83</v>
      </c>
      <c r="E47" s="19">
        <v>24.0</v>
      </c>
      <c r="F47" s="15">
        <v>41.081170693161454</v>
      </c>
      <c r="G47" s="20">
        <v>1.8269259254708052</v>
      </c>
      <c r="H47" s="19">
        <v>0.0</v>
      </c>
      <c r="I47" s="19">
        <v>0.0</v>
      </c>
      <c r="J47" s="15">
        <v>33.73391927407299</v>
      </c>
      <c r="K47" s="15">
        <v>32.72318573922195</v>
      </c>
      <c r="L47" s="15">
        <f t="shared" si="1"/>
        <v>41.08117069</v>
      </c>
      <c r="M47" s="15">
        <f t="shared" si="2"/>
        <v>40.33064814</v>
      </c>
      <c r="N47" s="15">
        <f>MAX(0,M47*VLOOKUP(C47,'Таблица (Плотность нефти)'!$B$3:$C$10,2,FALSE)-R47)</f>
        <v>32.4258411</v>
      </c>
      <c r="O47" s="15">
        <f t="shared" si="3"/>
        <v>33.17636366</v>
      </c>
      <c r="P47" s="15">
        <f t="shared" si="4"/>
        <v>258.3718068</v>
      </c>
      <c r="Q47" s="15">
        <f t="shared" si="5"/>
        <v>0</v>
      </c>
      <c r="R47" s="15">
        <f t="shared" si="6"/>
        <v>0</v>
      </c>
      <c r="S47" s="15"/>
      <c r="T47" s="15"/>
    </row>
    <row r="48" ht="12.75" customHeight="1">
      <c r="B48" s="12">
        <v>43678.0</v>
      </c>
      <c r="C48" s="19" t="s">
        <v>39</v>
      </c>
      <c r="D48" s="19" t="s">
        <v>84</v>
      </c>
      <c r="E48" s="19">
        <v>0.0</v>
      </c>
      <c r="F48" s="15">
        <v>0.0</v>
      </c>
      <c r="G48" s="20">
        <v>0.0</v>
      </c>
      <c r="H48" s="19">
        <v>0.0</v>
      </c>
      <c r="I48" s="19">
        <v>0.0</v>
      </c>
      <c r="J48" s="15">
        <v>0.0</v>
      </c>
      <c r="K48" s="15">
        <v>0.0</v>
      </c>
      <c r="L48" s="15">
        <f t="shared" si="1"/>
        <v>0</v>
      </c>
      <c r="M48" s="15">
        <f t="shared" si="2"/>
        <v>0</v>
      </c>
      <c r="N48" s="15">
        <f>MAX(0,M48*VLOOKUP(C48,'Таблица (Плотность нефти)'!$B$3:$C$10,2,FALSE)-R48)</f>
        <v>0</v>
      </c>
      <c r="O48" s="15">
        <f t="shared" si="3"/>
        <v>0</v>
      </c>
      <c r="P48" s="15">
        <f t="shared" si="4"/>
        <v>0</v>
      </c>
      <c r="Q48" s="15">
        <f t="shared" si="5"/>
        <v>0</v>
      </c>
      <c r="R48" s="15">
        <f t="shared" si="6"/>
        <v>0</v>
      </c>
      <c r="S48" s="15"/>
      <c r="T48" s="15"/>
    </row>
    <row r="49" ht="12.75" customHeight="1">
      <c r="B49" s="12">
        <v>43678.0</v>
      </c>
      <c r="C49" s="19" t="s">
        <v>39</v>
      </c>
      <c r="D49" s="19" t="s">
        <v>85</v>
      </c>
      <c r="E49" s="19">
        <v>9.0</v>
      </c>
      <c r="F49" s="15">
        <v>3.1927204550799626</v>
      </c>
      <c r="G49" s="20">
        <v>0.8999999999999999</v>
      </c>
      <c r="H49" s="19">
        <v>0.0</v>
      </c>
      <c r="I49" s="19">
        <v>0.0</v>
      </c>
      <c r="J49" s="15">
        <v>5.940641835108463</v>
      </c>
      <c r="K49" s="15">
        <v>5.874287696035513</v>
      </c>
      <c r="L49" s="15">
        <f t="shared" si="1"/>
        <v>8.513921214</v>
      </c>
      <c r="M49" s="15">
        <f t="shared" si="2"/>
        <v>8.437295923</v>
      </c>
      <c r="N49" s="15">
        <f>MAX(0,M49*VLOOKUP(C49,'Таблица (Плотность нефти)'!$B$3:$C$10,2,FALSE)-R49)</f>
        <v>6.783585922</v>
      </c>
      <c r="O49" s="15">
        <f t="shared" si="3"/>
        <v>6.860211213</v>
      </c>
      <c r="P49" s="15">
        <f t="shared" si="4"/>
        <v>53.54660469</v>
      </c>
      <c r="Q49" s="15">
        <f t="shared" si="5"/>
        <v>0</v>
      </c>
      <c r="R49" s="15">
        <f t="shared" si="6"/>
        <v>0</v>
      </c>
      <c r="S49" s="15"/>
      <c r="T49" s="15"/>
    </row>
    <row r="50" ht="12.75" customHeight="1">
      <c r="B50" s="12">
        <v>43678.0</v>
      </c>
      <c r="C50" s="19" t="s">
        <v>39</v>
      </c>
      <c r="D50" s="19" t="s">
        <v>86</v>
      </c>
      <c r="E50" s="19">
        <v>23.0</v>
      </c>
      <c r="F50" s="15">
        <v>31.138960437710548</v>
      </c>
      <c r="G50" s="20">
        <v>2.711368034250366</v>
      </c>
      <c r="H50" s="19">
        <v>0.0</v>
      </c>
      <c r="I50" s="19">
        <v>0.0</v>
      </c>
      <c r="J50" s="15">
        <v>25.50469722894551</v>
      </c>
      <c r="K50" s="15">
        <v>24.44101068786525</v>
      </c>
      <c r="L50" s="15">
        <f t="shared" si="1"/>
        <v>32.49282828</v>
      </c>
      <c r="M50" s="15">
        <f t="shared" si="2"/>
        <v>31.61182812</v>
      </c>
      <c r="N50" s="15">
        <f>MAX(0,M50*VLOOKUP(C50,'Таблица (Плотность нефти)'!$B$3:$C$10,2,FALSE)-R50)</f>
        <v>25.41590981</v>
      </c>
      <c r="O50" s="15">
        <f t="shared" si="3"/>
        <v>26.29690997</v>
      </c>
      <c r="P50" s="15">
        <f t="shared" si="4"/>
        <v>204.3571449</v>
      </c>
      <c r="Q50" s="15">
        <f t="shared" si="5"/>
        <v>0</v>
      </c>
      <c r="R50" s="15">
        <f t="shared" si="6"/>
        <v>0</v>
      </c>
      <c r="S50" s="15"/>
      <c r="T50" s="15"/>
    </row>
    <row r="51" ht="12.75" customHeight="1">
      <c r="B51" s="12">
        <v>43678.0</v>
      </c>
      <c r="C51" s="19" t="s">
        <v>41</v>
      </c>
      <c r="D51" s="19" t="s">
        <v>87</v>
      </c>
      <c r="E51" s="19">
        <v>0.0</v>
      </c>
      <c r="F51" s="15">
        <v>0.0</v>
      </c>
      <c r="G51" s="20">
        <v>0.0</v>
      </c>
      <c r="H51" s="19">
        <v>0.0</v>
      </c>
      <c r="I51" s="19">
        <v>0.0</v>
      </c>
      <c r="J51" s="15">
        <v>0.0</v>
      </c>
      <c r="K51" s="15">
        <v>0.0</v>
      </c>
      <c r="L51" s="15">
        <f t="shared" si="1"/>
        <v>0</v>
      </c>
      <c r="M51" s="15">
        <f t="shared" si="2"/>
        <v>0</v>
      </c>
      <c r="N51" s="15">
        <f>MAX(0,M51*VLOOKUP(C51,'Таблица (Плотность нефти)'!$B$3:$C$10,2,FALSE)-R51)</f>
        <v>0</v>
      </c>
      <c r="O51" s="15">
        <f t="shared" si="3"/>
        <v>0</v>
      </c>
      <c r="P51" s="15">
        <f t="shared" si="4"/>
        <v>0</v>
      </c>
      <c r="Q51" s="15">
        <f t="shared" si="5"/>
        <v>0</v>
      </c>
      <c r="R51" s="15">
        <f t="shared" si="6"/>
        <v>0</v>
      </c>
      <c r="S51" s="15"/>
      <c r="T51" s="15"/>
    </row>
    <row r="52" ht="12.75" customHeight="1">
      <c r="B52" s="12">
        <v>43678.0</v>
      </c>
      <c r="C52" s="19" t="s">
        <v>41</v>
      </c>
      <c r="D52" s="19" t="s">
        <v>88</v>
      </c>
      <c r="E52" s="19">
        <v>24.0</v>
      </c>
      <c r="F52" s="15">
        <v>109.38529940119763</v>
      </c>
      <c r="G52" s="20">
        <v>6.0</v>
      </c>
      <c r="H52" s="19">
        <v>0.0</v>
      </c>
      <c r="I52" s="19">
        <v>0.0</v>
      </c>
      <c r="J52" s="15">
        <v>92.16905748030679</v>
      </c>
      <c r="K52" s="15">
        <v>90.10614002665687</v>
      </c>
      <c r="L52" s="15">
        <f t="shared" si="1"/>
        <v>109.3852994</v>
      </c>
      <c r="M52" s="15">
        <f t="shared" si="2"/>
        <v>102.8221814</v>
      </c>
      <c r="N52" s="15">
        <f>MAX(0,M52*VLOOKUP(C52,'Таблица (Плотность нефти)'!$B$3:$C$10,2,FALSE)-R52)</f>
        <v>85.8565215</v>
      </c>
      <c r="O52" s="15">
        <f t="shared" si="3"/>
        <v>92.41963946</v>
      </c>
      <c r="P52" s="15">
        <f t="shared" si="4"/>
        <v>687.9569635</v>
      </c>
      <c r="Q52" s="15">
        <f t="shared" si="5"/>
        <v>0</v>
      </c>
      <c r="R52" s="15">
        <f t="shared" si="6"/>
        <v>0</v>
      </c>
      <c r="S52" s="15"/>
      <c r="T52" s="15"/>
    </row>
    <row r="53" ht="12.75" customHeight="1">
      <c r="B53" s="24">
        <v>43678.0</v>
      </c>
      <c r="C53" s="25" t="s">
        <v>41</v>
      </c>
      <c r="D53" s="25" t="s">
        <v>89</v>
      </c>
      <c r="E53" s="25">
        <v>0.0</v>
      </c>
      <c r="F53" s="26">
        <v>0.0</v>
      </c>
      <c r="G53" s="32">
        <v>90.0</v>
      </c>
      <c r="H53" s="25">
        <v>0.0</v>
      </c>
      <c r="I53" s="25">
        <v>0.0</v>
      </c>
      <c r="J53" s="26">
        <v>0.0</v>
      </c>
      <c r="K53" s="26">
        <v>0.0</v>
      </c>
      <c r="L53" s="26">
        <f t="shared" si="1"/>
        <v>0</v>
      </c>
      <c r="M53" s="26">
        <f t="shared" si="2"/>
        <v>0</v>
      </c>
      <c r="N53" s="26">
        <f>MAX(0,M53*VLOOKUP(C53,'Таблица (Плотность нефти)'!$B$3:$C$10,2,FALSE)-R53)</f>
        <v>0</v>
      </c>
      <c r="O53" s="26">
        <f t="shared" si="3"/>
        <v>0</v>
      </c>
      <c r="P53" s="26">
        <f t="shared" si="4"/>
        <v>0</v>
      </c>
      <c r="Q53" s="26">
        <f t="shared" si="5"/>
        <v>0</v>
      </c>
      <c r="R53" s="26">
        <f t="shared" si="6"/>
        <v>0</v>
      </c>
      <c r="S53" s="26"/>
      <c r="T53" s="26"/>
    </row>
    <row r="54" ht="12.75" customHeight="1">
      <c r="B54" s="3">
        <v>43679.0</v>
      </c>
      <c r="C54" s="5" t="s">
        <v>31</v>
      </c>
      <c r="D54" s="5" t="s">
        <v>33</v>
      </c>
      <c r="E54" s="5">
        <v>0.0</v>
      </c>
      <c r="F54" s="7">
        <v>0.0</v>
      </c>
      <c r="G54" s="8">
        <v>0.0</v>
      </c>
      <c r="H54" s="5">
        <v>0.0</v>
      </c>
      <c r="I54" s="5">
        <v>0.0</v>
      </c>
      <c r="J54" s="7">
        <v>0.0</v>
      </c>
      <c r="K54" s="7">
        <v>0.0</v>
      </c>
      <c r="L54" s="7">
        <f t="shared" si="1"/>
        <v>0</v>
      </c>
      <c r="M54" s="7">
        <f t="shared" si="2"/>
        <v>0</v>
      </c>
      <c r="N54" s="7">
        <f>MAX(0,M54*VLOOKUP(C54,'Таблица (Плотность нефти)'!$B$3:$C$10,2,FALSE)-R54)</f>
        <v>0</v>
      </c>
      <c r="O54" s="7">
        <f t="shared" si="3"/>
        <v>0</v>
      </c>
      <c r="P54" s="7">
        <f t="shared" si="4"/>
        <v>0</v>
      </c>
      <c r="Q54" s="17">
        <f t="shared" si="5"/>
        <v>0</v>
      </c>
      <c r="R54" s="7">
        <f t="shared" si="6"/>
        <v>0</v>
      </c>
      <c r="S54" s="17"/>
      <c r="T54" s="7"/>
    </row>
    <row r="55" ht="12.75" customHeight="1">
      <c r="B55" s="12">
        <v>43679.0</v>
      </c>
      <c r="C55" s="13" t="s">
        <v>32</v>
      </c>
      <c r="D55" s="13" t="s">
        <v>36</v>
      </c>
      <c r="E55" s="13">
        <v>24.0</v>
      </c>
      <c r="F55" s="14">
        <v>0.0</v>
      </c>
      <c r="G55" s="22">
        <v>0.0</v>
      </c>
      <c r="H55" s="13">
        <v>0.0</v>
      </c>
      <c r="I55" s="13">
        <v>0.0</v>
      </c>
      <c r="J55" s="14">
        <v>0.0</v>
      </c>
      <c r="K55" s="14">
        <v>0.0</v>
      </c>
      <c r="L55" s="14">
        <f t="shared" si="1"/>
        <v>0</v>
      </c>
      <c r="M55" s="14">
        <f t="shared" si="2"/>
        <v>0</v>
      </c>
      <c r="N55" s="14">
        <f>MAX(0,M55*VLOOKUP(C55,'Таблица (Плотность нефти)'!$B$3:$C$10,2,FALSE)-R55)</f>
        <v>0</v>
      </c>
      <c r="O55" s="14">
        <f t="shared" si="3"/>
        <v>0</v>
      </c>
      <c r="P55" s="14">
        <f t="shared" si="4"/>
        <v>0</v>
      </c>
      <c r="Q55" s="23">
        <f t="shared" si="5"/>
        <v>0</v>
      </c>
      <c r="R55" s="14">
        <f t="shared" si="6"/>
        <v>0</v>
      </c>
      <c r="S55" s="23"/>
      <c r="T55" s="14"/>
    </row>
    <row r="56" ht="12.75" customHeight="1">
      <c r="B56" s="12">
        <v>43679.0</v>
      </c>
      <c r="C56" s="13" t="s">
        <v>32</v>
      </c>
      <c r="D56" s="19" t="s">
        <v>40</v>
      </c>
      <c r="E56" s="19">
        <v>24.0</v>
      </c>
      <c r="F56" s="15">
        <v>15.662278609382016</v>
      </c>
      <c r="G56" s="20">
        <v>34.768765563856284</v>
      </c>
      <c r="H56" s="19">
        <v>0.0</v>
      </c>
      <c r="I56" s="19">
        <v>0.0</v>
      </c>
      <c r="J56" s="15">
        <v>10.59683108093695</v>
      </c>
      <c r="K56" s="15">
        <v>5.271610805747679</v>
      </c>
      <c r="L56" s="15">
        <f t="shared" si="1"/>
        <v>15.66227861</v>
      </c>
      <c r="M56" s="15">
        <f t="shared" si="2"/>
        <v>10.21669768</v>
      </c>
      <c r="N56" s="15">
        <f>MAX(0,M56*VLOOKUP(C56,'Таблица (Плотность нефти)'!$B$3:$C$10,2,FALSE)-R56)</f>
        <v>7.754473537</v>
      </c>
      <c r="O56" s="15">
        <f t="shared" si="3"/>
        <v>13.20005447</v>
      </c>
      <c r="P56" s="15">
        <f t="shared" si="4"/>
        <v>98.50476886</v>
      </c>
      <c r="Q56" s="30">
        <f t="shared" si="5"/>
        <v>0</v>
      </c>
      <c r="R56" s="15">
        <f t="shared" si="6"/>
        <v>0</v>
      </c>
      <c r="S56" s="30"/>
      <c r="T56" s="15"/>
    </row>
    <row r="57" ht="12.75" customHeight="1">
      <c r="B57" s="12">
        <v>43679.0</v>
      </c>
      <c r="C57" s="13" t="s">
        <v>32</v>
      </c>
      <c r="D57" s="19" t="s">
        <v>42</v>
      </c>
      <c r="E57" s="19">
        <v>0.0</v>
      </c>
      <c r="F57" s="15">
        <v>0.0</v>
      </c>
      <c r="G57" s="20">
        <v>0.0</v>
      </c>
      <c r="H57" s="19">
        <v>0.0</v>
      </c>
      <c r="I57" s="19">
        <v>0.0</v>
      </c>
      <c r="J57" s="15">
        <v>0.0</v>
      </c>
      <c r="K57" s="15">
        <v>0.0</v>
      </c>
      <c r="L57" s="15">
        <f t="shared" si="1"/>
        <v>0</v>
      </c>
      <c r="M57" s="15">
        <f t="shared" si="2"/>
        <v>0</v>
      </c>
      <c r="N57" s="15">
        <f>MAX(0,M57*VLOOKUP(C57,'Таблица (Плотность нефти)'!$B$3:$C$10,2,FALSE)-R57)</f>
        <v>0</v>
      </c>
      <c r="O57" s="15">
        <f t="shared" si="3"/>
        <v>0</v>
      </c>
      <c r="P57" s="15">
        <f t="shared" si="4"/>
        <v>0</v>
      </c>
      <c r="Q57" s="30">
        <f t="shared" si="5"/>
        <v>0</v>
      </c>
      <c r="R57" s="15">
        <f t="shared" si="6"/>
        <v>0</v>
      </c>
      <c r="S57" s="30"/>
      <c r="T57" s="15"/>
    </row>
    <row r="58" ht="12.75" customHeight="1">
      <c r="B58" s="12">
        <v>43679.0</v>
      </c>
      <c r="C58" s="13" t="s">
        <v>32</v>
      </c>
      <c r="D58" s="19" t="s">
        <v>43</v>
      </c>
      <c r="E58" s="19">
        <v>24.0</v>
      </c>
      <c r="F58" s="15">
        <v>2.1073364375128794</v>
      </c>
      <c r="G58" s="20">
        <v>35.18961223763786</v>
      </c>
      <c r="H58" s="19">
        <v>0.0</v>
      </c>
      <c r="I58" s="19">
        <v>0.0</v>
      </c>
      <c r="J58" s="15">
        <v>2.034699154863494</v>
      </c>
      <c r="K58" s="15">
        <v>0.9938515995502581</v>
      </c>
      <c r="L58" s="15">
        <f t="shared" si="1"/>
        <v>2.107336438</v>
      </c>
      <c r="M58" s="15">
        <f t="shared" si="2"/>
        <v>1.365772917</v>
      </c>
      <c r="N58" s="15">
        <f>MAX(0,M58*VLOOKUP(C58,'Таблица (Плотность нефти)'!$B$3:$C$10,2,FALSE)-R58)</f>
        <v>1.036621644</v>
      </c>
      <c r="O58" s="15">
        <f t="shared" si="3"/>
        <v>1.778185165</v>
      </c>
      <c r="P58" s="15">
        <f t="shared" si="4"/>
        <v>13.25367106</v>
      </c>
      <c r="Q58" s="30">
        <f t="shared" si="5"/>
        <v>0</v>
      </c>
      <c r="R58" s="15">
        <f t="shared" si="6"/>
        <v>0</v>
      </c>
      <c r="S58" s="30"/>
      <c r="T58" s="15"/>
    </row>
    <row r="59" ht="12.75" customHeight="1">
      <c r="B59" s="12">
        <v>43679.0</v>
      </c>
      <c r="C59" s="13" t="s">
        <v>32</v>
      </c>
      <c r="D59" s="19" t="s">
        <v>44</v>
      </c>
      <c r="E59" s="19">
        <v>24.0</v>
      </c>
      <c r="F59" s="15">
        <v>3.1206800321683175</v>
      </c>
      <c r="G59" s="20">
        <v>36.031305585201</v>
      </c>
      <c r="H59" s="19">
        <v>0.0</v>
      </c>
      <c r="I59" s="19">
        <v>0.0</v>
      </c>
      <c r="J59" s="15">
        <v>2.7007414829336467</v>
      </c>
      <c r="K59" s="15">
        <v>1.3144340622577921</v>
      </c>
      <c r="L59" s="15">
        <f t="shared" si="1"/>
        <v>3.120680032</v>
      </c>
      <c r="M59" s="15">
        <f t="shared" si="2"/>
        <v>1.996258273</v>
      </c>
      <c r="N59" s="15">
        <f>MAX(0,M59*VLOOKUP(C59,'Таблица (Плотность нефти)'!$B$3:$C$10,2,FALSE)-R59)</f>
        <v>1.51516003</v>
      </c>
      <c r="O59" s="15">
        <f t="shared" si="3"/>
        <v>2.639581788</v>
      </c>
      <c r="P59" s="15">
        <f t="shared" si="4"/>
        <v>19.62689293</v>
      </c>
      <c r="Q59" s="30">
        <f t="shared" si="5"/>
        <v>0</v>
      </c>
      <c r="R59" s="15">
        <f t="shared" si="6"/>
        <v>0</v>
      </c>
      <c r="S59" s="30"/>
      <c r="T59" s="15"/>
    </row>
    <row r="60" ht="12.75" customHeight="1">
      <c r="B60" s="12">
        <v>43679.0</v>
      </c>
      <c r="C60" s="13" t="s">
        <v>32</v>
      </c>
      <c r="D60" s="19" t="s">
        <v>45</v>
      </c>
      <c r="E60" s="19">
        <v>0.0</v>
      </c>
      <c r="F60" s="15">
        <v>0.0</v>
      </c>
      <c r="G60" s="20">
        <v>0.0</v>
      </c>
      <c r="H60" s="19">
        <v>0.0</v>
      </c>
      <c r="I60" s="19">
        <v>0.0</v>
      </c>
      <c r="J60" s="15">
        <v>0.0</v>
      </c>
      <c r="K60" s="15">
        <v>0.0</v>
      </c>
      <c r="L60" s="15">
        <f t="shared" si="1"/>
        <v>0</v>
      </c>
      <c r="M60" s="15">
        <f t="shared" si="2"/>
        <v>0</v>
      </c>
      <c r="N60" s="15">
        <f>MAX(0,M60*VLOOKUP(C60,'Таблица (Плотность нефти)'!$B$3:$C$10,2,FALSE)-R60)</f>
        <v>0</v>
      </c>
      <c r="O60" s="15">
        <f t="shared" si="3"/>
        <v>0</v>
      </c>
      <c r="P60" s="15">
        <f t="shared" si="4"/>
        <v>0</v>
      </c>
      <c r="Q60" s="30">
        <f t="shared" si="5"/>
        <v>0</v>
      </c>
      <c r="R60" s="15">
        <f t="shared" si="6"/>
        <v>0</v>
      </c>
      <c r="S60" s="30"/>
      <c r="T60" s="15"/>
    </row>
    <row r="61" ht="12.75" customHeight="1">
      <c r="B61" s="12">
        <v>43679.0</v>
      </c>
      <c r="C61" s="13" t="s">
        <v>32</v>
      </c>
      <c r="D61" s="19" t="s">
        <v>46</v>
      </c>
      <c r="E61" s="19">
        <v>0.0</v>
      </c>
      <c r="F61" s="15">
        <v>0.0</v>
      </c>
      <c r="G61" s="20">
        <v>0.0</v>
      </c>
      <c r="H61" s="19">
        <v>0.0</v>
      </c>
      <c r="I61" s="19">
        <v>0.0</v>
      </c>
      <c r="J61" s="15">
        <v>0.0</v>
      </c>
      <c r="K61" s="15">
        <v>0.0</v>
      </c>
      <c r="L61" s="15">
        <f t="shared" si="1"/>
        <v>0</v>
      </c>
      <c r="M61" s="15">
        <f t="shared" si="2"/>
        <v>0</v>
      </c>
      <c r="N61" s="15">
        <f>MAX(0,M61*VLOOKUP(C61,'Таблица (Плотность нефти)'!$B$3:$C$10,2,FALSE)-R61)</f>
        <v>0</v>
      </c>
      <c r="O61" s="15">
        <f t="shared" si="3"/>
        <v>0</v>
      </c>
      <c r="P61" s="15">
        <f t="shared" si="4"/>
        <v>0</v>
      </c>
      <c r="Q61" s="30">
        <f t="shared" si="5"/>
        <v>0</v>
      </c>
      <c r="R61" s="15">
        <f t="shared" si="6"/>
        <v>0</v>
      </c>
      <c r="S61" s="30"/>
      <c r="T61" s="15"/>
    </row>
    <row r="62" ht="12.75" customHeight="1">
      <c r="B62" s="12">
        <v>43679.0</v>
      </c>
      <c r="C62" s="19" t="s">
        <v>34</v>
      </c>
      <c r="D62" s="19" t="s">
        <v>47</v>
      </c>
      <c r="E62" s="19">
        <v>0.0</v>
      </c>
      <c r="F62" s="15">
        <v>0.0</v>
      </c>
      <c r="G62" s="20">
        <v>0.0</v>
      </c>
      <c r="H62" s="19">
        <v>0.0</v>
      </c>
      <c r="I62" s="19">
        <v>0.0</v>
      </c>
      <c r="J62" s="15">
        <v>0.0</v>
      </c>
      <c r="K62" s="15">
        <v>0.0</v>
      </c>
      <c r="L62" s="15">
        <f t="shared" si="1"/>
        <v>0</v>
      </c>
      <c r="M62" s="15">
        <f t="shared" si="2"/>
        <v>0</v>
      </c>
      <c r="N62" s="15">
        <f>MAX(0,M62*VLOOKUP(C62,'Таблица (Плотность нефти)'!$B$3:$C$10,2,FALSE)-R62)</f>
        <v>0</v>
      </c>
      <c r="O62" s="15">
        <f t="shared" si="3"/>
        <v>0</v>
      </c>
      <c r="P62" s="15">
        <f t="shared" si="4"/>
        <v>0</v>
      </c>
      <c r="Q62" s="15">
        <f t="shared" si="5"/>
        <v>0</v>
      </c>
      <c r="R62" s="15">
        <f t="shared" si="6"/>
        <v>0</v>
      </c>
      <c r="S62" s="15"/>
      <c r="T62" s="15"/>
    </row>
    <row r="63" ht="12.75" customHeight="1">
      <c r="B63" s="12">
        <v>43679.0</v>
      </c>
      <c r="C63" s="19" t="s">
        <v>35</v>
      </c>
      <c r="D63" s="19" t="s">
        <v>48</v>
      </c>
      <c r="E63" s="19">
        <v>24.0</v>
      </c>
      <c r="F63" s="15">
        <v>10.215347372827</v>
      </c>
      <c r="G63" s="20">
        <v>23.80715607078681</v>
      </c>
      <c r="H63" s="19">
        <v>0.0</v>
      </c>
      <c r="I63" s="19">
        <v>0.0</v>
      </c>
      <c r="J63" s="15">
        <v>9.249822101489116</v>
      </c>
      <c r="K63" s="15">
        <v>6.035673339872731</v>
      </c>
      <c r="L63" s="15">
        <f t="shared" si="1"/>
        <v>10.21534737</v>
      </c>
      <c r="M63" s="15">
        <f t="shared" si="2"/>
        <v>7.783363681</v>
      </c>
      <c r="N63" s="15">
        <f>MAX(0,M63*VLOOKUP(C63,'Таблица (Плотность нефти)'!$B$3:$C$10,2,FALSE)-R63)</f>
        <v>6.257824399</v>
      </c>
      <c r="O63" s="15">
        <f t="shared" si="3"/>
        <v>8.689808091</v>
      </c>
      <c r="P63" s="15">
        <f t="shared" si="4"/>
        <v>64.24738423</v>
      </c>
      <c r="Q63" s="38">
        <f t="shared" si="5"/>
        <v>0</v>
      </c>
      <c r="R63" s="15">
        <f t="shared" si="6"/>
        <v>0</v>
      </c>
      <c r="S63" s="38"/>
      <c r="T63" s="15"/>
    </row>
    <row r="64" ht="12.75" customHeight="1">
      <c r="B64" s="12">
        <v>43679.0</v>
      </c>
      <c r="C64" s="19" t="s">
        <v>35</v>
      </c>
      <c r="D64" s="19" t="s">
        <v>49</v>
      </c>
      <c r="E64" s="19">
        <v>24.0</v>
      </c>
      <c r="F64" s="15">
        <v>8.467674826493218</v>
      </c>
      <c r="G64" s="20">
        <v>22.64093907187028</v>
      </c>
      <c r="H64" s="19">
        <v>0.0</v>
      </c>
      <c r="I64" s="19">
        <v>0.0</v>
      </c>
      <c r="J64" s="15">
        <v>7.942494796291573</v>
      </c>
      <c r="K64" s="15">
        <v>5.279965072274945</v>
      </c>
      <c r="L64" s="15">
        <f t="shared" si="1"/>
        <v>8.467674826</v>
      </c>
      <c r="M64" s="15">
        <f t="shared" si="2"/>
        <v>6.550513728</v>
      </c>
      <c r="N64" s="15">
        <f>MAX(0,M64*VLOOKUP(C64,'Таблица (Плотность нефти)'!$B$3:$C$10,2,FALSE)-R64)</f>
        <v>5.266613037</v>
      </c>
      <c r="O64" s="15">
        <f t="shared" si="3"/>
        <v>7.183774136</v>
      </c>
      <c r="P64" s="15">
        <f t="shared" si="4"/>
        <v>53.25574729</v>
      </c>
      <c r="Q64" s="15">
        <f t="shared" si="5"/>
        <v>0</v>
      </c>
      <c r="R64" s="15">
        <f t="shared" si="6"/>
        <v>0</v>
      </c>
      <c r="S64" s="15"/>
      <c r="T64" s="15"/>
    </row>
    <row r="65" ht="12.75" customHeight="1">
      <c r="B65" s="12">
        <v>43679.0</v>
      </c>
      <c r="C65" s="19" t="s">
        <v>35</v>
      </c>
      <c r="D65" s="19" t="s">
        <v>50</v>
      </c>
      <c r="E65" s="19">
        <v>24.0</v>
      </c>
      <c r="F65" s="15">
        <v>25.18533561339488</v>
      </c>
      <c r="G65" s="20">
        <v>22.25220007223143</v>
      </c>
      <c r="H65" s="19">
        <v>0.0</v>
      </c>
      <c r="I65" s="19">
        <v>0.0</v>
      </c>
      <c r="J65" s="15">
        <v>21.86143418171704</v>
      </c>
      <c r="K65" s="15">
        <v>14.424796219975049</v>
      </c>
      <c r="L65" s="15">
        <f t="shared" si="1"/>
        <v>25.18533561</v>
      </c>
      <c r="M65" s="15">
        <f t="shared" si="2"/>
        <v>19.58104434</v>
      </c>
      <c r="N65" s="15">
        <f>MAX(0,M65*VLOOKUP(C65,'Таблица (Плотность нефти)'!$B$3:$C$10,2,FALSE)-R65)</f>
        <v>15.74315965</v>
      </c>
      <c r="O65" s="15">
        <f t="shared" si="3"/>
        <v>21.34745092</v>
      </c>
      <c r="P65" s="15">
        <f t="shared" si="4"/>
        <v>158.3981313</v>
      </c>
      <c r="Q65" s="15">
        <f t="shared" si="5"/>
        <v>0</v>
      </c>
      <c r="R65" s="15">
        <f t="shared" si="6"/>
        <v>0</v>
      </c>
      <c r="S65" s="15"/>
      <c r="T65" s="15"/>
    </row>
    <row r="66" ht="12.75" customHeight="1">
      <c r="B66" s="12">
        <v>43679.0</v>
      </c>
      <c r="C66" s="19" t="s">
        <v>35</v>
      </c>
      <c r="D66" s="19" t="s">
        <v>51</v>
      </c>
      <c r="E66" s="19">
        <v>0.0</v>
      </c>
      <c r="F66" s="15">
        <v>0.0</v>
      </c>
      <c r="G66" s="20">
        <v>0.0</v>
      </c>
      <c r="H66" s="19">
        <v>0.0</v>
      </c>
      <c r="I66" s="19">
        <v>0.0</v>
      </c>
      <c r="J66" s="15">
        <v>0.0</v>
      </c>
      <c r="K66" s="15">
        <v>0.0</v>
      </c>
      <c r="L66" s="15">
        <f t="shared" si="1"/>
        <v>0</v>
      </c>
      <c r="M66" s="15">
        <f t="shared" si="2"/>
        <v>0</v>
      </c>
      <c r="N66" s="15">
        <f>MAX(0,M66*VLOOKUP(C66,'Таблица (Плотность нефти)'!$B$3:$C$10,2,FALSE)-R66)</f>
        <v>0</v>
      </c>
      <c r="O66" s="15">
        <f t="shared" si="3"/>
        <v>0</v>
      </c>
      <c r="P66" s="15">
        <f t="shared" si="4"/>
        <v>0</v>
      </c>
      <c r="Q66" s="15">
        <f t="shared" si="5"/>
        <v>0</v>
      </c>
      <c r="R66" s="15">
        <f t="shared" si="6"/>
        <v>0</v>
      </c>
      <c r="S66" s="15"/>
      <c r="T66" s="15"/>
    </row>
    <row r="67" ht="12.75" customHeight="1">
      <c r="B67" s="12">
        <v>43679.0</v>
      </c>
      <c r="C67" s="19" t="s">
        <v>35</v>
      </c>
      <c r="D67" s="19" t="s">
        <v>52</v>
      </c>
      <c r="E67" s="19">
        <v>0.0</v>
      </c>
      <c r="F67" s="15">
        <v>0.0</v>
      </c>
      <c r="G67" s="20">
        <v>0.0</v>
      </c>
      <c r="H67" s="19">
        <v>0.0</v>
      </c>
      <c r="I67" s="19">
        <v>0.0</v>
      </c>
      <c r="J67" s="15">
        <v>0.0</v>
      </c>
      <c r="K67" s="15">
        <v>0.0</v>
      </c>
      <c r="L67" s="15">
        <f t="shared" si="1"/>
        <v>0</v>
      </c>
      <c r="M67" s="15">
        <f t="shared" si="2"/>
        <v>0</v>
      </c>
      <c r="N67" s="15">
        <f>MAX(0,M67*VLOOKUP(C67,'Таблица (Плотность нефти)'!$B$3:$C$10,2,FALSE)-R67)</f>
        <v>0</v>
      </c>
      <c r="O67" s="15">
        <f t="shared" si="3"/>
        <v>0</v>
      </c>
      <c r="P67" s="15">
        <f t="shared" si="4"/>
        <v>0</v>
      </c>
      <c r="Q67" s="15">
        <f t="shared" si="5"/>
        <v>0</v>
      </c>
      <c r="R67" s="15">
        <f t="shared" si="6"/>
        <v>0</v>
      </c>
      <c r="S67" s="15"/>
      <c r="T67" s="15"/>
    </row>
    <row r="68" ht="12.75" customHeight="1">
      <c r="B68" s="12">
        <v>43679.0</v>
      </c>
      <c r="C68" s="19" t="s">
        <v>35</v>
      </c>
      <c r="D68" s="19" t="s">
        <v>53</v>
      </c>
      <c r="E68" s="19">
        <v>24.0</v>
      </c>
      <c r="F68" s="15">
        <v>18.22743035504456</v>
      </c>
      <c r="G68" s="20">
        <v>27.927789466958547</v>
      </c>
      <c r="H68" s="19">
        <v>0.0</v>
      </c>
      <c r="I68" s="19">
        <v>0.0</v>
      </c>
      <c r="J68" s="15">
        <v>16.425815526884865</v>
      </c>
      <c r="K68" s="15">
        <v>9.980297532068546</v>
      </c>
      <c r="L68" s="15">
        <f t="shared" si="1"/>
        <v>18.22743036</v>
      </c>
      <c r="M68" s="15">
        <f t="shared" si="2"/>
        <v>13.13691198</v>
      </c>
      <c r="N68" s="15">
        <f>MAX(0,M68*VLOOKUP(C68,'Таблица (Плотность нефти)'!$B$3:$C$10,2,FALSE)-R68)</f>
        <v>10.56207723</v>
      </c>
      <c r="O68" s="15">
        <f t="shared" si="3"/>
        <v>15.65259561</v>
      </c>
      <c r="P68" s="15">
        <f t="shared" si="4"/>
        <v>114.6377777</v>
      </c>
      <c r="Q68" s="15">
        <f t="shared" si="5"/>
        <v>0</v>
      </c>
      <c r="R68" s="15">
        <f t="shared" si="6"/>
        <v>0</v>
      </c>
      <c r="S68" s="15"/>
      <c r="T68" s="15"/>
    </row>
    <row r="69" ht="12.75" customHeight="1">
      <c r="B69" s="12">
        <v>43679.0</v>
      </c>
      <c r="C69" s="19" t="s">
        <v>35</v>
      </c>
      <c r="D69" s="19" t="s">
        <v>54</v>
      </c>
      <c r="E69" s="19">
        <v>0.0</v>
      </c>
      <c r="F69" s="15">
        <v>0.0</v>
      </c>
      <c r="G69" s="20">
        <v>0.0</v>
      </c>
      <c r="H69" s="19">
        <v>0.0</v>
      </c>
      <c r="I69" s="19">
        <v>0.0</v>
      </c>
      <c r="J69" s="15">
        <v>0.0</v>
      </c>
      <c r="K69" s="15">
        <v>0.0</v>
      </c>
      <c r="L69" s="15">
        <f t="shared" si="1"/>
        <v>0</v>
      </c>
      <c r="M69" s="15">
        <f t="shared" si="2"/>
        <v>0</v>
      </c>
      <c r="N69" s="15">
        <f>MAX(0,M69*VLOOKUP(C69,'Таблица (Плотность нефти)'!$B$3:$C$10,2,FALSE)-R69)</f>
        <v>0</v>
      </c>
      <c r="O69" s="15">
        <f t="shared" si="3"/>
        <v>0</v>
      </c>
      <c r="P69" s="15">
        <f t="shared" si="4"/>
        <v>0</v>
      </c>
      <c r="Q69" s="15">
        <f t="shared" si="5"/>
        <v>0</v>
      </c>
      <c r="R69" s="15">
        <f t="shared" si="6"/>
        <v>0</v>
      </c>
      <c r="S69" s="15"/>
      <c r="T69" s="15"/>
    </row>
    <row r="70" ht="12.75" customHeight="1">
      <c r="B70" s="12">
        <v>43679.0</v>
      </c>
      <c r="C70" s="19" t="s">
        <v>35</v>
      </c>
      <c r="D70" s="19" t="s">
        <v>55</v>
      </c>
      <c r="E70" s="19">
        <v>24.0</v>
      </c>
      <c r="F70" s="15">
        <v>14.479241454100658</v>
      </c>
      <c r="G70" s="20">
        <v>24.89562526977556</v>
      </c>
      <c r="H70" s="19">
        <v>0.0</v>
      </c>
      <c r="I70" s="19">
        <v>0.0</v>
      </c>
      <c r="J70" s="15">
        <v>10.424538571983168</v>
      </c>
      <c r="K70" s="15">
        <v>6.665201892206188</v>
      </c>
      <c r="L70" s="15">
        <f t="shared" si="1"/>
        <v>14.47924145</v>
      </c>
      <c r="M70" s="15">
        <f t="shared" si="2"/>
        <v>10.87454376</v>
      </c>
      <c r="N70" s="15">
        <f>MAX(0,M70*VLOOKUP(C70,'Таблица (Плотность нефти)'!$B$3:$C$10,2,FALSE)-R70)</f>
        <v>8.743133183</v>
      </c>
      <c r="O70" s="15">
        <f t="shared" si="3"/>
        <v>12.34783088</v>
      </c>
      <c r="P70" s="15">
        <f t="shared" si="4"/>
        <v>91.06429328</v>
      </c>
      <c r="Q70" s="15">
        <f t="shared" si="5"/>
        <v>0</v>
      </c>
      <c r="R70" s="15">
        <f t="shared" si="6"/>
        <v>0</v>
      </c>
      <c r="S70" s="15"/>
      <c r="T70" s="15"/>
    </row>
    <row r="71" ht="12.75" customHeight="1">
      <c r="B71" s="12">
        <v>43679.0</v>
      </c>
      <c r="C71" s="19" t="s">
        <v>35</v>
      </c>
      <c r="D71" s="19" t="s">
        <v>56</v>
      </c>
      <c r="E71" s="19">
        <v>24.0</v>
      </c>
      <c r="F71" s="15">
        <v>8.48266771983833</v>
      </c>
      <c r="G71" s="20">
        <v>24.42913847020896</v>
      </c>
      <c r="H71" s="19">
        <v>0.0</v>
      </c>
      <c r="I71" s="19">
        <v>0.0</v>
      </c>
      <c r="J71" s="15">
        <v>10.149026526278004</v>
      </c>
      <c r="K71" s="15">
        <v>6.486176228705273</v>
      </c>
      <c r="L71" s="15">
        <f t="shared" si="1"/>
        <v>8.48266772</v>
      </c>
      <c r="M71" s="15">
        <f t="shared" si="2"/>
        <v>6.410425077</v>
      </c>
      <c r="N71" s="15">
        <f>MAX(0,M71*VLOOKUP(C71,'Таблица (Плотность нефти)'!$B$3:$C$10,2,FALSE)-R71)</f>
        <v>5.153981762</v>
      </c>
      <c r="O71" s="15">
        <f t="shared" si="3"/>
        <v>7.226224405</v>
      </c>
      <c r="P71" s="15">
        <f t="shared" si="4"/>
        <v>53.35004209</v>
      </c>
      <c r="Q71" s="15">
        <f t="shared" si="5"/>
        <v>0</v>
      </c>
      <c r="R71" s="15">
        <f t="shared" si="6"/>
        <v>0</v>
      </c>
      <c r="S71" s="15"/>
      <c r="T71" s="15"/>
    </row>
    <row r="72" ht="12.75" customHeight="1">
      <c r="B72" s="12">
        <v>43679.0</v>
      </c>
      <c r="C72" s="19" t="s">
        <v>35</v>
      </c>
      <c r="D72" s="19" t="s">
        <v>57</v>
      </c>
      <c r="E72" s="19">
        <v>0.0</v>
      </c>
      <c r="F72" s="15">
        <v>0.0</v>
      </c>
      <c r="G72" s="20">
        <v>0.0</v>
      </c>
      <c r="H72" s="19">
        <v>0.0</v>
      </c>
      <c r="I72" s="19">
        <v>0.0</v>
      </c>
      <c r="J72" s="15">
        <v>0.0</v>
      </c>
      <c r="K72" s="15">
        <v>0.0</v>
      </c>
      <c r="L72" s="15">
        <f t="shared" si="1"/>
        <v>0</v>
      </c>
      <c r="M72" s="15">
        <f t="shared" si="2"/>
        <v>0</v>
      </c>
      <c r="N72" s="15">
        <f>MAX(0,M72*VLOOKUP(C72,'Таблица (Плотность нефти)'!$B$3:$C$10,2,FALSE)-R72)</f>
        <v>0</v>
      </c>
      <c r="O72" s="15">
        <f t="shared" si="3"/>
        <v>0</v>
      </c>
      <c r="P72" s="15">
        <f t="shared" si="4"/>
        <v>0</v>
      </c>
      <c r="Q72" s="15">
        <f t="shared" si="5"/>
        <v>0</v>
      </c>
      <c r="R72" s="15">
        <f t="shared" si="6"/>
        <v>0</v>
      </c>
      <c r="S72" s="15"/>
      <c r="T72" s="15"/>
    </row>
    <row r="73" ht="12.75" customHeight="1">
      <c r="B73" s="12">
        <v>43679.0</v>
      </c>
      <c r="C73" s="19" t="s">
        <v>37</v>
      </c>
      <c r="D73" s="19" t="s">
        <v>58</v>
      </c>
      <c r="E73" s="19">
        <v>0.0</v>
      </c>
      <c r="F73" s="15">
        <v>0.0</v>
      </c>
      <c r="G73" s="20">
        <v>0.0</v>
      </c>
      <c r="H73" s="19">
        <v>0.0</v>
      </c>
      <c r="I73" s="19">
        <v>0.0</v>
      </c>
      <c r="J73" s="15">
        <v>0.0</v>
      </c>
      <c r="K73" s="15">
        <v>0.0</v>
      </c>
      <c r="L73" s="15">
        <f t="shared" si="1"/>
        <v>0</v>
      </c>
      <c r="M73" s="15">
        <f t="shared" si="2"/>
        <v>0</v>
      </c>
      <c r="N73" s="15">
        <f>MAX(0,M73*VLOOKUP(C73,'Таблица (Плотность нефти)'!$B$3:$C$10,2,FALSE)-R73)</f>
        <v>0</v>
      </c>
      <c r="O73" s="15">
        <f t="shared" si="3"/>
        <v>0</v>
      </c>
      <c r="P73" s="15">
        <f t="shared" si="4"/>
        <v>0</v>
      </c>
      <c r="Q73" s="15">
        <f t="shared" si="5"/>
        <v>0</v>
      </c>
      <c r="R73" s="15">
        <f t="shared" si="6"/>
        <v>0</v>
      </c>
      <c r="S73" s="15"/>
      <c r="T73" s="15"/>
    </row>
    <row r="74" ht="12.75" customHeight="1">
      <c r="B74" s="12">
        <v>43679.0</v>
      </c>
      <c r="C74" s="19" t="s">
        <v>37</v>
      </c>
      <c r="D74" s="19" t="s">
        <v>59</v>
      </c>
      <c r="E74" s="19">
        <v>0.0</v>
      </c>
      <c r="F74" s="15">
        <v>0.0</v>
      </c>
      <c r="G74" s="20">
        <v>0.0</v>
      </c>
      <c r="H74" s="19">
        <v>0.0</v>
      </c>
      <c r="I74" s="19">
        <v>0.0</v>
      </c>
      <c r="J74" s="15">
        <v>0.0</v>
      </c>
      <c r="K74" s="15">
        <v>0.0</v>
      </c>
      <c r="L74" s="15">
        <f t="shared" si="1"/>
        <v>0</v>
      </c>
      <c r="M74" s="15">
        <f t="shared" si="2"/>
        <v>0</v>
      </c>
      <c r="N74" s="15">
        <f>MAX(0,M74*VLOOKUP(C74,'Таблица (Плотность нефти)'!$B$3:$C$10,2,FALSE)-R74)</f>
        <v>0</v>
      </c>
      <c r="O74" s="15">
        <f t="shared" si="3"/>
        <v>0</v>
      </c>
      <c r="P74" s="15">
        <f t="shared" si="4"/>
        <v>0</v>
      </c>
      <c r="Q74" s="15">
        <f t="shared" si="5"/>
        <v>0</v>
      </c>
      <c r="R74" s="15">
        <f t="shared" si="6"/>
        <v>0</v>
      </c>
      <c r="S74" s="15"/>
      <c r="T74" s="15"/>
    </row>
    <row r="75" ht="12.75" customHeight="1">
      <c r="B75" s="12">
        <v>43679.0</v>
      </c>
      <c r="C75" s="19" t="s">
        <v>37</v>
      </c>
      <c r="D75" s="19" t="s">
        <v>60</v>
      </c>
      <c r="E75" s="19">
        <v>0.0</v>
      </c>
      <c r="F75" s="15">
        <v>0.0</v>
      </c>
      <c r="G75" s="20">
        <v>0.0</v>
      </c>
      <c r="H75" s="19">
        <v>0.0</v>
      </c>
      <c r="I75" s="19">
        <v>0.0</v>
      </c>
      <c r="J75" s="15">
        <v>0.0</v>
      </c>
      <c r="K75" s="15">
        <v>0.0</v>
      </c>
      <c r="L75" s="15">
        <f t="shared" si="1"/>
        <v>0</v>
      </c>
      <c r="M75" s="15">
        <f t="shared" si="2"/>
        <v>0</v>
      </c>
      <c r="N75" s="15">
        <f>MAX(0,M75*VLOOKUP(C75,'Таблица (Плотность нефти)'!$B$3:$C$10,2,FALSE)-R75)</f>
        <v>0</v>
      </c>
      <c r="O75" s="15">
        <f t="shared" si="3"/>
        <v>0</v>
      </c>
      <c r="P75" s="15">
        <f t="shared" si="4"/>
        <v>0</v>
      </c>
      <c r="Q75" s="15">
        <f t="shared" si="5"/>
        <v>0</v>
      </c>
      <c r="R75" s="15">
        <f t="shared" si="6"/>
        <v>0</v>
      </c>
      <c r="S75" s="15"/>
      <c r="T75" s="15"/>
    </row>
    <row r="76" ht="12.75" customHeight="1">
      <c r="B76" s="12">
        <v>43679.0</v>
      </c>
      <c r="C76" s="19" t="s">
        <v>37</v>
      </c>
      <c r="D76" s="19" t="s">
        <v>61</v>
      </c>
      <c r="E76" s="19">
        <v>0.0</v>
      </c>
      <c r="F76" s="15">
        <v>0.0</v>
      </c>
      <c r="G76" s="20">
        <v>0.0</v>
      </c>
      <c r="H76" s="19">
        <v>0.0</v>
      </c>
      <c r="I76" s="19">
        <v>0.0</v>
      </c>
      <c r="J76" s="15">
        <v>0.0</v>
      </c>
      <c r="K76" s="15">
        <v>0.0</v>
      </c>
      <c r="L76" s="15">
        <f t="shared" si="1"/>
        <v>0</v>
      </c>
      <c r="M76" s="15">
        <f t="shared" si="2"/>
        <v>0</v>
      </c>
      <c r="N76" s="15">
        <f>MAX(0,M76*VLOOKUP(C76,'Таблица (Плотность нефти)'!$B$3:$C$10,2,FALSE)-R76)</f>
        <v>0</v>
      </c>
      <c r="O76" s="15">
        <f t="shared" si="3"/>
        <v>0</v>
      </c>
      <c r="P76" s="15">
        <f t="shared" si="4"/>
        <v>0</v>
      </c>
      <c r="Q76" s="15">
        <f t="shared" si="5"/>
        <v>0</v>
      </c>
      <c r="R76" s="15">
        <f t="shared" si="6"/>
        <v>0</v>
      </c>
      <c r="S76" s="15"/>
      <c r="T76" s="15"/>
    </row>
    <row r="77" ht="12.75" customHeight="1">
      <c r="B77" s="12">
        <v>43679.0</v>
      </c>
      <c r="C77" s="19" t="s">
        <v>38</v>
      </c>
      <c r="D77" s="19" t="s">
        <v>62</v>
      </c>
      <c r="E77" s="19">
        <v>0.0</v>
      </c>
      <c r="F77" s="15">
        <v>0.0</v>
      </c>
      <c r="G77" s="20">
        <v>0.0</v>
      </c>
      <c r="H77" s="19">
        <v>0.0</v>
      </c>
      <c r="I77" s="19">
        <v>0.0</v>
      </c>
      <c r="J77" s="15">
        <v>0.0</v>
      </c>
      <c r="K77" s="15">
        <v>0.0</v>
      </c>
      <c r="L77" s="15">
        <f t="shared" si="1"/>
        <v>0</v>
      </c>
      <c r="M77" s="15">
        <f t="shared" si="2"/>
        <v>0</v>
      </c>
      <c r="N77" s="15">
        <f>MAX(0,M77*VLOOKUP(C77,'Таблица (Плотность нефти)'!$B$3:$C$10,2,FALSE)-R77)</f>
        <v>0</v>
      </c>
      <c r="O77" s="15">
        <f t="shared" si="3"/>
        <v>0</v>
      </c>
      <c r="P77" s="15">
        <f t="shared" si="4"/>
        <v>0</v>
      </c>
      <c r="Q77" s="15">
        <f t="shared" si="5"/>
        <v>0</v>
      </c>
      <c r="R77" s="15">
        <f t="shared" si="6"/>
        <v>0</v>
      </c>
      <c r="S77" s="15"/>
      <c r="T77" s="15"/>
    </row>
    <row r="78" ht="12.75" customHeight="1">
      <c r="B78" s="12">
        <v>43679.0</v>
      </c>
      <c r="C78" s="19" t="s">
        <v>38</v>
      </c>
      <c r="D78" s="19" t="s">
        <v>63</v>
      </c>
      <c r="E78" s="19">
        <v>0.0</v>
      </c>
      <c r="F78" s="15">
        <v>0.0</v>
      </c>
      <c r="G78" s="20">
        <v>0.0</v>
      </c>
      <c r="H78" s="19">
        <v>0.0</v>
      </c>
      <c r="I78" s="19">
        <v>0.0</v>
      </c>
      <c r="J78" s="15">
        <v>0.0</v>
      </c>
      <c r="K78" s="15">
        <v>0.0</v>
      </c>
      <c r="L78" s="15">
        <f t="shared" si="1"/>
        <v>0</v>
      </c>
      <c r="M78" s="15">
        <f t="shared" si="2"/>
        <v>0</v>
      </c>
      <c r="N78" s="15">
        <f>MAX(0,M78*VLOOKUP(C78,'Таблица (Плотность нефти)'!$B$3:$C$10,2,FALSE)-R78)</f>
        <v>0</v>
      </c>
      <c r="O78" s="15">
        <f t="shared" si="3"/>
        <v>0</v>
      </c>
      <c r="P78" s="15">
        <f t="shared" si="4"/>
        <v>0</v>
      </c>
      <c r="Q78" s="15">
        <f t="shared" si="5"/>
        <v>0</v>
      </c>
      <c r="R78" s="15">
        <f t="shared" si="6"/>
        <v>0</v>
      </c>
      <c r="S78" s="15"/>
      <c r="T78" s="15"/>
    </row>
    <row r="79" ht="12.75" customHeight="1">
      <c r="B79" s="12">
        <v>43679.0</v>
      </c>
      <c r="C79" s="19" t="s">
        <v>38</v>
      </c>
      <c r="D79" s="19" t="s">
        <v>64</v>
      </c>
      <c r="E79" s="19">
        <v>0.0</v>
      </c>
      <c r="F79" s="15">
        <v>0.0</v>
      </c>
      <c r="G79" s="20">
        <v>0.0</v>
      </c>
      <c r="H79" s="19">
        <v>0.0</v>
      </c>
      <c r="I79" s="19">
        <v>0.0</v>
      </c>
      <c r="J79" s="15">
        <v>0.0</v>
      </c>
      <c r="K79" s="15">
        <v>0.0</v>
      </c>
      <c r="L79" s="15">
        <f t="shared" si="1"/>
        <v>0</v>
      </c>
      <c r="M79" s="15">
        <f t="shared" si="2"/>
        <v>0</v>
      </c>
      <c r="N79" s="15">
        <f>MAX(0,M79*VLOOKUP(C79,'Таблица (Плотность нефти)'!$B$3:$C$10,2,FALSE)-R79)</f>
        <v>0</v>
      </c>
      <c r="O79" s="15">
        <f t="shared" si="3"/>
        <v>0</v>
      </c>
      <c r="P79" s="15">
        <f t="shared" si="4"/>
        <v>0</v>
      </c>
      <c r="Q79" s="15">
        <f t="shared" si="5"/>
        <v>0</v>
      </c>
      <c r="R79" s="15">
        <f t="shared" si="6"/>
        <v>0</v>
      </c>
      <c r="S79" s="15"/>
      <c r="T79" s="15"/>
    </row>
    <row r="80" ht="12.75" customHeight="1">
      <c r="B80" s="12">
        <v>43679.0</v>
      </c>
      <c r="C80" s="19" t="s">
        <v>39</v>
      </c>
      <c r="D80" s="19" t="s">
        <v>65</v>
      </c>
      <c r="E80" s="19">
        <v>0.0</v>
      </c>
      <c r="F80" s="15">
        <v>0.0</v>
      </c>
      <c r="G80" s="20">
        <v>0.0</v>
      </c>
      <c r="H80" s="19">
        <v>0.0</v>
      </c>
      <c r="I80" s="19">
        <v>0.0</v>
      </c>
      <c r="J80" s="15">
        <v>0.0</v>
      </c>
      <c r="K80" s="15">
        <v>0.0</v>
      </c>
      <c r="L80" s="15">
        <f t="shared" si="1"/>
        <v>0</v>
      </c>
      <c r="M80" s="15">
        <f t="shared" si="2"/>
        <v>0</v>
      </c>
      <c r="N80" s="15">
        <f>MAX(0,M80*VLOOKUP(C80,'Таблица (Плотность нефти)'!$B$3:$C$10,2,FALSE)-R80)</f>
        <v>0</v>
      </c>
      <c r="O80" s="15">
        <f t="shared" si="3"/>
        <v>0</v>
      </c>
      <c r="P80" s="15">
        <f t="shared" si="4"/>
        <v>0</v>
      </c>
      <c r="Q80" s="15">
        <f t="shared" si="5"/>
        <v>0</v>
      </c>
      <c r="R80" s="15">
        <f t="shared" si="6"/>
        <v>0</v>
      </c>
      <c r="S80" s="15"/>
      <c r="T80" s="15"/>
    </row>
    <row r="81" ht="12.75" customHeight="1">
      <c r="B81" s="12">
        <v>43679.0</v>
      </c>
      <c r="C81" s="19" t="s">
        <v>39</v>
      </c>
      <c r="D81" s="19" t="s">
        <v>66</v>
      </c>
      <c r="E81" s="19">
        <v>10.0</v>
      </c>
      <c r="F81" s="15">
        <v>5.377928104712297</v>
      </c>
      <c r="G81" s="20">
        <v>3.9467867755683854</v>
      </c>
      <c r="H81" s="19">
        <v>0.0</v>
      </c>
      <c r="I81" s="19">
        <v>0.0</v>
      </c>
      <c r="J81" s="15">
        <v>11.90507773207454</v>
      </c>
      <c r="K81" s="15">
        <v>11.085656949554489</v>
      </c>
      <c r="L81" s="15">
        <f t="shared" si="1"/>
        <v>12.90702745</v>
      </c>
      <c r="M81" s="15">
        <f t="shared" si="2"/>
        <v>12.3976146</v>
      </c>
      <c r="N81" s="15">
        <f>MAX(0,M81*VLOOKUP(C81,'Таблица (Плотность нефти)'!$B$3:$C$10,2,FALSE)-R81)</f>
        <v>9.967682137</v>
      </c>
      <c r="O81" s="15">
        <f t="shared" si="3"/>
        <v>10.47709499</v>
      </c>
      <c r="P81" s="15">
        <f t="shared" si="4"/>
        <v>81.17616775</v>
      </c>
      <c r="Q81" s="15">
        <f t="shared" si="5"/>
        <v>0</v>
      </c>
      <c r="R81" s="15">
        <f t="shared" si="6"/>
        <v>0</v>
      </c>
      <c r="S81" s="15"/>
      <c r="T81" s="15"/>
    </row>
    <row r="82" ht="12.75" customHeight="1">
      <c r="B82" s="12">
        <v>43679.0</v>
      </c>
      <c r="C82" s="19" t="s">
        <v>39</v>
      </c>
      <c r="D82" s="19" t="s">
        <v>67</v>
      </c>
      <c r="E82" s="19">
        <v>21.0</v>
      </c>
      <c r="F82" s="15">
        <v>5.657566534586821</v>
      </c>
      <c r="G82" s="20">
        <v>3.748124493821904</v>
      </c>
      <c r="H82" s="19">
        <v>0.0</v>
      </c>
      <c r="I82" s="19">
        <v>0.0</v>
      </c>
      <c r="J82" s="15">
        <v>7.632130504046592</v>
      </c>
      <c r="K82" s="15">
        <v>7.136218784698468</v>
      </c>
      <c r="L82" s="15">
        <f t="shared" si="1"/>
        <v>6.465790325</v>
      </c>
      <c r="M82" s="15">
        <f t="shared" si="2"/>
        <v>6.223444454</v>
      </c>
      <c r="N82" s="15">
        <f>MAX(0,M82*VLOOKUP(C82,'Таблица (Плотность нефти)'!$B$3:$C$10,2,FALSE)-R82)</f>
        <v>5.003649341</v>
      </c>
      <c r="O82" s="15">
        <f t="shared" si="3"/>
        <v>5.245995212</v>
      </c>
      <c r="P82" s="15">
        <f t="shared" si="4"/>
        <v>40.66529509</v>
      </c>
      <c r="Q82" s="15">
        <f t="shared" si="5"/>
        <v>0</v>
      </c>
      <c r="R82" s="15">
        <f t="shared" si="6"/>
        <v>0</v>
      </c>
      <c r="S82" s="15"/>
      <c r="T82" s="15"/>
    </row>
    <row r="83" ht="12.75" customHeight="1">
      <c r="B83" s="12">
        <v>43679.0</v>
      </c>
      <c r="C83" s="19" t="s">
        <v>39</v>
      </c>
      <c r="D83" s="19" t="s">
        <v>68</v>
      </c>
      <c r="E83" s="19">
        <v>12.0</v>
      </c>
      <c r="F83" s="15">
        <v>17.742155071080898</v>
      </c>
      <c r="G83" s="20">
        <v>3.0528065077091453</v>
      </c>
      <c r="H83" s="19">
        <v>0.0</v>
      </c>
      <c r="I83" s="19">
        <v>0.0</v>
      </c>
      <c r="J83" s="15">
        <v>25.63594713024414</v>
      </c>
      <c r="K83" s="15">
        <v>24.139851110349937</v>
      </c>
      <c r="L83" s="15">
        <f t="shared" si="1"/>
        <v>35.48431014</v>
      </c>
      <c r="M83" s="15">
        <f t="shared" si="2"/>
        <v>34.40104281</v>
      </c>
      <c r="N83" s="15">
        <f>MAX(0,M83*VLOOKUP(C83,'Таблица (Плотность нефти)'!$B$3:$C$10,2,FALSE)-R83)</f>
        <v>27.65843842</v>
      </c>
      <c r="O83" s="15">
        <f t="shared" si="3"/>
        <v>28.74170575</v>
      </c>
      <c r="P83" s="15">
        <f t="shared" si="4"/>
        <v>223.1714718</v>
      </c>
      <c r="Q83" s="15">
        <f t="shared" si="5"/>
        <v>0</v>
      </c>
      <c r="R83" s="15">
        <f t="shared" si="6"/>
        <v>0</v>
      </c>
      <c r="S83" s="15"/>
      <c r="T83" s="15"/>
    </row>
    <row r="84" ht="12.75" customHeight="1">
      <c r="B84" s="12">
        <v>43679.0</v>
      </c>
      <c r="C84" s="19" t="s">
        <v>39</v>
      </c>
      <c r="D84" s="19" t="s">
        <v>69</v>
      </c>
      <c r="E84" s="19">
        <v>14.0</v>
      </c>
      <c r="F84" s="15">
        <v>8.067359699824872</v>
      </c>
      <c r="G84" s="20">
        <v>1.0661836902441608</v>
      </c>
      <c r="H84" s="19">
        <v>0.0</v>
      </c>
      <c r="I84" s="19">
        <v>0.0</v>
      </c>
      <c r="J84" s="15">
        <v>13.008009987821076</v>
      </c>
      <c r="K84" s="15">
        <v>12.578976333505567</v>
      </c>
      <c r="L84" s="15">
        <f t="shared" si="1"/>
        <v>13.82975949</v>
      </c>
      <c r="M84" s="15">
        <f t="shared" si="2"/>
        <v>13.68230885</v>
      </c>
      <c r="N84" s="15">
        <f>MAX(0,M84*VLOOKUP(C84,'Таблица (Плотность нефти)'!$B$3:$C$10,2,FALSE)-R84)</f>
        <v>11.00057631</v>
      </c>
      <c r="O84" s="15">
        <f t="shared" si="3"/>
        <v>11.14802695</v>
      </c>
      <c r="P84" s="15">
        <f t="shared" si="4"/>
        <v>86.97950633</v>
      </c>
      <c r="Q84" s="15">
        <f t="shared" si="5"/>
        <v>0</v>
      </c>
      <c r="R84" s="15">
        <f t="shared" si="6"/>
        <v>0</v>
      </c>
      <c r="S84" s="15"/>
      <c r="T84" s="15"/>
    </row>
    <row r="85" ht="12.75" customHeight="1">
      <c r="B85" s="12">
        <v>43679.0</v>
      </c>
      <c r="C85" s="19" t="s">
        <v>39</v>
      </c>
      <c r="D85" s="19" t="s">
        <v>70</v>
      </c>
      <c r="E85" s="19">
        <v>0.0</v>
      </c>
      <c r="F85" s="15">
        <v>0.0</v>
      </c>
      <c r="G85" s="20">
        <v>0.0</v>
      </c>
      <c r="H85" s="19">
        <v>0.0</v>
      </c>
      <c r="I85" s="19">
        <v>0.0</v>
      </c>
      <c r="J85" s="15">
        <v>0.0</v>
      </c>
      <c r="K85" s="15">
        <v>0.0</v>
      </c>
      <c r="L85" s="15">
        <f t="shared" si="1"/>
        <v>0</v>
      </c>
      <c r="M85" s="15">
        <f t="shared" si="2"/>
        <v>0</v>
      </c>
      <c r="N85" s="15">
        <f>MAX(0,M85*VLOOKUP(C85,'Таблица (Плотность нефти)'!$B$3:$C$10,2,FALSE)-R85)</f>
        <v>0</v>
      </c>
      <c r="O85" s="15">
        <f t="shared" si="3"/>
        <v>0</v>
      </c>
      <c r="P85" s="15">
        <f t="shared" si="4"/>
        <v>0</v>
      </c>
      <c r="Q85" s="15">
        <f t="shared" si="5"/>
        <v>0</v>
      </c>
      <c r="R85" s="15">
        <f t="shared" si="6"/>
        <v>0</v>
      </c>
      <c r="S85" s="15"/>
      <c r="T85" s="15"/>
    </row>
    <row r="86" ht="12.75" customHeight="1">
      <c r="B86" s="12">
        <v>43679.0</v>
      </c>
      <c r="C86" s="19" t="s">
        <v>39</v>
      </c>
      <c r="D86" s="19" t="s">
        <v>71</v>
      </c>
      <c r="E86" s="19">
        <v>11.0</v>
      </c>
      <c r="F86" s="15">
        <v>5.551979271333064</v>
      </c>
      <c r="G86" s="20">
        <v>1.8608328172301805</v>
      </c>
      <c r="H86" s="19">
        <v>0.0</v>
      </c>
      <c r="I86" s="19">
        <v>0.0</v>
      </c>
      <c r="J86" s="15">
        <v>9.97147857457258</v>
      </c>
      <c r="K86" s="15">
        <v>9.53960891166075</v>
      </c>
      <c r="L86" s="15">
        <f t="shared" si="1"/>
        <v>12.11340932</v>
      </c>
      <c r="M86" s="15">
        <f t="shared" si="2"/>
        <v>11.88799902</v>
      </c>
      <c r="N86" s="15">
        <f>MAX(0,M86*VLOOKUP(C86,'Таблица (Плотность нефти)'!$B$3:$C$10,2,FALSE)-R86)</f>
        <v>9.557951215</v>
      </c>
      <c r="O86" s="15">
        <f t="shared" si="3"/>
        <v>9.783361511</v>
      </c>
      <c r="P86" s="15">
        <f t="shared" si="4"/>
        <v>76.18486523</v>
      </c>
      <c r="Q86" s="15">
        <f t="shared" si="5"/>
        <v>0</v>
      </c>
      <c r="R86" s="15">
        <f t="shared" si="6"/>
        <v>0</v>
      </c>
      <c r="S86" s="15"/>
      <c r="T86" s="15"/>
    </row>
    <row r="87" ht="12.75" customHeight="1">
      <c r="B87" s="12">
        <v>43679.0</v>
      </c>
      <c r="C87" s="19" t="s">
        <v>39</v>
      </c>
      <c r="D87" s="19" t="s">
        <v>72</v>
      </c>
      <c r="E87" s="19">
        <v>0.0</v>
      </c>
      <c r="F87" s="15">
        <v>0.0</v>
      </c>
      <c r="G87" s="20">
        <v>0.0</v>
      </c>
      <c r="H87" s="19">
        <v>0.0</v>
      </c>
      <c r="I87" s="19">
        <v>0.0</v>
      </c>
      <c r="J87" s="15">
        <v>0.0</v>
      </c>
      <c r="K87" s="15">
        <v>0.0</v>
      </c>
      <c r="L87" s="15">
        <f t="shared" si="1"/>
        <v>0</v>
      </c>
      <c r="M87" s="15">
        <f t="shared" si="2"/>
        <v>0</v>
      </c>
      <c r="N87" s="15">
        <f>MAX(0,M87*VLOOKUP(C87,'Таблица (Плотность нефти)'!$B$3:$C$10,2,FALSE)-R87)</f>
        <v>0</v>
      </c>
      <c r="O87" s="15">
        <f t="shared" si="3"/>
        <v>0</v>
      </c>
      <c r="P87" s="15">
        <f t="shared" si="4"/>
        <v>0</v>
      </c>
      <c r="Q87" s="15">
        <f t="shared" si="5"/>
        <v>0</v>
      </c>
      <c r="R87" s="15">
        <f t="shared" si="6"/>
        <v>0</v>
      </c>
      <c r="S87" s="15"/>
      <c r="T87" s="15"/>
    </row>
    <row r="88" ht="12.75" customHeight="1">
      <c r="B88" s="12">
        <v>43679.0</v>
      </c>
      <c r="C88" s="19" t="s">
        <v>39</v>
      </c>
      <c r="D88" s="19" t="s">
        <v>73</v>
      </c>
      <c r="E88" s="19">
        <v>0.0</v>
      </c>
      <c r="F88" s="15">
        <v>0.0</v>
      </c>
      <c r="G88" s="20">
        <v>0.0</v>
      </c>
      <c r="H88" s="19">
        <v>0.0</v>
      </c>
      <c r="I88" s="19">
        <v>0.0</v>
      </c>
      <c r="J88" s="15">
        <v>0.0</v>
      </c>
      <c r="K88" s="15">
        <v>0.0</v>
      </c>
      <c r="L88" s="15">
        <f t="shared" si="1"/>
        <v>0</v>
      </c>
      <c r="M88" s="15">
        <f t="shared" si="2"/>
        <v>0</v>
      </c>
      <c r="N88" s="15">
        <f>MAX(0,M88*VLOOKUP(C88,'Таблица (Плотность нефти)'!$B$3:$C$10,2,FALSE)-R88)</f>
        <v>0</v>
      </c>
      <c r="O88" s="15">
        <f t="shared" si="3"/>
        <v>0</v>
      </c>
      <c r="P88" s="15">
        <f t="shared" si="4"/>
        <v>0</v>
      </c>
      <c r="Q88" s="15">
        <f t="shared" si="5"/>
        <v>0</v>
      </c>
      <c r="R88" s="15">
        <f t="shared" si="6"/>
        <v>0</v>
      </c>
      <c r="S88" s="15"/>
      <c r="T88" s="15"/>
    </row>
    <row r="89" ht="12.75" customHeight="1">
      <c r="B89" s="12">
        <v>43679.0</v>
      </c>
      <c r="C89" s="19" t="s">
        <v>39</v>
      </c>
      <c r="D89" s="19" t="s">
        <v>74</v>
      </c>
      <c r="E89" s="19">
        <v>0.0</v>
      </c>
      <c r="F89" s="15">
        <v>0.0</v>
      </c>
      <c r="G89" s="20">
        <v>0.0</v>
      </c>
      <c r="H89" s="19">
        <v>0.0</v>
      </c>
      <c r="I89" s="19">
        <v>0.0</v>
      </c>
      <c r="J89" s="15">
        <v>0.2891999682749105</v>
      </c>
      <c r="K89" s="15">
        <v>0.2741245833399486</v>
      </c>
      <c r="L89" s="15">
        <f t="shared" si="1"/>
        <v>0</v>
      </c>
      <c r="M89" s="15">
        <f t="shared" si="2"/>
        <v>0</v>
      </c>
      <c r="N89" s="15">
        <f>MAX(0,M89*VLOOKUP(C89,'Таблица (Плотность нефти)'!$B$3:$C$10,2,FALSE)-R89)</f>
        <v>0</v>
      </c>
      <c r="O89" s="15">
        <f t="shared" si="3"/>
        <v>0</v>
      </c>
      <c r="P89" s="15">
        <f t="shared" si="4"/>
        <v>0</v>
      </c>
      <c r="Q89" s="15">
        <f t="shared" si="5"/>
        <v>0</v>
      </c>
      <c r="R89" s="15">
        <f t="shared" si="6"/>
        <v>0</v>
      </c>
      <c r="S89" s="15"/>
      <c r="T89" s="15"/>
    </row>
    <row r="90" ht="12.75" customHeight="1">
      <c r="B90" s="12">
        <v>43679.0</v>
      </c>
      <c r="C90" s="19" t="s">
        <v>39</v>
      </c>
      <c r="D90" s="19" t="s">
        <v>75</v>
      </c>
      <c r="E90" s="19">
        <v>0.0</v>
      </c>
      <c r="F90" s="15">
        <v>0.0</v>
      </c>
      <c r="G90" s="20">
        <v>0.0</v>
      </c>
      <c r="H90" s="19">
        <v>0.0</v>
      </c>
      <c r="I90" s="19">
        <v>0.0</v>
      </c>
      <c r="J90" s="15">
        <v>0.0</v>
      </c>
      <c r="K90" s="15">
        <v>0.0</v>
      </c>
      <c r="L90" s="15">
        <f t="shared" si="1"/>
        <v>0</v>
      </c>
      <c r="M90" s="15">
        <f t="shared" si="2"/>
        <v>0</v>
      </c>
      <c r="N90" s="15">
        <f>MAX(0,M90*VLOOKUP(C90,'Таблица (Плотность нефти)'!$B$3:$C$10,2,FALSE)-R90)</f>
        <v>0</v>
      </c>
      <c r="O90" s="15">
        <f t="shared" si="3"/>
        <v>0</v>
      </c>
      <c r="P90" s="15">
        <f t="shared" si="4"/>
        <v>0</v>
      </c>
      <c r="Q90" s="15">
        <f t="shared" si="5"/>
        <v>0</v>
      </c>
      <c r="R90" s="15">
        <f t="shared" si="6"/>
        <v>0</v>
      </c>
      <c r="S90" s="15"/>
      <c r="T90" s="15"/>
    </row>
    <row r="91" ht="12.75" customHeight="1">
      <c r="B91" s="12">
        <v>43679.0</v>
      </c>
      <c r="C91" s="19" t="s">
        <v>39</v>
      </c>
      <c r="D91" s="19" t="s">
        <v>76</v>
      </c>
      <c r="E91" s="19">
        <v>0.0</v>
      </c>
      <c r="F91" s="15">
        <v>0.0</v>
      </c>
      <c r="G91" s="20">
        <v>0.0</v>
      </c>
      <c r="H91" s="19">
        <v>0.0</v>
      </c>
      <c r="I91" s="19">
        <v>0.0</v>
      </c>
      <c r="J91" s="15">
        <v>0.0</v>
      </c>
      <c r="K91" s="15">
        <v>0.0</v>
      </c>
      <c r="L91" s="15">
        <f t="shared" si="1"/>
        <v>0</v>
      </c>
      <c r="M91" s="15">
        <f t="shared" si="2"/>
        <v>0</v>
      </c>
      <c r="N91" s="15">
        <f>MAX(0,M91*VLOOKUP(C91,'Таблица (Плотность нефти)'!$B$3:$C$10,2,FALSE)-R91)</f>
        <v>0</v>
      </c>
      <c r="O91" s="15">
        <f t="shared" si="3"/>
        <v>0</v>
      </c>
      <c r="P91" s="15">
        <f t="shared" si="4"/>
        <v>0</v>
      </c>
      <c r="Q91" s="15">
        <f t="shared" si="5"/>
        <v>0</v>
      </c>
      <c r="R91" s="15">
        <f t="shared" si="6"/>
        <v>0</v>
      </c>
      <c r="S91" s="15"/>
      <c r="T91" s="15"/>
    </row>
    <row r="92" ht="12.75" customHeight="1">
      <c r="B92" s="12">
        <v>43679.0</v>
      </c>
      <c r="C92" s="19" t="s">
        <v>39</v>
      </c>
      <c r="D92" s="19" t="s">
        <v>77</v>
      </c>
      <c r="E92" s="19">
        <v>0.0</v>
      </c>
      <c r="F92" s="15">
        <v>0.0</v>
      </c>
      <c r="G92" s="20">
        <v>0.0</v>
      </c>
      <c r="H92" s="19">
        <v>0.0</v>
      </c>
      <c r="I92" s="19">
        <v>0.0</v>
      </c>
      <c r="J92" s="15">
        <v>0.0</v>
      </c>
      <c r="K92" s="15">
        <v>0.0</v>
      </c>
      <c r="L92" s="15">
        <f t="shared" si="1"/>
        <v>0</v>
      </c>
      <c r="M92" s="15">
        <f t="shared" si="2"/>
        <v>0</v>
      </c>
      <c r="N92" s="15">
        <f>MAX(0,M92*VLOOKUP(C92,'Таблица (Плотность нефти)'!$B$3:$C$10,2,FALSE)-R92)</f>
        <v>0</v>
      </c>
      <c r="O92" s="15">
        <f t="shared" si="3"/>
        <v>0</v>
      </c>
      <c r="P92" s="15">
        <f t="shared" si="4"/>
        <v>0</v>
      </c>
      <c r="Q92" s="15">
        <f t="shared" si="5"/>
        <v>0</v>
      </c>
      <c r="R92" s="15">
        <f t="shared" si="6"/>
        <v>0</v>
      </c>
      <c r="S92" s="15"/>
      <c r="T92" s="15"/>
    </row>
    <row r="93" ht="12.75" customHeight="1">
      <c r="B93" s="12">
        <v>43679.0</v>
      </c>
      <c r="C93" s="19" t="s">
        <v>39</v>
      </c>
      <c r="D93" s="19" t="s">
        <v>78</v>
      </c>
      <c r="E93" s="19">
        <v>0.0</v>
      </c>
      <c r="F93" s="15">
        <v>0.0</v>
      </c>
      <c r="G93" s="20">
        <v>0.0</v>
      </c>
      <c r="H93" s="19">
        <v>0.0</v>
      </c>
      <c r="I93" s="19">
        <v>0.0</v>
      </c>
      <c r="J93" s="15">
        <v>0.0</v>
      </c>
      <c r="K93" s="15">
        <v>0.0</v>
      </c>
      <c r="L93" s="15">
        <f t="shared" si="1"/>
        <v>0</v>
      </c>
      <c r="M93" s="15">
        <f t="shared" si="2"/>
        <v>0</v>
      </c>
      <c r="N93" s="15">
        <f>MAX(0,M93*VLOOKUP(C93,'Таблица (Плотность нефти)'!$B$3:$C$10,2,FALSE)-R93)</f>
        <v>0</v>
      </c>
      <c r="O93" s="15">
        <f t="shared" si="3"/>
        <v>0</v>
      </c>
      <c r="P93" s="15">
        <f t="shared" si="4"/>
        <v>0</v>
      </c>
      <c r="Q93" s="15">
        <f t="shared" si="5"/>
        <v>0</v>
      </c>
      <c r="R93" s="15">
        <f t="shared" si="6"/>
        <v>0</v>
      </c>
      <c r="S93" s="15"/>
      <c r="T93" s="15"/>
    </row>
    <row r="94" ht="12.75" customHeight="1">
      <c r="B94" s="12">
        <v>43679.0</v>
      </c>
      <c r="C94" s="19" t="s">
        <v>39</v>
      </c>
      <c r="D94" s="19" t="s">
        <v>79</v>
      </c>
      <c r="E94" s="19">
        <v>0.0</v>
      </c>
      <c r="F94" s="15">
        <v>0.0</v>
      </c>
      <c r="G94" s="20">
        <v>0.0</v>
      </c>
      <c r="H94" s="19">
        <v>0.0</v>
      </c>
      <c r="I94" s="19">
        <v>0.0</v>
      </c>
      <c r="J94" s="15">
        <v>0.0</v>
      </c>
      <c r="K94" s="15">
        <v>0.0</v>
      </c>
      <c r="L94" s="15">
        <f t="shared" si="1"/>
        <v>0</v>
      </c>
      <c r="M94" s="15">
        <f t="shared" si="2"/>
        <v>0</v>
      </c>
      <c r="N94" s="15">
        <f>MAX(0,M94*VLOOKUP(C94,'Таблица (Плотность нефти)'!$B$3:$C$10,2,FALSE)-R94)</f>
        <v>0</v>
      </c>
      <c r="O94" s="15">
        <f t="shared" si="3"/>
        <v>0</v>
      </c>
      <c r="P94" s="15">
        <f t="shared" si="4"/>
        <v>0</v>
      </c>
      <c r="Q94" s="15">
        <f t="shared" si="5"/>
        <v>0</v>
      </c>
      <c r="R94" s="15">
        <f t="shared" si="6"/>
        <v>0</v>
      </c>
      <c r="S94" s="15"/>
      <c r="T94" s="15"/>
    </row>
    <row r="95" ht="12.75" customHeight="1">
      <c r="B95" s="12">
        <v>43679.0</v>
      </c>
      <c r="C95" s="19" t="s">
        <v>39</v>
      </c>
      <c r="D95" s="19" t="s">
        <v>80</v>
      </c>
      <c r="E95" s="19">
        <v>0.0</v>
      </c>
      <c r="F95" s="15">
        <v>0.0</v>
      </c>
      <c r="G95" s="20">
        <v>0.0</v>
      </c>
      <c r="H95" s="19">
        <v>0.0</v>
      </c>
      <c r="I95" s="19">
        <v>0.0</v>
      </c>
      <c r="J95" s="15">
        <v>0.0</v>
      </c>
      <c r="K95" s="15">
        <v>0.0</v>
      </c>
      <c r="L95" s="15">
        <f t="shared" si="1"/>
        <v>0</v>
      </c>
      <c r="M95" s="15">
        <f t="shared" si="2"/>
        <v>0</v>
      </c>
      <c r="N95" s="15">
        <f>MAX(0,M95*VLOOKUP(C95,'Таблица (Плотность нефти)'!$B$3:$C$10,2,FALSE)-R95)</f>
        <v>0</v>
      </c>
      <c r="O95" s="15">
        <f t="shared" si="3"/>
        <v>0</v>
      </c>
      <c r="P95" s="15">
        <f t="shared" si="4"/>
        <v>0</v>
      </c>
      <c r="Q95" s="15">
        <f t="shared" si="5"/>
        <v>0</v>
      </c>
      <c r="R95" s="15">
        <f t="shared" si="6"/>
        <v>0</v>
      </c>
      <c r="S95" s="15"/>
      <c r="T95" s="15"/>
    </row>
    <row r="96" ht="12.75" customHeight="1">
      <c r="B96" s="12">
        <v>43679.0</v>
      </c>
      <c r="C96" s="19" t="s">
        <v>39</v>
      </c>
      <c r="D96" s="19" t="s">
        <v>81</v>
      </c>
      <c r="E96" s="19">
        <v>0.0</v>
      </c>
      <c r="F96" s="15">
        <v>0.0</v>
      </c>
      <c r="G96" s="20">
        <v>0.0</v>
      </c>
      <c r="H96" s="19">
        <v>0.0</v>
      </c>
      <c r="I96" s="19">
        <v>0.0</v>
      </c>
      <c r="J96" s="15">
        <v>0.0</v>
      </c>
      <c r="K96" s="15">
        <v>0.0</v>
      </c>
      <c r="L96" s="15">
        <f t="shared" si="1"/>
        <v>0</v>
      </c>
      <c r="M96" s="15">
        <f t="shared" si="2"/>
        <v>0</v>
      </c>
      <c r="N96" s="15">
        <f>MAX(0,M96*VLOOKUP(C96,'Таблица (Плотность нефти)'!$B$3:$C$10,2,FALSE)-R96)</f>
        <v>0</v>
      </c>
      <c r="O96" s="15">
        <f t="shared" si="3"/>
        <v>0</v>
      </c>
      <c r="P96" s="15">
        <f t="shared" si="4"/>
        <v>0</v>
      </c>
      <c r="Q96" s="15">
        <f t="shared" si="5"/>
        <v>0</v>
      </c>
      <c r="R96" s="15">
        <f t="shared" si="6"/>
        <v>0</v>
      </c>
      <c r="S96" s="15"/>
      <c r="T96" s="15"/>
    </row>
    <row r="97" ht="12.75" customHeight="1">
      <c r="B97" s="12">
        <v>43679.0</v>
      </c>
      <c r="C97" s="19" t="s">
        <v>39</v>
      </c>
      <c r="D97" s="19" t="s">
        <v>82</v>
      </c>
      <c r="E97" s="19">
        <v>10.0</v>
      </c>
      <c r="F97" s="15">
        <v>6.395669792054796</v>
      </c>
      <c r="G97" s="20">
        <v>1.3641771128639144</v>
      </c>
      <c r="H97" s="19">
        <v>0.0</v>
      </c>
      <c r="I97" s="19">
        <v>0.0</v>
      </c>
      <c r="J97" s="15">
        <v>5.86966420643426</v>
      </c>
      <c r="K97" s="15">
        <v>5.666430310723931</v>
      </c>
      <c r="L97" s="15">
        <f t="shared" si="1"/>
        <v>15.3496075</v>
      </c>
      <c r="M97" s="15">
        <f t="shared" si="2"/>
        <v>15.14021167</v>
      </c>
      <c r="N97" s="15">
        <f>MAX(0,M97*VLOOKUP(C97,'Таблица (Плотность нефти)'!$B$3:$C$10,2,FALSE)-R97)</f>
        <v>12.17273018</v>
      </c>
      <c r="O97" s="15">
        <f t="shared" si="3"/>
        <v>12.38212601</v>
      </c>
      <c r="P97" s="15">
        <f t="shared" si="4"/>
        <v>96.53828646</v>
      </c>
      <c r="Q97" s="15">
        <f t="shared" si="5"/>
        <v>0</v>
      </c>
      <c r="R97" s="15">
        <f t="shared" si="6"/>
        <v>0</v>
      </c>
      <c r="S97" s="15"/>
      <c r="T97" s="15"/>
    </row>
    <row r="98" ht="12.75" customHeight="1">
      <c r="B98" s="12">
        <v>43679.0</v>
      </c>
      <c r="C98" s="19" t="s">
        <v>39</v>
      </c>
      <c r="D98" s="19" t="s">
        <v>83</v>
      </c>
      <c r="E98" s="19">
        <v>24.0</v>
      </c>
      <c r="F98" s="15">
        <v>32.56439539974666</v>
      </c>
      <c r="G98" s="20">
        <v>0.7681902676244324</v>
      </c>
      <c r="H98" s="19">
        <v>0.0</v>
      </c>
      <c r="I98" s="19">
        <v>0.0</v>
      </c>
      <c r="J98" s="15">
        <v>33.73391927407299</v>
      </c>
      <c r="K98" s="15">
        <v>32.72318573922195</v>
      </c>
      <c r="L98" s="15">
        <f t="shared" si="1"/>
        <v>32.5643954</v>
      </c>
      <c r="M98" s="15">
        <f t="shared" si="2"/>
        <v>32.31423888</v>
      </c>
      <c r="N98" s="15">
        <f>MAX(0,M98*VLOOKUP(C98,'Таблица (Плотность нефти)'!$B$3:$C$10,2,FALSE)-R98)</f>
        <v>25.98064806</v>
      </c>
      <c r="O98" s="15">
        <f t="shared" si="3"/>
        <v>26.23080458</v>
      </c>
      <c r="P98" s="15">
        <f t="shared" si="4"/>
        <v>204.807252</v>
      </c>
      <c r="Q98" s="15">
        <f t="shared" si="5"/>
        <v>0</v>
      </c>
      <c r="R98" s="15">
        <f t="shared" si="6"/>
        <v>0</v>
      </c>
      <c r="S98" s="15"/>
      <c r="T98" s="15"/>
    </row>
    <row r="99" ht="12.75" customHeight="1">
      <c r="B99" s="12">
        <v>43679.0</v>
      </c>
      <c r="C99" s="19" t="s">
        <v>39</v>
      </c>
      <c r="D99" s="19" t="s">
        <v>84</v>
      </c>
      <c r="E99" s="19">
        <v>0.0</v>
      </c>
      <c r="F99" s="15">
        <v>0.0</v>
      </c>
      <c r="G99" s="20">
        <v>0.0</v>
      </c>
      <c r="H99" s="19">
        <v>0.0</v>
      </c>
      <c r="I99" s="19">
        <v>0.0</v>
      </c>
      <c r="J99" s="15">
        <v>0.0</v>
      </c>
      <c r="K99" s="15">
        <v>0.0</v>
      </c>
      <c r="L99" s="15">
        <f t="shared" si="1"/>
        <v>0</v>
      </c>
      <c r="M99" s="15">
        <f t="shared" si="2"/>
        <v>0</v>
      </c>
      <c r="N99" s="15">
        <f>MAX(0,M99*VLOOKUP(C99,'Таблица (Плотность нефти)'!$B$3:$C$10,2,FALSE)-R99)</f>
        <v>0</v>
      </c>
      <c r="O99" s="15">
        <f t="shared" si="3"/>
        <v>0</v>
      </c>
      <c r="P99" s="15">
        <f t="shared" si="4"/>
        <v>0</v>
      </c>
      <c r="Q99" s="15">
        <f t="shared" si="5"/>
        <v>0</v>
      </c>
      <c r="R99" s="15">
        <f t="shared" si="6"/>
        <v>0</v>
      </c>
      <c r="S99" s="15"/>
      <c r="T99" s="15"/>
    </row>
    <row r="100" ht="12.75" customHeight="1">
      <c r="B100" s="12">
        <v>43679.0</v>
      </c>
      <c r="C100" s="19" t="s">
        <v>39</v>
      </c>
      <c r="D100" s="19" t="s">
        <v>85</v>
      </c>
      <c r="E100" s="19">
        <v>8.0</v>
      </c>
      <c r="F100" s="15">
        <v>3.2333328378802126</v>
      </c>
      <c r="G100" s="20">
        <v>0.8999999999999999</v>
      </c>
      <c r="H100" s="19">
        <v>0.0</v>
      </c>
      <c r="I100" s="19">
        <v>0.0</v>
      </c>
      <c r="J100" s="15">
        <v>5.940641835108463</v>
      </c>
      <c r="K100" s="15">
        <v>5.874287696035513</v>
      </c>
      <c r="L100" s="15">
        <f t="shared" si="1"/>
        <v>9.699998514</v>
      </c>
      <c r="M100" s="15">
        <f t="shared" si="2"/>
        <v>9.612698527</v>
      </c>
      <c r="N100" s="15">
        <f>MAX(0,M100*VLOOKUP(C100,'Таблица (Плотность нефти)'!$B$3:$C$10,2,FALSE)-R100)</f>
        <v>7.728609616</v>
      </c>
      <c r="O100" s="15">
        <f t="shared" si="3"/>
        <v>7.815909602</v>
      </c>
      <c r="P100" s="15">
        <f t="shared" si="4"/>
        <v>61.00620065</v>
      </c>
      <c r="Q100" s="15">
        <f t="shared" si="5"/>
        <v>0</v>
      </c>
      <c r="R100" s="15">
        <f t="shared" si="6"/>
        <v>0</v>
      </c>
      <c r="S100" s="15"/>
      <c r="T100" s="15"/>
    </row>
    <row r="101" ht="12.75" customHeight="1">
      <c r="B101" s="12">
        <v>43679.0</v>
      </c>
      <c r="C101" s="19" t="s">
        <v>39</v>
      </c>
      <c r="D101" s="19" t="s">
        <v>86</v>
      </c>
      <c r="E101" s="19">
        <v>21.0</v>
      </c>
      <c r="F101" s="15">
        <v>25.614575032957873</v>
      </c>
      <c r="G101" s="20">
        <v>1.6621705354836775</v>
      </c>
      <c r="H101" s="19">
        <v>0.0</v>
      </c>
      <c r="I101" s="19">
        <v>0.0</v>
      </c>
      <c r="J101" s="15">
        <v>25.50469722894551</v>
      </c>
      <c r="K101" s="15">
        <v>24.44101068786525</v>
      </c>
      <c r="L101" s="15">
        <f t="shared" si="1"/>
        <v>29.27380004</v>
      </c>
      <c r="M101" s="15">
        <f t="shared" si="2"/>
        <v>28.78721956</v>
      </c>
      <c r="N101" s="15">
        <f>MAX(0,M101*VLOOKUP(C101,'Таблица (Плотность нефти)'!$B$3:$C$10,2,FALSE)-R101)</f>
        <v>23.14492453</v>
      </c>
      <c r="O101" s="15">
        <f t="shared" si="3"/>
        <v>23.631505</v>
      </c>
      <c r="P101" s="15">
        <f t="shared" si="4"/>
        <v>184.1117106</v>
      </c>
      <c r="Q101" s="15">
        <f t="shared" si="5"/>
        <v>0</v>
      </c>
      <c r="R101" s="15">
        <f t="shared" si="6"/>
        <v>0</v>
      </c>
      <c r="S101" s="15"/>
      <c r="T101" s="15"/>
    </row>
    <row r="102" ht="12.75" customHeight="1">
      <c r="B102" s="12">
        <v>43679.0</v>
      </c>
      <c r="C102" s="19" t="s">
        <v>41</v>
      </c>
      <c r="D102" s="19" t="s">
        <v>87</v>
      </c>
      <c r="E102" s="19">
        <v>0.0</v>
      </c>
      <c r="F102" s="15">
        <v>0.0</v>
      </c>
      <c r="G102" s="20">
        <v>0.0</v>
      </c>
      <c r="H102" s="19">
        <v>0.0</v>
      </c>
      <c r="I102" s="19">
        <v>0.0</v>
      </c>
      <c r="J102" s="15">
        <v>0.0</v>
      </c>
      <c r="K102" s="15">
        <v>0.0</v>
      </c>
      <c r="L102" s="15">
        <f t="shared" si="1"/>
        <v>0</v>
      </c>
      <c r="M102" s="15">
        <f t="shared" si="2"/>
        <v>0</v>
      </c>
      <c r="N102" s="15">
        <f>MAX(0,M102*VLOOKUP(C102,'Таблица (Плотность нефти)'!$B$3:$C$10,2,FALSE)-R102)</f>
        <v>0</v>
      </c>
      <c r="O102" s="15">
        <f t="shared" si="3"/>
        <v>0</v>
      </c>
      <c r="P102" s="15">
        <f t="shared" si="4"/>
        <v>0</v>
      </c>
      <c r="Q102" s="15">
        <f t="shared" si="5"/>
        <v>0</v>
      </c>
      <c r="R102" s="15">
        <f t="shared" si="6"/>
        <v>0</v>
      </c>
      <c r="S102" s="15"/>
      <c r="T102" s="15"/>
    </row>
    <row r="103" ht="12.75" customHeight="1">
      <c r="B103" s="12">
        <v>43679.0</v>
      </c>
      <c r="C103" s="19" t="s">
        <v>41</v>
      </c>
      <c r="D103" s="19" t="s">
        <v>88</v>
      </c>
      <c r="E103" s="19">
        <v>24.0</v>
      </c>
      <c r="F103" s="15">
        <v>108.38572100598803</v>
      </c>
      <c r="G103" s="20">
        <v>0.12</v>
      </c>
      <c r="H103" s="19">
        <v>0.0</v>
      </c>
      <c r="I103" s="19">
        <v>0.0</v>
      </c>
      <c r="J103" s="15">
        <v>92.16905748030679</v>
      </c>
      <c r="K103" s="15">
        <v>90.10614002665687</v>
      </c>
      <c r="L103" s="15">
        <f t="shared" si="1"/>
        <v>108.385721</v>
      </c>
      <c r="M103" s="15">
        <f t="shared" si="2"/>
        <v>108.2556581</v>
      </c>
      <c r="N103" s="15">
        <f>MAX(0,M103*VLOOKUP(C103,'Таблица (Плотность нефти)'!$B$3:$C$10,2,FALSE)-R103)</f>
        <v>90.39347455</v>
      </c>
      <c r="O103" s="15">
        <f t="shared" si="3"/>
        <v>90.52353741</v>
      </c>
      <c r="P103" s="15">
        <f t="shared" si="4"/>
        <v>681.6703151</v>
      </c>
      <c r="Q103" s="15">
        <f t="shared" si="5"/>
        <v>0</v>
      </c>
      <c r="R103" s="15">
        <f t="shared" si="6"/>
        <v>0</v>
      </c>
      <c r="S103" s="15"/>
      <c r="T103" s="15"/>
    </row>
    <row r="104" ht="12.75" customHeight="1">
      <c r="B104" s="12">
        <v>43679.0</v>
      </c>
      <c r="C104" s="25" t="s">
        <v>41</v>
      </c>
      <c r="D104" s="25" t="s">
        <v>89</v>
      </c>
      <c r="E104" s="25">
        <v>0.0</v>
      </c>
      <c r="F104" s="26">
        <v>0.0</v>
      </c>
      <c r="G104" s="32">
        <v>90.0</v>
      </c>
      <c r="H104" s="25">
        <v>0.0</v>
      </c>
      <c r="I104" s="25">
        <v>0.0</v>
      </c>
      <c r="J104" s="26">
        <v>0.0</v>
      </c>
      <c r="K104" s="26">
        <v>0.0</v>
      </c>
      <c r="L104" s="26">
        <f t="shared" si="1"/>
        <v>0</v>
      </c>
      <c r="M104" s="26">
        <f t="shared" si="2"/>
        <v>0</v>
      </c>
      <c r="N104" s="26">
        <f>MAX(0,M104*VLOOKUP(C104,'Таблица (Плотность нефти)'!$B$3:$C$10,2,FALSE)-R104)</f>
        <v>0</v>
      </c>
      <c r="O104" s="26">
        <f t="shared" si="3"/>
        <v>0</v>
      </c>
      <c r="P104" s="26">
        <f t="shared" si="4"/>
        <v>0</v>
      </c>
      <c r="Q104" s="26">
        <f t="shared" si="5"/>
        <v>0</v>
      </c>
      <c r="R104" s="26">
        <f t="shared" si="6"/>
        <v>0</v>
      </c>
      <c r="S104" s="26"/>
      <c r="T104" s="26"/>
    </row>
    <row r="105" ht="12.75" customHeight="1">
      <c r="B105" s="3">
        <v>43680.0</v>
      </c>
      <c r="C105" s="5" t="s">
        <v>31</v>
      </c>
      <c r="D105" s="5" t="s">
        <v>33</v>
      </c>
      <c r="E105" s="5">
        <v>0.0</v>
      </c>
      <c r="F105" s="7">
        <v>0.0</v>
      </c>
      <c r="G105" s="8">
        <v>0.0</v>
      </c>
      <c r="H105" s="5">
        <v>0.0</v>
      </c>
      <c r="I105" s="5">
        <v>0.0</v>
      </c>
      <c r="J105" s="7">
        <v>0.0</v>
      </c>
      <c r="K105" s="7">
        <v>0.0</v>
      </c>
      <c r="L105" s="7">
        <f t="shared" si="1"/>
        <v>0</v>
      </c>
      <c r="M105" s="7">
        <f t="shared" si="2"/>
        <v>0</v>
      </c>
      <c r="N105" s="7">
        <f>MAX(0,M105*VLOOKUP(C105,'Таблица (Плотность нефти)'!$B$3:$C$10,2,FALSE)-R105)</f>
        <v>0</v>
      </c>
      <c r="O105" s="7">
        <f t="shared" si="3"/>
        <v>0</v>
      </c>
      <c r="P105" s="7">
        <f t="shared" si="4"/>
        <v>0</v>
      </c>
      <c r="Q105" s="17">
        <f t="shared" si="5"/>
        <v>0</v>
      </c>
      <c r="R105" s="7">
        <f t="shared" si="6"/>
        <v>0</v>
      </c>
      <c r="S105" s="17"/>
      <c r="T105" s="7"/>
    </row>
    <row r="106" ht="12.75" customHeight="1">
      <c r="B106" s="12">
        <v>43680.0</v>
      </c>
      <c r="C106" s="13" t="s">
        <v>32</v>
      </c>
      <c r="D106" s="13" t="s">
        <v>36</v>
      </c>
      <c r="E106" s="13">
        <v>24.0</v>
      </c>
      <c r="F106" s="14">
        <v>0.0</v>
      </c>
      <c r="G106" s="22">
        <v>0.0</v>
      </c>
      <c r="H106" s="13">
        <v>0.0</v>
      </c>
      <c r="I106" s="13">
        <v>0.0</v>
      </c>
      <c r="J106" s="14">
        <v>0.0</v>
      </c>
      <c r="K106" s="14">
        <v>0.0</v>
      </c>
      <c r="L106" s="14">
        <f t="shared" si="1"/>
        <v>0</v>
      </c>
      <c r="M106" s="14">
        <f t="shared" si="2"/>
        <v>0</v>
      </c>
      <c r="N106" s="14">
        <f>MAX(0,M106*VLOOKUP(C106,'Таблица (Плотность нефти)'!$B$3:$C$10,2,FALSE)-R106)</f>
        <v>0</v>
      </c>
      <c r="O106" s="14">
        <f t="shared" si="3"/>
        <v>0</v>
      </c>
      <c r="P106" s="14">
        <f t="shared" si="4"/>
        <v>0</v>
      </c>
      <c r="Q106" s="23">
        <f t="shared" si="5"/>
        <v>0</v>
      </c>
      <c r="R106" s="14">
        <f t="shared" si="6"/>
        <v>0</v>
      </c>
      <c r="S106" s="23"/>
      <c r="T106" s="14"/>
    </row>
    <row r="107" ht="12.75" customHeight="1">
      <c r="B107" s="12">
        <v>43680.0</v>
      </c>
      <c r="C107" s="13" t="s">
        <v>32</v>
      </c>
      <c r="D107" s="19" t="s">
        <v>40</v>
      </c>
      <c r="E107" s="19">
        <v>19.0</v>
      </c>
      <c r="F107" s="15">
        <v>11.579086656166204</v>
      </c>
      <c r="G107" s="20">
        <v>34.705119896305895</v>
      </c>
      <c r="H107" s="19">
        <v>0.0</v>
      </c>
      <c r="I107" s="19">
        <v>0.0</v>
      </c>
      <c r="J107" s="15">
        <v>10.59683108093695</v>
      </c>
      <c r="K107" s="15">
        <v>5.271610805747679</v>
      </c>
      <c r="L107" s="15">
        <f t="shared" si="1"/>
        <v>14.62621472</v>
      </c>
      <c r="M107" s="15">
        <f t="shared" si="2"/>
        <v>9.550169367</v>
      </c>
      <c r="N107" s="15">
        <f>MAX(0,M107*VLOOKUP(C107,'Таблица (Плотность нефти)'!$B$3:$C$10,2,FALSE)-R107)</f>
        <v>7.24857855</v>
      </c>
      <c r="O107" s="15">
        <f t="shared" si="3"/>
        <v>12.32462391</v>
      </c>
      <c r="P107" s="15">
        <f t="shared" si="4"/>
        <v>91.98865226</v>
      </c>
      <c r="Q107" s="30">
        <f t="shared" si="5"/>
        <v>0</v>
      </c>
      <c r="R107" s="15">
        <f t="shared" si="6"/>
        <v>0</v>
      </c>
      <c r="S107" s="30"/>
      <c r="T107" s="15"/>
    </row>
    <row r="108" ht="12.75" customHeight="1">
      <c r="B108" s="12">
        <v>43680.0</v>
      </c>
      <c r="C108" s="13" t="s">
        <v>32</v>
      </c>
      <c r="D108" s="19" t="s">
        <v>42</v>
      </c>
      <c r="E108" s="19">
        <v>0.0</v>
      </c>
      <c r="F108" s="15">
        <v>0.0</v>
      </c>
      <c r="G108" s="20">
        <v>0.0</v>
      </c>
      <c r="H108" s="19">
        <v>0.0</v>
      </c>
      <c r="I108" s="19">
        <v>0.0</v>
      </c>
      <c r="J108" s="15">
        <v>0.0</v>
      </c>
      <c r="K108" s="15">
        <v>0.0</v>
      </c>
      <c r="L108" s="15">
        <f t="shared" si="1"/>
        <v>0</v>
      </c>
      <c r="M108" s="15">
        <f t="shared" si="2"/>
        <v>0</v>
      </c>
      <c r="N108" s="15">
        <f>MAX(0,M108*VLOOKUP(C108,'Таблица (Плотность нефти)'!$B$3:$C$10,2,FALSE)-R108)</f>
        <v>0</v>
      </c>
      <c r="O108" s="15">
        <f t="shared" si="3"/>
        <v>0</v>
      </c>
      <c r="P108" s="15">
        <f t="shared" si="4"/>
        <v>0</v>
      </c>
      <c r="Q108" s="30">
        <f t="shared" si="5"/>
        <v>0</v>
      </c>
      <c r="R108" s="15">
        <f t="shared" si="6"/>
        <v>0</v>
      </c>
      <c r="S108" s="30"/>
      <c r="T108" s="15"/>
    </row>
    <row r="109" ht="12.75" customHeight="1">
      <c r="B109" s="12">
        <v>43680.0</v>
      </c>
      <c r="C109" s="13" t="s">
        <v>32</v>
      </c>
      <c r="D109" s="19" t="s">
        <v>43</v>
      </c>
      <c r="E109" s="19">
        <v>24.0</v>
      </c>
      <c r="F109" s="15">
        <v>2.1077046020841035</v>
      </c>
      <c r="G109" s="20">
        <v>35.12637718729747</v>
      </c>
      <c r="H109" s="19">
        <v>0.0</v>
      </c>
      <c r="I109" s="19">
        <v>0.0</v>
      </c>
      <c r="J109" s="15">
        <v>2.034699154863494</v>
      </c>
      <c r="K109" s="15">
        <v>0.9938515995502581</v>
      </c>
      <c r="L109" s="15">
        <f t="shared" si="1"/>
        <v>2.107704602</v>
      </c>
      <c r="M109" s="15">
        <f t="shared" si="2"/>
        <v>1.367344334</v>
      </c>
      <c r="N109" s="15">
        <f>MAX(0,M109*VLOOKUP(C109,'Таблица (Плотность нефти)'!$B$3:$C$10,2,FALSE)-R109)</f>
        <v>1.037814349</v>
      </c>
      <c r="O109" s="15">
        <f t="shared" si="3"/>
        <v>1.778174618</v>
      </c>
      <c r="P109" s="15">
        <f t="shared" si="4"/>
        <v>13.25598655</v>
      </c>
      <c r="Q109" s="30">
        <f t="shared" si="5"/>
        <v>0</v>
      </c>
      <c r="R109" s="15">
        <f t="shared" si="6"/>
        <v>0</v>
      </c>
      <c r="S109" s="30"/>
      <c r="T109" s="15"/>
    </row>
    <row r="110" ht="12.75" customHeight="1">
      <c r="B110" s="12">
        <v>43680.0</v>
      </c>
      <c r="C110" s="13" t="s">
        <v>32</v>
      </c>
      <c r="D110" s="19" t="s">
        <v>44</v>
      </c>
      <c r="E110" s="19">
        <v>24.0</v>
      </c>
      <c r="F110" s="15">
        <v>4.169631055247332</v>
      </c>
      <c r="G110" s="20">
        <v>35.96889176928062</v>
      </c>
      <c r="H110" s="19">
        <v>0.0</v>
      </c>
      <c r="I110" s="19">
        <v>0.0</v>
      </c>
      <c r="J110" s="15">
        <v>2.7007414829336467</v>
      </c>
      <c r="K110" s="15">
        <v>1.3144340622577921</v>
      </c>
      <c r="L110" s="15">
        <f t="shared" si="1"/>
        <v>4.169631055</v>
      </c>
      <c r="M110" s="15">
        <f t="shared" si="2"/>
        <v>2.669860974</v>
      </c>
      <c r="N110" s="15">
        <f>MAX(0,M110*VLOOKUP(C110,'Таблица (Плотность нефти)'!$B$3:$C$10,2,FALSE)-R110)</f>
        <v>2.026424479</v>
      </c>
      <c r="O110" s="15">
        <f t="shared" si="3"/>
        <v>3.526194561</v>
      </c>
      <c r="P110" s="15">
        <f t="shared" si="4"/>
        <v>26.2240606</v>
      </c>
      <c r="Q110" s="30">
        <f t="shared" si="5"/>
        <v>0</v>
      </c>
      <c r="R110" s="15">
        <f t="shared" si="6"/>
        <v>0</v>
      </c>
      <c r="S110" s="30"/>
      <c r="T110" s="15"/>
    </row>
    <row r="111" ht="12.75" customHeight="1">
      <c r="B111" s="12">
        <v>43680.0</v>
      </c>
      <c r="C111" s="13" t="s">
        <v>32</v>
      </c>
      <c r="D111" s="19" t="s">
        <v>45</v>
      </c>
      <c r="E111" s="19">
        <v>0.0</v>
      </c>
      <c r="F111" s="15">
        <v>0.0</v>
      </c>
      <c r="G111" s="20">
        <v>0.0</v>
      </c>
      <c r="H111" s="19">
        <v>0.0</v>
      </c>
      <c r="I111" s="19">
        <v>0.0</v>
      </c>
      <c r="J111" s="15">
        <v>0.0</v>
      </c>
      <c r="K111" s="15">
        <v>0.0</v>
      </c>
      <c r="L111" s="15">
        <f t="shared" si="1"/>
        <v>0</v>
      </c>
      <c r="M111" s="15">
        <f t="shared" si="2"/>
        <v>0</v>
      </c>
      <c r="N111" s="15">
        <f>MAX(0,M111*VLOOKUP(C111,'Таблица (Плотность нефти)'!$B$3:$C$10,2,FALSE)-R111)</f>
        <v>0</v>
      </c>
      <c r="O111" s="15">
        <f t="shared" si="3"/>
        <v>0</v>
      </c>
      <c r="P111" s="15">
        <f t="shared" si="4"/>
        <v>0</v>
      </c>
      <c r="Q111" s="30">
        <f t="shared" si="5"/>
        <v>0</v>
      </c>
      <c r="R111" s="15">
        <f t="shared" si="6"/>
        <v>0</v>
      </c>
      <c r="S111" s="30"/>
      <c r="T111" s="15"/>
    </row>
    <row r="112" ht="12.75" customHeight="1">
      <c r="B112" s="12">
        <v>43680.0</v>
      </c>
      <c r="C112" s="13" t="s">
        <v>32</v>
      </c>
      <c r="D112" s="19" t="s">
        <v>46</v>
      </c>
      <c r="E112" s="19">
        <v>0.0</v>
      </c>
      <c r="F112" s="15">
        <v>0.0</v>
      </c>
      <c r="G112" s="20">
        <v>0.0</v>
      </c>
      <c r="H112" s="19">
        <v>0.0</v>
      </c>
      <c r="I112" s="19">
        <v>0.0</v>
      </c>
      <c r="J112" s="15">
        <v>0.0</v>
      </c>
      <c r="K112" s="15">
        <v>0.0</v>
      </c>
      <c r="L112" s="15">
        <f t="shared" si="1"/>
        <v>0</v>
      </c>
      <c r="M112" s="15">
        <f t="shared" si="2"/>
        <v>0</v>
      </c>
      <c r="N112" s="15">
        <f>MAX(0,M112*VLOOKUP(C112,'Таблица (Плотность нефти)'!$B$3:$C$10,2,FALSE)-R112)</f>
        <v>0</v>
      </c>
      <c r="O112" s="15">
        <f t="shared" si="3"/>
        <v>0</v>
      </c>
      <c r="P112" s="15">
        <f t="shared" si="4"/>
        <v>0</v>
      </c>
      <c r="Q112" s="30">
        <f t="shared" si="5"/>
        <v>0</v>
      </c>
      <c r="R112" s="15">
        <f t="shared" si="6"/>
        <v>0</v>
      </c>
      <c r="S112" s="30"/>
      <c r="T112" s="15"/>
    </row>
    <row r="113" ht="12.75" customHeight="1">
      <c r="B113" s="12">
        <v>43680.0</v>
      </c>
      <c r="C113" s="19" t="s">
        <v>34</v>
      </c>
      <c r="D113" s="19" t="s">
        <v>47</v>
      </c>
      <c r="E113" s="19">
        <v>0.0</v>
      </c>
      <c r="F113" s="15">
        <v>0.0</v>
      </c>
      <c r="G113" s="20">
        <v>0.0</v>
      </c>
      <c r="H113" s="19">
        <v>0.0</v>
      </c>
      <c r="I113" s="19">
        <v>0.0</v>
      </c>
      <c r="J113" s="15">
        <v>0.0</v>
      </c>
      <c r="K113" s="15">
        <v>0.0</v>
      </c>
      <c r="L113" s="15">
        <f t="shared" si="1"/>
        <v>0</v>
      </c>
      <c r="M113" s="15">
        <f t="shared" si="2"/>
        <v>0</v>
      </c>
      <c r="N113" s="15">
        <f>MAX(0,M113*VLOOKUP(C113,'Таблица (Плотность нефти)'!$B$3:$C$10,2,FALSE)-R113)</f>
        <v>0</v>
      </c>
      <c r="O113" s="15">
        <f t="shared" si="3"/>
        <v>0</v>
      </c>
      <c r="P113" s="15">
        <f t="shared" si="4"/>
        <v>0</v>
      </c>
      <c r="Q113" s="15">
        <f t="shared" si="5"/>
        <v>0</v>
      </c>
      <c r="R113" s="15">
        <f t="shared" si="6"/>
        <v>0</v>
      </c>
      <c r="S113" s="15"/>
      <c r="T113" s="15"/>
    </row>
    <row r="114" ht="12.75" customHeight="1">
      <c r="B114" s="12">
        <v>43680.0</v>
      </c>
      <c r="C114" s="19" t="s">
        <v>35</v>
      </c>
      <c r="D114" s="19" t="s">
        <v>48</v>
      </c>
      <c r="E114" s="19">
        <v>24.0</v>
      </c>
      <c r="F114" s="15">
        <v>15.665181843986923</v>
      </c>
      <c r="G114" s="20">
        <v>21.468190073753973</v>
      </c>
      <c r="H114" s="19">
        <v>0.0</v>
      </c>
      <c r="I114" s="19">
        <v>0.0</v>
      </c>
      <c r="J114" s="15">
        <v>9.249822101489116</v>
      </c>
      <c r="K114" s="15">
        <v>6.035673339872731</v>
      </c>
      <c r="L114" s="15">
        <f t="shared" si="1"/>
        <v>15.66518184</v>
      </c>
      <c r="M114" s="15">
        <f t="shared" si="2"/>
        <v>12.30215083</v>
      </c>
      <c r="N114" s="15">
        <f>MAX(0,M114*VLOOKUP(C114,'Таблица (Плотность нефти)'!$B$3:$C$10,2,FALSE)-R114)</f>
        <v>9.890929268</v>
      </c>
      <c r="O114" s="15">
        <f t="shared" si="3"/>
        <v>13.25396028</v>
      </c>
      <c r="P114" s="15">
        <f t="shared" si="4"/>
        <v>98.52302817</v>
      </c>
      <c r="Q114" s="38">
        <f t="shared" si="5"/>
        <v>0</v>
      </c>
      <c r="R114" s="15">
        <f t="shared" si="6"/>
        <v>0</v>
      </c>
      <c r="S114" s="38"/>
      <c r="T114" s="15"/>
    </row>
    <row r="115" ht="12.75" customHeight="1">
      <c r="B115" s="12">
        <v>43680.0</v>
      </c>
      <c r="C115" s="19" t="s">
        <v>35</v>
      </c>
      <c r="D115" s="19" t="s">
        <v>49</v>
      </c>
      <c r="E115" s="19">
        <v>24.0</v>
      </c>
      <c r="F115" s="15">
        <v>16.48122637263824</v>
      </c>
      <c r="G115" s="20">
        <v>20.266172574882845</v>
      </c>
      <c r="H115" s="19">
        <v>0.0</v>
      </c>
      <c r="I115" s="19">
        <v>0.0</v>
      </c>
      <c r="J115" s="15">
        <v>7.942494796291573</v>
      </c>
      <c r="K115" s="15">
        <v>5.279965072274945</v>
      </c>
      <c r="L115" s="15">
        <f t="shared" si="1"/>
        <v>16.48122637</v>
      </c>
      <c r="M115" s="15">
        <f t="shared" si="2"/>
        <v>13.14111259</v>
      </c>
      <c r="N115" s="15">
        <f>MAX(0,M115*VLOOKUP(C115,'Таблица (Плотность нефти)'!$B$3:$C$10,2,FALSE)-R115)</f>
        <v>10.56545453</v>
      </c>
      <c r="O115" s="15">
        <f t="shared" si="3"/>
        <v>13.9055683</v>
      </c>
      <c r="P115" s="15">
        <f t="shared" si="4"/>
        <v>103.655377</v>
      </c>
      <c r="Q115" s="15">
        <f t="shared" si="5"/>
        <v>0</v>
      </c>
      <c r="R115" s="15">
        <f t="shared" si="6"/>
        <v>0</v>
      </c>
      <c r="S115" s="15"/>
      <c r="T115" s="15"/>
    </row>
    <row r="116" ht="12.75" customHeight="1">
      <c r="B116" s="12">
        <v>43680.0</v>
      </c>
      <c r="C116" s="19" t="s">
        <v>35</v>
      </c>
      <c r="D116" s="19" t="s">
        <v>50</v>
      </c>
      <c r="E116" s="19">
        <v>24.0</v>
      </c>
      <c r="F116" s="15">
        <v>28.189354510328425</v>
      </c>
      <c r="G116" s="20">
        <v>19.865500075259146</v>
      </c>
      <c r="H116" s="19">
        <v>0.0</v>
      </c>
      <c r="I116" s="19">
        <v>0.0</v>
      </c>
      <c r="J116" s="15">
        <v>21.86143418171704</v>
      </c>
      <c r="K116" s="15">
        <v>14.424796219975049</v>
      </c>
      <c r="L116" s="15">
        <f t="shared" si="1"/>
        <v>28.18935451</v>
      </c>
      <c r="M116" s="15">
        <f t="shared" si="2"/>
        <v>22.58939827</v>
      </c>
      <c r="N116" s="15">
        <f>MAX(0,M116*VLOOKUP(C116,'Таблица (Плотность нефти)'!$B$3:$C$10,2,FALSE)-R116)</f>
        <v>18.16187621</v>
      </c>
      <c r="O116" s="15">
        <f t="shared" si="3"/>
        <v>23.76183245</v>
      </c>
      <c r="P116" s="15">
        <f t="shared" si="4"/>
        <v>177.2913073</v>
      </c>
      <c r="Q116" s="15">
        <f t="shared" si="5"/>
        <v>0</v>
      </c>
      <c r="R116" s="15">
        <f t="shared" si="6"/>
        <v>0</v>
      </c>
      <c r="S116" s="15"/>
      <c r="T116" s="15"/>
    </row>
    <row r="117" ht="12.75" customHeight="1">
      <c r="B117" s="12">
        <v>43680.0</v>
      </c>
      <c r="C117" s="19" t="s">
        <v>35</v>
      </c>
      <c r="D117" s="19" t="s">
        <v>51</v>
      </c>
      <c r="E117" s="19">
        <v>0.0</v>
      </c>
      <c r="F117" s="15">
        <v>0.0</v>
      </c>
      <c r="G117" s="20">
        <v>0.0</v>
      </c>
      <c r="H117" s="19">
        <v>0.0</v>
      </c>
      <c r="I117" s="19">
        <v>0.0</v>
      </c>
      <c r="J117" s="15">
        <v>0.0</v>
      </c>
      <c r="K117" s="15">
        <v>0.0</v>
      </c>
      <c r="L117" s="15">
        <f t="shared" si="1"/>
        <v>0</v>
      </c>
      <c r="M117" s="15">
        <f t="shared" si="2"/>
        <v>0</v>
      </c>
      <c r="N117" s="15">
        <f>MAX(0,M117*VLOOKUP(C117,'Таблица (Плотность нефти)'!$B$3:$C$10,2,FALSE)-R117)</f>
        <v>0</v>
      </c>
      <c r="O117" s="15">
        <f t="shared" si="3"/>
        <v>0</v>
      </c>
      <c r="P117" s="15">
        <f t="shared" si="4"/>
        <v>0</v>
      </c>
      <c r="Q117" s="15">
        <f t="shared" si="5"/>
        <v>0</v>
      </c>
      <c r="R117" s="15">
        <f t="shared" si="6"/>
        <v>0</v>
      </c>
      <c r="S117" s="15"/>
      <c r="T117" s="15"/>
    </row>
    <row r="118" ht="12.75" customHeight="1">
      <c r="B118" s="12">
        <v>43680.0</v>
      </c>
      <c r="C118" s="19" t="s">
        <v>35</v>
      </c>
      <c r="D118" s="19" t="s">
        <v>52</v>
      </c>
      <c r="E118" s="19">
        <v>0.0</v>
      </c>
      <c r="F118" s="15">
        <v>0.0</v>
      </c>
      <c r="G118" s="20">
        <v>0.0</v>
      </c>
      <c r="H118" s="19">
        <v>0.0</v>
      </c>
      <c r="I118" s="19">
        <v>0.0</v>
      </c>
      <c r="J118" s="15">
        <v>0.0</v>
      </c>
      <c r="K118" s="15">
        <v>0.0</v>
      </c>
      <c r="L118" s="15">
        <f t="shared" si="1"/>
        <v>0</v>
      </c>
      <c r="M118" s="15">
        <f t="shared" si="2"/>
        <v>0</v>
      </c>
      <c r="N118" s="15">
        <f>MAX(0,M118*VLOOKUP(C118,'Таблица (Плотность нефти)'!$B$3:$C$10,2,FALSE)-R118)</f>
        <v>0</v>
      </c>
      <c r="O118" s="15">
        <f t="shared" si="3"/>
        <v>0</v>
      </c>
      <c r="P118" s="15">
        <f t="shared" si="4"/>
        <v>0</v>
      </c>
      <c r="Q118" s="15">
        <f t="shared" si="5"/>
        <v>0</v>
      </c>
      <c r="R118" s="15">
        <f t="shared" si="6"/>
        <v>0</v>
      </c>
      <c r="S118" s="15"/>
      <c r="T118" s="15"/>
    </row>
    <row r="119" ht="12.75" customHeight="1">
      <c r="B119" s="12">
        <v>43680.0</v>
      </c>
      <c r="C119" s="19" t="s">
        <v>35</v>
      </c>
      <c r="D119" s="19" t="s">
        <v>53</v>
      </c>
      <c r="E119" s="19">
        <v>24.0</v>
      </c>
      <c r="F119" s="15">
        <v>24.190503613108348</v>
      </c>
      <c r="G119" s="20">
        <v>25.715318569765223</v>
      </c>
      <c r="H119" s="19">
        <v>0.0</v>
      </c>
      <c r="I119" s="19">
        <v>0.0</v>
      </c>
      <c r="J119" s="15">
        <v>16.425815526884865</v>
      </c>
      <c r="K119" s="15">
        <v>9.980297532068546</v>
      </c>
      <c r="L119" s="15">
        <f t="shared" si="1"/>
        <v>24.19050361</v>
      </c>
      <c r="M119" s="15">
        <f t="shared" si="2"/>
        <v>17.96983855</v>
      </c>
      <c r="N119" s="15">
        <f>MAX(0,M119*VLOOKUP(C119,'Таблица (Плотность нефти)'!$B$3:$C$10,2,FALSE)-R119)</f>
        <v>14.44775019</v>
      </c>
      <c r="O119" s="15">
        <f t="shared" si="3"/>
        <v>20.66841526</v>
      </c>
      <c r="P119" s="15">
        <f t="shared" si="4"/>
        <v>152.1413344</v>
      </c>
      <c r="Q119" s="15">
        <f t="shared" si="5"/>
        <v>0</v>
      </c>
      <c r="R119" s="15">
        <f t="shared" si="6"/>
        <v>0</v>
      </c>
      <c r="S119" s="15"/>
      <c r="T119" s="15"/>
    </row>
    <row r="120" ht="12.75" customHeight="1">
      <c r="B120" s="12">
        <v>43680.0</v>
      </c>
      <c r="C120" s="19" t="s">
        <v>35</v>
      </c>
      <c r="D120" s="19" t="s">
        <v>54</v>
      </c>
      <c r="E120" s="19">
        <v>0.0</v>
      </c>
      <c r="F120" s="15">
        <v>0.0</v>
      </c>
      <c r="G120" s="20">
        <v>0.0</v>
      </c>
      <c r="H120" s="19">
        <v>0.0</v>
      </c>
      <c r="I120" s="19">
        <v>0.0</v>
      </c>
      <c r="J120" s="15">
        <v>0.0</v>
      </c>
      <c r="K120" s="15">
        <v>0.0</v>
      </c>
      <c r="L120" s="15">
        <f t="shared" si="1"/>
        <v>0</v>
      </c>
      <c r="M120" s="15">
        <f t="shared" si="2"/>
        <v>0</v>
      </c>
      <c r="N120" s="15">
        <f>MAX(0,M120*VLOOKUP(C120,'Таблица (Плотность нефти)'!$B$3:$C$10,2,FALSE)-R120)</f>
        <v>0</v>
      </c>
      <c r="O120" s="15">
        <f t="shared" si="3"/>
        <v>0</v>
      </c>
      <c r="P120" s="15">
        <f t="shared" si="4"/>
        <v>0</v>
      </c>
      <c r="Q120" s="15">
        <f t="shared" si="5"/>
        <v>0</v>
      </c>
      <c r="R120" s="15">
        <f t="shared" si="6"/>
        <v>0</v>
      </c>
      <c r="S120" s="15"/>
      <c r="T120" s="15"/>
    </row>
    <row r="121" ht="12.75" customHeight="1">
      <c r="B121" s="12">
        <v>43680.0</v>
      </c>
      <c r="C121" s="19" t="s">
        <v>35</v>
      </c>
      <c r="D121" s="19" t="s">
        <v>55</v>
      </c>
      <c r="E121" s="19">
        <v>24.0</v>
      </c>
      <c r="F121" s="15">
        <v>17.506753787171796</v>
      </c>
      <c r="G121" s="20">
        <v>22.59007307270035</v>
      </c>
      <c r="H121" s="19">
        <v>0.0</v>
      </c>
      <c r="I121" s="19">
        <v>0.0</v>
      </c>
      <c r="J121" s="15">
        <v>10.424538571983168</v>
      </c>
      <c r="K121" s="15">
        <v>6.665201892206188</v>
      </c>
      <c r="L121" s="15">
        <f t="shared" si="1"/>
        <v>17.50675379</v>
      </c>
      <c r="M121" s="15">
        <f t="shared" si="2"/>
        <v>13.55196531</v>
      </c>
      <c r="N121" s="15">
        <f>MAX(0,M121*VLOOKUP(C121,'Таблица (Плотность нефти)'!$B$3:$C$10,2,FALSE)-R121)</f>
        <v>10.89578011</v>
      </c>
      <c r="O121" s="15">
        <f t="shared" si="3"/>
        <v>14.85056859</v>
      </c>
      <c r="P121" s="15">
        <f t="shared" si="4"/>
        <v>110.1052266</v>
      </c>
      <c r="Q121" s="15">
        <f t="shared" si="5"/>
        <v>0</v>
      </c>
      <c r="R121" s="15">
        <f t="shared" si="6"/>
        <v>0</v>
      </c>
      <c r="S121" s="15"/>
      <c r="T121" s="15"/>
    </row>
    <row r="122" ht="12.75" customHeight="1">
      <c r="B122" s="12">
        <v>43680.0</v>
      </c>
      <c r="C122" s="19" t="s">
        <v>35</v>
      </c>
      <c r="D122" s="19" t="s">
        <v>56</v>
      </c>
      <c r="E122" s="19">
        <v>24.0</v>
      </c>
      <c r="F122" s="15">
        <v>12.843335449835477</v>
      </c>
      <c r="G122" s="20">
        <v>22.109266073151904</v>
      </c>
      <c r="H122" s="19">
        <v>0.0</v>
      </c>
      <c r="I122" s="19">
        <v>0.0</v>
      </c>
      <c r="J122" s="15">
        <v>10.149026526278004</v>
      </c>
      <c r="K122" s="15">
        <v>6.486176228705273</v>
      </c>
      <c r="L122" s="15">
        <f t="shared" si="1"/>
        <v>12.84333545</v>
      </c>
      <c r="M122" s="15">
        <f t="shared" si="2"/>
        <v>10.00376824</v>
      </c>
      <c r="N122" s="15">
        <f>MAX(0,M122*VLOOKUP(C122,'Таблица (Плотность нефти)'!$B$3:$C$10,2,FALSE)-R122)</f>
        <v>8.043029667</v>
      </c>
      <c r="O122" s="15">
        <f t="shared" si="3"/>
        <v>10.88259687</v>
      </c>
      <c r="P122" s="15">
        <f t="shared" si="4"/>
        <v>80.77558964</v>
      </c>
      <c r="Q122" s="15">
        <f t="shared" si="5"/>
        <v>0</v>
      </c>
      <c r="R122" s="15">
        <f t="shared" si="6"/>
        <v>0</v>
      </c>
      <c r="S122" s="15"/>
      <c r="T122" s="15"/>
    </row>
    <row r="123" ht="12.75" customHeight="1">
      <c r="B123" s="12">
        <v>43680.0</v>
      </c>
      <c r="C123" s="19" t="s">
        <v>35</v>
      </c>
      <c r="D123" s="19" t="s">
        <v>57</v>
      </c>
      <c r="E123" s="19">
        <v>0.0</v>
      </c>
      <c r="F123" s="15">
        <v>0.0</v>
      </c>
      <c r="G123" s="20">
        <v>0.0</v>
      </c>
      <c r="H123" s="19">
        <v>0.0</v>
      </c>
      <c r="I123" s="19">
        <v>0.0</v>
      </c>
      <c r="J123" s="15">
        <v>0.0</v>
      </c>
      <c r="K123" s="15">
        <v>0.0</v>
      </c>
      <c r="L123" s="15">
        <f t="shared" si="1"/>
        <v>0</v>
      </c>
      <c r="M123" s="15">
        <f t="shared" si="2"/>
        <v>0</v>
      </c>
      <c r="N123" s="15">
        <f>MAX(0,M123*VLOOKUP(C123,'Таблица (Плотность нефти)'!$B$3:$C$10,2,FALSE)-R123)</f>
        <v>0</v>
      </c>
      <c r="O123" s="15">
        <f t="shared" si="3"/>
        <v>0</v>
      </c>
      <c r="P123" s="15">
        <f t="shared" si="4"/>
        <v>0</v>
      </c>
      <c r="Q123" s="15">
        <f t="shared" si="5"/>
        <v>0</v>
      </c>
      <c r="R123" s="15">
        <f t="shared" si="6"/>
        <v>0</v>
      </c>
      <c r="S123" s="15"/>
      <c r="T123" s="15"/>
    </row>
    <row r="124" ht="12.75" customHeight="1">
      <c r="B124" s="12">
        <v>43680.0</v>
      </c>
      <c r="C124" s="19" t="s">
        <v>37</v>
      </c>
      <c r="D124" s="19" t="s">
        <v>58</v>
      </c>
      <c r="E124" s="19">
        <v>0.0</v>
      </c>
      <c r="F124" s="15">
        <v>0.0</v>
      </c>
      <c r="G124" s="20">
        <v>0.0</v>
      </c>
      <c r="H124" s="19">
        <v>0.0</v>
      </c>
      <c r="I124" s="19">
        <v>0.0</v>
      </c>
      <c r="J124" s="15">
        <v>0.0</v>
      </c>
      <c r="K124" s="15">
        <v>0.0</v>
      </c>
      <c r="L124" s="15">
        <f t="shared" si="1"/>
        <v>0</v>
      </c>
      <c r="M124" s="15">
        <f t="shared" si="2"/>
        <v>0</v>
      </c>
      <c r="N124" s="15">
        <f>MAX(0,M124*VLOOKUP(C124,'Таблица (Плотность нефти)'!$B$3:$C$10,2,FALSE)-R124)</f>
        <v>0</v>
      </c>
      <c r="O124" s="15">
        <f t="shared" si="3"/>
        <v>0</v>
      </c>
      <c r="P124" s="15">
        <f t="shared" si="4"/>
        <v>0</v>
      </c>
      <c r="Q124" s="15">
        <f t="shared" si="5"/>
        <v>0</v>
      </c>
      <c r="R124" s="15">
        <f t="shared" si="6"/>
        <v>0</v>
      </c>
      <c r="S124" s="15"/>
      <c r="T124" s="15"/>
    </row>
    <row r="125" ht="12.75" customHeight="1">
      <c r="B125" s="12">
        <v>43680.0</v>
      </c>
      <c r="C125" s="19" t="s">
        <v>37</v>
      </c>
      <c r="D125" s="19" t="s">
        <v>59</v>
      </c>
      <c r="E125" s="19">
        <v>0.0</v>
      </c>
      <c r="F125" s="15">
        <v>0.0</v>
      </c>
      <c r="G125" s="20">
        <v>0.0</v>
      </c>
      <c r="H125" s="19">
        <v>0.0</v>
      </c>
      <c r="I125" s="19">
        <v>0.0</v>
      </c>
      <c r="J125" s="15">
        <v>0.0</v>
      </c>
      <c r="K125" s="15">
        <v>0.0</v>
      </c>
      <c r="L125" s="15">
        <f t="shared" si="1"/>
        <v>0</v>
      </c>
      <c r="M125" s="15">
        <f t="shared" si="2"/>
        <v>0</v>
      </c>
      <c r="N125" s="15">
        <f>MAX(0,M125*VLOOKUP(C125,'Таблица (Плотность нефти)'!$B$3:$C$10,2,FALSE)-R125)</f>
        <v>0</v>
      </c>
      <c r="O125" s="15">
        <f t="shared" si="3"/>
        <v>0</v>
      </c>
      <c r="P125" s="15">
        <f t="shared" si="4"/>
        <v>0</v>
      </c>
      <c r="Q125" s="15">
        <f t="shared" si="5"/>
        <v>0</v>
      </c>
      <c r="R125" s="15">
        <f t="shared" si="6"/>
        <v>0</v>
      </c>
      <c r="S125" s="15"/>
      <c r="T125" s="15"/>
    </row>
    <row r="126" ht="12.75" customHeight="1">
      <c r="B126" s="12">
        <v>43680.0</v>
      </c>
      <c r="C126" s="19" t="s">
        <v>37</v>
      </c>
      <c r="D126" s="19" t="s">
        <v>60</v>
      </c>
      <c r="E126" s="19">
        <v>0.0</v>
      </c>
      <c r="F126" s="15">
        <v>0.0</v>
      </c>
      <c r="G126" s="20">
        <v>0.0</v>
      </c>
      <c r="H126" s="19">
        <v>0.0</v>
      </c>
      <c r="I126" s="19">
        <v>0.0</v>
      </c>
      <c r="J126" s="15">
        <v>0.0</v>
      </c>
      <c r="K126" s="15">
        <v>0.0</v>
      </c>
      <c r="L126" s="15">
        <f t="shared" si="1"/>
        <v>0</v>
      </c>
      <c r="M126" s="15">
        <f t="shared" si="2"/>
        <v>0</v>
      </c>
      <c r="N126" s="15">
        <f>MAX(0,M126*VLOOKUP(C126,'Таблица (Плотность нефти)'!$B$3:$C$10,2,FALSE)-R126)</f>
        <v>0</v>
      </c>
      <c r="O126" s="15">
        <f t="shared" si="3"/>
        <v>0</v>
      </c>
      <c r="P126" s="15">
        <f t="shared" si="4"/>
        <v>0</v>
      </c>
      <c r="Q126" s="15">
        <f t="shared" si="5"/>
        <v>0</v>
      </c>
      <c r="R126" s="15">
        <f t="shared" si="6"/>
        <v>0</v>
      </c>
      <c r="S126" s="15"/>
      <c r="T126" s="15"/>
    </row>
    <row r="127" ht="12.75" customHeight="1">
      <c r="B127" s="12">
        <v>43680.0</v>
      </c>
      <c r="C127" s="19" t="s">
        <v>37</v>
      </c>
      <c r="D127" s="19" t="s">
        <v>61</v>
      </c>
      <c r="E127" s="19">
        <v>0.0</v>
      </c>
      <c r="F127" s="15">
        <v>0.0</v>
      </c>
      <c r="G127" s="20">
        <v>0.0</v>
      </c>
      <c r="H127" s="19">
        <v>0.0</v>
      </c>
      <c r="I127" s="19">
        <v>0.0</v>
      </c>
      <c r="J127" s="15">
        <v>0.0</v>
      </c>
      <c r="K127" s="15">
        <v>0.0</v>
      </c>
      <c r="L127" s="15">
        <f t="shared" si="1"/>
        <v>0</v>
      </c>
      <c r="M127" s="15">
        <f t="shared" si="2"/>
        <v>0</v>
      </c>
      <c r="N127" s="15">
        <f>MAX(0,M127*VLOOKUP(C127,'Таблица (Плотность нефти)'!$B$3:$C$10,2,FALSE)-R127)</f>
        <v>0</v>
      </c>
      <c r="O127" s="15">
        <f t="shared" si="3"/>
        <v>0</v>
      </c>
      <c r="P127" s="15">
        <f t="shared" si="4"/>
        <v>0</v>
      </c>
      <c r="Q127" s="15">
        <f t="shared" si="5"/>
        <v>0</v>
      </c>
      <c r="R127" s="15">
        <f t="shared" si="6"/>
        <v>0</v>
      </c>
      <c r="S127" s="15"/>
      <c r="T127" s="15"/>
    </row>
    <row r="128" ht="12.75" customHeight="1">
      <c r="B128" s="12">
        <v>43680.0</v>
      </c>
      <c r="C128" s="19" t="s">
        <v>38</v>
      </c>
      <c r="D128" s="19" t="s">
        <v>62</v>
      </c>
      <c r="E128" s="19">
        <v>0.0</v>
      </c>
      <c r="F128" s="15">
        <v>0.0</v>
      </c>
      <c r="G128" s="20">
        <v>0.0</v>
      </c>
      <c r="H128" s="19">
        <v>0.0</v>
      </c>
      <c r="I128" s="19">
        <v>0.0</v>
      </c>
      <c r="J128" s="15">
        <v>0.0</v>
      </c>
      <c r="K128" s="15">
        <v>0.0</v>
      </c>
      <c r="L128" s="15">
        <f t="shared" si="1"/>
        <v>0</v>
      </c>
      <c r="M128" s="15">
        <f t="shared" si="2"/>
        <v>0</v>
      </c>
      <c r="N128" s="15">
        <f>MAX(0,M128*VLOOKUP(C128,'Таблица (Плотность нефти)'!$B$3:$C$10,2,FALSE)-R128)</f>
        <v>0</v>
      </c>
      <c r="O128" s="15">
        <f t="shared" si="3"/>
        <v>0</v>
      </c>
      <c r="P128" s="15">
        <f t="shared" si="4"/>
        <v>0</v>
      </c>
      <c r="Q128" s="15">
        <f t="shared" si="5"/>
        <v>0</v>
      </c>
      <c r="R128" s="15">
        <f t="shared" si="6"/>
        <v>0</v>
      </c>
      <c r="S128" s="15"/>
      <c r="T128" s="15"/>
    </row>
    <row r="129" ht="12.75" customHeight="1">
      <c r="B129" s="12">
        <v>43680.0</v>
      </c>
      <c r="C129" s="19" t="s">
        <v>38</v>
      </c>
      <c r="D129" s="19" t="s">
        <v>63</v>
      </c>
      <c r="E129" s="19">
        <v>0.0</v>
      </c>
      <c r="F129" s="15">
        <v>0.0</v>
      </c>
      <c r="G129" s="20">
        <v>0.0</v>
      </c>
      <c r="H129" s="19">
        <v>0.0</v>
      </c>
      <c r="I129" s="19">
        <v>0.0</v>
      </c>
      <c r="J129" s="15">
        <v>0.0</v>
      </c>
      <c r="K129" s="15">
        <v>0.0</v>
      </c>
      <c r="L129" s="15">
        <f t="shared" si="1"/>
        <v>0</v>
      </c>
      <c r="M129" s="15">
        <f t="shared" si="2"/>
        <v>0</v>
      </c>
      <c r="N129" s="15">
        <f>MAX(0,M129*VLOOKUP(C129,'Таблица (Плотность нефти)'!$B$3:$C$10,2,FALSE)-R129)</f>
        <v>0</v>
      </c>
      <c r="O129" s="15">
        <f t="shared" si="3"/>
        <v>0</v>
      </c>
      <c r="P129" s="15">
        <f t="shared" si="4"/>
        <v>0</v>
      </c>
      <c r="Q129" s="15">
        <f t="shared" si="5"/>
        <v>0</v>
      </c>
      <c r="R129" s="15">
        <f t="shared" si="6"/>
        <v>0</v>
      </c>
      <c r="S129" s="15"/>
      <c r="T129" s="15"/>
    </row>
    <row r="130" ht="12.75" customHeight="1">
      <c r="B130" s="12">
        <v>43680.0</v>
      </c>
      <c r="C130" s="19" t="s">
        <v>38</v>
      </c>
      <c r="D130" s="19" t="s">
        <v>64</v>
      </c>
      <c r="E130" s="19">
        <v>0.0</v>
      </c>
      <c r="F130" s="15">
        <v>0.0</v>
      </c>
      <c r="G130" s="20">
        <v>0.0</v>
      </c>
      <c r="H130" s="19">
        <v>0.0</v>
      </c>
      <c r="I130" s="19">
        <v>0.0</v>
      </c>
      <c r="J130" s="15">
        <v>0.0</v>
      </c>
      <c r="K130" s="15">
        <v>0.0</v>
      </c>
      <c r="L130" s="15">
        <f t="shared" si="1"/>
        <v>0</v>
      </c>
      <c r="M130" s="15">
        <f t="shared" si="2"/>
        <v>0</v>
      </c>
      <c r="N130" s="15">
        <f>MAX(0,M130*VLOOKUP(C130,'Таблица (Плотность нефти)'!$B$3:$C$10,2,FALSE)-R130)</f>
        <v>0</v>
      </c>
      <c r="O130" s="15">
        <f t="shared" si="3"/>
        <v>0</v>
      </c>
      <c r="P130" s="15">
        <f t="shared" si="4"/>
        <v>0</v>
      </c>
      <c r="Q130" s="15">
        <f t="shared" si="5"/>
        <v>0</v>
      </c>
      <c r="R130" s="15">
        <f t="shared" si="6"/>
        <v>0</v>
      </c>
      <c r="S130" s="15"/>
      <c r="T130" s="15"/>
    </row>
    <row r="131" ht="12.75" customHeight="1">
      <c r="B131" s="12">
        <v>43680.0</v>
      </c>
      <c r="C131" s="19" t="s">
        <v>39</v>
      </c>
      <c r="D131" s="19" t="s">
        <v>65</v>
      </c>
      <c r="E131" s="19">
        <v>0.0</v>
      </c>
      <c r="F131" s="15">
        <v>0.0</v>
      </c>
      <c r="G131" s="20">
        <v>0.0</v>
      </c>
      <c r="H131" s="19">
        <v>0.0</v>
      </c>
      <c r="I131" s="19">
        <v>0.0</v>
      </c>
      <c r="J131" s="15">
        <v>0.0</v>
      </c>
      <c r="K131" s="15">
        <v>0.0</v>
      </c>
      <c r="L131" s="15">
        <f t="shared" si="1"/>
        <v>0</v>
      </c>
      <c r="M131" s="15">
        <f t="shared" si="2"/>
        <v>0</v>
      </c>
      <c r="N131" s="15">
        <f>MAX(0,M131*VLOOKUP(C131,'Таблица (Плотность нефти)'!$B$3:$C$10,2,FALSE)-R131)</f>
        <v>0</v>
      </c>
      <c r="O131" s="15">
        <f t="shared" si="3"/>
        <v>0</v>
      </c>
      <c r="P131" s="15">
        <f t="shared" si="4"/>
        <v>0</v>
      </c>
      <c r="Q131" s="15">
        <f t="shared" si="5"/>
        <v>0</v>
      </c>
      <c r="R131" s="15">
        <f t="shared" si="6"/>
        <v>0</v>
      </c>
      <c r="S131" s="15"/>
      <c r="T131" s="15"/>
    </row>
    <row r="132" ht="12.75" customHeight="1">
      <c r="B132" s="12">
        <v>43680.0</v>
      </c>
      <c r="C132" s="19" t="s">
        <v>39</v>
      </c>
      <c r="D132" s="19" t="s">
        <v>66</v>
      </c>
      <c r="E132" s="19">
        <v>10.0</v>
      </c>
      <c r="F132" s="15">
        <v>4.406158116834136</v>
      </c>
      <c r="G132" s="20">
        <v>4.03916554738114</v>
      </c>
      <c r="H132" s="19">
        <v>0.0</v>
      </c>
      <c r="I132" s="19">
        <v>0.0</v>
      </c>
      <c r="J132" s="15">
        <v>11.90507773207454</v>
      </c>
      <c r="K132" s="15">
        <v>11.085656949554489</v>
      </c>
      <c r="L132" s="15">
        <f t="shared" si="1"/>
        <v>10.57477948</v>
      </c>
      <c r="M132" s="15">
        <f t="shared" si="2"/>
        <v>10.14764663</v>
      </c>
      <c r="N132" s="15">
        <f>MAX(0,M132*VLOOKUP(C132,'Таблица (Плотность нефти)'!$B$3:$C$10,2,FALSE)-R132)</f>
        <v>8.158707891</v>
      </c>
      <c r="O132" s="15">
        <f t="shared" si="3"/>
        <v>8.585840741</v>
      </c>
      <c r="P132" s="15">
        <f t="shared" si="4"/>
        <v>66.50796059</v>
      </c>
      <c r="Q132" s="15">
        <f t="shared" si="5"/>
        <v>0</v>
      </c>
      <c r="R132" s="15">
        <f t="shared" si="6"/>
        <v>0</v>
      </c>
      <c r="S132" s="15"/>
      <c r="T132" s="15"/>
    </row>
    <row r="133" ht="12.75" customHeight="1">
      <c r="B133" s="12">
        <v>43680.0</v>
      </c>
      <c r="C133" s="19" t="s">
        <v>39</v>
      </c>
      <c r="D133" s="19" t="s">
        <v>67</v>
      </c>
      <c r="E133" s="19">
        <v>16.0</v>
      </c>
      <c r="F133" s="15">
        <v>3.8014850013276256</v>
      </c>
      <c r="G133" s="20">
        <v>3.840694328244412</v>
      </c>
      <c r="H133" s="19">
        <v>0.0</v>
      </c>
      <c r="I133" s="19">
        <v>0.0</v>
      </c>
      <c r="J133" s="15">
        <v>7.632130504046592</v>
      </c>
      <c r="K133" s="15">
        <v>7.136218784698468</v>
      </c>
      <c r="L133" s="15">
        <f t="shared" si="1"/>
        <v>5.702227502</v>
      </c>
      <c r="M133" s="15">
        <f t="shared" si="2"/>
        <v>5.483222374</v>
      </c>
      <c r="N133" s="15">
        <f>MAX(0,M133*VLOOKUP(C133,'Таблица (Плотность нефти)'!$B$3:$C$10,2,FALSE)-R133)</f>
        <v>4.408510788</v>
      </c>
      <c r="O133" s="15">
        <f t="shared" si="3"/>
        <v>4.627515917</v>
      </c>
      <c r="P133" s="15">
        <f t="shared" si="4"/>
        <v>35.86301943</v>
      </c>
      <c r="Q133" s="15">
        <f t="shared" si="5"/>
        <v>0</v>
      </c>
      <c r="R133" s="15">
        <f t="shared" si="6"/>
        <v>0</v>
      </c>
      <c r="S133" s="15"/>
      <c r="T133" s="15"/>
    </row>
    <row r="134" ht="12.75" customHeight="1">
      <c r="B134" s="12">
        <v>43680.0</v>
      </c>
      <c r="C134" s="19" t="s">
        <v>39</v>
      </c>
      <c r="D134" s="19" t="s">
        <v>68</v>
      </c>
      <c r="E134" s="19">
        <v>11.0</v>
      </c>
      <c r="F134" s="15">
        <v>14.162247568166961</v>
      </c>
      <c r="G134" s="20">
        <v>3.1460450612657764</v>
      </c>
      <c r="H134" s="19">
        <v>0.0</v>
      </c>
      <c r="I134" s="19">
        <v>0.0</v>
      </c>
      <c r="J134" s="15">
        <v>25.63594713024414</v>
      </c>
      <c r="K134" s="15">
        <v>24.139851110349937</v>
      </c>
      <c r="L134" s="15">
        <f t="shared" si="1"/>
        <v>30.89944924</v>
      </c>
      <c r="M134" s="15">
        <f t="shared" si="2"/>
        <v>29.92733864</v>
      </c>
      <c r="N134" s="15">
        <f>MAX(0,M134*VLOOKUP(C134,'Таблица (Плотность нефти)'!$B$3:$C$10,2,FALSE)-R134)</f>
        <v>24.06158027</v>
      </c>
      <c r="O134" s="15">
        <f t="shared" si="3"/>
        <v>25.03369087</v>
      </c>
      <c r="P134" s="15">
        <f t="shared" si="4"/>
        <v>194.3359061</v>
      </c>
      <c r="Q134" s="15">
        <f t="shared" si="5"/>
        <v>0</v>
      </c>
      <c r="R134" s="15">
        <f t="shared" si="6"/>
        <v>0</v>
      </c>
      <c r="S134" s="15"/>
      <c r="T134" s="15"/>
    </row>
    <row r="135" ht="12.75" customHeight="1">
      <c r="B135" s="12">
        <v>43680.0</v>
      </c>
      <c r="C135" s="19" t="s">
        <v>39</v>
      </c>
      <c r="D135" s="19" t="s">
        <v>69</v>
      </c>
      <c r="E135" s="19">
        <v>14.0</v>
      </c>
      <c r="F135" s="15">
        <v>9.093394408352479</v>
      </c>
      <c r="G135" s="20">
        <v>1.1613328698982672</v>
      </c>
      <c r="H135" s="19">
        <v>0.0</v>
      </c>
      <c r="I135" s="19">
        <v>0.0</v>
      </c>
      <c r="J135" s="15">
        <v>13.008009987821076</v>
      </c>
      <c r="K135" s="15">
        <v>12.578976333505567</v>
      </c>
      <c r="L135" s="15">
        <f t="shared" si="1"/>
        <v>15.58867613</v>
      </c>
      <c r="M135" s="15">
        <f t="shared" si="2"/>
        <v>15.40763971</v>
      </c>
      <c r="N135" s="15">
        <f>MAX(0,M135*VLOOKUP(C135,'Таблица (Плотность нефти)'!$B$3:$C$10,2,FALSE)-R135)</f>
        <v>12.38774233</v>
      </c>
      <c r="O135" s="15">
        <f t="shared" si="3"/>
        <v>12.56877875</v>
      </c>
      <c r="P135" s="15">
        <f t="shared" si="4"/>
        <v>98.04186078</v>
      </c>
      <c r="Q135" s="15">
        <f t="shared" si="5"/>
        <v>0</v>
      </c>
      <c r="R135" s="15">
        <f t="shared" si="6"/>
        <v>0</v>
      </c>
      <c r="S135" s="15"/>
      <c r="T135" s="15"/>
    </row>
    <row r="136" ht="12.75" customHeight="1">
      <c r="B136" s="12">
        <v>43680.0</v>
      </c>
      <c r="C136" s="19" t="s">
        <v>39</v>
      </c>
      <c r="D136" s="19" t="s">
        <v>70</v>
      </c>
      <c r="E136" s="19">
        <v>0.0</v>
      </c>
      <c r="F136" s="15">
        <v>0.0</v>
      </c>
      <c r="G136" s="20">
        <v>0.0</v>
      </c>
      <c r="H136" s="19">
        <v>0.0</v>
      </c>
      <c r="I136" s="19">
        <v>0.0</v>
      </c>
      <c r="J136" s="15">
        <v>0.0</v>
      </c>
      <c r="K136" s="15">
        <v>0.0</v>
      </c>
      <c r="L136" s="15">
        <f t="shared" si="1"/>
        <v>0</v>
      </c>
      <c r="M136" s="15">
        <f t="shared" si="2"/>
        <v>0</v>
      </c>
      <c r="N136" s="15">
        <f>MAX(0,M136*VLOOKUP(C136,'Таблица (Плотность нефти)'!$B$3:$C$10,2,FALSE)-R136)</f>
        <v>0</v>
      </c>
      <c r="O136" s="15">
        <f t="shared" si="3"/>
        <v>0</v>
      </c>
      <c r="P136" s="15">
        <f t="shared" si="4"/>
        <v>0</v>
      </c>
      <c r="Q136" s="15">
        <f t="shared" si="5"/>
        <v>0</v>
      </c>
      <c r="R136" s="15">
        <f t="shared" si="6"/>
        <v>0</v>
      </c>
      <c r="S136" s="15"/>
      <c r="T136" s="15"/>
    </row>
    <row r="137" ht="12.75" customHeight="1">
      <c r="B137" s="12">
        <v>43680.0</v>
      </c>
      <c r="C137" s="19" t="s">
        <v>39</v>
      </c>
      <c r="D137" s="19" t="s">
        <v>71</v>
      </c>
      <c r="E137" s="19">
        <v>11.0</v>
      </c>
      <c r="F137" s="15">
        <v>6.341149961479943</v>
      </c>
      <c r="G137" s="20">
        <v>1.9552177464452591</v>
      </c>
      <c r="H137" s="19">
        <v>0.0</v>
      </c>
      <c r="I137" s="19">
        <v>0.0</v>
      </c>
      <c r="J137" s="15">
        <v>9.97147857457258</v>
      </c>
      <c r="K137" s="15">
        <v>9.53960891166075</v>
      </c>
      <c r="L137" s="15">
        <f t="shared" si="1"/>
        <v>13.83523628</v>
      </c>
      <c r="M137" s="15">
        <f t="shared" si="2"/>
        <v>13.56472728</v>
      </c>
      <c r="N137" s="15">
        <f>MAX(0,M137*VLOOKUP(C137,'Таблица (Плотность нефти)'!$B$3:$C$10,2,FALSE)-R137)</f>
        <v>10.90604074</v>
      </c>
      <c r="O137" s="15">
        <f t="shared" si="3"/>
        <v>11.17654973</v>
      </c>
      <c r="P137" s="15">
        <f t="shared" si="4"/>
        <v>87.01395153</v>
      </c>
      <c r="Q137" s="15">
        <f t="shared" si="5"/>
        <v>0</v>
      </c>
      <c r="R137" s="15">
        <f t="shared" si="6"/>
        <v>0</v>
      </c>
      <c r="S137" s="15"/>
      <c r="T137" s="15"/>
    </row>
    <row r="138" ht="12.75" customHeight="1">
      <c r="B138" s="12">
        <v>43680.0</v>
      </c>
      <c r="C138" s="19" t="s">
        <v>39</v>
      </c>
      <c r="D138" s="19" t="s">
        <v>72</v>
      </c>
      <c r="E138" s="19">
        <v>0.0</v>
      </c>
      <c r="F138" s="15">
        <v>0.0</v>
      </c>
      <c r="G138" s="20">
        <v>0.0</v>
      </c>
      <c r="H138" s="19">
        <v>0.0</v>
      </c>
      <c r="I138" s="19">
        <v>0.0</v>
      </c>
      <c r="J138" s="15">
        <v>0.0</v>
      </c>
      <c r="K138" s="15">
        <v>0.0</v>
      </c>
      <c r="L138" s="15">
        <f t="shared" si="1"/>
        <v>0</v>
      </c>
      <c r="M138" s="15">
        <f t="shared" si="2"/>
        <v>0</v>
      </c>
      <c r="N138" s="15">
        <f>MAX(0,M138*VLOOKUP(C138,'Таблица (Плотность нефти)'!$B$3:$C$10,2,FALSE)-R138)</f>
        <v>0</v>
      </c>
      <c r="O138" s="15">
        <f t="shared" si="3"/>
        <v>0</v>
      </c>
      <c r="P138" s="15">
        <f t="shared" si="4"/>
        <v>0</v>
      </c>
      <c r="Q138" s="15">
        <f t="shared" si="5"/>
        <v>0</v>
      </c>
      <c r="R138" s="15">
        <f t="shared" si="6"/>
        <v>0</v>
      </c>
      <c r="S138" s="15"/>
      <c r="T138" s="15"/>
    </row>
    <row r="139" ht="12.75" customHeight="1">
      <c r="B139" s="12">
        <v>43680.0</v>
      </c>
      <c r="C139" s="19" t="s">
        <v>39</v>
      </c>
      <c r="D139" s="19" t="s">
        <v>73</v>
      </c>
      <c r="E139" s="19">
        <v>0.0</v>
      </c>
      <c r="F139" s="15">
        <v>0.0</v>
      </c>
      <c r="G139" s="20">
        <v>0.0</v>
      </c>
      <c r="H139" s="19">
        <v>0.0</v>
      </c>
      <c r="I139" s="19">
        <v>0.0</v>
      </c>
      <c r="J139" s="15">
        <v>0.0</v>
      </c>
      <c r="K139" s="15">
        <v>0.0</v>
      </c>
      <c r="L139" s="15">
        <f t="shared" si="1"/>
        <v>0</v>
      </c>
      <c r="M139" s="15">
        <f t="shared" si="2"/>
        <v>0</v>
      </c>
      <c r="N139" s="15">
        <f>MAX(0,M139*VLOOKUP(C139,'Таблица (Плотность нефти)'!$B$3:$C$10,2,FALSE)-R139)</f>
        <v>0</v>
      </c>
      <c r="O139" s="15">
        <f t="shared" si="3"/>
        <v>0</v>
      </c>
      <c r="P139" s="15">
        <f t="shared" si="4"/>
        <v>0</v>
      </c>
      <c r="Q139" s="15">
        <f t="shared" si="5"/>
        <v>0</v>
      </c>
      <c r="R139" s="15">
        <f t="shared" si="6"/>
        <v>0</v>
      </c>
      <c r="S139" s="15"/>
      <c r="T139" s="15"/>
    </row>
    <row r="140" ht="12.75" customHeight="1">
      <c r="B140" s="12">
        <v>43680.0</v>
      </c>
      <c r="C140" s="19" t="s">
        <v>39</v>
      </c>
      <c r="D140" s="19" t="s">
        <v>74</v>
      </c>
      <c r="E140" s="19">
        <v>0.0</v>
      </c>
      <c r="F140" s="15">
        <v>0.0</v>
      </c>
      <c r="G140" s="20">
        <v>0.0</v>
      </c>
      <c r="H140" s="19">
        <v>0.0</v>
      </c>
      <c r="I140" s="19">
        <v>0.0</v>
      </c>
      <c r="J140" s="15">
        <v>0.2891999682749105</v>
      </c>
      <c r="K140" s="15">
        <v>0.2741245833399486</v>
      </c>
      <c r="L140" s="15">
        <f t="shared" si="1"/>
        <v>0</v>
      </c>
      <c r="M140" s="15">
        <f t="shared" si="2"/>
        <v>0</v>
      </c>
      <c r="N140" s="15">
        <f>MAX(0,M140*VLOOKUP(C140,'Таблица (Плотность нефти)'!$B$3:$C$10,2,FALSE)-R140)</f>
        <v>0</v>
      </c>
      <c r="O140" s="15">
        <f t="shared" si="3"/>
        <v>0</v>
      </c>
      <c r="P140" s="15">
        <f t="shared" si="4"/>
        <v>0</v>
      </c>
      <c r="Q140" s="15">
        <f t="shared" si="5"/>
        <v>0</v>
      </c>
      <c r="R140" s="15">
        <f t="shared" si="6"/>
        <v>0</v>
      </c>
      <c r="S140" s="15"/>
      <c r="T140" s="15"/>
    </row>
    <row r="141" ht="12.75" customHeight="1">
      <c r="B141" s="12">
        <v>43680.0</v>
      </c>
      <c r="C141" s="19" t="s">
        <v>39</v>
      </c>
      <c r="D141" s="19" t="s">
        <v>75</v>
      </c>
      <c r="E141" s="19">
        <v>0.0</v>
      </c>
      <c r="F141" s="15">
        <v>0.0</v>
      </c>
      <c r="G141" s="20">
        <v>0.0</v>
      </c>
      <c r="H141" s="19">
        <v>0.0</v>
      </c>
      <c r="I141" s="19">
        <v>0.0</v>
      </c>
      <c r="J141" s="15">
        <v>0.0</v>
      </c>
      <c r="K141" s="15">
        <v>0.0</v>
      </c>
      <c r="L141" s="15">
        <f t="shared" si="1"/>
        <v>0</v>
      </c>
      <c r="M141" s="15">
        <f t="shared" si="2"/>
        <v>0</v>
      </c>
      <c r="N141" s="15">
        <f>MAX(0,M141*VLOOKUP(C141,'Таблица (Плотность нефти)'!$B$3:$C$10,2,FALSE)-R141)</f>
        <v>0</v>
      </c>
      <c r="O141" s="15">
        <f t="shared" si="3"/>
        <v>0</v>
      </c>
      <c r="P141" s="15">
        <f t="shared" si="4"/>
        <v>0</v>
      </c>
      <c r="Q141" s="15">
        <f t="shared" si="5"/>
        <v>0</v>
      </c>
      <c r="R141" s="15">
        <f t="shared" si="6"/>
        <v>0</v>
      </c>
      <c r="S141" s="15"/>
      <c r="T141" s="15"/>
    </row>
    <row r="142" ht="12.75" customHeight="1">
      <c r="B142" s="12">
        <v>43680.0</v>
      </c>
      <c r="C142" s="19" t="s">
        <v>39</v>
      </c>
      <c r="D142" s="19" t="s">
        <v>76</v>
      </c>
      <c r="E142" s="19">
        <v>0.0</v>
      </c>
      <c r="F142" s="15">
        <v>0.0</v>
      </c>
      <c r="G142" s="20">
        <v>0.0</v>
      </c>
      <c r="H142" s="19">
        <v>0.0</v>
      </c>
      <c r="I142" s="19">
        <v>0.0</v>
      </c>
      <c r="J142" s="15">
        <v>0.0</v>
      </c>
      <c r="K142" s="15">
        <v>0.0</v>
      </c>
      <c r="L142" s="15">
        <f t="shared" si="1"/>
        <v>0</v>
      </c>
      <c r="M142" s="15">
        <f t="shared" si="2"/>
        <v>0</v>
      </c>
      <c r="N142" s="15">
        <f>MAX(0,M142*VLOOKUP(C142,'Таблица (Плотность нефти)'!$B$3:$C$10,2,FALSE)-R142)</f>
        <v>0</v>
      </c>
      <c r="O142" s="15">
        <f t="shared" si="3"/>
        <v>0</v>
      </c>
      <c r="P142" s="15">
        <f t="shared" si="4"/>
        <v>0</v>
      </c>
      <c r="Q142" s="15">
        <f t="shared" si="5"/>
        <v>0</v>
      </c>
      <c r="R142" s="15">
        <f t="shared" si="6"/>
        <v>0</v>
      </c>
      <c r="S142" s="15"/>
      <c r="T142" s="15"/>
    </row>
    <row r="143" ht="12.75" customHeight="1">
      <c r="B143" s="12">
        <v>43680.0</v>
      </c>
      <c r="C143" s="19" t="s">
        <v>39</v>
      </c>
      <c r="D143" s="19" t="s">
        <v>77</v>
      </c>
      <c r="E143" s="19">
        <v>0.0</v>
      </c>
      <c r="F143" s="15">
        <v>0.0</v>
      </c>
      <c r="G143" s="20">
        <v>0.0</v>
      </c>
      <c r="H143" s="19">
        <v>0.0</v>
      </c>
      <c r="I143" s="19">
        <v>0.0</v>
      </c>
      <c r="J143" s="15">
        <v>0.0</v>
      </c>
      <c r="K143" s="15">
        <v>0.0</v>
      </c>
      <c r="L143" s="15">
        <f t="shared" si="1"/>
        <v>0</v>
      </c>
      <c r="M143" s="15">
        <f t="shared" si="2"/>
        <v>0</v>
      </c>
      <c r="N143" s="15">
        <f>MAX(0,M143*VLOOKUP(C143,'Таблица (Плотность нефти)'!$B$3:$C$10,2,FALSE)-R143)</f>
        <v>0</v>
      </c>
      <c r="O143" s="15">
        <f t="shared" si="3"/>
        <v>0</v>
      </c>
      <c r="P143" s="15">
        <f t="shared" si="4"/>
        <v>0</v>
      </c>
      <c r="Q143" s="15">
        <f t="shared" si="5"/>
        <v>0</v>
      </c>
      <c r="R143" s="15">
        <f t="shared" si="6"/>
        <v>0</v>
      </c>
      <c r="S143" s="15"/>
      <c r="T143" s="15"/>
    </row>
    <row r="144" ht="12.75" customHeight="1">
      <c r="B144" s="12">
        <v>43680.0</v>
      </c>
      <c r="C144" s="19" t="s">
        <v>39</v>
      </c>
      <c r="D144" s="19" t="s">
        <v>78</v>
      </c>
      <c r="E144" s="19">
        <v>0.0</v>
      </c>
      <c r="F144" s="15">
        <v>0.0</v>
      </c>
      <c r="G144" s="20">
        <v>0.0</v>
      </c>
      <c r="H144" s="19">
        <v>0.0</v>
      </c>
      <c r="I144" s="19">
        <v>0.0</v>
      </c>
      <c r="J144" s="15">
        <v>0.0</v>
      </c>
      <c r="K144" s="15">
        <v>0.0</v>
      </c>
      <c r="L144" s="15">
        <f t="shared" si="1"/>
        <v>0</v>
      </c>
      <c r="M144" s="15">
        <f t="shared" si="2"/>
        <v>0</v>
      </c>
      <c r="N144" s="15">
        <f>MAX(0,M144*VLOOKUP(C144,'Таблица (Плотность нефти)'!$B$3:$C$10,2,FALSE)-R144)</f>
        <v>0</v>
      </c>
      <c r="O144" s="15">
        <f t="shared" si="3"/>
        <v>0</v>
      </c>
      <c r="P144" s="15">
        <f t="shared" si="4"/>
        <v>0</v>
      </c>
      <c r="Q144" s="15">
        <f t="shared" si="5"/>
        <v>0</v>
      </c>
      <c r="R144" s="15">
        <f t="shared" si="6"/>
        <v>0</v>
      </c>
      <c r="S144" s="15"/>
      <c r="T144" s="15"/>
    </row>
    <row r="145" ht="12.75" customHeight="1">
      <c r="B145" s="12">
        <v>43680.0</v>
      </c>
      <c r="C145" s="19" t="s">
        <v>39</v>
      </c>
      <c r="D145" s="19" t="s">
        <v>79</v>
      </c>
      <c r="E145" s="19">
        <v>0.0</v>
      </c>
      <c r="F145" s="15">
        <v>0.0</v>
      </c>
      <c r="G145" s="20">
        <v>0.0</v>
      </c>
      <c r="H145" s="19">
        <v>0.0</v>
      </c>
      <c r="I145" s="19">
        <v>0.0</v>
      </c>
      <c r="J145" s="15">
        <v>0.0</v>
      </c>
      <c r="K145" s="15">
        <v>0.0</v>
      </c>
      <c r="L145" s="15">
        <f t="shared" si="1"/>
        <v>0</v>
      </c>
      <c r="M145" s="15">
        <f t="shared" si="2"/>
        <v>0</v>
      </c>
      <c r="N145" s="15">
        <f>MAX(0,M145*VLOOKUP(C145,'Таблица (Плотность нефти)'!$B$3:$C$10,2,FALSE)-R145)</f>
        <v>0</v>
      </c>
      <c r="O145" s="15">
        <f t="shared" si="3"/>
        <v>0</v>
      </c>
      <c r="P145" s="15">
        <f t="shared" si="4"/>
        <v>0</v>
      </c>
      <c r="Q145" s="15">
        <f t="shared" si="5"/>
        <v>0</v>
      </c>
      <c r="R145" s="15">
        <f t="shared" si="6"/>
        <v>0</v>
      </c>
      <c r="S145" s="15"/>
      <c r="T145" s="15"/>
    </row>
    <row r="146" ht="12.75" customHeight="1">
      <c r="B146" s="12">
        <v>43680.0</v>
      </c>
      <c r="C146" s="19" t="s">
        <v>39</v>
      </c>
      <c r="D146" s="19" t="s">
        <v>80</v>
      </c>
      <c r="E146" s="19">
        <v>0.0</v>
      </c>
      <c r="F146" s="15">
        <v>0.0</v>
      </c>
      <c r="G146" s="20">
        <v>0.0</v>
      </c>
      <c r="H146" s="19">
        <v>0.0</v>
      </c>
      <c r="I146" s="19">
        <v>0.0</v>
      </c>
      <c r="J146" s="15">
        <v>0.0</v>
      </c>
      <c r="K146" s="15">
        <v>0.0</v>
      </c>
      <c r="L146" s="15">
        <f t="shared" si="1"/>
        <v>0</v>
      </c>
      <c r="M146" s="15">
        <f t="shared" si="2"/>
        <v>0</v>
      </c>
      <c r="N146" s="15">
        <f>MAX(0,M146*VLOOKUP(C146,'Таблица (Плотность нефти)'!$B$3:$C$10,2,FALSE)-R146)</f>
        <v>0</v>
      </c>
      <c r="O146" s="15">
        <f t="shared" si="3"/>
        <v>0</v>
      </c>
      <c r="P146" s="15">
        <f t="shared" si="4"/>
        <v>0</v>
      </c>
      <c r="Q146" s="15">
        <f t="shared" si="5"/>
        <v>0</v>
      </c>
      <c r="R146" s="15">
        <f t="shared" si="6"/>
        <v>0</v>
      </c>
      <c r="S146" s="15"/>
      <c r="T146" s="15"/>
    </row>
    <row r="147" ht="12.75" customHeight="1">
      <c r="B147" s="12">
        <v>43680.0</v>
      </c>
      <c r="C147" s="19" t="s">
        <v>39</v>
      </c>
      <c r="D147" s="19" t="s">
        <v>81</v>
      </c>
      <c r="E147" s="19">
        <v>0.0</v>
      </c>
      <c r="F147" s="15">
        <v>0.0</v>
      </c>
      <c r="G147" s="20">
        <v>0.0</v>
      </c>
      <c r="H147" s="19">
        <v>0.0</v>
      </c>
      <c r="I147" s="19">
        <v>0.0</v>
      </c>
      <c r="J147" s="15">
        <v>0.0</v>
      </c>
      <c r="K147" s="15">
        <v>0.0</v>
      </c>
      <c r="L147" s="15">
        <f t="shared" si="1"/>
        <v>0</v>
      </c>
      <c r="M147" s="15">
        <f t="shared" si="2"/>
        <v>0</v>
      </c>
      <c r="N147" s="15">
        <f>MAX(0,M147*VLOOKUP(C147,'Таблица (Плотность нефти)'!$B$3:$C$10,2,FALSE)-R147)</f>
        <v>0</v>
      </c>
      <c r="O147" s="15">
        <f t="shared" si="3"/>
        <v>0</v>
      </c>
      <c r="P147" s="15">
        <f t="shared" si="4"/>
        <v>0</v>
      </c>
      <c r="Q147" s="15">
        <f t="shared" si="5"/>
        <v>0</v>
      </c>
      <c r="R147" s="15">
        <f t="shared" si="6"/>
        <v>0</v>
      </c>
      <c r="S147" s="15"/>
      <c r="T147" s="15"/>
    </row>
    <row r="148" ht="12.75" customHeight="1">
      <c r="B148" s="12">
        <v>43680.0</v>
      </c>
      <c r="C148" s="19" t="s">
        <v>39</v>
      </c>
      <c r="D148" s="19" t="s">
        <v>82</v>
      </c>
      <c r="E148" s="19">
        <v>10.0</v>
      </c>
      <c r="F148" s="15">
        <v>3.735165801048131</v>
      </c>
      <c r="G148" s="20">
        <v>1.4590396986034055</v>
      </c>
      <c r="H148" s="19">
        <v>0.0</v>
      </c>
      <c r="I148" s="19">
        <v>0.0</v>
      </c>
      <c r="J148" s="15">
        <v>5.86966420643426</v>
      </c>
      <c r="K148" s="15">
        <v>5.666430310723931</v>
      </c>
      <c r="L148" s="15">
        <f t="shared" si="1"/>
        <v>8.964397923</v>
      </c>
      <c r="M148" s="15">
        <f t="shared" si="2"/>
        <v>8.833603798</v>
      </c>
      <c r="N148" s="15">
        <f>MAX(0,M148*VLOOKUP(C148,'Таблица (Плотность нефти)'!$B$3:$C$10,2,FALSE)-R148)</f>
        <v>7.102217454</v>
      </c>
      <c r="O148" s="15">
        <f t="shared" si="3"/>
        <v>7.233011578</v>
      </c>
      <c r="P148" s="15">
        <f t="shared" si="4"/>
        <v>56.37978785</v>
      </c>
      <c r="Q148" s="15">
        <f t="shared" si="5"/>
        <v>0</v>
      </c>
      <c r="R148" s="15">
        <f t="shared" si="6"/>
        <v>0</v>
      </c>
      <c r="S148" s="15"/>
      <c r="T148" s="15"/>
    </row>
    <row r="149" ht="12.75" customHeight="1">
      <c r="B149" s="12">
        <v>43680.0</v>
      </c>
      <c r="C149" s="19" t="s">
        <v>39</v>
      </c>
      <c r="D149" s="19" t="s">
        <v>83</v>
      </c>
      <c r="E149" s="19">
        <v>24.0</v>
      </c>
      <c r="F149" s="15">
        <v>37.76152682956243</v>
      </c>
      <c r="G149" s="20">
        <v>0.8636260411931209</v>
      </c>
      <c r="H149" s="19">
        <v>0.0</v>
      </c>
      <c r="I149" s="19">
        <v>0.0</v>
      </c>
      <c r="J149" s="15">
        <v>33.73391927407299</v>
      </c>
      <c r="K149" s="15">
        <v>32.72318573922195</v>
      </c>
      <c r="L149" s="15">
        <f t="shared" si="1"/>
        <v>37.76152683</v>
      </c>
      <c r="M149" s="15">
        <f t="shared" si="2"/>
        <v>37.43540845</v>
      </c>
      <c r="N149" s="15">
        <f>MAX(0,M149*VLOOKUP(C149,'Таблица (Плотность нефти)'!$B$3:$C$10,2,FALSE)-R149)</f>
        <v>30.09806839</v>
      </c>
      <c r="O149" s="15">
        <f t="shared" si="3"/>
        <v>30.42418677</v>
      </c>
      <c r="P149" s="15">
        <f t="shared" si="4"/>
        <v>237.4935707</v>
      </c>
      <c r="Q149" s="15">
        <f t="shared" si="5"/>
        <v>0</v>
      </c>
      <c r="R149" s="15">
        <f t="shared" si="6"/>
        <v>0</v>
      </c>
      <c r="S149" s="15"/>
      <c r="T149" s="15"/>
    </row>
    <row r="150" ht="12.75" customHeight="1">
      <c r="B150" s="12">
        <v>43680.0</v>
      </c>
      <c r="C150" s="19" t="s">
        <v>39</v>
      </c>
      <c r="D150" s="19" t="s">
        <v>84</v>
      </c>
      <c r="E150" s="19">
        <v>0.0</v>
      </c>
      <c r="F150" s="15">
        <v>0.0</v>
      </c>
      <c r="G150" s="20">
        <v>0.0</v>
      </c>
      <c r="H150" s="19">
        <v>0.0</v>
      </c>
      <c r="I150" s="19">
        <v>0.0</v>
      </c>
      <c r="J150" s="15">
        <v>0.0</v>
      </c>
      <c r="K150" s="15">
        <v>0.0</v>
      </c>
      <c r="L150" s="15">
        <f t="shared" si="1"/>
        <v>0</v>
      </c>
      <c r="M150" s="15">
        <f t="shared" si="2"/>
        <v>0</v>
      </c>
      <c r="N150" s="15">
        <f>MAX(0,M150*VLOOKUP(C150,'Таблица (Плотность нефти)'!$B$3:$C$10,2,FALSE)-R150)</f>
        <v>0</v>
      </c>
      <c r="O150" s="15">
        <f t="shared" si="3"/>
        <v>0</v>
      </c>
      <c r="P150" s="15">
        <f t="shared" si="4"/>
        <v>0</v>
      </c>
      <c r="Q150" s="15">
        <f t="shared" si="5"/>
        <v>0</v>
      </c>
      <c r="R150" s="15">
        <f t="shared" si="6"/>
        <v>0</v>
      </c>
      <c r="S150" s="15"/>
      <c r="T150" s="15"/>
    </row>
    <row r="151" ht="12.75" customHeight="1">
      <c r="B151" s="12">
        <v>43680.0</v>
      </c>
      <c r="C151" s="19" t="s">
        <v>39</v>
      </c>
      <c r="D151" s="19" t="s">
        <v>85</v>
      </c>
      <c r="E151" s="19">
        <v>8.0</v>
      </c>
      <c r="F151" s="15">
        <v>2.7166258952649733</v>
      </c>
      <c r="G151" s="20">
        <v>0.8999999999999999</v>
      </c>
      <c r="H151" s="19">
        <v>0.0</v>
      </c>
      <c r="I151" s="19">
        <v>0.0</v>
      </c>
      <c r="J151" s="15">
        <v>5.940641835108463</v>
      </c>
      <c r="K151" s="15">
        <v>5.874287696035513</v>
      </c>
      <c r="L151" s="15">
        <f t="shared" si="1"/>
        <v>8.149877686</v>
      </c>
      <c r="M151" s="15">
        <f t="shared" si="2"/>
        <v>8.076528787</v>
      </c>
      <c r="N151" s="15">
        <f>MAX(0,M151*VLOOKUP(C151,'Таблица (Плотность нефти)'!$B$3:$C$10,2,FALSE)-R151)</f>
        <v>6.493529144</v>
      </c>
      <c r="O151" s="15">
        <f t="shared" si="3"/>
        <v>6.566878044</v>
      </c>
      <c r="P151" s="15">
        <f t="shared" si="4"/>
        <v>51.25702573</v>
      </c>
      <c r="Q151" s="15">
        <f t="shared" si="5"/>
        <v>0</v>
      </c>
      <c r="R151" s="15">
        <f t="shared" si="6"/>
        <v>0</v>
      </c>
      <c r="S151" s="15"/>
      <c r="T151" s="15"/>
    </row>
    <row r="152" ht="12.75" customHeight="1">
      <c r="B152" s="12">
        <v>43680.0</v>
      </c>
      <c r="C152" s="19" t="s">
        <v>39</v>
      </c>
      <c r="D152" s="19" t="s">
        <v>86</v>
      </c>
      <c r="E152" s="19">
        <v>22.0</v>
      </c>
      <c r="F152" s="15">
        <v>24.805626806527666</v>
      </c>
      <c r="G152" s="20">
        <v>1.7567465273085134</v>
      </c>
      <c r="H152" s="19">
        <v>0.0</v>
      </c>
      <c r="I152" s="19">
        <v>0.0</v>
      </c>
      <c r="J152" s="15">
        <v>25.50469722894551</v>
      </c>
      <c r="K152" s="15">
        <v>24.44101068786525</v>
      </c>
      <c r="L152" s="15">
        <f t="shared" si="1"/>
        <v>27.06068379</v>
      </c>
      <c r="M152" s="15">
        <f t="shared" si="2"/>
        <v>26.58529617</v>
      </c>
      <c r="N152" s="15">
        <f>MAX(0,M152*VLOOKUP(C152,'Таблица (Плотность нефти)'!$B$3:$C$10,2,FALSE)-R152)</f>
        <v>21.37457812</v>
      </c>
      <c r="O152" s="15">
        <f t="shared" si="3"/>
        <v>21.84996574</v>
      </c>
      <c r="P152" s="15">
        <f t="shared" si="4"/>
        <v>170.1927586</v>
      </c>
      <c r="Q152" s="15">
        <f t="shared" si="5"/>
        <v>0</v>
      </c>
      <c r="R152" s="15">
        <f t="shared" si="6"/>
        <v>0</v>
      </c>
      <c r="S152" s="15"/>
      <c r="T152" s="15"/>
    </row>
    <row r="153" ht="12.75" customHeight="1">
      <c r="B153" s="12">
        <v>43680.0</v>
      </c>
      <c r="C153" s="19" t="s">
        <v>41</v>
      </c>
      <c r="D153" s="19" t="s">
        <v>87</v>
      </c>
      <c r="E153" s="19">
        <v>0.0</v>
      </c>
      <c r="F153" s="15">
        <v>0.0</v>
      </c>
      <c r="G153" s="20">
        <v>0.0</v>
      </c>
      <c r="H153" s="19">
        <v>0.0</v>
      </c>
      <c r="I153" s="19">
        <v>0.0</v>
      </c>
      <c r="J153" s="15">
        <v>0.0</v>
      </c>
      <c r="K153" s="15">
        <v>0.0</v>
      </c>
      <c r="L153" s="15">
        <f t="shared" si="1"/>
        <v>0</v>
      </c>
      <c r="M153" s="15">
        <f t="shared" si="2"/>
        <v>0</v>
      </c>
      <c r="N153" s="15">
        <f>MAX(0,M153*VLOOKUP(C153,'Таблица (Плотность нефти)'!$B$3:$C$10,2,FALSE)-R153)</f>
        <v>0</v>
      </c>
      <c r="O153" s="15">
        <f t="shared" si="3"/>
        <v>0</v>
      </c>
      <c r="P153" s="15">
        <f t="shared" si="4"/>
        <v>0</v>
      </c>
      <c r="Q153" s="15">
        <f t="shared" si="5"/>
        <v>0</v>
      </c>
      <c r="R153" s="15">
        <f t="shared" si="6"/>
        <v>0</v>
      </c>
      <c r="S153" s="15"/>
      <c r="T153" s="15"/>
    </row>
    <row r="154" ht="12.75" customHeight="1">
      <c r="B154" s="12">
        <v>43680.0</v>
      </c>
      <c r="C154" s="19" t="s">
        <v>41</v>
      </c>
      <c r="D154" s="19" t="s">
        <v>88</v>
      </c>
      <c r="E154" s="19">
        <v>24.0</v>
      </c>
      <c r="F154" s="15">
        <v>106.38611700598803</v>
      </c>
      <c r="G154" s="20">
        <v>0.12</v>
      </c>
      <c r="H154" s="19">
        <v>0.0</v>
      </c>
      <c r="I154" s="19">
        <v>0.0</v>
      </c>
      <c r="J154" s="15">
        <v>92.16905748030679</v>
      </c>
      <c r="K154" s="15">
        <v>90.10614002665687</v>
      </c>
      <c r="L154" s="15">
        <f t="shared" si="1"/>
        <v>106.386117</v>
      </c>
      <c r="M154" s="15">
        <f t="shared" si="2"/>
        <v>106.2584537</v>
      </c>
      <c r="N154" s="15">
        <f>MAX(0,M154*VLOOKUP(C154,'Таблица (Плотность нефти)'!$B$3:$C$10,2,FALSE)-R154)</f>
        <v>88.72580881</v>
      </c>
      <c r="O154" s="15">
        <f t="shared" si="3"/>
        <v>88.85347215</v>
      </c>
      <c r="P154" s="15">
        <f t="shared" si="4"/>
        <v>669.0942057</v>
      </c>
      <c r="Q154" s="15">
        <f t="shared" si="5"/>
        <v>0</v>
      </c>
      <c r="R154" s="15">
        <f t="shared" si="6"/>
        <v>0</v>
      </c>
      <c r="S154" s="15"/>
      <c r="T154" s="15"/>
    </row>
    <row r="155" ht="12.75" customHeight="1">
      <c r="B155" s="24">
        <v>43680.0</v>
      </c>
      <c r="C155" s="25" t="s">
        <v>41</v>
      </c>
      <c r="D155" s="25" t="s">
        <v>89</v>
      </c>
      <c r="E155" s="25">
        <v>0.0</v>
      </c>
      <c r="F155" s="26">
        <v>0.0</v>
      </c>
      <c r="G155" s="32">
        <v>90.0</v>
      </c>
      <c r="H155" s="25">
        <v>0.0</v>
      </c>
      <c r="I155" s="25">
        <v>0.0</v>
      </c>
      <c r="J155" s="26">
        <v>0.0</v>
      </c>
      <c r="K155" s="26">
        <v>0.0</v>
      </c>
      <c r="L155" s="26">
        <f t="shared" si="1"/>
        <v>0</v>
      </c>
      <c r="M155" s="26">
        <f t="shared" si="2"/>
        <v>0</v>
      </c>
      <c r="N155" s="26">
        <f>MAX(0,M155*VLOOKUP(C155,'Таблица (Плотность нефти)'!$B$3:$C$10,2,FALSE)-R155)</f>
        <v>0</v>
      </c>
      <c r="O155" s="26">
        <f t="shared" si="3"/>
        <v>0</v>
      </c>
      <c r="P155" s="26">
        <f t="shared" si="4"/>
        <v>0</v>
      </c>
      <c r="Q155" s="26">
        <f t="shared" si="5"/>
        <v>0</v>
      </c>
      <c r="R155" s="26">
        <f t="shared" si="6"/>
        <v>0</v>
      </c>
      <c r="S155" s="26"/>
      <c r="T155" s="26"/>
    </row>
    <row r="156" ht="12.75" customHeight="1">
      <c r="B156" s="3">
        <v>43681.0</v>
      </c>
      <c r="C156" s="5" t="s">
        <v>31</v>
      </c>
      <c r="D156" s="5" t="s">
        <v>33</v>
      </c>
      <c r="E156" s="5">
        <v>0.0</v>
      </c>
      <c r="F156" s="7">
        <v>0.0</v>
      </c>
      <c r="G156" s="8">
        <v>0.0</v>
      </c>
      <c r="H156" s="5">
        <v>0.0</v>
      </c>
      <c r="I156" s="5">
        <v>0.0</v>
      </c>
      <c r="J156" s="7">
        <v>0.0</v>
      </c>
      <c r="K156" s="7">
        <v>0.0</v>
      </c>
      <c r="L156" s="7">
        <f t="shared" si="1"/>
        <v>0</v>
      </c>
      <c r="M156" s="7">
        <f t="shared" si="2"/>
        <v>0</v>
      </c>
      <c r="N156" s="7">
        <f>MAX(0,M156*VLOOKUP(C156,'Таблица (Плотность нефти)'!$B$3:$C$10,2,FALSE)-R156)</f>
        <v>0</v>
      </c>
      <c r="O156" s="7">
        <f t="shared" si="3"/>
        <v>0</v>
      </c>
      <c r="P156" s="7">
        <f t="shared" si="4"/>
        <v>0</v>
      </c>
      <c r="Q156" s="17">
        <f t="shared" si="5"/>
        <v>0</v>
      </c>
      <c r="R156" s="7">
        <f t="shared" si="6"/>
        <v>0</v>
      </c>
      <c r="S156" s="17"/>
      <c r="T156" s="7"/>
    </row>
    <row r="157" ht="12.75" customHeight="1">
      <c r="B157" s="12">
        <v>43681.0</v>
      </c>
      <c r="C157" s="13" t="s">
        <v>32</v>
      </c>
      <c r="D157" s="13" t="s">
        <v>36</v>
      </c>
      <c r="E157" s="13">
        <v>24.0</v>
      </c>
      <c r="F157" s="14">
        <v>0.0</v>
      </c>
      <c r="G157" s="22">
        <v>0.0</v>
      </c>
      <c r="H157" s="13">
        <v>0.0</v>
      </c>
      <c r="I157" s="13">
        <v>0.0</v>
      </c>
      <c r="J157" s="14">
        <v>0.0</v>
      </c>
      <c r="K157" s="14">
        <v>0.0</v>
      </c>
      <c r="L157" s="14">
        <f t="shared" si="1"/>
        <v>0</v>
      </c>
      <c r="M157" s="14">
        <f t="shared" si="2"/>
        <v>0</v>
      </c>
      <c r="N157" s="14">
        <f>MAX(0,M157*VLOOKUP(C157,'Таблица (Плотность нефти)'!$B$3:$C$10,2,FALSE)-R157)</f>
        <v>0</v>
      </c>
      <c r="O157" s="14">
        <f t="shared" si="3"/>
        <v>0</v>
      </c>
      <c r="P157" s="14">
        <f t="shared" si="4"/>
        <v>0</v>
      </c>
      <c r="Q157" s="23">
        <f t="shared" si="5"/>
        <v>0</v>
      </c>
      <c r="R157" s="14">
        <f t="shared" si="6"/>
        <v>0</v>
      </c>
      <c r="S157" s="23"/>
      <c r="T157" s="14"/>
    </row>
    <row r="158" ht="12.75" customHeight="1">
      <c r="B158" s="12">
        <v>43681.0</v>
      </c>
      <c r="C158" s="13" t="s">
        <v>32</v>
      </c>
      <c r="D158" s="19" t="s">
        <v>40</v>
      </c>
      <c r="E158" s="19">
        <v>22.0</v>
      </c>
      <c r="F158" s="15">
        <v>11.135059233048944</v>
      </c>
      <c r="G158" s="20">
        <v>71.89116885334548</v>
      </c>
      <c r="H158" s="19">
        <v>0.0</v>
      </c>
      <c r="I158" s="19">
        <v>0.0</v>
      </c>
      <c r="J158" s="15">
        <v>10.59683108093695</v>
      </c>
      <c r="K158" s="15">
        <v>5.271610805747679</v>
      </c>
      <c r="L158" s="15">
        <f t="shared" si="1"/>
        <v>12.14733735</v>
      </c>
      <c r="M158" s="15">
        <f t="shared" si="2"/>
        <v>3.414474543</v>
      </c>
      <c r="N158" s="15">
        <f>MAX(0,M158*VLOOKUP(C158,'Таблица (Плотность нефти)'!$B$3:$C$10,2,FALSE)-R158)</f>
        <v>2.591586178</v>
      </c>
      <c r="O158" s="15">
        <f t="shared" si="3"/>
        <v>11.32444898</v>
      </c>
      <c r="P158" s="15">
        <f t="shared" si="4"/>
        <v>76.39824876</v>
      </c>
      <c r="Q158" s="30">
        <f t="shared" si="5"/>
        <v>0</v>
      </c>
      <c r="R158" s="15">
        <f t="shared" si="6"/>
        <v>0</v>
      </c>
      <c r="S158" s="30"/>
      <c r="T158" s="15"/>
    </row>
    <row r="159" ht="12.75" customHeight="1">
      <c r="B159" s="12">
        <v>43681.0</v>
      </c>
      <c r="C159" s="13" t="s">
        <v>32</v>
      </c>
      <c r="D159" s="19" t="s">
        <v>42</v>
      </c>
      <c r="E159" s="19">
        <v>0.0</v>
      </c>
      <c r="F159" s="15">
        <v>0.0</v>
      </c>
      <c r="G159" s="20">
        <v>0.0</v>
      </c>
      <c r="H159" s="19">
        <v>0.0</v>
      </c>
      <c r="I159" s="19">
        <v>0.0</v>
      </c>
      <c r="J159" s="15">
        <v>0.0</v>
      </c>
      <c r="K159" s="15">
        <v>0.0</v>
      </c>
      <c r="L159" s="15">
        <f t="shared" si="1"/>
        <v>0</v>
      </c>
      <c r="M159" s="15">
        <f t="shared" si="2"/>
        <v>0</v>
      </c>
      <c r="N159" s="15">
        <f>MAX(0,M159*VLOOKUP(C159,'Таблица (Плотность нефти)'!$B$3:$C$10,2,FALSE)-R159)</f>
        <v>0</v>
      </c>
      <c r="O159" s="15">
        <f t="shared" si="3"/>
        <v>0</v>
      </c>
      <c r="P159" s="15">
        <f t="shared" si="4"/>
        <v>0</v>
      </c>
      <c r="Q159" s="30">
        <f t="shared" si="5"/>
        <v>0</v>
      </c>
      <c r="R159" s="15">
        <f t="shared" si="6"/>
        <v>0</v>
      </c>
      <c r="S159" s="30"/>
      <c r="T159" s="15"/>
    </row>
    <row r="160" ht="12.75" customHeight="1">
      <c r="B160" s="12">
        <v>43681.0</v>
      </c>
      <c r="C160" s="13" t="s">
        <v>32</v>
      </c>
      <c r="D160" s="19" t="s">
        <v>43</v>
      </c>
      <c r="E160" s="19">
        <v>24.0</v>
      </c>
      <c r="F160" s="15">
        <v>2.6146299871058045</v>
      </c>
      <c r="G160" s="20">
        <v>72.07251615106583</v>
      </c>
      <c r="H160" s="19">
        <v>0.0</v>
      </c>
      <c r="I160" s="19">
        <v>0.0</v>
      </c>
      <c r="J160" s="15">
        <v>2.034699154863494</v>
      </c>
      <c r="K160" s="15">
        <v>0.9938515995502581</v>
      </c>
      <c r="L160" s="15">
        <f t="shared" si="1"/>
        <v>2.614629987</v>
      </c>
      <c r="M160" s="15">
        <f t="shared" si="2"/>
        <v>0.7302003674</v>
      </c>
      <c r="N160" s="15">
        <f>MAX(0,M160*VLOOKUP(C160,'Таблица (Плотность нефти)'!$B$3:$C$10,2,FALSE)-R160)</f>
        <v>0.5542220788</v>
      </c>
      <c r="O160" s="15">
        <f t="shared" si="3"/>
        <v>2.438651699</v>
      </c>
      <c r="P160" s="15">
        <f t="shared" si="4"/>
        <v>16.44419238</v>
      </c>
      <c r="Q160" s="30">
        <f t="shared" si="5"/>
        <v>0</v>
      </c>
      <c r="R160" s="15">
        <f t="shared" si="6"/>
        <v>0</v>
      </c>
      <c r="S160" s="30"/>
      <c r="T160" s="15"/>
    </row>
    <row r="161" ht="12.75" customHeight="1">
      <c r="B161" s="12">
        <v>43681.0</v>
      </c>
      <c r="C161" s="13" t="s">
        <v>32</v>
      </c>
      <c r="D161" s="19" t="s">
        <v>44</v>
      </c>
      <c r="E161" s="19">
        <v>24.0</v>
      </c>
      <c r="F161" s="15">
        <v>2.60101730546904</v>
      </c>
      <c r="G161" s="20">
        <v>72.43521074650653</v>
      </c>
      <c r="H161" s="19">
        <v>0.0</v>
      </c>
      <c r="I161" s="19">
        <v>0.0</v>
      </c>
      <c r="J161" s="15">
        <v>2.7007414829336467</v>
      </c>
      <c r="K161" s="15">
        <v>1.3144340622577921</v>
      </c>
      <c r="L161" s="15">
        <f t="shared" si="1"/>
        <v>2.601017305</v>
      </c>
      <c r="M161" s="15">
        <f t="shared" si="2"/>
        <v>0.7169649387</v>
      </c>
      <c r="N161" s="15">
        <f>MAX(0,M161*VLOOKUP(C161,'Таблица (Плотность нефти)'!$B$3:$C$10,2,FALSE)-R161)</f>
        <v>0.5441763885</v>
      </c>
      <c r="O161" s="15">
        <f t="shared" si="3"/>
        <v>2.428228755</v>
      </c>
      <c r="P161" s="15">
        <f t="shared" si="4"/>
        <v>16.35857814</v>
      </c>
      <c r="Q161" s="30">
        <f t="shared" si="5"/>
        <v>0</v>
      </c>
      <c r="R161" s="15">
        <f t="shared" si="6"/>
        <v>0</v>
      </c>
      <c r="S161" s="30"/>
      <c r="T161" s="15"/>
    </row>
    <row r="162" ht="12.75" customHeight="1">
      <c r="B162" s="12">
        <v>43681.0</v>
      </c>
      <c r="C162" s="13" t="s">
        <v>32</v>
      </c>
      <c r="D162" s="19" t="s">
        <v>45</v>
      </c>
      <c r="E162" s="19">
        <v>0.0</v>
      </c>
      <c r="F162" s="15">
        <v>0.0</v>
      </c>
      <c r="G162" s="20">
        <v>0.0</v>
      </c>
      <c r="H162" s="19">
        <v>0.0</v>
      </c>
      <c r="I162" s="19">
        <v>0.0</v>
      </c>
      <c r="J162" s="15">
        <v>0.0</v>
      </c>
      <c r="K162" s="15">
        <v>0.0</v>
      </c>
      <c r="L162" s="15">
        <f t="shared" si="1"/>
        <v>0</v>
      </c>
      <c r="M162" s="15">
        <f t="shared" si="2"/>
        <v>0</v>
      </c>
      <c r="N162" s="15">
        <f>MAX(0,M162*VLOOKUP(C162,'Таблица (Плотность нефти)'!$B$3:$C$10,2,FALSE)-R162)</f>
        <v>0</v>
      </c>
      <c r="O162" s="15">
        <f t="shared" si="3"/>
        <v>0</v>
      </c>
      <c r="P162" s="15">
        <f t="shared" si="4"/>
        <v>0</v>
      </c>
      <c r="Q162" s="30">
        <f t="shared" si="5"/>
        <v>0</v>
      </c>
      <c r="R162" s="15">
        <f t="shared" si="6"/>
        <v>0</v>
      </c>
      <c r="S162" s="30"/>
      <c r="T162" s="15"/>
    </row>
    <row r="163" ht="12.75" customHeight="1">
      <c r="B163" s="12">
        <v>43681.0</v>
      </c>
      <c r="C163" s="13" t="s">
        <v>32</v>
      </c>
      <c r="D163" s="19" t="s">
        <v>46</v>
      </c>
      <c r="E163" s="19">
        <v>0.0</v>
      </c>
      <c r="F163" s="15">
        <v>0.0</v>
      </c>
      <c r="G163" s="20">
        <v>0.0</v>
      </c>
      <c r="H163" s="19">
        <v>0.0</v>
      </c>
      <c r="I163" s="19">
        <v>0.0</v>
      </c>
      <c r="J163" s="15">
        <v>0.0</v>
      </c>
      <c r="K163" s="15">
        <v>0.0</v>
      </c>
      <c r="L163" s="15">
        <f t="shared" si="1"/>
        <v>0</v>
      </c>
      <c r="M163" s="15">
        <f t="shared" si="2"/>
        <v>0</v>
      </c>
      <c r="N163" s="15">
        <f>MAX(0,M163*VLOOKUP(C163,'Таблица (Плотность нефти)'!$B$3:$C$10,2,FALSE)-R163)</f>
        <v>0</v>
      </c>
      <c r="O163" s="15">
        <f t="shared" si="3"/>
        <v>0</v>
      </c>
      <c r="P163" s="15">
        <f t="shared" si="4"/>
        <v>0</v>
      </c>
      <c r="Q163" s="30">
        <f t="shared" si="5"/>
        <v>0</v>
      </c>
      <c r="R163" s="15">
        <f t="shared" si="6"/>
        <v>0</v>
      </c>
      <c r="S163" s="30"/>
      <c r="T163" s="15"/>
    </row>
    <row r="164" ht="12.75" customHeight="1">
      <c r="B164" s="12">
        <v>43681.0</v>
      </c>
      <c r="C164" s="19" t="s">
        <v>34</v>
      </c>
      <c r="D164" s="19" t="s">
        <v>47</v>
      </c>
      <c r="E164" s="19">
        <v>0.0</v>
      </c>
      <c r="F164" s="15">
        <v>0.0</v>
      </c>
      <c r="G164" s="20">
        <v>0.0</v>
      </c>
      <c r="H164" s="19">
        <v>0.0</v>
      </c>
      <c r="I164" s="19">
        <v>0.0</v>
      </c>
      <c r="J164" s="15">
        <v>0.0</v>
      </c>
      <c r="K164" s="15">
        <v>0.0</v>
      </c>
      <c r="L164" s="15">
        <f t="shared" si="1"/>
        <v>0</v>
      </c>
      <c r="M164" s="15">
        <f t="shared" si="2"/>
        <v>0</v>
      </c>
      <c r="N164" s="15">
        <f>MAX(0,M164*VLOOKUP(C164,'Таблица (Плотность нефти)'!$B$3:$C$10,2,FALSE)-R164)</f>
        <v>0</v>
      </c>
      <c r="O164" s="15">
        <f t="shared" si="3"/>
        <v>0</v>
      </c>
      <c r="P164" s="15">
        <f t="shared" si="4"/>
        <v>0</v>
      </c>
      <c r="Q164" s="15">
        <f t="shared" si="5"/>
        <v>0</v>
      </c>
      <c r="R164" s="15">
        <f t="shared" si="6"/>
        <v>0</v>
      </c>
      <c r="S164" s="15"/>
      <c r="T164" s="15"/>
    </row>
    <row r="165" ht="12.75" customHeight="1">
      <c r="B165" s="12">
        <v>43681.0</v>
      </c>
      <c r="C165" s="19" t="s">
        <v>35</v>
      </c>
      <c r="D165" s="19" t="s">
        <v>48</v>
      </c>
      <c r="E165" s="19">
        <v>24.0</v>
      </c>
      <c r="F165" s="15">
        <v>13.222561868391862</v>
      </c>
      <c r="G165" s="20">
        <v>40.01211378049469</v>
      </c>
      <c r="H165" s="19">
        <v>0.0</v>
      </c>
      <c r="I165" s="19">
        <v>0.0</v>
      </c>
      <c r="J165" s="15">
        <v>9.249822101489116</v>
      </c>
      <c r="K165" s="15">
        <v>6.035673339872731</v>
      </c>
      <c r="L165" s="15">
        <f t="shared" si="1"/>
        <v>13.22256187</v>
      </c>
      <c r="M165" s="15">
        <f t="shared" si="2"/>
        <v>7.931935369</v>
      </c>
      <c r="N165" s="15">
        <f>MAX(0,M165*VLOOKUP(C165,'Таблица (Плотность нефти)'!$B$3:$C$10,2,FALSE)-R165)</f>
        <v>6.377276037</v>
      </c>
      <c r="O165" s="15">
        <f t="shared" si="3"/>
        <v>11.66790254</v>
      </c>
      <c r="P165" s="15">
        <f t="shared" si="4"/>
        <v>83.16065836</v>
      </c>
      <c r="Q165" s="38">
        <f t="shared" si="5"/>
        <v>0</v>
      </c>
      <c r="R165" s="15">
        <f t="shared" si="6"/>
        <v>0</v>
      </c>
      <c r="S165" s="38"/>
      <c r="T165" s="15"/>
    </row>
    <row r="166" ht="12.75" customHeight="1">
      <c r="B166" s="12">
        <v>43681.0</v>
      </c>
      <c r="C166" s="19" t="s">
        <v>35</v>
      </c>
      <c r="D166" s="19" t="s">
        <v>49</v>
      </c>
      <c r="E166" s="19">
        <v>24.0</v>
      </c>
      <c r="F166" s="15">
        <v>9.049706820238676</v>
      </c>
      <c r="G166" s="20">
        <v>39.09393184856349</v>
      </c>
      <c r="H166" s="19">
        <v>0.0</v>
      </c>
      <c r="I166" s="19">
        <v>0.0</v>
      </c>
      <c r="J166" s="15">
        <v>7.942494796291573</v>
      </c>
      <c r="K166" s="15">
        <v>5.279965072274945</v>
      </c>
      <c r="L166" s="15">
        <f t="shared" si="1"/>
        <v>9.04970682</v>
      </c>
      <c r="M166" s="15">
        <f t="shared" si="2"/>
        <v>5.511820603</v>
      </c>
      <c r="N166" s="15">
        <f>MAX(0,M166*VLOOKUP(C166,'Таблица (Плотность нефти)'!$B$3:$C$10,2,FALSE)-R166)</f>
        <v>4.431503765</v>
      </c>
      <c r="O166" s="15">
        <f t="shared" si="3"/>
        <v>7.969389982</v>
      </c>
      <c r="P166" s="15">
        <f t="shared" si="4"/>
        <v>56.9163211</v>
      </c>
      <c r="Q166" s="15">
        <f t="shared" si="5"/>
        <v>0</v>
      </c>
      <c r="R166" s="15">
        <f t="shared" si="6"/>
        <v>0</v>
      </c>
      <c r="S166" s="15"/>
      <c r="T166" s="15"/>
    </row>
    <row r="167" ht="12.75" customHeight="1">
      <c r="B167" s="12">
        <v>43681.0</v>
      </c>
      <c r="C167" s="19" t="s">
        <v>35</v>
      </c>
      <c r="D167" s="19" t="s">
        <v>50</v>
      </c>
      <c r="E167" s="19">
        <v>24.0</v>
      </c>
      <c r="F167" s="15">
        <v>24.338456311603437</v>
      </c>
      <c r="G167" s="20">
        <v>38.78787120458642</v>
      </c>
      <c r="H167" s="19">
        <v>0.0</v>
      </c>
      <c r="I167" s="19">
        <v>0.0</v>
      </c>
      <c r="J167" s="15">
        <v>21.86143418171704</v>
      </c>
      <c r="K167" s="15">
        <v>14.424796219975049</v>
      </c>
      <c r="L167" s="15">
        <f t="shared" si="1"/>
        <v>24.33845631</v>
      </c>
      <c r="M167" s="15">
        <f t="shared" si="2"/>
        <v>14.89808722</v>
      </c>
      <c r="N167" s="15">
        <f>MAX(0,M167*VLOOKUP(C167,'Таблица (Плотность нефти)'!$B$3:$C$10,2,FALSE)-R167)</f>
        <v>11.97806213</v>
      </c>
      <c r="O167" s="15">
        <f t="shared" si="3"/>
        <v>21.41843122</v>
      </c>
      <c r="P167" s="15">
        <f t="shared" si="4"/>
        <v>153.0718533</v>
      </c>
      <c r="Q167" s="15">
        <f t="shared" si="5"/>
        <v>0</v>
      </c>
      <c r="R167" s="15">
        <f t="shared" si="6"/>
        <v>0</v>
      </c>
      <c r="S167" s="15"/>
      <c r="T167" s="15"/>
    </row>
    <row r="168" ht="12.75" customHeight="1">
      <c r="B168" s="12">
        <v>43681.0</v>
      </c>
      <c r="C168" s="19" t="s">
        <v>35</v>
      </c>
      <c r="D168" s="19" t="s">
        <v>51</v>
      </c>
      <c r="E168" s="19">
        <v>0.0</v>
      </c>
      <c r="F168" s="15">
        <v>0.0</v>
      </c>
      <c r="G168" s="20">
        <v>0.0</v>
      </c>
      <c r="H168" s="19">
        <v>0.0</v>
      </c>
      <c r="I168" s="19">
        <v>0.0</v>
      </c>
      <c r="J168" s="15">
        <v>0.0</v>
      </c>
      <c r="K168" s="15">
        <v>0.0</v>
      </c>
      <c r="L168" s="15">
        <f t="shared" si="1"/>
        <v>0</v>
      </c>
      <c r="M168" s="15">
        <f t="shared" si="2"/>
        <v>0</v>
      </c>
      <c r="N168" s="15">
        <f>MAX(0,M168*VLOOKUP(C168,'Таблица (Плотность нефти)'!$B$3:$C$10,2,FALSE)-R168)</f>
        <v>0</v>
      </c>
      <c r="O168" s="15">
        <f t="shared" si="3"/>
        <v>0</v>
      </c>
      <c r="P168" s="15">
        <f t="shared" si="4"/>
        <v>0</v>
      </c>
      <c r="Q168" s="15">
        <f t="shared" si="5"/>
        <v>0</v>
      </c>
      <c r="R168" s="15">
        <f t="shared" si="6"/>
        <v>0</v>
      </c>
      <c r="S168" s="15"/>
      <c r="T168" s="15"/>
    </row>
    <row r="169" ht="12.75" customHeight="1">
      <c r="B169" s="12">
        <v>43681.0</v>
      </c>
      <c r="C169" s="19" t="s">
        <v>35</v>
      </c>
      <c r="D169" s="19" t="s">
        <v>52</v>
      </c>
      <c r="E169" s="19">
        <v>0.0</v>
      </c>
      <c r="F169" s="15">
        <v>0.0</v>
      </c>
      <c r="G169" s="20">
        <v>0.0</v>
      </c>
      <c r="H169" s="19">
        <v>0.0</v>
      </c>
      <c r="I169" s="19">
        <v>0.0</v>
      </c>
      <c r="J169" s="15">
        <v>0.0</v>
      </c>
      <c r="K169" s="15">
        <v>0.0</v>
      </c>
      <c r="L169" s="15">
        <f t="shared" si="1"/>
        <v>0</v>
      </c>
      <c r="M169" s="15">
        <f t="shared" si="2"/>
        <v>0</v>
      </c>
      <c r="N169" s="15">
        <f>MAX(0,M169*VLOOKUP(C169,'Таблица (Плотность нефти)'!$B$3:$C$10,2,FALSE)-R169)</f>
        <v>0</v>
      </c>
      <c r="O169" s="15">
        <f t="shared" si="3"/>
        <v>0</v>
      </c>
      <c r="P169" s="15">
        <f t="shared" si="4"/>
        <v>0</v>
      </c>
      <c r="Q169" s="15">
        <f t="shared" si="5"/>
        <v>0</v>
      </c>
      <c r="R169" s="15">
        <f t="shared" si="6"/>
        <v>0</v>
      </c>
      <c r="S169" s="15"/>
      <c r="T169" s="15"/>
    </row>
    <row r="170" ht="12.75" customHeight="1">
      <c r="B170" s="12">
        <v>43681.0</v>
      </c>
      <c r="C170" s="19" t="s">
        <v>35</v>
      </c>
      <c r="D170" s="19" t="s">
        <v>53</v>
      </c>
      <c r="E170" s="19">
        <v>24.0</v>
      </c>
      <c r="F170" s="15">
        <v>17.776321300500225</v>
      </c>
      <c r="G170" s="20">
        <v>43.25635660665161</v>
      </c>
      <c r="H170" s="19">
        <v>0.0</v>
      </c>
      <c r="I170" s="19">
        <v>0.0</v>
      </c>
      <c r="J170" s="15">
        <v>16.425815526884865</v>
      </c>
      <c r="K170" s="15">
        <v>9.980297532068546</v>
      </c>
      <c r="L170" s="15">
        <f t="shared" si="1"/>
        <v>17.7763213</v>
      </c>
      <c r="M170" s="15">
        <f t="shared" si="2"/>
        <v>10.08693237</v>
      </c>
      <c r="N170" s="15">
        <f>MAX(0,M170*VLOOKUP(C170,'Таблица (Плотность нефти)'!$B$3:$C$10,2,FALSE)-R170)</f>
        <v>8.109893623</v>
      </c>
      <c r="O170" s="15">
        <f t="shared" si="3"/>
        <v>15.79928256</v>
      </c>
      <c r="P170" s="15">
        <f t="shared" si="4"/>
        <v>111.8006176</v>
      </c>
      <c r="Q170" s="15">
        <f t="shared" si="5"/>
        <v>0</v>
      </c>
      <c r="R170" s="15">
        <f t="shared" si="6"/>
        <v>0</v>
      </c>
      <c r="S170" s="15"/>
      <c r="T170" s="15"/>
    </row>
    <row r="171" ht="12.75" customHeight="1">
      <c r="B171" s="12">
        <v>43681.0</v>
      </c>
      <c r="C171" s="19" t="s">
        <v>35</v>
      </c>
      <c r="D171" s="19" t="s">
        <v>54</v>
      </c>
      <c r="E171" s="19">
        <v>0.0</v>
      </c>
      <c r="F171" s="15">
        <v>0.0</v>
      </c>
      <c r="G171" s="20">
        <v>0.0</v>
      </c>
      <c r="H171" s="19">
        <v>0.0</v>
      </c>
      <c r="I171" s="19">
        <v>0.0</v>
      </c>
      <c r="J171" s="15">
        <v>0.0</v>
      </c>
      <c r="K171" s="15">
        <v>0.0</v>
      </c>
      <c r="L171" s="15">
        <f t="shared" si="1"/>
        <v>0</v>
      </c>
      <c r="M171" s="15">
        <f t="shared" si="2"/>
        <v>0</v>
      </c>
      <c r="N171" s="15">
        <f>MAX(0,M171*VLOOKUP(C171,'Таблица (Плотность нефти)'!$B$3:$C$10,2,FALSE)-R171)</f>
        <v>0</v>
      </c>
      <c r="O171" s="15">
        <f t="shared" si="3"/>
        <v>0</v>
      </c>
      <c r="P171" s="15">
        <f t="shared" si="4"/>
        <v>0</v>
      </c>
      <c r="Q171" s="15">
        <f t="shared" si="5"/>
        <v>0</v>
      </c>
      <c r="R171" s="15">
        <f t="shared" si="6"/>
        <v>0</v>
      </c>
      <c r="S171" s="15"/>
      <c r="T171" s="15"/>
    </row>
    <row r="172" ht="12.75" customHeight="1">
      <c r="B172" s="12">
        <v>43681.0</v>
      </c>
      <c r="C172" s="19" t="s">
        <v>35</v>
      </c>
      <c r="D172" s="19" t="s">
        <v>55</v>
      </c>
      <c r="E172" s="19">
        <v>24.0</v>
      </c>
      <c r="F172" s="15">
        <v>9.096414921361347</v>
      </c>
      <c r="G172" s="20">
        <v>40.86908358363047</v>
      </c>
      <c r="H172" s="19">
        <v>0.0</v>
      </c>
      <c r="I172" s="19">
        <v>0.0</v>
      </c>
      <c r="J172" s="15">
        <v>10.424538571983168</v>
      </c>
      <c r="K172" s="15">
        <v>6.665201892206188</v>
      </c>
      <c r="L172" s="15">
        <f t="shared" si="1"/>
        <v>9.096414921</v>
      </c>
      <c r="M172" s="15">
        <f t="shared" si="2"/>
        <v>5.378793504</v>
      </c>
      <c r="N172" s="15">
        <f>MAX(0,M172*VLOOKUP(C172,'Таблица (Плотность нефти)'!$B$3:$C$10,2,FALSE)-R172)</f>
        <v>4.324549977</v>
      </c>
      <c r="O172" s="15">
        <f t="shared" si="3"/>
        <v>8.042171395</v>
      </c>
      <c r="P172" s="15">
        <f t="shared" si="4"/>
        <v>57.21008236</v>
      </c>
      <c r="Q172" s="15">
        <f t="shared" si="5"/>
        <v>0</v>
      </c>
      <c r="R172" s="15">
        <f t="shared" si="6"/>
        <v>0</v>
      </c>
      <c r="S172" s="15"/>
      <c r="T172" s="15"/>
    </row>
    <row r="173" ht="12.75" customHeight="1">
      <c r="B173" s="12">
        <v>43681.0</v>
      </c>
      <c r="C173" s="19" t="s">
        <v>35</v>
      </c>
      <c r="D173" s="19" t="s">
        <v>56</v>
      </c>
      <c r="E173" s="19">
        <v>24.0</v>
      </c>
      <c r="F173" s="15">
        <v>7.405621828956794</v>
      </c>
      <c r="G173" s="20">
        <v>40.501810810858</v>
      </c>
      <c r="H173" s="19">
        <v>0.0</v>
      </c>
      <c r="I173" s="19">
        <v>0.0</v>
      </c>
      <c r="J173" s="15">
        <v>10.149026526278004</v>
      </c>
      <c r="K173" s="15">
        <v>6.486176228705273</v>
      </c>
      <c r="L173" s="15">
        <f t="shared" si="1"/>
        <v>7.405621829</v>
      </c>
      <c r="M173" s="15">
        <f t="shared" si="2"/>
        <v>4.406210886</v>
      </c>
      <c r="N173" s="15">
        <f>MAX(0,M173*VLOOKUP(C173,'Таблица (Плотность нефти)'!$B$3:$C$10,2,FALSE)-R173)</f>
        <v>3.542593553</v>
      </c>
      <c r="O173" s="15">
        <f t="shared" si="3"/>
        <v>6.542004495</v>
      </c>
      <c r="P173" s="15">
        <f t="shared" si="4"/>
        <v>46.57617737</v>
      </c>
      <c r="Q173" s="15">
        <f t="shared" si="5"/>
        <v>0</v>
      </c>
      <c r="R173" s="15">
        <f t="shared" si="6"/>
        <v>0</v>
      </c>
      <c r="S173" s="15"/>
      <c r="T173" s="15"/>
    </row>
    <row r="174" ht="12.75" customHeight="1">
      <c r="B174" s="12">
        <v>43681.0</v>
      </c>
      <c r="C174" s="19" t="s">
        <v>35</v>
      </c>
      <c r="D174" s="19" t="s">
        <v>57</v>
      </c>
      <c r="E174" s="19">
        <v>0.0</v>
      </c>
      <c r="F174" s="15">
        <v>0.0</v>
      </c>
      <c r="G174" s="20">
        <v>0.0</v>
      </c>
      <c r="H174" s="19">
        <v>0.0</v>
      </c>
      <c r="I174" s="19">
        <v>0.0</v>
      </c>
      <c r="J174" s="15">
        <v>0.0</v>
      </c>
      <c r="K174" s="15">
        <v>0.0</v>
      </c>
      <c r="L174" s="15">
        <f t="shared" si="1"/>
        <v>0</v>
      </c>
      <c r="M174" s="15">
        <f t="shared" si="2"/>
        <v>0</v>
      </c>
      <c r="N174" s="15">
        <f>MAX(0,M174*VLOOKUP(C174,'Таблица (Плотность нефти)'!$B$3:$C$10,2,FALSE)-R174)</f>
        <v>0</v>
      </c>
      <c r="O174" s="15">
        <f t="shared" si="3"/>
        <v>0</v>
      </c>
      <c r="P174" s="15">
        <f t="shared" si="4"/>
        <v>0</v>
      </c>
      <c r="Q174" s="15">
        <f t="shared" si="5"/>
        <v>0</v>
      </c>
      <c r="R174" s="15">
        <f t="shared" si="6"/>
        <v>0</v>
      </c>
      <c r="S174" s="15"/>
      <c r="T174" s="15"/>
    </row>
    <row r="175" ht="12.75" customHeight="1">
      <c r="B175" s="12">
        <v>43681.0</v>
      </c>
      <c r="C175" s="19" t="s">
        <v>37</v>
      </c>
      <c r="D175" s="19" t="s">
        <v>58</v>
      </c>
      <c r="E175" s="19">
        <v>0.0</v>
      </c>
      <c r="F175" s="15">
        <v>0.0</v>
      </c>
      <c r="G175" s="20">
        <v>0.0</v>
      </c>
      <c r="H175" s="19">
        <v>0.0</v>
      </c>
      <c r="I175" s="19">
        <v>0.0</v>
      </c>
      <c r="J175" s="15">
        <v>0.0</v>
      </c>
      <c r="K175" s="15">
        <v>0.0</v>
      </c>
      <c r="L175" s="15">
        <f t="shared" si="1"/>
        <v>0</v>
      </c>
      <c r="M175" s="15">
        <f t="shared" si="2"/>
        <v>0</v>
      </c>
      <c r="N175" s="15">
        <f>MAX(0,M175*VLOOKUP(C175,'Таблица (Плотность нефти)'!$B$3:$C$10,2,FALSE)-R175)</f>
        <v>0</v>
      </c>
      <c r="O175" s="15">
        <f t="shared" si="3"/>
        <v>0</v>
      </c>
      <c r="P175" s="15">
        <f t="shared" si="4"/>
        <v>0</v>
      </c>
      <c r="Q175" s="15">
        <f t="shared" si="5"/>
        <v>0</v>
      </c>
      <c r="R175" s="15">
        <f t="shared" si="6"/>
        <v>0</v>
      </c>
      <c r="S175" s="15"/>
      <c r="T175" s="15"/>
    </row>
    <row r="176" ht="12.75" customHeight="1">
      <c r="B176" s="12">
        <v>43681.0</v>
      </c>
      <c r="C176" s="19" t="s">
        <v>37</v>
      </c>
      <c r="D176" s="19" t="s">
        <v>59</v>
      </c>
      <c r="E176" s="19">
        <v>0.0</v>
      </c>
      <c r="F176" s="15">
        <v>0.0</v>
      </c>
      <c r="G176" s="20">
        <v>0.0</v>
      </c>
      <c r="H176" s="19">
        <v>0.0</v>
      </c>
      <c r="I176" s="19">
        <v>0.0</v>
      </c>
      <c r="J176" s="15">
        <v>0.0</v>
      </c>
      <c r="K176" s="15">
        <v>0.0</v>
      </c>
      <c r="L176" s="15">
        <f t="shared" si="1"/>
        <v>0</v>
      </c>
      <c r="M176" s="15">
        <f t="shared" si="2"/>
        <v>0</v>
      </c>
      <c r="N176" s="15">
        <f>MAX(0,M176*VLOOKUP(C176,'Таблица (Плотность нефти)'!$B$3:$C$10,2,FALSE)-R176)</f>
        <v>0</v>
      </c>
      <c r="O176" s="15">
        <f t="shared" si="3"/>
        <v>0</v>
      </c>
      <c r="P176" s="15">
        <f t="shared" si="4"/>
        <v>0</v>
      </c>
      <c r="Q176" s="15">
        <f t="shared" si="5"/>
        <v>0</v>
      </c>
      <c r="R176" s="15">
        <f t="shared" si="6"/>
        <v>0</v>
      </c>
      <c r="S176" s="15"/>
      <c r="T176" s="15"/>
    </row>
    <row r="177" ht="12.75" customHeight="1">
      <c r="B177" s="12">
        <v>43681.0</v>
      </c>
      <c r="C177" s="19" t="s">
        <v>37</v>
      </c>
      <c r="D177" s="19" t="s">
        <v>60</v>
      </c>
      <c r="E177" s="19">
        <v>0.0</v>
      </c>
      <c r="F177" s="15">
        <v>0.0</v>
      </c>
      <c r="G177" s="20">
        <v>0.0</v>
      </c>
      <c r="H177" s="19">
        <v>0.0</v>
      </c>
      <c r="I177" s="19">
        <v>0.0</v>
      </c>
      <c r="J177" s="15">
        <v>0.0</v>
      </c>
      <c r="K177" s="15">
        <v>0.0</v>
      </c>
      <c r="L177" s="15">
        <f t="shared" si="1"/>
        <v>0</v>
      </c>
      <c r="M177" s="15">
        <f t="shared" si="2"/>
        <v>0</v>
      </c>
      <c r="N177" s="15">
        <f>MAX(0,M177*VLOOKUP(C177,'Таблица (Плотность нефти)'!$B$3:$C$10,2,FALSE)-R177)</f>
        <v>0</v>
      </c>
      <c r="O177" s="15">
        <f t="shared" si="3"/>
        <v>0</v>
      </c>
      <c r="P177" s="15">
        <f t="shared" si="4"/>
        <v>0</v>
      </c>
      <c r="Q177" s="15">
        <f t="shared" si="5"/>
        <v>0</v>
      </c>
      <c r="R177" s="15">
        <f t="shared" si="6"/>
        <v>0</v>
      </c>
      <c r="S177" s="15"/>
      <c r="T177" s="15"/>
    </row>
    <row r="178" ht="12.75" customHeight="1">
      <c r="B178" s="12">
        <v>43681.0</v>
      </c>
      <c r="C178" s="19" t="s">
        <v>37</v>
      </c>
      <c r="D178" s="19" t="s">
        <v>61</v>
      </c>
      <c r="E178" s="19">
        <v>0.0</v>
      </c>
      <c r="F178" s="15">
        <v>0.0</v>
      </c>
      <c r="G178" s="20">
        <v>0.0</v>
      </c>
      <c r="H178" s="19">
        <v>0.0</v>
      </c>
      <c r="I178" s="19">
        <v>0.0</v>
      </c>
      <c r="J178" s="15">
        <v>0.0</v>
      </c>
      <c r="K178" s="15">
        <v>0.0</v>
      </c>
      <c r="L178" s="15">
        <f t="shared" si="1"/>
        <v>0</v>
      </c>
      <c r="M178" s="15">
        <f t="shared" si="2"/>
        <v>0</v>
      </c>
      <c r="N178" s="15">
        <f>MAX(0,M178*VLOOKUP(C178,'Таблица (Плотность нефти)'!$B$3:$C$10,2,FALSE)-R178)</f>
        <v>0</v>
      </c>
      <c r="O178" s="15">
        <f t="shared" si="3"/>
        <v>0</v>
      </c>
      <c r="P178" s="15">
        <f t="shared" si="4"/>
        <v>0</v>
      </c>
      <c r="Q178" s="15">
        <f t="shared" si="5"/>
        <v>0</v>
      </c>
      <c r="R178" s="15">
        <f t="shared" si="6"/>
        <v>0</v>
      </c>
      <c r="S178" s="15"/>
      <c r="T178" s="15"/>
    </row>
    <row r="179" ht="12.75" customHeight="1">
      <c r="B179" s="12">
        <v>43681.0</v>
      </c>
      <c r="C179" s="19" t="s">
        <v>38</v>
      </c>
      <c r="D179" s="19" t="s">
        <v>62</v>
      </c>
      <c r="E179" s="19">
        <v>0.0</v>
      </c>
      <c r="F179" s="15">
        <v>0.0</v>
      </c>
      <c r="G179" s="20">
        <v>0.0</v>
      </c>
      <c r="H179" s="19">
        <v>0.0</v>
      </c>
      <c r="I179" s="19">
        <v>0.0</v>
      </c>
      <c r="J179" s="15">
        <v>0.0</v>
      </c>
      <c r="K179" s="15">
        <v>0.0</v>
      </c>
      <c r="L179" s="15">
        <f t="shared" si="1"/>
        <v>0</v>
      </c>
      <c r="M179" s="15">
        <f t="shared" si="2"/>
        <v>0</v>
      </c>
      <c r="N179" s="15">
        <f>MAX(0,M179*VLOOKUP(C179,'Таблица (Плотность нефти)'!$B$3:$C$10,2,FALSE)-R179)</f>
        <v>0</v>
      </c>
      <c r="O179" s="15">
        <f t="shared" si="3"/>
        <v>0</v>
      </c>
      <c r="P179" s="15">
        <f t="shared" si="4"/>
        <v>0</v>
      </c>
      <c r="Q179" s="15">
        <f t="shared" si="5"/>
        <v>0</v>
      </c>
      <c r="R179" s="15">
        <f t="shared" si="6"/>
        <v>0</v>
      </c>
      <c r="S179" s="15"/>
      <c r="T179" s="15"/>
    </row>
    <row r="180" ht="12.75" customHeight="1">
      <c r="B180" s="12">
        <v>43681.0</v>
      </c>
      <c r="C180" s="19" t="s">
        <v>38</v>
      </c>
      <c r="D180" s="19" t="s">
        <v>63</v>
      </c>
      <c r="E180" s="19">
        <v>0.0</v>
      </c>
      <c r="F180" s="15">
        <v>0.0</v>
      </c>
      <c r="G180" s="20">
        <v>0.0</v>
      </c>
      <c r="H180" s="19">
        <v>0.0</v>
      </c>
      <c r="I180" s="19">
        <v>0.0</v>
      </c>
      <c r="J180" s="15">
        <v>0.0</v>
      </c>
      <c r="K180" s="15">
        <v>0.0</v>
      </c>
      <c r="L180" s="15">
        <f t="shared" si="1"/>
        <v>0</v>
      </c>
      <c r="M180" s="15">
        <f t="shared" si="2"/>
        <v>0</v>
      </c>
      <c r="N180" s="15">
        <f>MAX(0,M180*VLOOKUP(C180,'Таблица (Плотность нефти)'!$B$3:$C$10,2,FALSE)-R180)</f>
        <v>0</v>
      </c>
      <c r="O180" s="15">
        <f t="shared" si="3"/>
        <v>0</v>
      </c>
      <c r="P180" s="15">
        <f t="shared" si="4"/>
        <v>0</v>
      </c>
      <c r="Q180" s="15">
        <f t="shared" si="5"/>
        <v>0</v>
      </c>
      <c r="R180" s="15">
        <f t="shared" si="6"/>
        <v>0</v>
      </c>
      <c r="S180" s="15"/>
      <c r="T180" s="15"/>
    </row>
    <row r="181" ht="12.75" customHeight="1">
      <c r="B181" s="12">
        <v>43681.0</v>
      </c>
      <c r="C181" s="19" t="s">
        <v>38</v>
      </c>
      <c r="D181" s="19" t="s">
        <v>64</v>
      </c>
      <c r="E181" s="19">
        <v>0.0</v>
      </c>
      <c r="F181" s="15">
        <v>0.0</v>
      </c>
      <c r="G181" s="20">
        <v>0.0</v>
      </c>
      <c r="H181" s="19">
        <v>0.0</v>
      </c>
      <c r="I181" s="19">
        <v>0.0</v>
      </c>
      <c r="J181" s="15">
        <v>0.0</v>
      </c>
      <c r="K181" s="15">
        <v>0.0</v>
      </c>
      <c r="L181" s="15">
        <f t="shared" si="1"/>
        <v>0</v>
      </c>
      <c r="M181" s="15">
        <f t="shared" si="2"/>
        <v>0</v>
      </c>
      <c r="N181" s="15">
        <f>MAX(0,M181*VLOOKUP(C181,'Таблица (Плотность нефти)'!$B$3:$C$10,2,FALSE)-R181)</f>
        <v>0</v>
      </c>
      <c r="O181" s="15">
        <f t="shared" si="3"/>
        <v>0</v>
      </c>
      <c r="P181" s="15">
        <f t="shared" si="4"/>
        <v>0</v>
      </c>
      <c r="Q181" s="15">
        <f t="shared" si="5"/>
        <v>0</v>
      </c>
      <c r="R181" s="15">
        <f t="shared" si="6"/>
        <v>0</v>
      </c>
      <c r="S181" s="15"/>
      <c r="T181" s="15"/>
    </row>
    <row r="182" ht="12.75" customHeight="1">
      <c r="B182" s="12">
        <v>43681.0</v>
      </c>
      <c r="C182" s="19" t="s">
        <v>39</v>
      </c>
      <c r="D182" s="19" t="s">
        <v>65</v>
      </c>
      <c r="E182" s="19">
        <v>0.0</v>
      </c>
      <c r="F182" s="15">
        <v>0.0</v>
      </c>
      <c r="G182" s="20">
        <v>0.0</v>
      </c>
      <c r="H182" s="19">
        <v>0.0</v>
      </c>
      <c r="I182" s="19">
        <v>0.0</v>
      </c>
      <c r="J182" s="15">
        <v>0.0</v>
      </c>
      <c r="K182" s="15">
        <v>0.0</v>
      </c>
      <c r="L182" s="15">
        <f t="shared" si="1"/>
        <v>0</v>
      </c>
      <c r="M182" s="15">
        <f t="shared" si="2"/>
        <v>0</v>
      </c>
      <c r="N182" s="15">
        <f>MAX(0,M182*VLOOKUP(C182,'Таблица (Плотность нефти)'!$B$3:$C$10,2,FALSE)-R182)</f>
        <v>0</v>
      </c>
      <c r="O182" s="15">
        <f t="shared" si="3"/>
        <v>0</v>
      </c>
      <c r="P182" s="15">
        <f t="shared" si="4"/>
        <v>0</v>
      </c>
      <c r="Q182" s="15">
        <f t="shared" si="5"/>
        <v>0</v>
      </c>
      <c r="R182" s="15">
        <f t="shared" si="6"/>
        <v>0</v>
      </c>
      <c r="S182" s="15"/>
      <c r="T182" s="15"/>
    </row>
    <row r="183" ht="12.75" customHeight="1">
      <c r="B183" s="12">
        <v>43681.0</v>
      </c>
      <c r="C183" s="19" t="s">
        <v>39</v>
      </c>
      <c r="D183" s="19" t="s">
        <v>66</v>
      </c>
      <c r="E183" s="19">
        <v>10.0</v>
      </c>
      <c r="F183" s="15">
        <v>7.304704813582437</v>
      </c>
      <c r="G183" s="20">
        <v>4.902711493064289</v>
      </c>
      <c r="H183" s="19">
        <v>0.0</v>
      </c>
      <c r="I183" s="19">
        <v>0.0</v>
      </c>
      <c r="J183" s="15">
        <v>11.90507773207454</v>
      </c>
      <c r="K183" s="15">
        <v>11.085656949554489</v>
      </c>
      <c r="L183" s="15">
        <f t="shared" si="1"/>
        <v>17.53129155</v>
      </c>
      <c r="M183" s="15">
        <f t="shared" si="2"/>
        <v>16.67178291</v>
      </c>
      <c r="N183" s="15">
        <f>MAX(0,M183*VLOOKUP(C183,'Таблица (Плотность нефти)'!$B$3:$C$10,2,FALSE)-R183)</f>
        <v>13.40411346</v>
      </c>
      <c r="O183" s="15">
        <f t="shared" si="3"/>
        <v>14.2636221</v>
      </c>
      <c r="P183" s="15">
        <f t="shared" si="4"/>
        <v>110.259552</v>
      </c>
      <c r="Q183" s="15">
        <f t="shared" si="5"/>
        <v>0</v>
      </c>
      <c r="R183" s="15">
        <f t="shared" si="6"/>
        <v>0</v>
      </c>
      <c r="S183" s="15"/>
      <c r="T183" s="15"/>
    </row>
    <row r="184" ht="12.75" customHeight="1">
      <c r="B184" s="12">
        <v>43681.0</v>
      </c>
      <c r="C184" s="19" t="s">
        <v>39</v>
      </c>
      <c r="D184" s="19" t="s">
        <v>67</v>
      </c>
      <c r="E184" s="19">
        <v>16.0</v>
      </c>
      <c r="F184" s="15">
        <v>5.858691713870594</v>
      </c>
      <c r="G184" s="20">
        <v>4.706026304838993</v>
      </c>
      <c r="H184" s="19">
        <v>0.0</v>
      </c>
      <c r="I184" s="19">
        <v>0.0</v>
      </c>
      <c r="J184" s="15">
        <v>7.632130504046592</v>
      </c>
      <c r="K184" s="15">
        <v>7.136218784698468</v>
      </c>
      <c r="L184" s="15">
        <f t="shared" si="1"/>
        <v>8.788037571</v>
      </c>
      <c r="M184" s="15">
        <f t="shared" si="2"/>
        <v>8.374470211</v>
      </c>
      <c r="N184" s="15">
        <f>MAX(0,M184*VLOOKUP(C184,'Таблица (Плотность нефти)'!$B$3:$C$10,2,FALSE)-R184)</f>
        <v>6.73307405</v>
      </c>
      <c r="O184" s="15">
        <f t="shared" si="3"/>
        <v>7.146641409</v>
      </c>
      <c r="P184" s="15">
        <f t="shared" si="4"/>
        <v>55.27060469</v>
      </c>
      <c r="Q184" s="15">
        <f t="shared" si="5"/>
        <v>0</v>
      </c>
      <c r="R184" s="15">
        <f t="shared" si="6"/>
        <v>0</v>
      </c>
      <c r="S184" s="15"/>
      <c r="T184" s="15"/>
    </row>
    <row r="185" ht="12.75" customHeight="1">
      <c r="B185" s="12">
        <v>43681.0</v>
      </c>
      <c r="C185" s="19" t="s">
        <v>39</v>
      </c>
      <c r="D185" s="19" t="s">
        <v>68</v>
      </c>
      <c r="E185" s="19">
        <v>12.0</v>
      </c>
      <c r="F185" s="15">
        <v>18.850994058381634</v>
      </c>
      <c r="G185" s="20">
        <v>4.017628146050426</v>
      </c>
      <c r="H185" s="19">
        <v>0.0</v>
      </c>
      <c r="I185" s="19">
        <v>0.0</v>
      </c>
      <c r="J185" s="15">
        <v>25.63594713024414</v>
      </c>
      <c r="K185" s="15">
        <v>24.139851110349937</v>
      </c>
      <c r="L185" s="15">
        <f t="shared" si="1"/>
        <v>37.70198812</v>
      </c>
      <c r="M185" s="15">
        <f t="shared" si="2"/>
        <v>36.18726243</v>
      </c>
      <c r="N185" s="15">
        <f>MAX(0,M185*VLOOKUP(C185,'Таблица (Плотность нефти)'!$B$3:$C$10,2,FALSE)-R185)</f>
        <v>29.09455899</v>
      </c>
      <c r="O185" s="15">
        <f t="shared" si="3"/>
        <v>30.60928468</v>
      </c>
      <c r="P185" s="15">
        <f t="shared" si="4"/>
        <v>237.1191139</v>
      </c>
      <c r="Q185" s="15">
        <f t="shared" si="5"/>
        <v>0</v>
      </c>
      <c r="R185" s="15">
        <f t="shared" si="6"/>
        <v>0</v>
      </c>
      <c r="S185" s="15"/>
      <c r="T185" s="15"/>
    </row>
    <row r="186" ht="12.75" customHeight="1">
      <c r="B186" s="12">
        <v>43681.0</v>
      </c>
      <c r="C186" s="19" t="s">
        <v>39</v>
      </c>
      <c r="D186" s="19" t="s">
        <v>69</v>
      </c>
      <c r="E186" s="19">
        <v>14.0</v>
      </c>
      <c r="F186" s="15">
        <v>8.254649434946614</v>
      </c>
      <c r="G186" s="20">
        <v>2.050776263797353</v>
      </c>
      <c r="H186" s="19">
        <v>0.0</v>
      </c>
      <c r="I186" s="19">
        <v>0.0</v>
      </c>
      <c r="J186" s="15">
        <v>13.008009987821076</v>
      </c>
      <c r="K186" s="15">
        <v>12.578976333505567</v>
      </c>
      <c r="L186" s="15">
        <f t="shared" si="1"/>
        <v>14.1508276</v>
      </c>
      <c r="M186" s="15">
        <f t="shared" si="2"/>
        <v>13.86062579</v>
      </c>
      <c r="N186" s="15">
        <f>MAX(0,M186*VLOOKUP(C186,'Таблица (Плотность нефти)'!$B$3:$C$10,2,FALSE)-R186)</f>
        <v>11.14394313</v>
      </c>
      <c r="O186" s="15">
        <f t="shared" si="3"/>
        <v>11.43414495</v>
      </c>
      <c r="P186" s="15">
        <f t="shared" si="4"/>
        <v>88.99880004</v>
      </c>
      <c r="Q186" s="15">
        <f t="shared" si="5"/>
        <v>0</v>
      </c>
      <c r="R186" s="15">
        <f t="shared" si="6"/>
        <v>0</v>
      </c>
      <c r="S186" s="15"/>
      <c r="T186" s="15"/>
    </row>
    <row r="187" ht="12.75" customHeight="1">
      <c r="B187" s="12">
        <v>43681.0</v>
      </c>
      <c r="C187" s="19" t="s">
        <v>39</v>
      </c>
      <c r="D187" s="19" t="s">
        <v>70</v>
      </c>
      <c r="E187" s="19">
        <v>0.0</v>
      </c>
      <c r="F187" s="15">
        <v>0.0</v>
      </c>
      <c r="G187" s="20">
        <v>0.0</v>
      </c>
      <c r="H187" s="19">
        <v>0.0</v>
      </c>
      <c r="I187" s="19">
        <v>0.0</v>
      </c>
      <c r="J187" s="15">
        <v>0.0</v>
      </c>
      <c r="K187" s="15">
        <v>0.0</v>
      </c>
      <c r="L187" s="15">
        <f t="shared" si="1"/>
        <v>0</v>
      </c>
      <c r="M187" s="15">
        <f t="shared" si="2"/>
        <v>0</v>
      </c>
      <c r="N187" s="15">
        <f>MAX(0,M187*VLOOKUP(C187,'Таблица (Плотность нефти)'!$B$3:$C$10,2,FALSE)-R187)</f>
        <v>0</v>
      </c>
      <c r="O187" s="15">
        <f t="shared" si="3"/>
        <v>0</v>
      </c>
      <c r="P187" s="15">
        <f t="shared" si="4"/>
        <v>0</v>
      </c>
      <c r="Q187" s="15">
        <f t="shared" si="5"/>
        <v>0</v>
      </c>
      <c r="R187" s="15">
        <f t="shared" si="6"/>
        <v>0</v>
      </c>
      <c r="S187" s="15"/>
      <c r="T187" s="15"/>
    </row>
    <row r="188" ht="12.75" customHeight="1">
      <c r="B188" s="12">
        <v>43681.0</v>
      </c>
      <c r="C188" s="19" t="s">
        <v>39</v>
      </c>
      <c r="D188" s="19" t="s">
        <v>71</v>
      </c>
      <c r="E188" s="19">
        <v>10.0</v>
      </c>
      <c r="F188" s="15">
        <v>5.117920357065434</v>
      </c>
      <c r="G188" s="20">
        <v>2.8375170166985706</v>
      </c>
      <c r="H188" s="19">
        <v>0.0</v>
      </c>
      <c r="I188" s="19">
        <v>0.0</v>
      </c>
      <c r="J188" s="15">
        <v>9.97147857457258</v>
      </c>
      <c r="K188" s="15">
        <v>9.53960891166075</v>
      </c>
      <c r="L188" s="15">
        <f t="shared" si="1"/>
        <v>12.28300886</v>
      </c>
      <c r="M188" s="15">
        <f t="shared" si="2"/>
        <v>11.93447639</v>
      </c>
      <c r="N188" s="15">
        <f>MAX(0,M188*VLOOKUP(C188,'Таблица (Плотность нефти)'!$B$3:$C$10,2,FALSE)-R188)</f>
        <v>9.595319018</v>
      </c>
      <c r="O188" s="15">
        <f t="shared" si="3"/>
        <v>9.943851484</v>
      </c>
      <c r="P188" s="15">
        <f t="shared" si="4"/>
        <v>77.2515276</v>
      </c>
      <c r="Q188" s="15">
        <f t="shared" si="5"/>
        <v>0</v>
      </c>
      <c r="R188" s="15">
        <f t="shared" si="6"/>
        <v>0</v>
      </c>
      <c r="S188" s="15"/>
      <c r="T188" s="15"/>
    </row>
    <row r="189" ht="12.75" customHeight="1">
      <c r="B189" s="12">
        <v>43681.0</v>
      </c>
      <c r="C189" s="19" t="s">
        <v>39</v>
      </c>
      <c r="D189" s="19" t="s">
        <v>72</v>
      </c>
      <c r="E189" s="19">
        <v>0.0</v>
      </c>
      <c r="F189" s="15">
        <v>0.0</v>
      </c>
      <c r="G189" s="20">
        <v>0.0</v>
      </c>
      <c r="H189" s="19">
        <v>0.0</v>
      </c>
      <c r="I189" s="19">
        <v>0.0</v>
      </c>
      <c r="J189" s="15">
        <v>0.0</v>
      </c>
      <c r="K189" s="15">
        <v>0.0</v>
      </c>
      <c r="L189" s="15">
        <f t="shared" si="1"/>
        <v>0</v>
      </c>
      <c r="M189" s="15">
        <f t="shared" si="2"/>
        <v>0</v>
      </c>
      <c r="N189" s="15">
        <f>MAX(0,M189*VLOOKUP(C189,'Таблица (Плотность нефти)'!$B$3:$C$10,2,FALSE)-R189)</f>
        <v>0</v>
      </c>
      <c r="O189" s="15">
        <f t="shared" si="3"/>
        <v>0</v>
      </c>
      <c r="P189" s="15">
        <f t="shared" si="4"/>
        <v>0</v>
      </c>
      <c r="Q189" s="15">
        <f t="shared" si="5"/>
        <v>0</v>
      </c>
      <c r="R189" s="15">
        <f t="shared" si="6"/>
        <v>0</v>
      </c>
      <c r="S189" s="15"/>
      <c r="T189" s="15"/>
    </row>
    <row r="190" ht="12.75" customHeight="1">
      <c r="B190" s="12">
        <v>43681.0</v>
      </c>
      <c r="C190" s="19" t="s">
        <v>39</v>
      </c>
      <c r="D190" s="19" t="s">
        <v>73</v>
      </c>
      <c r="E190" s="19">
        <v>0.0</v>
      </c>
      <c r="F190" s="15">
        <v>0.0</v>
      </c>
      <c r="G190" s="20">
        <v>0.0</v>
      </c>
      <c r="H190" s="19">
        <v>0.0</v>
      </c>
      <c r="I190" s="19">
        <v>0.0</v>
      </c>
      <c r="J190" s="15">
        <v>0.0</v>
      </c>
      <c r="K190" s="15">
        <v>0.0</v>
      </c>
      <c r="L190" s="15">
        <f t="shared" si="1"/>
        <v>0</v>
      </c>
      <c r="M190" s="15">
        <f t="shared" si="2"/>
        <v>0</v>
      </c>
      <c r="N190" s="15">
        <f>MAX(0,M190*VLOOKUP(C190,'Таблица (Плотность нефти)'!$B$3:$C$10,2,FALSE)-R190)</f>
        <v>0</v>
      </c>
      <c r="O190" s="15">
        <f t="shared" si="3"/>
        <v>0</v>
      </c>
      <c r="P190" s="15">
        <f t="shared" si="4"/>
        <v>0</v>
      </c>
      <c r="Q190" s="15">
        <f t="shared" si="5"/>
        <v>0</v>
      </c>
      <c r="R190" s="15">
        <f t="shared" si="6"/>
        <v>0</v>
      </c>
      <c r="S190" s="15"/>
      <c r="T190" s="15"/>
    </row>
    <row r="191" ht="12.75" customHeight="1">
      <c r="B191" s="12">
        <v>43681.0</v>
      </c>
      <c r="C191" s="19" t="s">
        <v>39</v>
      </c>
      <c r="D191" s="19" t="s">
        <v>74</v>
      </c>
      <c r="E191" s="19">
        <v>0.0</v>
      </c>
      <c r="F191" s="15">
        <v>0.0</v>
      </c>
      <c r="G191" s="20">
        <v>0.0</v>
      </c>
      <c r="H191" s="19">
        <v>0.0</v>
      </c>
      <c r="I191" s="19">
        <v>0.0</v>
      </c>
      <c r="J191" s="15">
        <v>0.2891999682749105</v>
      </c>
      <c r="K191" s="15">
        <v>0.2741245833399486</v>
      </c>
      <c r="L191" s="15">
        <f t="shared" si="1"/>
        <v>0</v>
      </c>
      <c r="M191" s="15">
        <f t="shared" si="2"/>
        <v>0</v>
      </c>
      <c r="N191" s="15">
        <f>MAX(0,M191*VLOOKUP(C191,'Таблица (Плотность нефти)'!$B$3:$C$10,2,FALSE)-R191)</f>
        <v>0</v>
      </c>
      <c r="O191" s="15">
        <f t="shared" si="3"/>
        <v>0</v>
      </c>
      <c r="P191" s="15">
        <f t="shared" si="4"/>
        <v>0</v>
      </c>
      <c r="Q191" s="15">
        <f t="shared" si="5"/>
        <v>0</v>
      </c>
      <c r="R191" s="15">
        <f t="shared" si="6"/>
        <v>0</v>
      </c>
      <c r="S191" s="15"/>
      <c r="T191" s="15"/>
    </row>
    <row r="192" ht="12.75" customHeight="1">
      <c r="B192" s="12">
        <v>43681.0</v>
      </c>
      <c r="C192" s="19" t="s">
        <v>39</v>
      </c>
      <c r="D192" s="19" t="s">
        <v>75</v>
      </c>
      <c r="E192" s="19">
        <v>0.0</v>
      </c>
      <c r="F192" s="15">
        <v>0.0</v>
      </c>
      <c r="G192" s="20">
        <v>0.0</v>
      </c>
      <c r="H192" s="19">
        <v>0.0</v>
      </c>
      <c r="I192" s="19">
        <v>0.0</v>
      </c>
      <c r="J192" s="15">
        <v>0.0</v>
      </c>
      <c r="K192" s="15">
        <v>0.0</v>
      </c>
      <c r="L192" s="15">
        <f t="shared" si="1"/>
        <v>0</v>
      </c>
      <c r="M192" s="15">
        <f t="shared" si="2"/>
        <v>0</v>
      </c>
      <c r="N192" s="15">
        <f>MAX(0,M192*VLOOKUP(C192,'Таблица (Плотность нефти)'!$B$3:$C$10,2,FALSE)-R192)</f>
        <v>0</v>
      </c>
      <c r="O192" s="15">
        <f t="shared" si="3"/>
        <v>0</v>
      </c>
      <c r="P192" s="15">
        <f t="shared" si="4"/>
        <v>0</v>
      </c>
      <c r="Q192" s="15">
        <f t="shared" si="5"/>
        <v>0</v>
      </c>
      <c r="R192" s="15">
        <f t="shared" si="6"/>
        <v>0</v>
      </c>
      <c r="S192" s="15"/>
      <c r="T192" s="15"/>
    </row>
    <row r="193" ht="12.75" customHeight="1">
      <c r="B193" s="12">
        <v>43681.0</v>
      </c>
      <c r="C193" s="19" t="s">
        <v>39</v>
      </c>
      <c r="D193" s="19" t="s">
        <v>76</v>
      </c>
      <c r="E193" s="19">
        <v>0.0</v>
      </c>
      <c r="F193" s="15">
        <v>0.0</v>
      </c>
      <c r="G193" s="20">
        <v>0.0</v>
      </c>
      <c r="H193" s="19">
        <v>0.0</v>
      </c>
      <c r="I193" s="19">
        <v>0.0</v>
      </c>
      <c r="J193" s="15">
        <v>0.0</v>
      </c>
      <c r="K193" s="15">
        <v>0.0</v>
      </c>
      <c r="L193" s="15">
        <f t="shared" si="1"/>
        <v>0</v>
      </c>
      <c r="M193" s="15">
        <f t="shared" si="2"/>
        <v>0</v>
      </c>
      <c r="N193" s="15">
        <f>MAX(0,M193*VLOOKUP(C193,'Таблица (Плотность нефти)'!$B$3:$C$10,2,FALSE)-R193)</f>
        <v>0</v>
      </c>
      <c r="O193" s="15">
        <f t="shared" si="3"/>
        <v>0</v>
      </c>
      <c r="P193" s="15">
        <f t="shared" si="4"/>
        <v>0</v>
      </c>
      <c r="Q193" s="15">
        <f t="shared" si="5"/>
        <v>0</v>
      </c>
      <c r="R193" s="15">
        <f t="shared" si="6"/>
        <v>0</v>
      </c>
      <c r="S193" s="15"/>
      <c r="T193" s="15"/>
    </row>
    <row r="194" ht="12.75" customHeight="1">
      <c r="B194" s="12">
        <v>43681.0</v>
      </c>
      <c r="C194" s="19" t="s">
        <v>39</v>
      </c>
      <c r="D194" s="19" t="s">
        <v>77</v>
      </c>
      <c r="E194" s="19">
        <v>0.0</v>
      </c>
      <c r="F194" s="15">
        <v>0.0</v>
      </c>
      <c r="G194" s="20">
        <v>0.0</v>
      </c>
      <c r="H194" s="19">
        <v>0.0</v>
      </c>
      <c r="I194" s="19">
        <v>0.0</v>
      </c>
      <c r="J194" s="15">
        <v>0.0</v>
      </c>
      <c r="K194" s="15">
        <v>0.0</v>
      </c>
      <c r="L194" s="15">
        <f t="shared" si="1"/>
        <v>0</v>
      </c>
      <c r="M194" s="15">
        <f t="shared" si="2"/>
        <v>0</v>
      </c>
      <c r="N194" s="15">
        <f>MAX(0,M194*VLOOKUP(C194,'Таблица (Плотность нефти)'!$B$3:$C$10,2,FALSE)-R194)</f>
        <v>0</v>
      </c>
      <c r="O194" s="15">
        <f t="shared" si="3"/>
        <v>0</v>
      </c>
      <c r="P194" s="15">
        <f t="shared" si="4"/>
        <v>0</v>
      </c>
      <c r="Q194" s="15">
        <f t="shared" si="5"/>
        <v>0</v>
      </c>
      <c r="R194" s="15">
        <f t="shared" si="6"/>
        <v>0</v>
      </c>
      <c r="S194" s="15"/>
      <c r="T194" s="15"/>
    </row>
    <row r="195" ht="12.75" customHeight="1">
      <c r="B195" s="12">
        <v>43681.0</v>
      </c>
      <c r="C195" s="19" t="s">
        <v>39</v>
      </c>
      <c r="D195" s="19" t="s">
        <v>78</v>
      </c>
      <c r="E195" s="19">
        <v>0.0</v>
      </c>
      <c r="F195" s="15">
        <v>0.0</v>
      </c>
      <c r="G195" s="20">
        <v>0.0</v>
      </c>
      <c r="H195" s="19">
        <v>0.0</v>
      </c>
      <c r="I195" s="19">
        <v>0.0</v>
      </c>
      <c r="J195" s="15">
        <v>0.0</v>
      </c>
      <c r="K195" s="15">
        <v>0.0</v>
      </c>
      <c r="L195" s="15">
        <f t="shared" si="1"/>
        <v>0</v>
      </c>
      <c r="M195" s="15">
        <f t="shared" si="2"/>
        <v>0</v>
      </c>
      <c r="N195" s="15">
        <f>MAX(0,M195*VLOOKUP(C195,'Таблица (Плотность нефти)'!$B$3:$C$10,2,FALSE)-R195)</f>
        <v>0</v>
      </c>
      <c r="O195" s="15">
        <f t="shared" si="3"/>
        <v>0</v>
      </c>
      <c r="P195" s="15">
        <f t="shared" si="4"/>
        <v>0</v>
      </c>
      <c r="Q195" s="15">
        <f t="shared" si="5"/>
        <v>0</v>
      </c>
      <c r="R195" s="15">
        <f t="shared" si="6"/>
        <v>0</v>
      </c>
      <c r="S195" s="15"/>
      <c r="T195" s="15"/>
    </row>
    <row r="196" ht="12.75" customHeight="1">
      <c r="B196" s="12">
        <v>43681.0</v>
      </c>
      <c r="C196" s="19" t="s">
        <v>39</v>
      </c>
      <c r="D196" s="19" t="s">
        <v>79</v>
      </c>
      <c r="E196" s="19">
        <v>0.0</v>
      </c>
      <c r="F196" s="15">
        <v>0.0</v>
      </c>
      <c r="G196" s="20">
        <v>0.0</v>
      </c>
      <c r="H196" s="19">
        <v>0.0</v>
      </c>
      <c r="I196" s="19">
        <v>0.0</v>
      </c>
      <c r="J196" s="15">
        <v>0.0</v>
      </c>
      <c r="K196" s="15">
        <v>0.0</v>
      </c>
      <c r="L196" s="15">
        <f t="shared" si="1"/>
        <v>0</v>
      </c>
      <c r="M196" s="15">
        <f t="shared" si="2"/>
        <v>0</v>
      </c>
      <c r="N196" s="15">
        <f>MAX(0,M196*VLOOKUP(C196,'Таблица (Плотность нефти)'!$B$3:$C$10,2,FALSE)-R196)</f>
        <v>0</v>
      </c>
      <c r="O196" s="15">
        <f t="shared" si="3"/>
        <v>0</v>
      </c>
      <c r="P196" s="15">
        <f t="shared" si="4"/>
        <v>0</v>
      </c>
      <c r="Q196" s="15">
        <f t="shared" si="5"/>
        <v>0</v>
      </c>
      <c r="R196" s="15">
        <f t="shared" si="6"/>
        <v>0</v>
      </c>
      <c r="S196" s="15"/>
      <c r="T196" s="15"/>
    </row>
    <row r="197" ht="12.75" customHeight="1">
      <c r="B197" s="12">
        <v>43681.0</v>
      </c>
      <c r="C197" s="19" t="s">
        <v>39</v>
      </c>
      <c r="D197" s="19" t="s">
        <v>80</v>
      </c>
      <c r="E197" s="19">
        <v>0.0</v>
      </c>
      <c r="F197" s="15">
        <v>0.0</v>
      </c>
      <c r="G197" s="20">
        <v>0.0</v>
      </c>
      <c r="H197" s="19">
        <v>0.0</v>
      </c>
      <c r="I197" s="19">
        <v>0.0</v>
      </c>
      <c r="J197" s="15">
        <v>0.0</v>
      </c>
      <c r="K197" s="15">
        <v>0.0</v>
      </c>
      <c r="L197" s="15">
        <f t="shared" si="1"/>
        <v>0</v>
      </c>
      <c r="M197" s="15">
        <f t="shared" si="2"/>
        <v>0</v>
      </c>
      <c r="N197" s="15">
        <f>MAX(0,M197*VLOOKUP(C197,'Таблица (Плотность нефти)'!$B$3:$C$10,2,FALSE)-R197)</f>
        <v>0</v>
      </c>
      <c r="O197" s="15">
        <f t="shared" si="3"/>
        <v>0</v>
      </c>
      <c r="P197" s="15">
        <f t="shared" si="4"/>
        <v>0</v>
      </c>
      <c r="Q197" s="15">
        <f t="shared" si="5"/>
        <v>0</v>
      </c>
      <c r="R197" s="15">
        <f t="shared" si="6"/>
        <v>0</v>
      </c>
      <c r="S197" s="15"/>
      <c r="T197" s="15"/>
    </row>
    <row r="198" ht="12.75" customHeight="1">
      <c r="B198" s="12">
        <v>43681.0</v>
      </c>
      <c r="C198" s="19" t="s">
        <v>39</v>
      </c>
      <c r="D198" s="19" t="s">
        <v>81</v>
      </c>
      <c r="E198" s="19">
        <v>0.0</v>
      </c>
      <c r="F198" s="15">
        <v>0.0</v>
      </c>
      <c r="G198" s="20">
        <v>0.0</v>
      </c>
      <c r="H198" s="19">
        <v>0.0</v>
      </c>
      <c r="I198" s="19">
        <v>0.0</v>
      </c>
      <c r="J198" s="15">
        <v>0.0</v>
      </c>
      <c r="K198" s="15">
        <v>0.0</v>
      </c>
      <c r="L198" s="15">
        <f t="shared" si="1"/>
        <v>0</v>
      </c>
      <c r="M198" s="15">
        <f t="shared" si="2"/>
        <v>0</v>
      </c>
      <c r="N198" s="15">
        <f>MAX(0,M198*VLOOKUP(C198,'Таблица (Плотность нефти)'!$B$3:$C$10,2,FALSE)-R198)</f>
        <v>0</v>
      </c>
      <c r="O198" s="15">
        <f t="shared" si="3"/>
        <v>0</v>
      </c>
      <c r="P198" s="15">
        <f t="shared" si="4"/>
        <v>0</v>
      </c>
      <c r="Q198" s="15">
        <f t="shared" si="5"/>
        <v>0</v>
      </c>
      <c r="R198" s="15">
        <f t="shared" si="6"/>
        <v>0</v>
      </c>
      <c r="S198" s="15"/>
      <c r="T198" s="15"/>
    </row>
    <row r="199" ht="12.75" customHeight="1">
      <c r="B199" s="12">
        <v>43681.0</v>
      </c>
      <c r="C199" s="19" t="s">
        <v>39</v>
      </c>
      <c r="D199" s="19" t="s">
        <v>82</v>
      </c>
      <c r="E199" s="19">
        <v>10.0</v>
      </c>
      <c r="F199" s="15">
        <v>3.2956609001362716</v>
      </c>
      <c r="G199" s="20">
        <v>2.3458040461353136</v>
      </c>
      <c r="H199" s="19">
        <v>0.0</v>
      </c>
      <c r="I199" s="19">
        <v>0.0</v>
      </c>
      <c r="J199" s="15">
        <v>5.86966420643426</v>
      </c>
      <c r="K199" s="15">
        <v>5.666430310723931</v>
      </c>
      <c r="L199" s="15">
        <f t="shared" si="1"/>
        <v>7.90958616</v>
      </c>
      <c r="M199" s="15">
        <f t="shared" si="2"/>
        <v>7.724042768</v>
      </c>
      <c r="N199" s="15">
        <f>MAX(0,M199*VLOOKUP(C199,'Таблица (Плотность нефти)'!$B$3:$C$10,2,FALSE)-R199)</f>
        <v>6.210130386</v>
      </c>
      <c r="O199" s="15">
        <f t="shared" si="3"/>
        <v>6.395673778</v>
      </c>
      <c r="P199" s="15">
        <f t="shared" si="4"/>
        <v>49.74576024</v>
      </c>
      <c r="Q199" s="15">
        <f t="shared" si="5"/>
        <v>0</v>
      </c>
      <c r="R199" s="15">
        <f t="shared" si="6"/>
        <v>0</v>
      </c>
      <c r="S199" s="15"/>
      <c r="T199" s="15"/>
    </row>
    <row r="200" ht="12.75" customHeight="1">
      <c r="B200" s="12">
        <v>43681.0</v>
      </c>
      <c r="C200" s="19" t="s">
        <v>39</v>
      </c>
      <c r="D200" s="19" t="s">
        <v>83</v>
      </c>
      <c r="E200" s="19">
        <v>24.0</v>
      </c>
      <c r="F200" s="15">
        <v>42.47886130868521</v>
      </c>
      <c r="G200" s="20">
        <v>1.755748481459402</v>
      </c>
      <c r="H200" s="19">
        <v>0.0</v>
      </c>
      <c r="I200" s="19">
        <v>0.0</v>
      </c>
      <c r="J200" s="15">
        <v>33.73391927407299</v>
      </c>
      <c r="K200" s="15">
        <v>32.72318573922195</v>
      </c>
      <c r="L200" s="15">
        <f t="shared" si="1"/>
        <v>42.47886131</v>
      </c>
      <c r="M200" s="15">
        <f t="shared" si="2"/>
        <v>41.73303935</v>
      </c>
      <c r="N200" s="15">
        <f>MAX(0,M200*VLOOKUP(C200,'Таблица (Плотность нефти)'!$B$3:$C$10,2,FALSE)-R200)</f>
        <v>33.55336363</v>
      </c>
      <c r="O200" s="15">
        <f t="shared" si="3"/>
        <v>34.2991856</v>
      </c>
      <c r="P200" s="15">
        <f t="shared" si="4"/>
        <v>267.1623024</v>
      </c>
      <c r="Q200" s="15">
        <f t="shared" si="5"/>
        <v>0</v>
      </c>
      <c r="R200" s="15">
        <f t="shared" si="6"/>
        <v>0</v>
      </c>
      <c r="S200" s="15"/>
      <c r="T200" s="15"/>
    </row>
    <row r="201" ht="12.75" customHeight="1">
      <c r="B201" s="12">
        <v>43681.0</v>
      </c>
      <c r="C201" s="19" t="s">
        <v>39</v>
      </c>
      <c r="D201" s="19" t="s">
        <v>84</v>
      </c>
      <c r="E201" s="19">
        <v>0.0</v>
      </c>
      <c r="F201" s="15">
        <v>0.0</v>
      </c>
      <c r="G201" s="20">
        <v>0.0</v>
      </c>
      <c r="H201" s="19">
        <v>0.0</v>
      </c>
      <c r="I201" s="19">
        <v>0.0</v>
      </c>
      <c r="J201" s="15">
        <v>0.0</v>
      </c>
      <c r="K201" s="15">
        <v>0.0</v>
      </c>
      <c r="L201" s="15">
        <f t="shared" si="1"/>
        <v>0</v>
      </c>
      <c r="M201" s="15">
        <f t="shared" si="2"/>
        <v>0</v>
      </c>
      <c r="N201" s="15">
        <f>MAX(0,M201*VLOOKUP(C201,'Таблица (Плотность нефти)'!$B$3:$C$10,2,FALSE)-R201)</f>
        <v>0</v>
      </c>
      <c r="O201" s="15">
        <f t="shared" si="3"/>
        <v>0</v>
      </c>
      <c r="P201" s="15">
        <f t="shared" si="4"/>
        <v>0</v>
      </c>
      <c r="Q201" s="15">
        <f t="shared" si="5"/>
        <v>0</v>
      </c>
      <c r="R201" s="15">
        <f t="shared" si="6"/>
        <v>0</v>
      </c>
      <c r="S201" s="15"/>
      <c r="T201" s="15"/>
    </row>
    <row r="202" ht="12.75" customHeight="1">
      <c r="B202" s="12">
        <v>43681.0</v>
      </c>
      <c r="C202" s="19" t="s">
        <v>39</v>
      </c>
      <c r="D202" s="19" t="s">
        <v>85</v>
      </c>
      <c r="E202" s="19">
        <v>9.0</v>
      </c>
      <c r="F202" s="15">
        <v>4.289254790686735</v>
      </c>
      <c r="G202" s="20">
        <v>0.8999999999999999</v>
      </c>
      <c r="H202" s="19">
        <v>0.0</v>
      </c>
      <c r="I202" s="19">
        <v>0.0</v>
      </c>
      <c r="J202" s="15">
        <v>5.940641835108463</v>
      </c>
      <c r="K202" s="15">
        <v>5.874287696035513</v>
      </c>
      <c r="L202" s="15">
        <f t="shared" si="1"/>
        <v>11.43801278</v>
      </c>
      <c r="M202" s="15">
        <f t="shared" si="2"/>
        <v>11.33507066</v>
      </c>
      <c r="N202" s="15">
        <f>MAX(0,M202*VLOOKUP(C202,'Таблица (Плотность нефти)'!$B$3:$C$10,2,FALSE)-R202)</f>
        <v>9.113396811</v>
      </c>
      <c r="O202" s="15">
        <f t="shared" si="3"/>
        <v>9.216338926</v>
      </c>
      <c r="P202" s="15">
        <f t="shared" si="4"/>
        <v>71.93709375</v>
      </c>
      <c r="Q202" s="15">
        <f t="shared" si="5"/>
        <v>0</v>
      </c>
      <c r="R202" s="15">
        <f t="shared" si="6"/>
        <v>0</v>
      </c>
      <c r="S202" s="15"/>
      <c r="T202" s="15"/>
    </row>
    <row r="203" ht="12.75" customHeight="1">
      <c r="B203" s="12">
        <v>43681.0</v>
      </c>
      <c r="C203" s="19" t="s">
        <v>39</v>
      </c>
      <c r="D203" s="19" t="s">
        <v>86</v>
      </c>
      <c r="E203" s="19">
        <v>22.0</v>
      </c>
      <c r="F203" s="15">
        <v>35.659553299436205</v>
      </c>
      <c r="G203" s="20">
        <v>2.640831828473262</v>
      </c>
      <c r="H203" s="19">
        <v>0.0</v>
      </c>
      <c r="I203" s="19">
        <v>0.0</v>
      </c>
      <c r="J203" s="15">
        <v>25.50469722894551</v>
      </c>
      <c r="K203" s="15">
        <v>24.44101068786525</v>
      </c>
      <c r="L203" s="15">
        <f t="shared" si="1"/>
        <v>38.90133087</v>
      </c>
      <c r="M203" s="15">
        <f t="shared" si="2"/>
        <v>37.87401214</v>
      </c>
      <c r="N203" s="15">
        <f>MAX(0,M203*VLOOKUP(C203,'Таблица (Плотность нефти)'!$B$3:$C$10,2,FALSE)-R203)</f>
        <v>30.45070576</v>
      </c>
      <c r="O203" s="15">
        <f t="shared" si="3"/>
        <v>31.47802449</v>
      </c>
      <c r="P203" s="15">
        <f t="shared" si="4"/>
        <v>244.6621403</v>
      </c>
      <c r="Q203" s="15">
        <f t="shared" si="5"/>
        <v>0</v>
      </c>
      <c r="R203" s="15">
        <f t="shared" si="6"/>
        <v>0</v>
      </c>
      <c r="S203" s="15"/>
      <c r="T203" s="15"/>
    </row>
    <row r="204" ht="12.75" customHeight="1">
      <c r="B204" s="12">
        <v>43681.0</v>
      </c>
      <c r="C204" s="19" t="s">
        <v>41</v>
      </c>
      <c r="D204" s="19" t="s">
        <v>87</v>
      </c>
      <c r="E204" s="19">
        <v>0.0</v>
      </c>
      <c r="F204" s="15">
        <v>0.0</v>
      </c>
      <c r="G204" s="20">
        <v>0.0</v>
      </c>
      <c r="H204" s="19">
        <v>0.0</v>
      </c>
      <c r="I204" s="19">
        <v>0.0</v>
      </c>
      <c r="J204" s="15">
        <v>0.0</v>
      </c>
      <c r="K204" s="15">
        <v>0.0</v>
      </c>
      <c r="L204" s="15">
        <f t="shared" si="1"/>
        <v>0</v>
      </c>
      <c r="M204" s="15">
        <f t="shared" si="2"/>
        <v>0</v>
      </c>
      <c r="N204" s="15">
        <f>MAX(0,M204*VLOOKUP(C204,'Таблица (Плотность нефти)'!$B$3:$C$10,2,FALSE)-R204)</f>
        <v>0</v>
      </c>
      <c r="O204" s="15">
        <f t="shared" si="3"/>
        <v>0</v>
      </c>
      <c r="P204" s="15">
        <f t="shared" si="4"/>
        <v>0</v>
      </c>
      <c r="Q204" s="15">
        <f t="shared" si="5"/>
        <v>0</v>
      </c>
      <c r="R204" s="15">
        <f t="shared" si="6"/>
        <v>0</v>
      </c>
      <c r="S204" s="15"/>
      <c r="T204" s="15"/>
    </row>
    <row r="205" ht="12.75" customHeight="1">
      <c r="B205" s="12">
        <v>43681.0</v>
      </c>
      <c r="C205" s="19" t="s">
        <v>41</v>
      </c>
      <c r="D205" s="19" t="s">
        <v>88</v>
      </c>
      <c r="E205" s="19">
        <v>24.0</v>
      </c>
      <c r="F205" s="15">
        <v>110.45015473053893</v>
      </c>
      <c r="G205" s="20">
        <v>1.6</v>
      </c>
      <c r="H205" s="19">
        <v>0.0</v>
      </c>
      <c r="I205" s="19">
        <v>0.0</v>
      </c>
      <c r="J205" s="15">
        <v>92.16905748030679</v>
      </c>
      <c r="K205" s="15">
        <v>90.10614002665687</v>
      </c>
      <c r="L205" s="15">
        <f t="shared" si="1"/>
        <v>110.4501547</v>
      </c>
      <c r="M205" s="15">
        <f t="shared" si="2"/>
        <v>108.6829523</v>
      </c>
      <c r="N205" s="15">
        <f>MAX(0,M205*VLOOKUP(C205,'Таблица (Плотность нефти)'!$B$3:$C$10,2,FALSE)-R205)</f>
        <v>90.75026513</v>
      </c>
      <c r="O205" s="15">
        <f t="shared" si="3"/>
        <v>92.51746761</v>
      </c>
      <c r="P205" s="15">
        <f t="shared" si="4"/>
        <v>694.6541581</v>
      </c>
      <c r="Q205" s="15">
        <f t="shared" si="5"/>
        <v>0</v>
      </c>
      <c r="R205" s="15">
        <f t="shared" si="6"/>
        <v>0</v>
      </c>
      <c r="S205" s="15"/>
      <c r="T205" s="15"/>
    </row>
    <row r="206" ht="12.75" customHeight="1">
      <c r="B206" s="12">
        <v>43681.0</v>
      </c>
      <c r="C206" s="25" t="s">
        <v>41</v>
      </c>
      <c r="D206" s="25" t="s">
        <v>89</v>
      </c>
      <c r="E206" s="25">
        <v>0.0</v>
      </c>
      <c r="F206" s="26">
        <v>0.0</v>
      </c>
      <c r="G206" s="32">
        <v>90.0</v>
      </c>
      <c r="H206" s="25">
        <v>0.0</v>
      </c>
      <c r="I206" s="25">
        <v>0.0</v>
      </c>
      <c r="J206" s="26">
        <v>0.0</v>
      </c>
      <c r="K206" s="26">
        <v>0.0</v>
      </c>
      <c r="L206" s="26">
        <f t="shared" si="1"/>
        <v>0</v>
      </c>
      <c r="M206" s="26">
        <f t="shared" si="2"/>
        <v>0</v>
      </c>
      <c r="N206" s="26">
        <f>MAX(0,M206*VLOOKUP(C206,'Таблица (Плотность нефти)'!$B$3:$C$10,2,FALSE)-R206)</f>
        <v>0</v>
      </c>
      <c r="O206" s="26">
        <f t="shared" si="3"/>
        <v>0</v>
      </c>
      <c r="P206" s="26">
        <f t="shared" si="4"/>
        <v>0</v>
      </c>
      <c r="Q206" s="26">
        <f t="shared" si="5"/>
        <v>0</v>
      </c>
      <c r="R206" s="26">
        <f t="shared" si="6"/>
        <v>0</v>
      </c>
      <c r="S206" s="26"/>
      <c r="T206" s="26"/>
    </row>
    <row r="207" ht="12.75" customHeight="1">
      <c r="B207" s="3">
        <v>43682.0</v>
      </c>
      <c r="C207" s="5" t="s">
        <v>31</v>
      </c>
      <c r="D207" s="5" t="s">
        <v>33</v>
      </c>
      <c r="E207" s="5">
        <v>0.0</v>
      </c>
      <c r="F207" s="7">
        <v>0.0</v>
      </c>
      <c r="G207" s="8">
        <v>0.0</v>
      </c>
      <c r="H207" s="5">
        <v>0.0</v>
      </c>
      <c r="I207" s="5">
        <v>0.0</v>
      </c>
      <c r="J207" s="7">
        <v>0.0</v>
      </c>
      <c r="K207" s="7">
        <v>0.0</v>
      </c>
      <c r="L207" s="7">
        <f t="shared" si="1"/>
        <v>0</v>
      </c>
      <c r="M207" s="7">
        <f t="shared" si="2"/>
        <v>0</v>
      </c>
      <c r="N207" s="7">
        <f>MAX(0,M207*VLOOKUP(C207,'Таблица (Плотность нефти)'!$B$3:$C$10,2,FALSE)-R207)</f>
        <v>0</v>
      </c>
      <c r="O207" s="7">
        <f t="shared" si="3"/>
        <v>0</v>
      </c>
      <c r="P207" s="7">
        <f t="shared" si="4"/>
        <v>0</v>
      </c>
      <c r="Q207" s="17">
        <f t="shared" si="5"/>
        <v>0</v>
      </c>
      <c r="R207" s="7">
        <f t="shared" si="6"/>
        <v>0</v>
      </c>
      <c r="S207" s="17"/>
      <c r="T207" s="7"/>
    </row>
    <row r="208" ht="12.75" customHeight="1">
      <c r="B208" s="12">
        <v>43682.0</v>
      </c>
      <c r="C208" s="13" t="s">
        <v>32</v>
      </c>
      <c r="D208" s="13" t="s">
        <v>36</v>
      </c>
      <c r="E208" s="13">
        <v>24.0</v>
      </c>
      <c r="F208" s="14">
        <v>0.0</v>
      </c>
      <c r="G208" s="22">
        <v>0.0</v>
      </c>
      <c r="H208" s="13">
        <v>0.0</v>
      </c>
      <c r="I208" s="13">
        <v>0.0</v>
      </c>
      <c r="J208" s="14">
        <v>0.0</v>
      </c>
      <c r="K208" s="14">
        <v>0.0</v>
      </c>
      <c r="L208" s="14">
        <f t="shared" si="1"/>
        <v>0</v>
      </c>
      <c r="M208" s="14">
        <f t="shared" si="2"/>
        <v>0</v>
      </c>
      <c r="N208" s="14">
        <f>MAX(0,M208*VLOOKUP(C208,'Таблица (Плотность нефти)'!$B$3:$C$10,2,FALSE)-R208)</f>
        <v>0</v>
      </c>
      <c r="O208" s="14">
        <f t="shared" si="3"/>
        <v>0</v>
      </c>
      <c r="P208" s="14">
        <f t="shared" si="4"/>
        <v>0</v>
      </c>
      <c r="Q208" s="23">
        <f t="shared" si="5"/>
        <v>0</v>
      </c>
      <c r="R208" s="14">
        <f t="shared" si="6"/>
        <v>0</v>
      </c>
      <c r="S208" s="23"/>
      <c r="T208" s="14"/>
    </row>
    <row r="209" ht="12.75" customHeight="1">
      <c r="B209" s="12">
        <v>43682.0</v>
      </c>
      <c r="C209" s="13" t="s">
        <v>32</v>
      </c>
      <c r="D209" s="19" t="s">
        <v>40</v>
      </c>
      <c r="E209" s="19">
        <v>24.0</v>
      </c>
      <c r="F209" s="15">
        <v>12.376109364996045</v>
      </c>
      <c r="G209" s="20">
        <v>42.78937318499463</v>
      </c>
      <c r="H209" s="19">
        <v>0.0</v>
      </c>
      <c r="I209" s="19">
        <v>0.0</v>
      </c>
      <c r="J209" s="15">
        <v>10.59683108093695</v>
      </c>
      <c r="K209" s="15">
        <v>5.271610805747679</v>
      </c>
      <c r="L209" s="15">
        <f t="shared" si="1"/>
        <v>12.37610936</v>
      </c>
      <c r="M209" s="15">
        <f t="shared" si="2"/>
        <v>7.080449743</v>
      </c>
      <c r="N209" s="15">
        <f>MAX(0,M209*VLOOKUP(C209,'Таблица (Плотность нефти)'!$B$3:$C$10,2,FALSE)-R209)</f>
        <v>5.374061355</v>
      </c>
      <c r="O209" s="15">
        <f t="shared" si="3"/>
        <v>10.66972098</v>
      </c>
      <c r="P209" s="15">
        <f t="shared" si="4"/>
        <v>77.83706463</v>
      </c>
      <c r="Q209" s="30">
        <f t="shared" si="5"/>
        <v>0</v>
      </c>
      <c r="R209" s="15">
        <f t="shared" si="6"/>
        <v>0</v>
      </c>
      <c r="S209" s="30"/>
      <c r="T209" s="15"/>
    </row>
    <row r="210" ht="12.75" customHeight="1">
      <c r="B210" s="12">
        <v>43682.0</v>
      </c>
      <c r="C210" s="13" t="s">
        <v>32</v>
      </c>
      <c r="D210" s="19" t="s">
        <v>42</v>
      </c>
      <c r="E210" s="19">
        <v>0.0</v>
      </c>
      <c r="F210" s="15">
        <v>0.0</v>
      </c>
      <c r="G210" s="20">
        <v>0.0</v>
      </c>
      <c r="H210" s="19">
        <v>0.0</v>
      </c>
      <c r="I210" s="19">
        <v>0.0</v>
      </c>
      <c r="J210" s="15">
        <v>0.0</v>
      </c>
      <c r="K210" s="15">
        <v>0.0</v>
      </c>
      <c r="L210" s="15">
        <f t="shared" si="1"/>
        <v>0</v>
      </c>
      <c r="M210" s="15">
        <f t="shared" si="2"/>
        <v>0</v>
      </c>
      <c r="N210" s="15">
        <f>MAX(0,M210*VLOOKUP(C210,'Таблица (Плотность нефти)'!$B$3:$C$10,2,FALSE)-R210)</f>
        <v>0</v>
      </c>
      <c r="O210" s="15">
        <f t="shared" si="3"/>
        <v>0</v>
      </c>
      <c r="P210" s="15">
        <f t="shared" si="4"/>
        <v>0</v>
      </c>
      <c r="Q210" s="30">
        <f t="shared" si="5"/>
        <v>0</v>
      </c>
      <c r="R210" s="15">
        <f t="shared" si="6"/>
        <v>0</v>
      </c>
      <c r="S210" s="30"/>
      <c r="T210" s="15"/>
    </row>
    <row r="211" ht="12.75" customHeight="1">
      <c r="B211" s="12">
        <v>43682.0</v>
      </c>
      <c r="C211" s="13" t="s">
        <v>32</v>
      </c>
      <c r="D211" s="19" t="s">
        <v>43</v>
      </c>
      <c r="E211" s="19">
        <v>24.0</v>
      </c>
      <c r="F211" s="15">
        <v>2.489806671400042</v>
      </c>
      <c r="G211" s="20">
        <v>43.15847400315596</v>
      </c>
      <c r="H211" s="19">
        <v>0.0</v>
      </c>
      <c r="I211" s="19">
        <v>0.0</v>
      </c>
      <c r="J211" s="15">
        <v>2.034699154863494</v>
      </c>
      <c r="K211" s="15">
        <v>0.9938515995502581</v>
      </c>
      <c r="L211" s="15">
        <f t="shared" si="1"/>
        <v>2.489806671</v>
      </c>
      <c r="M211" s="15">
        <f t="shared" si="2"/>
        <v>1.415244106</v>
      </c>
      <c r="N211" s="15">
        <f>MAX(0,M211*VLOOKUP(C211,'Таблица (Плотность нефти)'!$B$3:$C$10,2,FALSE)-R211)</f>
        <v>1.074170277</v>
      </c>
      <c r="O211" s="15">
        <f t="shared" si="3"/>
        <v>2.148732842</v>
      </c>
      <c r="P211" s="15">
        <f t="shared" si="4"/>
        <v>15.6591411</v>
      </c>
      <c r="Q211" s="30">
        <f t="shared" si="5"/>
        <v>0</v>
      </c>
      <c r="R211" s="15">
        <f t="shared" si="6"/>
        <v>0</v>
      </c>
      <c r="S211" s="30"/>
      <c r="T211" s="15"/>
    </row>
    <row r="212" ht="12.75" customHeight="1">
      <c r="B212" s="12">
        <v>43682.0</v>
      </c>
      <c r="C212" s="13" t="s">
        <v>32</v>
      </c>
      <c r="D212" s="19" t="s">
        <v>44</v>
      </c>
      <c r="E212" s="19">
        <v>24.0</v>
      </c>
      <c r="F212" s="15">
        <v>2.4655782012650196</v>
      </c>
      <c r="G212" s="20">
        <v>43.89667563947861</v>
      </c>
      <c r="H212" s="19">
        <v>0.0</v>
      </c>
      <c r="I212" s="19">
        <v>0.0</v>
      </c>
      <c r="J212" s="15">
        <v>2.7007414829336467</v>
      </c>
      <c r="K212" s="15">
        <v>1.3144340622577921</v>
      </c>
      <c r="L212" s="15">
        <f t="shared" si="1"/>
        <v>2.465578201</v>
      </c>
      <c r="M212" s="15">
        <f t="shared" si="2"/>
        <v>1.383271336</v>
      </c>
      <c r="N212" s="15">
        <f>MAX(0,M212*VLOOKUP(C212,'Таблица (Плотность нефти)'!$B$3:$C$10,2,FALSE)-R212)</f>
        <v>1.049902944</v>
      </c>
      <c r="O212" s="15">
        <f t="shared" si="3"/>
        <v>2.132209809</v>
      </c>
      <c r="P212" s="15">
        <f t="shared" si="4"/>
        <v>15.50676098</v>
      </c>
      <c r="Q212" s="30">
        <f t="shared" si="5"/>
        <v>0</v>
      </c>
      <c r="R212" s="15">
        <f t="shared" si="6"/>
        <v>0</v>
      </c>
      <c r="S212" s="30"/>
      <c r="T212" s="15"/>
    </row>
    <row r="213" ht="12.75" customHeight="1">
      <c r="B213" s="12">
        <v>43682.0</v>
      </c>
      <c r="C213" s="13" t="s">
        <v>32</v>
      </c>
      <c r="D213" s="19" t="s">
        <v>45</v>
      </c>
      <c r="E213" s="19">
        <v>0.0</v>
      </c>
      <c r="F213" s="15">
        <v>0.0</v>
      </c>
      <c r="G213" s="20">
        <v>0.0</v>
      </c>
      <c r="H213" s="19">
        <v>0.0</v>
      </c>
      <c r="I213" s="19">
        <v>0.0</v>
      </c>
      <c r="J213" s="15">
        <v>0.0</v>
      </c>
      <c r="K213" s="15">
        <v>0.0</v>
      </c>
      <c r="L213" s="15">
        <f t="shared" si="1"/>
        <v>0</v>
      </c>
      <c r="M213" s="15">
        <f t="shared" si="2"/>
        <v>0</v>
      </c>
      <c r="N213" s="15">
        <f>MAX(0,M213*VLOOKUP(C213,'Таблица (Плотность нефти)'!$B$3:$C$10,2,FALSE)-R213)</f>
        <v>0</v>
      </c>
      <c r="O213" s="15">
        <f t="shared" si="3"/>
        <v>0</v>
      </c>
      <c r="P213" s="15">
        <f t="shared" si="4"/>
        <v>0</v>
      </c>
      <c r="Q213" s="30">
        <f t="shared" si="5"/>
        <v>0</v>
      </c>
      <c r="R213" s="15">
        <f t="shared" si="6"/>
        <v>0</v>
      </c>
      <c r="S213" s="30"/>
      <c r="T213" s="15"/>
    </row>
    <row r="214" ht="12.75" customHeight="1">
      <c r="B214" s="12">
        <v>43682.0</v>
      </c>
      <c r="C214" s="13" t="s">
        <v>32</v>
      </c>
      <c r="D214" s="19" t="s">
        <v>46</v>
      </c>
      <c r="E214" s="19">
        <v>0.0</v>
      </c>
      <c r="F214" s="15">
        <v>0.0</v>
      </c>
      <c r="G214" s="20">
        <v>0.0</v>
      </c>
      <c r="H214" s="19">
        <v>0.0</v>
      </c>
      <c r="I214" s="19">
        <v>0.0</v>
      </c>
      <c r="J214" s="15">
        <v>0.0</v>
      </c>
      <c r="K214" s="15">
        <v>0.0</v>
      </c>
      <c r="L214" s="15">
        <f t="shared" si="1"/>
        <v>0</v>
      </c>
      <c r="M214" s="15">
        <f t="shared" si="2"/>
        <v>0</v>
      </c>
      <c r="N214" s="15">
        <f>MAX(0,M214*VLOOKUP(C214,'Таблица (Плотность нефти)'!$B$3:$C$10,2,FALSE)-R214)</f>
        <v>0</v>
      </c>
      <c r="O214" s="15">
        <f t="shared" si="3"/>
        <v>0</v>
      </c>
      <c r="P214" s="15">
        <f t="shared" si="4"/>
        <v>0</v>
      </c>
      <c r="Q214" s="30">
        <f t="shared" si="5"/>
        <v>0</v>
      </c>
      <c r="R214" s="15">
        <f t="shared" si="6"/>
        <v>0</v>
      </c>
      <c r="S214" s="30"/>
      <c r="T214" s="15"/>
    </row>
    <row r="215" ht="12.75" customHeight="1">
      <c r="B215" s="12">
        <v>43682.0</v>
      </c>
      <c r="C215" s="19" t="s">
        <v>34</v>
      </c>
      <c r="D215" s="19" t="s">
        <v>47</v>
      </c>
      <c r="E215" s="19">
        <v>0.0</v>
      </c>
      <c r="F215" s="15">
        <v>0.0</v>
      </c>
      <c r="G215" s="20">
        <v>0.0</v>
      </c>
      <c r="H215" s="19">
        <v>0.0</v>
      </c>
      <c r="I215" s="19">
        <v>0.0</v>
      </c>
      <c r="J215" s="15">
        <v>0.0</v>
      </c>
      <c r="K215" s="15">
        <v>0.0</v>
      </c>
      <c r="L215" s="15">
        <f t="shared" si="1"/>
        <v>0</v>
      </c>
      <c r="M215" s="15">
        <f t="shared" si="2"/>
        <v>0</v>
      </c>
      <c r="N215" s="15">
        <f>MAX(0,M215*VLOOKUP(C215,'Таблица (Плотность нефти)'!$B$3:$C$10,2,FALSE)-R215)</f>
        <v>0</v>
      </c>
      <c r="O215" s="15">
        <f t="shared" si="3"/>
        <v>0</v>
      </c>
      <c r="P215" s="15">
        <f t="shared" si="4"/>
        <v>0</v>
      </c>
      <c r="Q215" s="15">
        <f t="shared" si="5"/>
        <v>0</v>
      </c>
      <c r="R215" s="15">
        <f t="shared" si="6"/>
        <v>0</v>
      </c>
      <c r="S215" s="15"/>
      <c r="T215" s="15"/>
    </row>
    <row r="216" ht="12.75" customHeight="1">
      <c r="B216" s="12">
        <v>43682.0</v>
      </c>
      <c r="C216" s="19" t="s">
        <v>35</v>
      </c>
      <c r="D216" s="19" t="s">
        <v>48</v>
      </c>
      <c r="E216" s="19">
        <v>24.0</v>
      </c>
      <c r="F216" s="15">
        <v>13.049816786395267</v>
      </c>
      <c r="G216" s="20">
        <v>22.96681072819176</v>
      </c>
      <c r="H216" s="19">
        <v>0.0</v>
      </c>
      <c r="I216" s="19">
        <v>0.0</v>
      </c>
      <c r="J216" s="15">
        <v>9.249822101489116</v>
      </c>
      <c r="K216" s="15">
        <v>6.035673339872731</v>
      </c>
      <c r="L216" s="15">
        <f t="shared" si="1"/>
        <v>13.04981679</v>
      </c>
      <c r="M216" s="15">
        <f t="shared" si="2"/>
        <v>10.05269006</v>
      </c>
      <c r="N216" s="15">
        <f>MAX(0,M216*VLOOKUP(C216,'Таблица (Плотность нефти)'!$B$3:$C$10,2,FALSE)-R216)</f>
        <v>8.082362812</v>
      </c>
      <c r="O216" s="15">
        <f t="shared" si="3"/>
        <v>11.07948953</v>
      </c>
      <c r="P216" s="15">
        <f t="shared" si="4"/>
        <v>82.07421271</v>
      </c>
      <c r="Q216" s="38">
        <f t="shared" si="5"/>
        <v>0</v>
      </c>
      <c r="R216" s="15">
        <f t="shared" si="6"/>
        <v>0</v>
      </c>
      <c r="S216" s="38"/>
      <c r="T216" s="15"/>
    </row>
    <row r="217" ht="12.75" customHeight="1">
      <c r="B217" s="12">
        <v>43682.0</v>
      </c>
      <c r="C217" s="19" t="s">
        <v>35</v>
      </c>
      <c r="D217" s="19" t="s">
        <v>49</v>
      </c>
      <c r="E217" s="19">
        <v>24.0</v>
      </c>
      <c r="F217" s="15">
        <v>10.371988666541961</v>
      </c>
      <c r="G217" s="20">
        <v>21.787731300562058</v>
      </c>
      <c r="H217" s="19">
        <v>0.0</v>
      </c>
      <c r="I217" s="19">
        <v>0.0</v>
      </c>
      <c r="J217" s="15">
        <v>7.942494796291573</v>
      </c>
      <c r="K217" s="15">
        <v>5.279965072274945</v>
      </c>
      <c r="L217" s="15">
        <f t="shared" si="1"/>
        <v>10.37198867</v>
      </c>
      <c r="M217" s="15">
        <f t="shared" si="2"/>
        <v>8.112167645</v>
      </c>
      <c r="N217" s="15">
        <f>MAX(0,M217*VLOOKUP(C217,'Таблица (Плотность нефти)'!$B$3:$C$10,2,FALSE)-R217)</f>
        <v>6.522182787</v>
      </c>
      <c r="O217" s="15">
        <f t="shared" si="3"/>
        <v>8.782003808</v>
      </c>
      <c r="P217" s="15">
        <f t="shared" si="4"/>
        <v>65.23254832</v>
      </c>
      <c r="Q217" s="15">
        <f t="shared" si="5"/>
        <v>0</v>
      </c>
      <c r="R217" s="15">
        <f t="shared" si="6"/>
        <v>0</v>
      </c>
      <c r="S217" s="15"/>
      <c r="T217" s="15"/>
    </row>
    <row r="218" ht="12.75" customHeight="1">
      <c r="B218" s="12">
        <v>43682.0</v>
      </c>
      <c r="C218" s="19" t="s">
        <v>35</v>
      </c>
      <c r="D218" s="19" t="s">
        <v>50</v>
      </c>
      <c r="E218" s="19">
        <v>24.0</v>
      </c>
      <c r="F218" s="15">
        <v>26.61514211157187</v>
      </c>
      <c r="G218" s="20">
        <v>21.394704824685476</v>
      </c>
      <c r="H218" s="19">
        <v>0.0</v>
      </c>
      <c r="I218" s="19">
        <v>0.0</v>
      </c>
      <c r="J218" s="15">
        <v>21.86143418171704</v>
      </c>
      <c r="K218" s="15">
        <v>14.424796219975049</v>
      </c>
      <c r="L218" s="15">
        <f t="shared" si="1"/>
        <v>26.61514211</v>
      </c>
      <c r="M218" s="15">
        <f t="shared" si="2"/>
        <v>20.92091102</v>
      </c>
      <c r="N218" s="15">
        <f>MAX(0,M218*VLOOKUP(C218,'Таблица (Плотность нефти)'!$B$3:$C$10,2,FALSE)-R218)</f>
        <v>16.82041246</v>
      </c>
      <c r="O218" s="15">
        <f t="shared" si="3"/>
        <v>22.51464355</v>
      </c>
      <c r="P218" s="15">
        <f t="shared" si="4"/>
        <v>167.3906133</v>
      </c>
      <c r="Q218" s="15">
        <f t="shared" si="5"/>
        <v>0</v>
      </c>
      <c r="R218" s="15">
        <f t="shared" si="6"/>
        <v>0</v>
      </c>
      <c r="S218" s="15"/>
      <c r="T218" s="15"/>
    </row>
    <row r="219" ht="12.75" customHeight="1">
      <c r="B219" s="12">
        <v>43682.0</v>
      </c>
      <c r="C219" s="19" t="s">
        <v>35</v>
      </c>
      <c r="D219" s="19" t="s">
        <v>51</v>
      </c>
      <c r="E219" s="19">
        <v>0.0</v>
      </c>
      <c r="F219" s="15">
        <v>0.0</v>
      </c>
      <c r="G219" s="20">
        <v>0.0</v>
      </c>
      <c r="H219" s="19">
        <v>0.0</v>
      </c>
      <c r="I219" s="19">
        <v>0.0</v>
      </c>
      <c r="J219" s="15">
        <v>0.0</v>
      </c>
      <c r="K219" s="15">
        <v>0.0</v>
      </c>
      <c r="L219" s="15">
        <f t="shared" si="1"/>
        <v>0</v>
      </c>
      <c r="M219" s="15">
        <f t="shared" si="2"/>
        <v>0</v>
      </c>
      <c r="N219" s="15">
        <f>MAX(0,M219*VLOOKUP(C219,'Таблица (Плотность нефти)'!$B$3:$C$10,2,FALSE)-R219)</f>
        <v>0</v>
      </c>
      <c r="O219" s="15">
        <f t="shared" si="3"/>
        <v>0</v>
      </c>
      <c r="P219" s="15">
        <f t="shared" si="4"/>
        <v>0</v>
      </c>
      <c r="Q219" s="15">
        <f t="shared" si="5"/>
        <v>0</v>
      </c>
      <c r="R219" s="15">
        <f t="shared" si="6"/>
        <v>0</v>
      </c>
      <c r="S219" s="15"/>
      <c r="T219" s="15"/>
    </row>
    <row r="220" ht="12.75" customHeight="1">
      <c r="B220" s="12">
        <v>43682.0</v>
      </c>
      <c r="C220" s="19" t="s">
        <v>35</v>
      </c>
      <c r="D220" s="19" t="s">
        <v>52</v>
      </c>
      <c r="E220" s="19">
        <v>0.0</v>
      </c>
      <c r="F220" s="15">
        <v>0.0</v>
      </c>
      <c r="G220" s="20">
        <v>0.0</v>
      </c>
      <c r="H220" s="19">
        <v>0.0</v>
      </c>
      <c r="I220" s="19">
        <v>0.0</v>
      </c>
      <c r="J220" s="15">
        <v>0.0</v>
      </c>
      <c r="K220" s="15">
        <v>0.0</v>
      </c>
      <c r="L220" s="15">
        <f t="shared" si="1"/>
        <v>0</v>
      </c>
      <c r="M220" s="15">
        <f t="shared" si="2"/>
        <v>0</v>
      </c>
      <c r="N220" s="15">
        <f>MAX(0,M220*VLOOKUP(C220,'Таблица (Плотность нефти)'!$B$3:$C$10,2,FALSE)-R220)</f>
        <v>0</v>
      </c>
      <c r="O220" s="15">
        <f t="shared" si="3"/>
        <v>0</v>
      </c>
      <c r="P220" s="15">
        <f t="shared" si="4"/>
        <v>0</v>
      </c>
      <c r="Q220" s="15">
        <f t="shared" si="5"/>
        <v>0</v>
      </c>
      <c r="R220" s="15">
        <f t="shared" si="6"/>
        <v>0</v>
      </c>
      <c r="S220" s="15"/>
      <c r="T220" s="15"/>
    </row>
    <row r="221" ht="12.75" customHeight="1">
      <c r="B221" s="12">
        <v>43682.0</v>
      </c>
      <c r="C221" s="19" t="s">
        <v>35</v>
      </c>
      <c r="D221" s="19" t="s">
        <v>53</v>
      </c>
      <c r="E221" s="19">
        <v>24.0</v>
      </c>
      <c r="F221" s="15">
        <v>17.76876469007175</v>
      </c>
      <c r="G221" s="20">
        <v>27.132891372483435</v>
      </c>
      <c r="H221" s="19">
        <v>0.0</v>
      </c>
      <c r="I221" s="19">
        <v>0.0</v>
      </c>
      <c r="J221" s="15">
        <v>16.425815526884865</v>
      </c>
      <c r="K221" s="15">
        <v>9.980297532068546</v>
      </c>
      <c r="L221" s="15">
        <f t="shared" si="1"/>
        <v>17.76876469</v>
      </c>
      <c r="M221" s="15">
        <f t="shared" si="2"/>
        <v>12.94758507</v>
      </c>
      <c r="N221" s="15">
        <f>MAX(0,M221*VLOOKUP(C221,'Таблица (Плотность нефти)'!$B$3:$C$10,2,FALSE)-R221)</f>
        <v>10.4098584</v>
      </c>
      <c r="O221" s="15">
        <f t="shared" si="3"/>
        <v>15.23103802</v>
      </c>
      <c r="P221" s="15">
        <f t="shared" si="4"/>
        <v>111.7530918</v>
      </c>
      <c r="Q221" s="15">
        <f t="shared" si="5"/>
        <v>0</v>
      </c>
      <c r="R221" s="15">
        <f t="shared" si="6"/>
        <v>0</v>
      </c>
      <c r="S221" s="15"/>
      <c r="T221" s="15"/>
    </row>
    <row r="222" ht="12.75" customHeight="1">
      <c r="B222" s="12">
        <v>43682.0</v>
      </c>
      <c r="C222" s="19" t="s">
        <v>35</v>
      </c>
      <c r="D222" s="19" t="s">
        <v>54</v>
      </c>
      <c r="E222" s="19">
        <v>0.0</v>
      </c>
      <c r="F222" s="15">
        <v>0.0</v>
      </c>
      <c r="G222" s="20">
        <v>0.0</v>
      </c>
      <c r="H222" s="19">
        <v>0.0</v>
      </c>
      <c r="I222" s="19">
        <v>0.0</v>
      </c>
      <c r="J222" s="15">
        <v>0.0</v>
      </c>
      <c r="K222" s="15">
        <v>0.0</v>
      </c>
      <c r="L222" s="15">
        <f t="shared" si="1"/>
        <v>0</v>
      </c>
      <c r="M222" s="15">
        <f t="shared" si="2"/>
        <v>0</v>
      </c>
      <c r="N222" s="15">
        <f>MAX(0,M222*VLOOKUP(C222,'Таблица (Плотность нефти)'!$B$3:$C$10,2,FALSE)-R222)</f>
        <v>0</v>
      </c>
      <c r="O222" s="15">
        <f t="shared" si="3"/>
        <v>0</v>
      </c>
      <c r="P222" s="15">
        <f t="shared" si="4"/>
        <v>0</v>
      </c>
      <c r="Q222" s="15">
        <f t="shared" si="5"/>
        <v>0</v>
      </c>
      <c r="R222" s="15">
        <f t="shared" si="6"/>
        <v>0</v>
      </c>
      <c r="S222" s="15"/>
      <c r="T222" s="15"/>
    </row>
    <row r="223" ht="12.75" customHeight="1">
      <c r="B223" s="12">
        <v>43682.0</v>
      </c>
      <c r="C223" s="19" t="s">
        <v>35</v>
      </c>
      <c r="D223" s="19" t="s">
        <v>55</v>
      </c>
      <c r="E223" s="19">
        <v>24.0</v>
      </c>
      <c r="F223" s="15">
        <v>8.702627784517457</v>
      </c>
      <c r="G223" s="20">
        <v>24.067284860646172</v>
      </c>
      <c r="H223" s="19">
        <v>0.0</v>
      </c>
      <c r="I223" s="19">
        <v>0.0</v>
      </c>
      <c r="J223" s="15">
        <v>10.424538571983168</v>
      </c>
      <c r="K223" s="15">
        <v>6.665201892206188</v>
      </c>
      <c r="L223" s="15">
        <f t="shared" si="1"/>
        <v>8.702627785</v>
      </c>
      <c r="M223" s="15">
        <f t="shared" si="2"/>
        <v>6.608141565</v>
      </c>
      <c r="N223" s="15">
        <f>MAX(0,M223*VLOOKUP(C223,'Таблица (Плотность нефти)'!$B$3:$C$10,2,FALSE)-R223)</f>
        <v>5.312945818</v>
      </c>
      <c r="O223" s="15">
        <f t="shared" si="3"/>
        <v>7.407432038</v>
      </c>
      <c r="P223" s="15">
        <f t="shared" si="4"/>
        <v>54.73343693</v>
      </c>
      <c r="Q223" s="15">
        <f t="shared" si="5"/>
        <v>0</v>
      </c>
      <c r="R223" s="15">
        <f t="shared" si="6"/>
        <v>0</v>
      </c>
      <c r="S223" s="15"/>
      <c r="T223" s="15"/>
    </row>
    <row r="224" ht="12.75" customHeight="1">
      <c r="B224" s="12">
        <v>43682.0</v>
      </c>
      <c r="C224" s="19" t="s">
        <v>35</v>
      </c>
      <c r="D224" s="19" t="s">
        <v>56</v>
      </c>
      <c r="E224" s="19">
        <v>24.0</v>
      </c>
      <c r="F224" s="15">
        <v>7.798810757596992</v>
      </c>
      <c r="G224" s="20">
        <v>23.59565308959429</v>
      </c>
      <c r="H224" s="19">
        <v>0.0</v>
      </c>
      <c r="I224" s="19">
        <v>0.0</v>
      </c>
      <c r="J224" s="15">
        <v>10.149026526278004</v>
      </c>
      <c r="K224" s="15">
        <v>6.486176228705273</v>
      </c>
      <c r="L224" s="15">
        <f t="shared" si="1"/>
        <v>7.798810758</v>
      </c>
      <c r="M224" s="15">
        <f t="shared" si="2"/>
        <v>5.958630426</v>
      </c>
      <c r="N224" s="15">
        <f>MAX(0,M224*VLOOKUP(C224,'Таблица (Плотность нефти)'!$B$3:$C$10,2,FALSE)-R224)</f>
        <v>4.790738863</v>
      </c>
      <c r="O224" s="15">
        <f t="shared" si="3"/>
        <v>6.630919194</v>
      </c>
      <c r="P224" s="15">
        <f t="shared" si="4"/>
        <v>49.0490605</v>
      </c>
      <c r="Q224" s="15">
        <f t="shared" si="5"/>
        <v>0</v>
      </c>
      <c r="R224" s="15">
        <f t="shared" si="6"/>
        <v>0</v>
      </c>
      <c r="S224" s="15"/>
      <c r="T224" s="15"/>
    </row>
    <row r="225" ht="12.75" customHeight="1">
      <c r="B225" s="12">
        <v>43682.0</v>
      </c>
      <c r="C225" s="19" t="s">
        <v>35</v>
      </c>
      <c r="D225" s="19" t="s">
        <v>57</v>
      </c>
      <c r="E225" s="19">
        <v>0.0</v>
      </c>
      <c r="F225" s="15">
        <v>0.0</v>
      </c>
      <c r="G225" s="20">
        <v>0.0</v>
      </c>
      <c r="H225" s="19">
        <v>0.0</v>
      </c>
      <c r="I225" s="19">
        <v>0.0</v>
      </c>
      <c r="J225" s="15">
        <v>0.0</v>
      </c>
      <c r="K225" s="15">
        <v>0.0</v>
      </c>
      <c r="L225" s="15">
        <f t="shared" si="1"/>
        <v>0</v>
      </c>
      <c r="M225" s="15">
        <f t="shared" si="2"/>
        <v>0</v>
      </c>
      <c r="N225" s="15">
        <f>MAX(0,M225*VLOOKUP(C225,'Таблица (Плотность нефти)'!$B$3:$C$10,2,FALSE)-R225)</f>
        <v>0</v>
      </c>
      <c r="O225" s="15">
        <f t="shared" si="3"/>
        <v>0</v>
      </c>
      <c r="P225" s="15">
        <f t="shared" si="4"/>
        <v>0</v>
      </c>
      <c r="Q225" s="15">
        <f t="shared" si="5"/>
        <v>0</v>
      </c>
      <c r="R225" s="15">
        <f t="shared" si="6"/>
        <v>0</v>
      </c>
      <c r="S225" s="15"/>
      <c r="T225" s="15"/>
    </row>
    <row r="226" ht="12.75" customHeight="1">
      <c r="B226" s="12">
        <v>43682.0</v>
      </c>
      <c r="C226" s="19" t="s">
        <v>37</v>
      </c>
      <c r="D226" s="19" t="s">
        <v>58</v>
      </c>
      <c r="E226" s="19">
        <v>0.0</v>
      </c>
      <c r="F226" s="15">
        <v>0.0</v>
      </c>
      <c r="G226" s="20">
        <v>0.0</v>
      </c>
      <c r="H226" s="19">
        <v>0.0</v>
      </c>
      <c r="I226" s="19">
        <v>0.0</v>
      </c>
      <c r="J226" s="15">
        <v>0.0</v>
      </c>
      <c r="K226" s="15">
        <v>0.0</v>
      </c>
      <c r="L226" s="15">
        <f t="shared" si="1"/>
        <v>0</v>
      </c>
      <c r="M226" s="15">
        <f t="shared" si="2"/>
        <v>0</v>
      </c>
      <c r="N226" s="15">
        <f>MAX(0,M226*VLOOKUP(C226,'Таблица (Плотность нефти)'!$B$3:$C$10,2,FALSE)-R226)</f>
        <v>0</v>
      </c>
      <c r="O226" s="15">
        <f t="shared" si="3"/>
        <v>0</v>
      </c>
      <c r="P226" s="15">
        <f t="shared" si="4"/>
        <v>0</v>
      </c>
      <c r="Q226" s="15">
        <f t="shared" si="5"/>
        <v>0</v>
      </c>
      <c r="R226" s="15">
        <f t="shared" si="6"/>
        <v>0</v>
      </c>
      <c r="S226" s="15"/>
      <c r="T226" s="15"/>
    </row>
    <row r="227" ht="12.75" customHeight="1">
      <c r="B227" s="12">
        <v>43682.0</v>
      </c>
      <c r="C227" s="19" t="s">
        <v>37</v>
      </c>
      <c r="D227" s="19" t="s">
        <v>59</v>
      </c>
      <c r="E227" s="19">
        <v>0.0</v>
      </c>
      <c r="F227" s="15">
        <v>0.0</v>
      </c>
      <c r="G227" s="20">
        <v>0.0</v>
      </c>
      <c r="H227" s="19">
        <v>0.0</v>
      </c>
      <c r="I227" s="19">
        <v>0.0</v>
      </c>
      <c r="J227" s="15">
        <v>0.0</v>
      </c>
      <c r="K227" s="15">
        <v>0.0</v>
      </c>
      <c r="L227" s="15">
        <f t="shared" si="1"/>
        <v>0</v>
      </c>
      <c r="M227" s="15">
        <f t="shared" si="2"/>
        <v>0</v>
      </c>
      <c r="N227" s="15">
        <f>MAX(0,M227*VLOOKUP(C227,'Таблица (Плотность нефти)'!$B$3:$C$10,2,FALSE)-R227)</f>
        <v>0</v>
      </c>
      <c r="O227" s="15">
        <f t="shared" si="3"/>
        <v>0</v>
      </c>
      <c r="P227" s="15">
        <f t="shared" si="4"/>
        <v>0</v>
      </c>
      <c r="Q227" s="15">
        <f t="shared" si="5"/>
        <v>0</v>
      </c>
      <c r="R227" s="15">
        <f t="shared" si="6"/>
        <v>0</v>
      </c>
      <c r="S227" s="15"/>
      <c r="T227" s="15"/>
    </row>
    <row r="228" ht="12.75" customHeight="1">
      <c r="B228" s="12">
        <v>43682.0</v>
      </c>
      <c r="C228" s="19" t="s">
        <v>37</v>
      </c>
      <c r="D228" s="19" t="s">
        <v>60</v>
      </c>
      <c r="E228" s="19">
        <v>0.0</v>
      </c>
      <c r="F228" s="15">
        <v>0.0</v>
      </c>
      <c r="G228" s="20">
        <v>0.0</v>
      </c>
      <c r="H228" s="19">
        <v>0.0</v>
      </c>
      <c r="I228" s="19">
        <v>0.0</v>
      </c>
      <c r="J228" s="15">
        <v>0.0</v>
      </c>
      <c r="K228" s="15">
        <v>0.0</v>
      </c>
      <c r="L228" s="15">
        <f t="shared" si="1"/>
        <v>0</v>
      </c>
      <c r="M228" s="15">
        <f t="shared" si="2"/>
        <v>0</v>
      </c>
      <c r="N228" s="15">
        <f>MAX(0,M228*VLOOKUP(C228,'Таблица (Плотность нефти)'!$B$3:$C$10,2,FALSE)-R228)</f>
        <v>0</v>
      </c>
      <c r="O228" s="15">
        <f t="shared" si="3"/>
        <v>0</v>
      </c>
      <c r="P228" s="15">
        <f t="shared" si="4"/>
        <v>0</v>
      </c>
      <c r="Q228" s="15">
        <f t="shared" si="5"/>
        <v>0</v>
      </c>
      <c r="R228" s="15">
        <f t="shared" si="6"/>
        <v>0</v>
      </c>
      <c r="S228" s="15"/>
      <c r="T228" s="15"/>
    </row>
    <row r="229" ht="12.75" customHeight="1">
      <c r="B229" s="12">
        <v>43682.0</v>
      </c>
      <c r="C229" s="19" t="s">
        <v>37</v>
      </c>
      <c r="D229" s="19" t="s">
        <v>61</v>
      </c>
      <c r="E229" s="19">
        <v>0.0</v>
      </c>
      <c r="F229" s="15">
        <v>0.0</v>
      </c>
      <c r="G229" s="20">
        <v>0.0</v>
      </c>
      <c r="H229" s="19">
        <v>0.0</v>
      </c>
      <c r="I229" s="19">
        <v>0.0</v>
      </c>
      <c r="J229" s="15">
        <v>0.0</v>
      </c>
      <c r="K229" s="15">
        <v>0.0</v>
      </c>
      <c r="L229" s="15">
        <f t="shared" si="1"/>
        <v>0</v>
      </c>
      <c r="M229" s="15">
        <f t="shared" si="2"/>
        <v>0</v>
      </c>
      <c r="N229" s="15">
        <f>MAX(0,M229*VLOOKUP(C229,'Таблица (Плотность нефти)'!$B$3:$C$10,2,FALSE)-R229)</f>
        <v>0</v>
      </c>
      <c r="O229" s="15">
        <f t="shared" si="3"/>
        <v>0</v>
      </c>
      <c r="P229" s="15">
        <f t="shared" si="4"/>
        <v>0</v>
      </c>
      <c r="Q229" s="15">
        <f t="shared" si="5"/>
        <v>0</v>
      </c>
      <c r="R229" s="15">
        <f t="shared" si="6"/>
        <v>0</v>
      </c>
      <c r="S229" s="15"/>
      <c r="T229" s="15"/>
    </row>
    <row r="230" ht="12.75" customHeight="1">
      <c r="B230" s="12">
        <v>43682.0</v>
      </c>
      <c r="C230" s="19" t="s">
        <v>38</v>
      </c>
      <c r="D230" s="19" t="s">
        <v>62</v>
      </c>
      <c r="E230" s="19">
        <v>0.0</v>
      </c>
      <c r="F230" s="15">
        <v>0.0</v>
      </c>
      <c r="G230" s="20">
        <v>0.0</v>
      </c>
      <c r="H230" s="19">
        <v>0.0</v>
      </c>
      <c r="I230" s="19">
        <v>0.0</v>
      </c>
      <c r="J230" s="15">
        <v>0.0</v>
      </c>
      <c r="K230" s="15">
        <v>0.0</v>
      </c>
      <c r="L230" s="15">
        <f t="shared" si="1"/>
        <v>0</v>
      </c>
      <c r="M230" s="15">
        <f t="shared" si="2"/>
        <v>0</v>
      </c>
      <c r="N230" s="15">
        <f>MAX(0,M230*VLOOKUP(C230,'Таблица (Плотность нефти)'!$B$3:$C$10,2,FALSE)-R230)</f>
        <v>0</v>
      </c>
      <c r="O230" s="15">
        <f t="shared" si="3"/>
        <v>0</v>
      </c>
      <c r="P230" s="15">
        <f t="shared" si="4"/>
        <v>0</v>
      </c>
      <c r="Q230" s="15">
        <f t="shared" si="5"/>
        <v>0</v>
      </c>
      <c r="R230" s="15">
        <f t="shared" si="6"/>
        <v>0</v>
      </c>
      <c r="S230" s="15"/>
      <c r="T230" s="15"/>
    </row>
    <row r="231" ht="12.75" customHeight="1">
      <c r="B231" s="12">
        <v>43682.0</v>
      </c>
      <c r="C231" s="19" t="s">
        <v>38</v>
      </c>
      <c r="D231" s="19" t="s">
        <v>63</v>
      </c>
      <c r="E231" s="19">
        <v>0.0</v>
      </c>
      <c r="F231" s="15">
        <v>0.0</v>
      </c>
      <c r="G231" s="20">
        <v>0.0</v>
      </c>
      <c r="H231" s="19">
        <v>0.0</v>
      </c>
      <c r="I231" s="19">
        <v>0.0</v>
      </c>
      <c r="J231" s="15">
        <v>0.0</v>
      </c>
      <c r="K231" s="15">
        <v>0.0</v>
      </c>
      <c r="L231" s="15">
        <f t="shared" si="1"/>
        <v>0</v>
      </c>
      <c r="M231" s="15">
        <f t="shared" si="2"/>
        <v>0</v>
      </c>
      <c r="N231" s="15">
        <f>MAX(0,M231*VLOOKUP(C231,'Таблица (Плотность нефти)'!$B$3:$C$10,2,FALSE)-R231)</f>
        <v>0</v>
      </c>
      <c r="O231" s="15">
        <f t="shared" si="3"/>
        <v>0</v>
      </c>
      <c r="P231" s="15">
        <f t="shared" si="4"/>
        <v>0</v>
      </c>
      <c r="Q231" s="15">
        <f t="shared" si="5"/>
        <v>0</v>
      </c>
      <c r="R231" s="15">
        <f t="shared" si="6"/>
        <v>0</v>
      </c>
      <c r="S231" s="15"/>
      <c r="T231" s="15"/>
    </row>
    <row r="232" ht="12.75" customHeight="1">
      <c r="B232" s="12">
        <v>43682.0</v>
      </c>
      <c r="C232" s="19" t="s">
        <v>38</v>
      </c>
      <c r="D232" s="19" t="s">
        <v>64</v>
      </c>
      <c r="E232" s="19">
        <v>0.0</v>
      </c>
      <c r="F232" s="15">
        <v>0.0</v>
      </c>
      <c r="G232" s="20">
        <v>0.0</v>
      </c>
      <c r="H232" s="19">
        <v>0.0</v>
      </c>
      <c r="I232" s="19">
        <v>0.0</v>
      </c>
      <c r="J232" s="15">
        <v>0.0</v>
      </c>
      <c r="K232" s="15">
        <v>0.0</v>
      </c>
      <c r="L232" s="15">
        <f t="shared" si="1"/>
        <v>0</v>
      </c>
      <c r="M232" s="15">
        <f t="shared" si="2"/>
        <v>0</v>
      </c>
      <c r="N232" s="15">
        <f>MAX(0,M232*VLOOKUP(C232,'Таблица (Плотность нефти)'!$B$3:$C$10,2,FALSE)-R232)</f>
        <v>0</v>
      </c>
      <c r="O232" s="15">
        <f t="shared" si="3"/>
        <v>0</v>
      </c>
      <c r="P232" s="15">
        <f t="shared" si="4"/>
        <v>0</v>
      </c>
      <c r="Q232" s="15">
        <f t="shared" si="5"/>
        <v>0</v>
      </c>
      <c r="R232" s="15">
        <f t="shared" si="6"/>
        <v>0</v>
      </c>
      <c r="S232" s="15"/>
      <c r="T232" s="15"/>
    </row>
    <row r="233" ht="12.75" customHeight="1">
      <c r="B233" s="12">
        <v>43682.0</v>
      </c>
      <c r="C233" s="19" t="s">
        <v>39</v>
      </c>
      <c r="D233" s="19" t="s">
        <v>65</v>
      </c>
      <c r="E233" s="19">
        <v>0.0</v>
      </c>
      <c r="F233" s="15">
        <v>0.0</v>
      </c>
      <c r="G233" s="20">
        <v>0.0</v>
      </c>
      <c r="H233" s="19">
        <v>0.0</v>
      </c>
      <c r="I233" s="19">
        <v>0.0</v>
      </c>
      <c r="J233" s="15">
        <v>0.0</v>
      </c>
      <c r="K233" s="15">
        <v>0.0</v>
      </c>
      <c r="L233" s="15">
        <f t="shared" si="1"/>
        <v>0</v>
      </c>
      <c r="M233" s="15">
        <f t="shared" si="2"/>
        <v>0</v>
      </c>
      <c r="N233" s="15">
        <f>MAX(0,M233*VLOOKUP(C233,'Таблица (Плотность нефти)'!$B$3:$C$10,2,FALSE)-R233)</f>
        <v>0</v>
      </c>
      <c r="O233" s="15">
        <f t="shared" si="3"/>
        <v>0</v>
      </c>
      <c r="P233" s="15">
        <f t="shared" si="4"/>
        <v>0</v>
      </c>
      <c r="Q233" s="15">
        <f t="shared" si="5"/>
        <v>0</v>
      </c>
      <c r="R233" s="15">
        <f t="shared" si="6"/>
        <v>0</v>
      </c>
      <c r="S233" s="15"/>
      <c r="T233" s="15"/>
    </row>
    <row r="234" ht="12.75" customHeight="1">
      <c r="B234" s="12">
        <v>43682.0</v>
      </c>
      <c r="C234" s="19" t="s">
        <v>39</v>
      </c>
      <c r="D234" s="19" t="s">
        <v>66</v>
      </c>
      <c r="E234" s="19">
        <v>10.0</v>
      </c>
      <c r="F234" s="15">
        <v>4.638677031290206</v>
      </c>
      <c r="G234" s="20">
        <v>4.968947587685763</v>
      </c>
      <c r="H234" s="19">
        <v>0.0</v>
      </c>
      <c r="I234" s="19">
        <v>0.0</v>
      </c>
      <c r="J234" s="15">
        <v>11.90507773207454</v>
      </c>
      <c r="K234" s="15">
        <v>11.085656949554489</v>
      </c>
      <c r="L234" s="15">
        <f t="shared" si="1"/>
        <v>11.13282488</v>
      </c>
      <c r="M234" s="15">
        <f t="shared" si="2"/>
        <v>10.57964064</v>
      </c>
      <c r="N234" s="15">
        <f>MAX(0,M234*VLOOKUP(C234,'Таблица (Плотность нефти)'!$B$3:$C$10,2,FALSE)-R234)</f>
        <v>8.506031076</v>
      </c>
      <c r="O234" s="15">
        <f t="shared" si="3"/>
        <v>9.059215309</v>
      </c>
      <c r="P234" s="15">
        <f t="shared" si="4"/>
        <v>70.01767549</v>
      </c>
      <c r="Q234" s="15">
        <f t="shared" si="5"/>
        <v>0</v>
      </c>
      <c r="R234" s="15">
        <f t="shared" si="6"/>
        <v>0</v>
      </c>
      <c r="S234" s="15"/>
      <c r="T234" s="15"/>
    </row>
    <row r="235" ht="12.75" customHeight="1">
      <c r="B235" s="12">
        <v>43682.0</v>
      </c>
      <c r="C235" s="19" t="s">
        <v>39</v>
      </c>
      <c r="D235" s="19" t="s">
        <v>67</v>
      </c>
      <c r="E235" s="19">
        <v>16.0</v>
      </c>
      <c r="F235" s="15">
        <v>5.147311600756963</v>
      </c>
      <c r="G235" s="20">
        <v>4.77239939241729</v>
      </c>
      <c r="H235" s="19">
        <v>0.0</v>
      </c>
      <c r="I235" s="19">
        <v>0.0</v>
      </c>
      <c r="J235" s="15">
        <v>7.632130504046592</v>
      </c>
      <c r="K235" s="15">
        <v>7.136218784698468</v>
      </c>
      <c r="L235" s="15">
        <f t="shared" si="1"/>
        <v>7.720967401</v>
      </c>
      <c r="M235" s="15">
        <f t="shared" si="2"/>
        <v>7.352492</v>
      </c>
      <c r="N235" s="15">
        <f>MAX(0,M235*VLOOKUP(C235,'Таблица (Плотность нефти)'!$B$3:$C$10,2,FALSE)-R235)</f>
        <v>5.911403568</v>
      </c>
      <c r="O235" s="15">
        <f t="shared" si="3"/>
        <v>6.279878969</v>
      </c>
      <c r="P235" s="15">
        <f t="shared" si="4"/>
        <v>48.55948028</v>
      </c>
      <c r="Q235" s="15">
        <f t="shared" si="5"/>
        <v>0</v>
      </c>
      <c r="R235" s="15">
        <f t="shared" si="6"/>
        <v>0</v>
      </c>
      <c r="S235" s="15"/>
      <c r="T235" s="15"/>
    </row>
    <row r="236" ht="12.75" customHeight="1">
      <c r="B236" s="12">
        <v>43682.0</v>
      </c>
      <c r="C236" s="19" t="s">
        <v>39</v>
      </c>
      <c r="D236" s="19" t="s">
        <v>68</v>
      </c>
      <c r="E236" s="19">
        <v>12.0</v>
      </c>
      <c r="F236" s="15">
        <v>19.70878931338208</v>
      </c>
      <c r="G236" s="20">
        <v>4.084480708977557</v>
      </c>
      <c r="H236" s="19">
        <v>0.0</v>
      </c>
      <c r="I236" s="19">
        <v>0.0</v>
      </c>
      <c r="J236" s="15">
        <v>25.63594713024414</v>
      </c>
      <c r="K236" s="15">
        <v>24.139851110349937</v>
      </c>
      <c r="L236" s="15">
        <f t="shared" si="1"/>
        <v>39.41757863</v>
      </c>
      <c r="M236" s="15">
        <f t="shared" si="2"/>
        <v>37.80757523</v>
      </c>
      <c r="N236" s="15">
        <f>MAX(0,M236*VLOOKUP(C236,'Таблица (Плотность нефти)'!$B$3:$C$10,2,FALSE)-R236)</f>
        <v>30.39729049</v>
      </c>
      <c r="O236" s="15">
        <f t="shared" si="3"/>
        <v>32.00729388</v>
      </c>
      <c r="P236" s="15">
        <f t="shared" si="4"/>
        <v>247.9089773</v>
      </c>
      <c r="Q236" s="15">
        <f t="shared" si="5"/>
        <v>0</v>
      </c>
      <c r="R236" s="15">
        <f t="shared" si="6"/>
        <v>0</v>
      </c>
      <c r="S236" s="15"/>
      <c r="T236" s="15"/>
    </row>
    <row r="237" ht="12.75" customHeight="1">
      <c r="B237" s="12">
        <v>43682.0</v>
      </c>
      <c r="C237" s="19" t="s">
        <v>39</v>
      </c>
      <c r="D237" s="19" t="s">
        <v>69</v>
      </c>
      <c r="E237" s="19">
        <v>16.0</v>
      </c>
      <c r="F237" s="15">
        <v>9.79477709003266</v>
      </c>
      <c r="G237" s="20">
        <v>2.118998756292689</v>
      </c>
      <c r="H237" s="19">
        <v>0.0</v>
      </c>
      <c r="I237" s="19">
        <v>0.0</v>
      </c>
      <c r="J237" s="15">
        <v>13.008009987821076</v>
      </c>
      <c r="K237" s="15">
        <v>12.578976333505567</v>
      </c>
      <c r="L237" s="15">
        <f t="shared" si="1"/>
        <v>14.69216564</v>
      </c>
      <c r="M237" s="15">
        <f t="shared" si="2"/>
        <v>14.38083883</v>
      </c>
      <c r="N237" s="15">
        <f>MAX(0,M237*VLOOKUP(C237,'Таблица (Плотность нефти)'!$B$3:$C$10,2,FALSE)-R237)</f>
        <v>11.56219442</v>
      </c>
      <c r="O237" s="15">
        <f t="shared" si="3"/>
        <v>11.87352122</v>
      </c>
      <c r="P237" s="15">
        <f t="shared" si="4"/>
        <v>92.40343733</v>
      </c>
      <c r="Q237" s="15">
        <f t="shared" si="5"/>
        <v>0</v>
      </c>
      <c r="R237" s="15">
        <f t="shared" si="6"/>
        <v>0</v>
      </c>
      <c r="S237" s="15"/>
      <c r="T237" s="15"/>
    </row>
    <row r="238" ht="12.75" customHeight="1">
      <c r="B238" s="12">
        <v>43682.0</v>
      </c>
      <c r="C238" s="19" t="s">
        <v>39</v>
      </c>
      <c r="D238" s="19" t="s">
        <v>70</v>
      </c>
      <c r="E238" s="19">
        <v>0.0</v>
      </c>
      <c r="F238" s="15">
        <v>0.0</v>
      </c>
      <c r="G238" s="20">
        <v>0.0</v>
      </c>
      <c r="H238" s="19">
        <v>0.0</v>
      </c>
      <c r="I238" s="19">
        <v>0.0</v>
      </c>
      <c r="J238" s="15">
        <v>0.0</v>
      </c>
      <c r="K238" s="15">
        <v>0.0</v>
      </c>
      <c r="L238" s="15">
        <f t="shared" si="1"/>
        <v>0</v>
      </c>
      <c r="M238" s="15">
        <f t="shared" si="2"/>
        <v>0</v>
      </c>
      <c r="N238" s="15">
        <f>MAX(0,M238*VLOOKUP(C238,'Таблица (Плотность нефти)'!$B$3:$C$10,2,FALSE)-R238)</f>
        <v>0</v>
      </c>
      <c r="O238" s="15">
        <f t="shared" si="3"/>
        <v>0</v>
      </c>
      <c r="P238" s="15">
        <f t="shared" si="4"/>
        <v>0</v>
      </c>
      <c r="Q238" s="15">
        <f t="shared" si="5"/>
        <v>0</v>
      </c>
      <c r="R238" s="15">
        <f t="shared" si="6"/>
        <v>0</v>
      </c>
      <c r="S238" s="15"/>
      <c r="T238" s="15"/>
    </row>
    <row r="239" ht="12.75" customHeight="1">
      <c r="B239" s="12">
        <v>43682.0</v>
      </c>
      <c r="C239" s="19" t="s">
        <v>39</v>
      </c>
      <c r="D239" s="19" t="s">
        <v>71</v>
      </c>
      <c r="E239" s="19">
        <v>13.0</v>
      </c>
      <c r="F239" s="15">
        <v>7.8956262222442914</v>
      </c>
      <c r="G239" s="20">
        <v>2.9051915373666373</v>
      </c>
      <c r="H239" s="19">
        <v>0.0</v>
      </c>
      <c r="I239" s="19">
        <v>0.0</v>
      </c>
      <c r="J239" s="15">
        <v>9.97147857457258</v>
      </c>
      <c r="K239" s="15">
        <v>9.53960891166075</v>
      </c>
      <c r="L239" s="15">
        <f t="shared" si="1"/>
        <v>14.57654072</v>
      </c>
      <c r="M239" s="15">
        <f t="shared" si="2"/>
        <v>14.15306429</v>
      </c>
      <c r="N239" s="15">
        <f>MAX(0,M239*VLOOKUP(C239,'Таблица (Плотность нефти)'!$B$3:$C$10,2,FALSE)-R239)</f>
        <v>11.37906369</v>
      </c>
      <c r="O239" s="15">
        <f t="shared" si="3"/>
        <v>11.80254012</v>
      </c>
      <c r="P239" s="15">
        <f t="shared" si="4"/>
        <v>91.67623754</v>
      </c>
      <c r="Q239" s="15">
        <f t="shared" si="5"/>
        <v>0</v>
      </c>
      <c r="R239" s="15">
        <f t="shared" si="6"/>
        <v>0</v>
      </c>
      <c r="S239" s="15"/>
      <c r="T239" s="15"/>
    </row>
    <row r="240" ht="12.75" customHeight="1">
      <c r="B240" s="12">
        <v>43682.0</v>
      </c>
      <c r="C240" s="19" t="s">
        <v>39</v>
      </c>
      <c r="D240" s="19" t="s">
        <v>72</v>
      </c>
      <c r="E240" s="19">
        <v>0.0</v>
      </c>
      <c r="F240" s="15">
        <v>0.0</v>
      </c>
      <c r="G240" s="20">
        <v>0.0</v>
      </c>
      <c r="H240" s="19">
        <v>0.0</v>
      </c>
      <c r="I240" s="19">
        <v>0.0</v>
      </c>
      <c r="J240" s="15">
        <v>0.0</v>
      </c>
      <c r="K240" s="15">
        <v>0.0</v>
      </c>
      <c r="L240" s="15">
        <f t="shared" si="1"/>
        <v>0</v>
      </c>
      <c r="M240" s="15">
        <f t="shared" si="2"/>
        <v>0</v>
      </c>
      <c r="N240" s="15">
        <f>MAX(0,M240*VLOOKUP(C240,'Таблица (Плотность нефти)'!$B$3:$C$10,2,FALSE)-R240)</f>
        <v>0</v>
      </c>
      <c r="O240" s="15">
        <f t="shared" si="3"/>
        <v>0</v>
      </c>
      <c r="P240" s="15">
        <f t="shared" si="4"/>
        <v>0</v>
      </c>
      <c r="Q240" s="15">
        <f t="shared" si="5"/>
        <v>0</v>
      </c>
      <c r="R240" s="15">
        <f t="shared" si="6"/>
        <v>0</v>
      </c>
      <c r="S240" s="15"/>
      <c r="T240" s="15"/>
    </row>
    <row r="241" ht="12.75" customHeight="1">
      <c r="B241" s="12">
        <v>43682.0</v>
      </c>
      <c r="C241" s="19" t="s">
        <v>39</v>
      </c>
      <c r="D241" s="19" t="s">
        <v>73</v>
      </c>
      <c r="E241" s="19">
        <v>0.0</v>
      </c>
      <c r="F241" s="15">
        <v>0.0</v>
      </c>
      <c r="G241" s="20">
        <v>0.0</v>
      </c>
      <c r="H241" s="19">
        <v>0.0</v>
      </c>
      <c r="I241" s="19">
        <v>0.0</v>
      </c>
      <c r="J241" s="15">
        <v>0.0</v>
      </c>
      <c r="K241" s="15">
        <v>0.0</v>
      </c>
      <c r="L241" s="15">
        <f t="shared" si="1"/>
        <v>0</v>
      </c>
      <c r="M241" s="15">
        <f t="shared" si="2"/>
        <v>0</v>
      </c>
      <c r="N241" s="15">
        <f>MAX(0,M241*VLOOKUP(C241,'Таблица (Плотность нефти)'!$B$3:$C$10,2,FALSE)-R241)</f>
        <v>0</v>
      </c>
      <c r="O241" s="15">
        <f t="shared" si="3"/>
        <v>0</v>
      </c>
      <c r="P241" s="15">
        <f t="shared" si="4"/>
        <v>0</v>
      </c>
      <c r="Q241" s="15">
        <f t="shared" si="5"/>
        <v>0</v>
      </c>
      <c r="R241" s="15">
        <f t="shared" si="6"/>
        <v>0</v>
      </c>
      <c r="S241" s="15"/>
      <c r="T241" s="15"/>
    </row>
    <row r="242" ht="12.75" customHeight="1">
      <c r="B242" s="12">
        <v>43682.0</v>
      </c>
      <c r="C242" s="19" t="s">
        <v>39</v>
      </c>
      <c r="D242" s="19" t="s">
        <v>74</v>
      </c>
      <c r="E242" s="19">
        <v>0.0</v>
      </c>
      <c r="F242" s="15">
        <v>0.0</v>
      </c>
      <c r="G242" s="20">
        <v>0.0</v>
      </c>
      <c r="H242" s="19">
        <v>0.0</v>
      </c>
      <c r="I242" s="19">
        <v>0.0</v>
      </c>
      <c r="J242" s="15">
        <v>0.2891999682749105</v>
      </c>
      <c r="K242" s="15">
        <v>0.2741245833399486</v>
      </c>
      <c r="L242" s="15">
        <f t="shared" si="1"/>
        <v>0</v>
      </c>
      <c r="M242" s="15">
        <f t="shared" si="2"/>
        <v>0</v>
      </c>
      <c r="N242" s="15">
        <f>MAX(0,M242*VLOOKUP(C242,'Таблица (Плотность нефти)'!$B$3:$C$10,2,FALSE)-R242)</f>
        <v>0</v>
      </c>
      <c r="O242" s="15">
        <f t="shared" si="3"/>
        <v>0</v>
      </c>
      <c r="P242" s="15">
        <f t="shared" si="4"/>
        <v>0</v>
      </c>
      <c r="Q242" s="15">
        <f t="shared" si="5"/>
        <v>0</v>
      </c>
      <c r="R242" s="15">
        <f t="shared" si="6"/>
        <v>0</v>
      </c>
      <c r="S242" s="15"/>
      <c r="T242" s="15"/>
    </row>
    <row r="243" ht="12.75" customHeight="1">
      <c r="B243" s="12">
        <v>43682.0</v>
      </c>
      <c r="C243" s="19" t="s">
        <v>39</v>
      </c>
      <c r="D243" s="19" t="s">
        <v>75</v>
      </c>
      <c r="E243" s="19">
        <v>0.0</v>
      </c>
      <c r="F243" s="15">
        <v>0.0</v>
      </c>
      <c r="G243" s="20">
        <v>0.0</v>
      </c>
      <c r="H243" s="19">
        <v>0.0</v>
      </c>
      <c r="I243" s="19">
        <v>0.0</v>
      </c>
      <c r="J243" s="15">
        <v>0.0</v>
      </c>
      <c r="K243" s="15">
        <v>0.0</v>
      </c>
      <c r="L243" s="15">
        <f t="shared" si="1"/>
        <v>0</v>
      </c>
      <c r="M243" s="15">
        <f t="shared" si="2"/>
        <v>0</v>
      </c>
      <c r="N243" s="15">
        <f>MAX(0,M243*VLOOKUP(C243,'Таблица (Плотность нефти)'!$B$3:$C$10,2,FALSE)-R243)</f>
        <v>0</v>
      </c>
      <c r="O243" s="15">
        <f t="shared" si="3"/>
        <v>0</v>
      </c>
      <c r="P243" s="15">
        <f t="shared" si="4"/>
        <v>0</v>
      </c>
      <c r="Q243" s="15">
        <f t="shared" si="5"/>
        <v>0</v>
      </c>
      <c r="R243" s="15">
        <f t="shared" si="6"/>
        <v>0</v>
      </c>
      <c r="S243" s="15"/>
      <c r="T243" s="15"/>
    </row>
    <row r="244" ht="12.75" customHeight="1">
      <c r="B244" s="12">
        <v>43682.0</v>
      </c>
      <c r="C244" s="19" t="s">
        <v>39</v>
      </c>
      <c r="D244" s="19" t="s">
        <v>76</v>
      </c>
      <c r="E244" s="19">
        <v>0.0</v>
      </c>
      <c r="F244" s="15">
        <v>0.0</v>
      </c>
      <c r="G244" s="20">
        <v>0.0</v>
      </c>
      <c r="H244" s="19">
        <v>0.0</v>
      </c>
      <c r="I244" s="19">
        <v>0.0</v>
      </c>
      <c r="J244" s="15">
        <v>0.0</v>
      </c>
      <c r="K244" s="15">
        <v>0.0</v>
      </c>
      <c r="L244" s="15">
        <f t="shared" si="1"/>
        <v>0</v>
      </c>
      <c r="M244" s="15">
        <f t="shared" si="2"/>
        <v>0</v>
      </c>
      <c r="N244" s="15">
        <f>MAX(0,M244*VLOOKUP(C244,'Таблица (Плотность нефти)'!$B$3:$C$10,2,FALSE)-R244)</f>
        <v>0</v>
      </c>
      <c r="O244" s="15">
        <f t="shared" si="3"/>
        <v>0</v>
      </c>
      <c r="P244" s="15">
        <f t="shared" si="4"/>
        <v>0</v>
      </c>
      <c r="Q244" s="15">
        <f t="shared" si="5"/>
        <v>0</v>
      </c>
      <c r="R244" s="15">
        <f t="shared" si="6"/>
        <v>0</v>
      </c>
      <c r="S244" s="15"/>
      <c r="T244" s="15"/>
    </row>
    <row r="245" ht="12.75" customHeight="1">
      <c r="B245" s="12">
        <v>43682.0</v>
      </c>
      <c r="C245" s="19" t="s">
        <v>39</v>
      </c>
      <c r="D245" s="19" t="s">
        <v>77</v>
      </c>
      <c r="E245" s="19">
        <v>0.0</v>
      </c>
      <c r="F245" s="15">
        <v>0.0</v>
      </c>
      <c r="G245" s="20">
        <v>0.0</v>
      </c>
      <c r="H245" s="19">
        <v>0.0</v>
      </c>
      <c r="I245" s="19">
        <v>0.0</v>
      </c>
      <c r="J245" s="15">
        <v>0.0</v>
      </c>
      <c r="K245" s="15">
        <v>0.0</v>
      </c>
      <c r="L245" s="15">
        <f t="shared" si="1"/>
        <v>0</v>
      </c>
      <c r="M245" s="15">
        <f t="shared" si="2"/>
        <v>0</v>
      </c>
      <c r="N245" s="15">
        <f>MAX(0,M245*VLOOKUP(C245,'Таблица (Плотность нефти)'!$B$3:$C$10,2,FALSE)-R245)</f>
        <v>0</v>
      </c>
      <c r="O245" s="15">
        <f t="shared" si="3"/>
        <v>0</v>
      </c>
      <c r="P245" s="15">
        <f t="shared" si="4"/>
        <v>0</v>
      </c>
      <c r="Q245" s="15">
        <f t="shared" si="5"/>
        <v>0</v>
      </c>
      <c r="R245" s="15">
        <f t="shared" si="6"/>
        <v>0</v>
      </c>
      <c r="S245" s="15"/>
      <c r="T245" s="15"/>
    </row>
    <row r="246" ht="12.75" customHeight="1">
      <c r="B246" s="12">
        <v>43682.0</v>
      </c>
      <c r="C246" s="19" t="s">
        <v>39</v>
      </c>
      <c r="D246" s="19" t="s">
        <v>78</v>
      </c>
      <c r="E246" s="19">
        <v>0.0</v>
      </c>
      <c r="F246" s="15">
        <v>0.0</v>
      </c>
      <c r="G246" s="20">
        <v>0.0</v>
      </c>
      <c r="H246" s="19">
        <v>0.0</v>
      </c>
      <c r="I246" s="19">
        <v>0.0</v>
      </c>
      <c r="J246" s="15">
        <v>0.0</v>
      </c>
      <c r="K246" s="15">
        <v>0.0</v>
      </c>
      <c r="L246" s="15">
        <f t="shared" si="1"/>
        <v>0</v>
      </c>
      <c r="M246" s="15">
        <f t="shared" si="2"/>
        <v>0</v>
      </c>
      <c r="N246" s="15">
        <f>MAX(0,M246*VLOOKUP(C246,'Таблица (Плотность нефти)'!$B$3:$C$10,2,FALSE)-R246)</f>
        <v>0</v>
      </c>
      <c r="O246" s="15">
        <f t="shared" si="3"/>
        <v>0</v>
      </c>
      <c r="P246" s="15">
        <f t="shared" si="4"/>
        <v>0</v>
      </c>
      <c r="Q246" s="15">
        <f t="shared" si="5"/>
        <v>0</v>
      </c>
      <c r="R246" s="15">
        <f t="shared" si="6"/>
        <v>0</v>
      </c>
      <c r="S246" s="15"/>
      <c r="T246" s="15"/>
    </row>
    <row r="247" ht="12.75" customHeight="1">
      <c r="B247" s="12">
        <v>43682.0</v>
      </c>
      <c r="C247" s="19" t="s">
        <v>39</v>
      </c>
      <c r="D247" s="19" t="s">
        <v>79</v>
      </c>
      <c r="E247" s="19">
        <v>0.0</v>
      </c>
      <c r="F247" s="15">
        <v>0.0</v>
      </c>
      <c r="G247" s="20">
        <v>0.0</v>
      </c>
      <c r="H247" s="19">
        <v>0.0</v>
      </c>
      <c r="I247" s="19">
        <v>0.0</v>
      </c>
      <c r="J247" s="15">
        <v>0.0</v>
      </c>
      <c r="K247" s="15">
        <v>0.0</v>
      </c>
      <c r="L247" s="15">
        <f t="shared" si="1"/>
        <v>0</v>
      </c>
      <c r="M247" s="15">
        <f t="shared" si="2"/>
        <v>0</v>
      </c>
      <c r="N247" s="15">
        <f>MAX(0,M247*VLOOKUP(C247,'Таблица (Плотность нефти)'!$B$3:$C$10,2,FALSE)-R247)</f>
        <v>0</v>
      </c>
      <c r="O247" s="15">
        <f t="shared" si="3"/>
        <v>0</v>
      </c>
      <c r="P247" s="15">
        <f t="shared" si="4"/>
        <v>0</v>
      </c>
      <c r="Q247" s="15">
        <f t="shared" si="5"/>
        <v>0</v>
      </c>
      <c r="R247" s="15">
        <f t="shared" si="6"/>
        <v>0</v>
      </c>
      <c r="S247" s="15"/>
      <c r="T247" s="15"/>
    </row>
    <row r="248" ht="12.75" customHeight="1">
      <c r="B248" s="12">
        <v>43682.0</v>
      </c>
      <c r="C248" s="19" t="s">
        <v>39</v>
      </c>
      <c r="D248" s="19" t="s">
        <v>80</v>
      </c>
      <c r="E248" s="19">
        <v>0.0</v>
      </c>
      <c r="F248" s="15">
        <v>0.0</v>
      </c>
      <c r="G248" s="20">
        <v>0.0</v>
      </c>
      <c r="H248" s="19">
        <v>0.0</v>
      </c>
      <c r="I248" s="19">
        <v>0.0</v>
      </c>
      <c r="J248" s="15">
        <v>0.0</v>
      </c>
      <c r="K248" s="15">
        <v>0.0</v>
      </c>
      <c r="L248" s="15">
        <f t="shared" si="1"/>
        <v>0</v>
      </c>
      <c r="M248" s="15">
        <f t="shared" si="2"/>
        <v>0</v>
      </c>
      <c r="N248" s="15">
        <f>MAX(0,M248*VLOOKUP(C248,'Таблица (Плотность нефти)'!$B$3:$C$10,2,FALSE)-R248)</f>
        <v>0</v>
      </c>
      <c r="O248" s="15">
        <f t="shared" si="3"/>
        <v>0</v>
      </c>
      <c r="P248" s="15">
        <f t="shared" si="4"/>
        <v>0</v>
      </c>
      <c r="Q248" s="15">
        <f t="shared" si="5"/>
        <v>0</v>
      </c>
      <c r="R248" s="15">
        <f t="shared" si="6"/>
        <v>0</v>
      </c>
      <c r="S248" s="15"/>
      <c r="T248" s="15"/>
    </row>
    <row r="249" ht="12.75" customHeight="1">
      <c r="B249" s="12">
        <v>43682.0</v>
      </c>
      <c r="C249" s="19" t="s">
        <v>39</v>
      </c>
      <c r="D249" s="19" t="s">
        <v>81</v>
      </c>
      <c r="E249" s="19">
        <v>0.0</v>
      </c>
      <c r="F249" s="15">
        <v>0.0</v>
      </c>
      <c r="G249" s="20">
        <v>0.0</v>
      </c>
      <c r="H249" s="19">
        <v>0.0</v>
      </c>
      <c r="I249" s="19">
        <v>0.0</v>
      </c>
      <c r="J249" s="15">
        <v>0.0</v>
      </c>
      <c r="K249" s="15">
        <v>0.0</v>
      </c>
      <c r="L249" s="15">
        <f t="shared" si="1"/>
        <v>0</v>
      </c>
      <c r="M249" s="15">
        <f t="shared" si="2"/>
        <v>0</v>
      </c>
      <c r="N249" s="15">
        <f>MAX(0,M249*VLOOKUP(C249,'Таблица (Плотность нефти)'!$B$3:$C$10,2,FALSE)-R249)</f>
        <v>0</v>
      </c>
      <c r="O249" s="15">
        <f t="shared" si="3"/>
        <v>0</v>
      </c>
      <c r="P249" s="15">
        <f t="shared" si="4"/>
        <v>0</v>
      </c>
      <c r="Q249" s="15">
        <f t="shared" si="5"/>
        <v>0</v>
      </c>
      <c r="R249" s="15">
        <f t="shared" si="6"/>
        <v>0</v>
      </c>
      <c r="S249" s="15"/>
      <c r="T249" s="15"/>
    </row>
    <row r="250" ht="12.75" customHeight="1">
      <c r="B250" s="12">
        <v>43682.0</v>
      </c>
      <c r="C250" s="19" t="s">
        <v>39</v>
      </c>
      <c r="D250" s="19" t="s">
        <v>82</v>
      </c>
      <c r="E250" s="19">
        <v>10.0</v>
      </c>
      <c r="F250" s="15">
        <v>3.217212981759348</v>
      </c>
      <c r="G250" s="20">
        <v>2.413821049195417</v>
      </c>
      <c r="H250" s="19">
        <v>0.0</v>
      </c>
      <c r="I250" s="19">
        <v>0.0</v>
      </c>
      <c r="J250" s="15">
        <v>5.86966420643426</v>
      </c>
      <c r="K250" s="15">
        <v>5.666430310723931</v>
      </c>
      <c r="L250" s="15">
        <f t="shared" si="1"/>
        <v>7.721311156</v>
      </c>
      <c r="M250" s="15">
        <f t="shared" si="2"/>
        <v>7.534932522</v>
      </c>
      <c r="N250" s="15">
        <f>MAX(0,M250*VLOOKUP(C250,'Таблица (Плотность нефти)'!$B$3:$C$10,2,FALSE)-R250)</f>
        <v>6.058085748</v>
      </c>
      <c r="O250" s="15">
        <f t="shared" si="3"/>
        <v>6.244464382</v>
      </c>
      <c r="P250" s="15">
        <f t="shared" si="4"/>
        <v>48.56164225</v>
      </c>
      <c r="Q250" s="15">
        <f t="shared" si="5"/>
        <v>0</v>
      </c>
      <c r="R250" s="15">
        <f t="shared" si="6"/>
        <v>0</v>
      </c>
      <c r="S250" s="15"/>
      <c r="T250" s="15"/>
    </row>
    <row r="251" ht="12.75" customHeight="1">
      <c r="B251" s="12">
        <v>43682.0</v>
      </c>
      <c r="C251" s="19" t="s">
        <v>39</v>
      </c>
      <c r="D251" s="19" t="s">
        <v>83</v>
      </c>
      <c r="E251" s="19">
        <v>24.0</v>
      </c>
      <c r="F251" s="15">
        <v>41.51813103765164</v>
      </c>
      <c r="G251" s="20">
        <v>1.8241764633899544</v>
      </c>
      <c r="H251" s="19">
        <v>0.0</v>
      </c>
      <c r="I251" s="19">
        <v>0.0</v>
      </c>
      <c r="J251" s="15">
        <v>33.73391927407299</v>
      </c>
      <c r="K251" s="15">
        <v>32.72318573922195</v>
      </c>
      <c r="L251" s="15">
        <f t="shared" si="1"/>
        <v>41.51813104</v>
      </c>
      <c r="M251" s="15">
        <f t="shared" si="2"/>
        <v>40.76076706</v>
      </c>
      <c r="N251" s="15">
        <f>MAX(0,M251*VLOOKUP(C251,'Таблица (Плотность нефти)'!$B$3:$C$10,2,FALSE)-R251)</f>
        <v>32.77165672</v>
      </c>
      <c r="O251" s="15">
        <f t="shared" si="3"/>
        <v>33.52902069</v>
      </c>
      <c r="P251" s="15">
        <f t="shared" si="4"/>
        <v>261.1199815</v>
      </c>
      <c r="Q251" s="15">
        <f t="shared" si="5"/>
        <v>0</v>
      </c>
      <c r="R251" s="15">
        <f t="shared" si="6"/>
        <v>0</v>
      </c>
      <c r="S251" s="15"/>
      <c r="T251" s="15"/>
    </row>
    <row r="252" ht="12.75" customHeight="1">
      <c r="B252" s="12">
        <v>43682.0</v>
      </c>
      <c r="C252" s="19" t="s">
        <v>39</v>
      </c>
      <c r="D252" s="19" t="s">
        <v>84</v>
      </c>
      <c r="E252" s="19">
        <v>0.0</v>
      </c>
      <c r="F252" s="15">
        <v>0.0</v>
      </c>
      <c r="G252" s="20">
        <v>0.0</v>
      </c>
      <c r="H252" s="19">
        <v>0.0</v>
      </c>
      <c r="I252" s="19">
        <v>0.0</v>
      </c>
      <c r="J252" s="15">
        <v>0.0</v>
      </c>
      <c r="K252" s="15">
        <v>0.0</v>
      </c>
      <c r="L252" s="15">
        <f t="shared" si="1"/>
        <v>0</v>
      </c>
      <c r="M252" s="15">
        <f t="shared" si="2"/>
        <v>0</v>
      </c>
      <c r="N252" s="15">
        <f>MAX(0,M252*VLOOKUP(C252,'Таблица (Плотность нефти)'!$B$3:$C$10,2,FALSE)-R252)</f>
        <v>0</v>
      </c>
      <c r="O252" s="15">
        <f t="shared" si="3"/>
        <v>0</v>
      </c>
      <c r="P252" s="15">
        <f t="shared" si="4"/>
        <v>0</v>
      </c>
      <c r="Q252" s="15">
        <f t="shared" si="5"/>
        <v>0</v>
      </c>
      <c r="R252" s="15">
        <f t="shared" si="6"/>
        <v>0</v>
      </c>
      <c r="S252" s="15"/>
      <c r="T252" s="15"/>
    </row>
    <row r="253" ht="12.75" customHeight="1">
      <c r="B253" s="12">
        <v>43682.0</v>
      </c>
      <c r="C253" s="19" t="s">
        <v>39</v>
      </c>
      <c r="D253" s="19" t="s">
        <v>85</v>
      </c>
      <c r="E253" s="19">
        <v>8.0</v>
      </c>
      <c r="F253" s="15">
        <v>4.587731338977735</v>
      </c>
      <c r="G253" s="20">
        <v>0.8999999999999999</v>
      </c>
      <c r="H253" s="19">
        <v>0.0</v>
      </c>
      <c r="I253" s="19">
        <v>0.0</v>
      </c>
      <c r="J253" s="15">
        <v>5.940641835108463</v>
      </c>
      <c r="K253" s="15">
        <v>5.874287696035513</v>
      </c>
      <c r="L253" s="15">
        <f t="shared" si="1"/>
        <v>13.76319402</v>
      </c>
      <c r="M253" s="15">
        <f t="shared" si="2"/>
        <v>13.63932527</v>
      </c>
      <c r="N253" s="15">
        <f>MAX(0,M253*VLOOKUP(C253,'Таблица (Плотность нефти)'!$B$3:$C$10,2,FALSE)-R253)</f>
        <v>10.96601752</v>
      </c>
      <c r="O253" s="15">
        <f t="shared" si="3"/>
        <v>11.08988626</v>
      </c>
      <c r="P253" s="15">
        <f t="shared" si="4"/>
        <v>86.56085613</v>
      </c>
      <c r="Q253" s="15">
        <f t="shared" si="5"/>
        <v>0</v>
      </c>
      <c r="R253" s="15">
        <f t="shared" si="6"/>
        <v>0</v>
      </c>
      <c r="S253" s="15"/>
      <c r="T253" s="15"/>
    </row>
    <row r="254" ht="12.75" customHeight="1">
      <c r="B254" s="12">
        <v>43682.0</v>
      </c>
      <c r="C254" s="19" t="s">
        <v>39</v>
      </c>
      <c r="D254" s="19" t="s">
        <v>86</v>
      </c>
      <c r="E254" s="19">
        <v>21.0</v>
      </c>
      <c r="F254" s="15">
        <v>34.024735878862835</v>
      </c>
      <c r="G254" s="20">
        <v>2.7086433420981586</v>
      </c>
      <c r="H254" s="19">
        <v>0.0</v>
      </c>
      <c r="I254" s="19">
        <v>0.0</v>
      </c>
      <c r="J254" s="15">
        <v>25.50469722894551</v>
      </c>
      <c r="K254" s="15">
        <v>24.44101068786525</v>
      </c>
      <c r="L254" s="15">
        <f t="shared" si="1"/>
        <v>38.88541243</v>
      </c>
      <c r="M254" s="15">
        <f t="shared" si="2"/>
        <v>37.8321453</v>
      </c>
      <c r="N254" s="15">
        <f>MAX(0,M254*VLOOKUP(C254,'Таблица (Плотность нефти)'!$B$3:$C$10,2,FALSE)-R254)</f>
        <v>30.41704482</v>
      </c>
      <c r="O254" s="15">
        <f t="shared" si="3"/>
        <v>31.47031195</v>
      </c>
      <c r="P254" s="15">
        <f t="shared" si="4"/>
        <v>244.5620244</v>
      </c>
      <c r="Q254" s="15">
        <f t="shared" si="5"/>
        <v>0</v>
      </c>
      <c r="R254" s="15">
        <f t="shared" si="6"/>
        <v>0</v>
      </c>
      <c r="S254" s="15"/>
      <c r="T254" s="15"/>
    </row>
    <row r="255" ht="12.75" customHeight="1">
      <c r="B255" s="12">
        <v>43682.0</v>
      </c>
      <c r="C255" s="19" t="s">
        <v>41</v>
      </c>
      <c r="D255" s="19" t="s">
        <v>87</v>
      </c>
      <c r="E255" s="19">
        <v>0.0</v>
      </c>
      <c r="F255" s="15">
        <v>0.0</v>
      </c>
      <c r="G255" s="20">
        <v>0.0</v>
      </c>
      <c r="H255" s="19">
        <v>0.0</v>
      </c>
      <c r="I255" s="19">
        <v>0.0</v>
      </c>
      <c r="J255" s="15">
        <v>0.0</v>
      </c>
      <c r="K255" s="15">
        <v>0.0</v>
      </c>
      <c r="L255" s="15">
        <f t="shared" si="1"/>
        <v>0</v>
      </c>
      <c r="M255" s="15">
        <f t="shared" si="2"/>
        <v>0</v>
      </c>
      <c r="N255" s="15">
        <f>MAX(0,M255*VLOOKUP(C255,'Таблица (Плотность нефти)'!$B$3:$C$10,2,FALSE)-R255)</f>
        <v>0</v>
      </c>
      <c r="O255" s="15">
        <f t="shared" si="3"/>
        <v>0</v>
      </c>
      <c r="P255" s="15">
        <f t="shared" si="4"/>
        <v>0</v>
      </c>
      <c r="Q255" s="15">
        <f t="shared" si="5"/>
        <v>0</v>
      </c>
      <c r="R255" s="15">
        <f t="shared" si="6"/>
        <v>0</v>
      </c>
      <c r="S255" s="15"/>
      <c r="T255" s="15"/>
    </row>
    <row r="256" ht="12.75" customHeight="1">
      <c r="B256" s="12">
        <v>43682.0</v>
      </c>
      <c r="C256" s="19" t="s">
        <v>41</v>
      </c>
      <c r="D256" s="19" t="s">
        <v>88</v>
      </c>
      <c r="E256" s="19">
        <v>24.0</v>
      </c>
      <c r="F256" s="15">
        <v>108.43154586826348</v>
      </c>
      <c r="G256" s="20">
        <v>1.6</v>
      </c>
      <c r="H256" s="19">
        <v>0.0</v>
      </c>
      <c r="I256" s="19">
        <v>0.0</v>
      </c>
      <c r="J256" s="15">
        <v>92.16905748030679</v>
      </c>
      <c r="K256" s="15">
        <v>90.10614002665687</v>
      </c>
      <c r="L256" s="15">
        <f t="shared" si="1"/>
        <v>108.4315459</v>
      </c>
      <c r="M256" s="15">
        <f t="shared" si="2"/>
        <v>106.6966411</v>
      </c>
      <c r="N256" s="15">
        <f>MAX(0,M256*VLOOKUP(C256,'Таблица (Плотность нефти)'!$B$3:$C$10,2,FALSE)-R256)</f>
        <v>89.09169535</v>
      </c>
      <c r="O256" s="15">
        <f t="shared" si="3"/>
        <v>90.82660008</v>
      </c>
      <c r="P256" s="15">
        <f t="shared" si="4"/>
        <v>681.9585214</v>
      </c>
      <c r="Q256" s="15">
        <f t="shared" si="5"/>
        <v>0</v>
      </c>
      <c r="R256" s="15">
        <f t="shared" si="6"/>
        <v>0</v>
      </c>
      <c r="S256" s="15"/>
      <c r="T256" s="15"/>
    </row>
    <row r="257" ht="12.75" customHeight="1">
      <c r="B257" s="12">
        <v>43682.0</v>
      </c>
      <c r="C257" s="25" t="s">
        <v>41</v>
      </c>
      <c r="D257" s="25" t="s">
        <v>89</v>
      </c>
      <c r="E257" s="25">
        <v>0.0</v>
      </c>
      <c r="F257" s="26">
        <v>0.0</v>
      </c>
      <c r="G257" s="32">
        <v>90.0</v>
      </c>
      <c r="H257" s="25">
        <v>0.0</v>
      </c>
      <c r="I257" s="25">
        <v>0.0</v>
      </c>
      <c r="J257" s="26">
        <v>0.0</v>
      </c>
      <c r="K257" s="26">
        <v>0.0</v>
      </c>
      <c r="L257" s="26">
        <f t="shared" si="1"/>
        <v>0</v>
      </c>
      <c r="M257" s="26">
        <f t="shared" si="2"/>
        <v>0</v>
      </c>
      <c r="N257" s="26">
        <f>MAX(0,M257*VLOOKUP(C257,'Таблица (Плотность нефти)'!$B$3:$C$10,2,FALSE)-R257)</f>
        <v>0</v>
      </c>
      <c r="O257" s="26">
        <f t="shared" si="3"/>
        <v>0</v>
      </c>
      <c r="P257" s="26">
        <f t="shared" si="4"/>
        <v>0</v>
      </c>
      <c r="Q257" s="26">
        <f t="shared" si="5"/>
        <v>0</v>
      </c>
      <c r="R257" s="26">
        <f t="shared" si="6"/>
        <v>0</v>
      </c>
      <c r="S257" s="26"/>
      <c r="T257" s="26"/>
    </row>
    <row r="258" ht="12.75" customHeight="1">
      <c r="B258" s="3">
        <v>43683.0</v>
      </c>
      <c r="C258" s="5" t="s">
        <v>31</v>
      </c>
      <c r="D258" s="5" t="s">
        <v>33</v>
      </c>
      <c r="E258" s="5">
        <v>0.0</v>
      </c>
      <c r="F258" s="7">
        <v>0.0</v>
      </c>
      <c r="G258" s="8">
        <v>0.0</v>
      </c>
      <c r="H258" s="5">
        <v>0.0</v>
      </c>
      <c r="I258" s="5">
        <v>0.0</v>
      </c>
      <c r="J258" s="7">
        <v>0.0</v>
      </c>
      <c r="K258" s="7">
        <v>0.0</v>
      </c>
      <c r="L258" s="7">
        <f t="shared" si="1"/>
        <v>0</v>
      </c>
      <c r="M258" s="7">
        <f t="shared" si="2"/>
        <v>0</v>
      </c>
      <c r="N258" s="7">
        <f>MAX(0,M258*VLOOKUP(C258,'Таблица (Плотность нефти)'!$B$3:$C$10,2,FALSE)-R258)</f>
        <v>0</v>
      </c>
      <c r="O258" s="7">
        <f t="shared" si="3"/>
        <v>0</v>
      </c>
      <c r="P258" s="7">
        <f t="shared" si="4"/>
        <v>0</v>
      </c>
      <c r="Q258" s="17">
        <f t="shared" si="5"/>
        <v>0</v>
      </c>
      <c r="R258" s="7">
        <f t="shared" si="6"/>
        <v>0</v>
      </c>
      <c r="S258" s="17"/>
      <c r="T258" s="7"/>
    </row>
    <row r="259" ht="12.75" customHeight="1">
      <c r="B259" s="12">
        <v>43683.0</v>
      </c>
      <c r="C259" s="13" t="s">
        <v>32</v>
      </c>
      <c r="D259" s="13" t="s">
        <v>36</v>
      </c>
      <c r="E259" s="13">
        <v>24.0</v>
      </c>
      <c r="F259" s="14">
        <v>0.0</v>
      </c>
      <c r="G259" s="22">
        <v>0.0</v>
      </c>
      <c r="H259" s="13">
        <v>0.0</v>
      </c>
      <c r="I259" s="13">
        <v>0.0</v>
      </c>
      <c r="J259" s="14">
        <v>0.0</v>
      </c>
      <c r="K259" s="14">
        <v>0.0</v>
      </c>
      <c r="L259" s="14">
        <f t="shared" si="1"/>
        <v>0</v>
      </c>
      <c r="M259" s="14">
        <f t="shared" si="2"/>
        <v>0</v>
      </c>
      <c r="N259" s="14">
        <f>MAX(0,M259*VLOOKUP(C259,'Таблица (Плотность нефти)'!$B$3:$C$10,2,FALSE)-R259)</f>
        <v>0</v>
      </c>
      <c r="O259" s="14">
        <f t="shared" si="3"/>
        <v>0</v>
      </c>
      <c r="P259" s="14">
        <f t="shared" si="4"/>
        <v>0</v>
      </c>
      <c r="Q259" s="23">
        <f t="shared" si="5"/>
        <v>0</v>
      </c>
      <c r="R259" s="14">
        <f t="shared" si="6"/>
        <v>0</v>
      </c>
      <c r="S259" s="23"/>
      <c r="T259" s="14"/>
    </row>
    <row r="260" ht="12.75" customHeight="1">
      <c r="B260" s="12">
        <v>43683.0</v>
      </c>
      <c r="C260" s="13" t="s">
        <v>32</v>
      </c>
      <c r="D260" s="19" t="s">
        <v>40</v>
      </c>
      <c r="E260" s="19">
        <v>24.0</v>
      </c>
      <c r="F260" s="15">
        <v>11.84866844274976</v>
      </c>
      <c r="G260" s="20">
        <v>20.65121005419548</v>
      </c>
      <c r="H260" s="19">
        <v>0.0</v>
      </c>
      <c r="I260" s="19">
        <v>0.0</v>
      </c>
      <c r="J260" s="15">
        <v>10.59683108093695</v>
      </c>
      <c r="K260" s="15">
        <v>5.271610805747679</v>
      </c>
      <c r="L260" s="15">
        <f t="shared" si="1"/>
        <v>11.84866844</v>
      </c>
      <c r="M260" s="15">
        <f t="shared" si="2"/>
        <v>9.401775034</v>
      </c>
      <c r="N260" s="15">
        <f>MAX(0,M260*VLOOKUP(C260,'Таблица (Плотность нефти)'!$B$3:$C$10,2,FALSE)-R260)</f>
        <v>7.135947251</v>
      </c>
      <c r="O260" s="15">
        <f t="shared" si="3"/>
        <v>9.58284066</v>
      </c>
      <c r="P260" s="15">
        <f t="shared" si="4"/>
        <v>74.51983044</v>
      </c>
      <c r="Q260" s="30">
        <f t="shared" si="5"/>
        <v>0</v>
      </c>
      <c r="R260" s="15">
        <f t="shared" si="6"/>
        <v>0</v>
      </c>
      <c r="S260" s="30"/>
      <c r="T260" s="15"/>
    </row>
    <row r="261" ht="12.75" customHeight="1">
      <c r="B261" s="12">
        <v>43683.0</v>
      </c>
      <c r="C261" s="13" t="s">
        <v>32</v>
      </c>
      <c r="D261" s="19" t="s">
        <v>42</v>
      </c>
      <c r="E261" s="19">
        <v>0.0</v>
      </c>
      <c r="F261" s="15">
        <v>0.0</v>
      </c>
      <c r="G261" s="20">
        <v>0.0</v>
      </c>
      <c r="H261" s="19">
        <v>0.0</v>
      </c>
      <c r="I261" s="19">
        <v>0.0</v>
      </c>
      <c r="J261" s="15">
        <v>0.0</v>
      </c>
      <c r="K261" s="15">
        <v>0.0</v>
      </c>
      <c r="L261" s="15">
        <f t="shared" si="1"/>
        <v>0</v>
      </c>
      <c r="M261" s="15">
        <f t="shared" si="2"/>
        <v>0</v>
      </c>
      <c r="N261" s="15">
        <f>MAX(0,M261*VLOOKUP(C261,'Таблица (Плотность нефти)'!$B$3:$C$10,2,FALSE)-R261)</f>
        <v>0</v>
      </c>
      <c r="O261" s="15">
        <f t="shared" si="3"/>
        <v>0</v>
      </c>
      <c r="P261" s="15">
        <f t="shared" si="4"/>
        <v>0</v>
      </c>
      <c r="Q261" s="30">
        <f t="shared" si="5"/>
        <v>0</v>
      </c>
      <c r="R261" s="15">
        <f t="shared" si="6"/>
        <v>0</v>
      </c>
      <c r="S261" s="30"/>
      <c r="T261" s="15"/>
    </row>
    <row r="262" ht="12.75" customHeight="1">
      <c r="B262" s="12">
        <v>43683.0</v>
      </c>
      <c r="C262" s="13" t="s">
        <v>32</v>
      </c>
      <c r="D262" s="19" t="s">
        <v>43</v>
      </c>
      <c r="E262" s="19">
        <v>24.0</v>
      </c>
      <c r="F262" s="15">
        <v>2.3914517565813345</v>
      </c>
      <c r="G262" s="20">
        <v>21.163137731265195</v>
      </c>
      <c r="H262" s="19">
        <v>0.0</v>
      </c>
      <c r="I262" s="19">
        <v>0.0</v>
      </c>
      <c r="J262" s="15">
        <v>2.034699154863494</v>
      </c>
      <c r="K262" s="15">
        <v>0.9938515995502581</v>
      </c>
      <c r="L262" s="15">
        <f t="shared" si="1"/>
        <v>2.391451757</v>
      </c>
      <c r="M262" s="15">
        <f t="shared" si="2"/>
        <v>1.885345528</v>
      </c>
      <c r="N262" s="15">
        <f>MAX(0,M262*VLOOKUP(C262,'Таблица (Плотность нефти)'!$B$3:$C$10,2,FALSE)-R262)</f>
        <v>1.430977255</v>
      </c>
      <c r="O262" s="15">
        <f t="shared" si="3"/>
        <v>1.937083484</v>
      </c>
      <c r="P262" s="15">
        <f t="shared" si="4"/>
        <v>15.04055753</v>
      </c>
      <c r="Q262" s="30">
        <f t="shared" si="5"/>
        <v>0</v>
      </c>
      <c r="R262" s="15">
        <f t="shared" si="6"/>
        <v>0</v>
      </c>
      <c r="S262" s="30"/>
      <c r="T262" s="15"/>
    </row>
    <row r="263" ht="12.75" customHeight="1">
      <c r="B263" s="12">
        <v>43683.0</v>
      </c>
      <c r="C263" s="13" t="s">
        <v>32</v>
      </c>
      <c r="D263" s="19" t="s">
        <v>44</v>
      </c>
      <c r="E263" s="19">
        <v>24.0</v>
      </c>
      <c r="F263" s="15">
        <v>3.1480847293801393</v>
      </c>
      <c r="G263" s="20">
        <v>22.1869930854046</v>
      </c>
      <c r="H263" s="19">
        <v>0.0</v>
      </c>
      <c r="I263" s="19">
        <v>0.0</v>
      </c>
      <c r="J263" s="15">
        <v>2.7007414829336467</v>
      </c>
      <c r="K263" s="15">
        <v>1.3144340622577921</v>
      </c>
      <c r="L263" s="15">
        <f t="shared" si="1"/>
        <v>3.148084729</v>
      </c>
      <c r="M263" s="15">
        <f t="shared" si="2"/>
        <v>2.449619388</v>
      </c>
      <c r="N263" s="15">
        <f>MAX(0,M263*VLOOKUP(C263,'Таблица (Плотность нефти)'!$B$3:$C$10,2,FALSE)-R263)</f>
        <v>1.859261116</v>
      </c>
      <c r="O263" s="15">
        <f t="shared" si="3"/>
        <v>2.557726457</v>
      </c>
      <c r="P263" s="15">
        <f t="shared" si="4"/>
        <v>19.79924929</v>
      </c>
      <c r="Q263" s="30">
        <f t="shared" si="5"/>
        <v>0</v>
      </c>
      <c r="R263" s="15">
        <f t="shared" si="6"/>
        <v>0</v>
      </c>
      <c r="S263" s="30"/>
      <c r="T263" s="15"/>
    </row>
    <row r="264" ht="12.75" customHeight="1">
      <c r="B264" s="12">
        <v>43683.0</v>
      </c>
      <c r="C264" s="13" t="s">
        <v>32</v>
      </c>
      <c r="D264" s="19" t="s">
        <v>45</v>
      </c>
      <c r="E264" s="19">
        <v>0.0</v>
      </c>
      <c r="F264" s="15">
        <v>0.0</v>
      </c>
      <c r="G264" s="20">
        <v>0.0</v>
      </c>
      <c r="H264" s="19">
        <v>0.0</v>
      </c>
      <c r="I264" s="19">
        <v>0.0</v>
      </c>
      <c r="J264" s="15">
        <v>0.0</v>
      </c>
      <c r="K264" s="15">
        <v>0.0</v>
      </c>
      <c r="L264" s="15">
        <f t="shared" si="1"/>
        <v>0</v>
      </c>
      <c r="M264" s="15">
        <f t="shared" si="2"/>
        <v>0</v>
      </c>
      <c r="N264" s="15">
        <f>MAX(0,M264*VLOOKUP(C264,'Таблица (Плотность нефти)'!$B$3:$C$10,2,FALSE)-R264)</f>
        <v>0</v>
      </c>
      <c r="O264" s="15">
        <f t="shared" si="3"/>
        <v>0</v>
      </c>
      <c r="P264" s="15">
        <f t="shared" si="4"/>
        <v>0</v>
      </c>
      <c r="Q264" s="30">
        <f t="shared" si="5"/>
        <v>0</v>
      </c>
      <c r="R264" s="15">
        <f t="shared" si="6"/>
        <v>0</v>
      </c>
      <c r="S264" s="30"/>
      <c r="T264" s="15"/>
    </row>
    <row r="265" ht="12.75" customHeight="1">
      <c r="B265" s="12">
        <v>43683.0</v>
      </c>
      <c r="C265" s="13" t="s">
        <v>32</v>
      </c>
      <c r="D265" s="19" t="s">
        <v>46</v>
      </c>
      <c r="E265" s="19">
        <v>0.0</v>
      </c>
      <c r="F265" s="15">
        <v>0.0</v>
      </c>
      <c r="G265" s="20">
        <v>0.0</v>
      </c>
      <c r="H265" s="19">
        <v>0.0</v>
      </c>
      <c r="I265" s="19">
        <v>0.0</v>
      </c>
      <c r="J265" s="15">
        <v>0.0</v>
      </c>
      <c r="K265" s="15">
        <v>0.0</v>
      </c>
      <c r="L265" s="15">
        <f t="shared" si="1"/>
        <v>0</v>
      </c>
      <c r="M265" s="15">
        <f t="shared" si="2"/>
        <v>0</v>
      </c>
      <c r="N265" s="15">
        <f>MAX(0,M265*VLOOKUP(C265,'Таблица (Плотность нефти)'!$B$3:$C$10,2,FALSE)-R265)</f>
        <v>0</v>
      </c>
      <c r="O265" s="15">
        <f t="shared" si="3"/>
        <v>0</v>
      </c>
      <c r="P265" s="15">
        <f t="shared" si="4"/>
        <v>0</v>
      </c>
      <c r="Q265" s="30">
        <f t="shared" si="5"/>
        <v>0</v>
      </c>
      <c r="R265" s="15">
        <f t="shared" si="6"/>
        <v>0</v>
      </c>
      <c r="S265" s="30"/>
      <c r="T265" s="15"/>
    </row>
    <row r="266" ht="12.75" customHeight="1">
      <c r="B266" s="12">
        <v>43683.0</v>
      </c>
      <c r="C266" s="19" t="s">
        <v>34</v>
      </c>
      <c r="D266" s="19" t="s">
        <v>47</v>
      </c>
      <c r="E266" s="19">
        <v>0.0</v>
      </c>
      <c r="F266" s="15">
        <v>0.0</v>
      </c>
      <c r="G266" s="20">
        <v>0.0</v>
      </c>
      <c r="H266" s="19">
        <v>0.0</v>
      </c>
      <c r="I266" s="19">
        <v>0.0</v>
      </c>
      <c r="J266" s="15">
        <v>0.0</v>
      </c>
      <c r="K266" s="15">
        <v>0.0</v>
      </c>
      <c r="L266" s="15">
        <f t="shared" si="1"/>
        <v>0</v>
      </c>
      <c r="M266" s="15">
        <f t="shared" si="2"/>
        <v>0</v>
      </c>
      <c r="N266" s="15">
        <f>MAX(0,M266*VLOOKUP(C266,'Таблица (Плотность нефти)'!$B$3:$C$10,2,FALSE)-R266)</f>
        <v>0</v>
      </c>
      <c r="O266" s="15">
        <f t="shared" si="3"/>
        <v>0</v>
      </c>
      <c r="P266" s="15">
        <f t="shared" si="4"/>
        <v>0</v>
      </c>
      <c r="Q266" s="15">
        <f t="shared" si="5"/>
        <v>0</v>
      </c>
      <c r="R266" s="15">
        <f t="shared" si="6"/>
        <v>0</v>
      </c>
      <c r="S266" s="15"/>
      <c r="T266" s="15"/>
    </row>
    <row r="267" ht="12.75" customHeight="1">
      <c r="B267" s="12">
        <v>43683.0</v>
      </c>
      <c r="C267" s="19" t="s">
        <v>35</v>
      </c>
      <c r="D267" s="19" t="s">
        <v>48</v>
      </c>
      <c r="E267" s="19">
        <v>24.0</v>
      </c>
      <c r="F267" s="15">
        <v>14.478837639962705</v>
      </c>
      <c r="G267" s="20">
        <v>36.81816721806442</v>
      </c>
      <c r="H267" s="19">
        <v>0.0</v>
      </c>
      <c r="I267" s="19">
        <v>0.0</v>
      </c>
      <c r="J267" s="15">
        <v>9.249822101489116</v>
      </c>
      <c r="K267" s="15">
        <v>6.035673339872731</v>
      </c>
      <c r="L267" s="15">
        <f t="shared" si="1"/>
        <v>14.47883764</v>
      </c>
      <c r="M267" s="15">
        <f t="shared" si="2"/>
        <v>9.147994986</v>
      </c>
      <c r="N267" s="15">
        <f>MAX(0,M267*VLOOKUP(C267,'Таблица (Плотность нефти)'!$B$3:$C$10,2,FALSE)-R267)</f>
        <v>7.354987969</v>
      </c>
      <c r="O267" s="15">
        <f t="shared" si="3"/>
        <v>12.68583062</v>
      </c>
      <c r="P267" s="15">
        <f t="shared" si="4"/>
        <v>91.06175357</v>
      </c>
      <c r="Q267" s="38">
        <f t="shared" si="5"/>
        <v>0</v>
      </c>
      <c r="R267" s="15">
        <f t="shared" si="6"/>
        <v>0</v>
      </c>
      <c r="S267" s="38"/>
      <c r="T267" s="15"/>
    </row>
    <row r="268" ht="12.75" customHeight="1">
      <c r="B268" s="12">
        <v>43683.0</v>
      </c>
      <c r="C268" s="19" t="s">
        <v>35</v>
      </c>
      <c r="D268" s="19" t="s">
        <v>49</v>
      </c>
      <c r="E268" s="19">
        <v>24.0</v>
      </c>
      <c r="F268" s="15">
        <v>9.901938122272318</v>
      </c>
      <c r="G268" s="20">
        <v>35.85109834895317</v>
      </c>
      <c r="H268" s="19">
        <v>0.0</v>
      </c>
      <c r="I268" s="19">
        <v>0.0</v>
      </c>
      <c r="J268" s="15">
        <v>7.942494796291573</v>
      </c>
      <c r="K268" s="15">
        <v>5.279965072274945</v>
      </c>
      <c r="L268" s="15">
        <f t="shared" si="1"/>
        <v>9.901938122</v>
      </c>
      <c r="M268" s="15">
        <f t="shared" si="2"/>
        <v>6.351984548</v>
      </c>
      <c r="N268" s="15">
        <f>MAX(0,M268*VLOOKUP(C268,'Таблица (Плотность нефти)'!$B$3:$C$10,2,FALSE)-R268)</f>
        <v>5.106995576</v>
      </c>
      <c r="O268" s="15">
        <f t="shared" si="3"/>
        <v>8.656949151</v>
      </c>
      <c r="P268" s="15">
        <f t="shared" si="4"/>
        <v>62.27625943</v>
      </c>
      <c r="Q268" s="15">
        <f t="shared" si="5"/>
        <v>0</v>
      </c>
      <c r="R268" s="15">
        <f t="shared" si="6"/>
        <v>0</v>
      </c>
      <c r="S268" s="15"/>
      <c r="T268" s="15"/>
    </row>
    <row r="269" ht="12.75" customHeight="1">
      <c r="B269" s="12">
        <v>43683.0</v>
      </c>
      <c r="C269" s="19" t="s">
        <v>35</v>
      </c>
      <c r="D269" s="19" t="s">
        <v>50</v>
      </c>
      <c r="E269" s="19">
        <v>24.0</v>
      </c>
      <c r="F269" s="15">
        <v>25.7663612156705</v>
      </c>
      <c r="G269" s="20">
        <v>35.52874205924941</v>
      </c>
      <c r="H269" s="19">
        <v>0.0</v>
      </c>
      <c r="I269" s="19">
        <v>0.0</v>
      </c>
      <c r="J269" s="15">
        <v>21.86143418171704</v>
      </c>
      <c r="K269" s="15">
        <v>14.424796219975049</v>
      </c>
      <c r="L269" s="15">
        <f t="shared" si="1"/>
        <v>25.76636122</v>
      </c>
      <c r="M269" s="15">
        <f t="shared" si="2"/>
        <v>16.6118972</v>
      </c>
      <c r="N269" s="15">
        <f>MAX(0,M269*VLOOKUP(C269,'Таблица (Плотность нефти)'!$B$3:$C$10,2,FALSE)-R269)</f>
        <v>13.35596535</v>
      </c>
      <c r="O269" s="15">
        <f t="shared" si="3"/>
        <v>22.51042936</v>
      </c>
      <c r="P269" s="15">
        <f t="shared" si="4"/>
        <v>162.0523756</v>
      </c>
      <c r="Q269" s="15">
        <f t="shared" si="5"/>
        <v>0</v>
      </c>
      <c r="R269" s="15">
        <f t="shared" si="6"/>
        <v>0</v>
      </c>
      <c r="S269" s="15"/>
      <c r="T269" s="15"/>
    </row>
    <row r="270" ht="12.75" customHeight="1">
      <c r="B270" s="12">
        <v>43683.0</v>
      </c>
      <c r="C270" s="19" t="s">
        <v>35</v>
      </c>
      <c r="D270" s="19" t="s">
        <v>51</v>
      </c>
      <c r="E270" s="19">
        <v>0.0</v>
      </c>
      <c r="F270" s="15">
        <v>0.0</v>
      </c>
      <c r="G270" s="20">
        <v>0.0</v>
      </c>
      <c r="H270" s="19">
        <v>0.0</v>
      </c>
      <c r="I270" s="19">
        <v>0.0</v>
      </c>
      <c r="J270" s="15">
        <v>0.0</v>
      </c>
      <c r="K270" s="15">
        <v>0.0</v>
      </c>
      <c r="L270" s="15">
        <f t="shared" si="1"/>
        <v>0</v>
      </c>
      <c r="M270" s="15">
        <f t="shared" si="2"/>
        <v>0</v>
      </c>
      <c r="N270" s="15">
        <f>MAX(0,M270*VLOOKUP(C270,'Таблица (Плотность нефти)'!$B$3:$C$10,2,FALSE)-R270)</f>
        <v>0</v>
      </c>
      <c r="O270" s="15">
        <f t="shared" si="3"/>
        <v>0</v>
      </c>
      <c r="P270" s="15">
        <f t="shared" si="4"/>
        <v>0</v>
      </c>
      <c r="Q270" s="15">
        <f t="shared" si="5"/>
        <v>0</v>
      </c>
      <c r="R270" s="15">
        <f t="shared" si="6"/>
        <v>0</v>
      </c>
      <c r="S270" s="15"/>
      <c r="T270" s="15"/>
    </row>
    <row r="271" ht="12.75" customHeight="1">
      <c r="B271" s="12">
        <v>43683.0</v>
      </c>
      <c r="C271" s="19" t="s">
        <v>35</v>
      </c>
      <c r="D271" s="19" t="s">
        <v>52</v>
      </c>
      <c r="E271" s="19">
        <v>0.0</v>
      </c>
      <c r="F271" s="15">
        <v>0.0</v>
      </c>
      <c r="G271" s="20">
        <v>0.0</v>
      </c>
      <c r="H271" s="19">
        <v>0.0</v>
      </c>
      <c r="I271" s="19">
        <v>0.0</v>
      </c>
      <c r="J271" s="15">
        <v>0.0</v>
      </c>
      <c r="K271" s="15">
        <v>0.0</v>
      </c>
      <c r="L271" s="15">
        <f t="shared" si="1"/>
        <v>0</v>
      </c>
      <c r="M271" s="15">
        <f t="shared" si="2"/>
        <v>0</v>
      </c>
      <c r="N271" s="15">
        <f>MAX(0,M271*VLOOKUP(C271,'Таблица (Плотность нефти)'!$B$3:$C$10,2,FALSE)-R271)</f>
        <v>0</v>
      </c>
      <c r="O271" s="15">
        <f t="shared" si="3"/>
        <v>0</v>
      </c>
      <c r="P271" s="15">
        <f t="shared" si="4"/>
        <v>0</v>
      </c>
      <c r="Q271" s="15">
        <f t="shared" si="5"/>
        <v>0</v>
      </c>
      <c r="R271" s="15">
        <f t="shared" si="6"/>
        <v>0</v>
      </c>
      <c r="S271" s="15"/>
      <c r="T271" s="15"/>
    </row>
    <row r="272" ht="12.75" customHeight="1">
      <c r="B272" s="12">
        <v>43683.0</v>
      </c>
      <c r="C272" s="19" t="s">
        <v>35</v>
      </c>
      <c r="D272" s="19" t="s">
        <v>53</v>
      </c>
      <c r="E272" s="19">
        <v>24.0</v>
      </c>
      <c r="F272" s="15">
        <v>19.458092285823124</v>
      </c>
      <c r="G272" s="20">
        <v>40.2351438889242</v>
      </c>
      <c r="H272" s="19">
        <v>0.0</v>
      </c>
      <c r="I272" s="19">
        <v>0.0</v>
      </c>
      <c r="J272" s="15">
        <v>16.425815526884865</v>
      </c>
      <c r="K272" s="15">
        <v>9.980297532068546</v>
      </c>
      <c r="L272" s="15">
        <f t="shared" si="1"/>
        <v>19.45809229</v>
      </c>
      <c r="M272" s="15">
        <f t="shared" si="2"/>
        <v>11.62910086</v>
      </c>
      <c r="N272" s="15">
        <f>MAX(0,M272*VLOOKUP(C272,'Таблица (Плотность нефти)'!$B$3:$C$10,2,FALSE)-R272)</f>
        <v>9.349797089</v>
      </c>
      <c r="O272" s="15">
        <f t="shared" si="3"/>
        <v>17.17878852</v>
      </c>
      <c r="P272" s="15">
        <f t="shared" si="4"/>
        <v>122.3777798</v>
      </c>
      <c r="Q272" s="15">
        <f t="shared" si="5"/>
        <v>0</v>
      </c>
      <c r="R272" s="15">
        <f t="shared" si="6"/>
        <v>0</v>
      </c>
      <c r="S272" s="15"/>
      <c r="T272" s="15"/>
    </row>
    <row r="273" ht="12.75" customHeight="1">
      <c r="B273" s="12">
        <v>43683.0</v>
      </c>
      <c r="C273" s="19" t="s">
        <v>35</v>
      </c>
      <c r="D273" s="19" t="s">
        <v>54</v>
      </c>
      <c r="E273" s="19">
        <v>0.0</v>
      </c>
      <c r="F273" s="15">
        <v>0.0</v>
      </c>
      <c r="G273" s="20">
        <v>0.0</v>
      </c>
      <c r="H273" s="19">
        <v>0.0</v>
      </c>
      <c r="I273" s="19">
        <v>0.0</v>
      </c>
      <c r="J273" s="15">
        <v>0.0</v>
      </c>
      <c r="K273" s="15">
        <v>0.0</v>
      </c>
      <c r="L273" s="15">
        <f t="shared" si="1"/>
        <v>0</v>
      </c>
      <c r="M273" s="15">
        <f t="shared" si="2"/>
        <v>0</v>
      </c>
      <c r="N273" s="15">
        <f>MAX(0,M273*VLOOKUP(C273,'Таблица (Плотность нефти)'!$B$3:$C$10,2,FALSE)-R273)</f>
        <v>0</v>
      </c>
      <c r="O273" s="15">
        <f t="shared" si="3"/>
        <v>0</v>
      </c>
      <c r="P273" s="15">
        <f t="shared" si="4"/>
        <v>0</v>
      </c>
      <c r="Q273" s="15">
        <f t="shared" si="5"/>
        <v>0</v>
      </c>
      <c r="R273" s="15">
        <f t="shared" si="6"/>
        <v>0</v>
      </c>
      <c r="S273" s="15"/>
      <c r="T273" s="15"/>
    </row>
    <row r="274" ht="12.75" customHeight="1">
      <c r="B274" s="12">
        <v>43683.0</v>
      </c>
      <c r="C274" s="19" t="s">
        <v>35</v>
      </c>
      <c r="D274" s="19" t="s">
        <v>55</v>
      </c>
      <c r="E274" s="19">
        <v>24.0</v>
      </c>
      <c r="F274" s="15">
        <v>12.681025719696057</v>
      </c>
      <c r="G274" s="20">
        <v>37.72076482923493</v>
      </c>
      <c r="H274" s="19">
        <v>0.0</v>
      </c>
      <c r="I274" s="19">
        <v>0.0</v>
      </c>
      <c r="J274" s="15">
        <v>10.424538571983168</v>
      </c>
      <c r="K274" s="15">
        <v>6.665201892206188</v>
      </c>
      <c r="L274" s="15">
        <f t="shared" si="1"/>
        <v>12.68102572</v>
      </c>
      <c r="M274" s="15">
        <f t="shared" si="2"/>
        <v>7.89764583</v>
      </c>
      <c r="N274" s="15">
        <f>MAX(0,M274*VLOOKUP(C274,'Таблица (Плотность нефти)'!$B$3:$C$10,2,FALSE)-R274)</f>
        <v>6.349707247</v>
      </c>
      <c r="O274" s="15">
        <f t="shared" si="3"/>
        <v>11.13308714</v>
      </c>
      <c r="P274" s="15">
        <f t="shared" si="4"/>
        <v>79.75477506</v>
      </c>
      <c r="Q274" s="15">
        <f t="shared" si="5"/>
        <v>0</v>
      </c>
      <c r="R274" s="15">
        <f t="shared" si="6"/>
        <v>0</v>
      </c>
      <c r="S274" s="15"/>
      <c r="T274" s="15"/>
    </row>
    <row r="275" ht="12.75" customHeight="1">
      <c r="B275" s="12">
        <v>43683.0</v>
      </c>
      <c r="C275" s="19" t="s">
        <v>35</v>
      </c>
      <c r="D275" s="19" t="s">
        <v>56</v>
      </c>
      <c r="E275" s="19">
        <v>24.0</v>
      </c>
      <c r="F275" s="15">
        <v>8.122164895591837</v>
      </c>
      <c r="G275" s="20">
        <v>37.33393728159042</v>
      </c>
      <c r="H275" s="19">
        <v>0.0</v>
      </c>
      <c r="I275" s="19">
        <v>0.0</v>
      </c>
      <c r="J275" s="15">
        <v>10.149026526278004</v>
      </c>
      <c r="K275" s="15">
        <v>6.486176228705273</v>
      </c>
      <c r="L275" s="15">
        <f t="shared" si="1"/>
        <v>8.122164896</v>
      </c>
      <c r="M275" s="15">
        <f t="shared" si="2"/>
        <v>5.089840948</v>
      </c>
      <c r="N275" s="15">
        <f>MAX(0,M275*VLOOKUP(C275,'Таблица (Плотность нефти)'!$B$3:$C$10,2,FALSE)-R275)</f>
        <v>4.092232122</v>
      </c>
      <c r="O275" s="15">
        <f t="shared" si="3"/>
        <v>7.12455607</v>
      </c>
      <c r="P275" s="15">
        <f t="shared" si="4"/>
        <v>51.08273168</v>
      </c>
      <c r="Q275" s="15">
        <f t="shared" si="5"/>
        <v>0</v>
      </c>
      <c r="R275" s="15">
        <f t="shared" si="6"/>
        <v>0</v>
      </c>
      <c r="S275" s="15"/>
      <c r="T275" s="15"/>
    </row>
    <row r="276" ht="12.75" customHeight="1">
      <c r="B276" s="12">
        <v>43683.0</v>
      </c>
      <c r="C276" s="19" t="s">
        <v>35</v>
      </c>
      <c r="D276" s="19" t="s">
        <v>57</v>
      </c>
      <c r="E276" s="19">
        <v>0.0</v>
      </c>
      <c r="F276" s="15">
        <v>0.0</v>
      </c>
      <c r="G276" s="20">
        <v>0.0</v>
      </c>
      <c r="H276" s="19">
        <v>0.0</v>
      </c>
      <c r="I276" s="19">
        <v>0.0</v>
      </c>
      <c r="J276" s="15">
        <v>0.0</v>
      </c>
      <c r="K276" s="15">
        <v>0.0</v>
      </c>
      <c r="L276" s="15">
        <f t="shared" si="1"/>
        <v>0</v>
      </c>
      <c r="M276" s="15">
        <f t="shared" si="2"/>
        <v>0</v>
      </c>
      <c r="N276" s="15">
        <f>MAX(0,M276*VLOOKUP(C276,'Таблица (Плотность нефти)'!$B$3:$C$10,2,FALSE)-R276)</f>
        <v>0</v>
      </c>
      <c r="O276" s="15">
        <f t="shared" si="3"/>
        <v>0</v>
      </c>
      <c r="P276" s="15">
        <f t="shared" si="4"/>
        <v>0</v>
      </c>
      <c r="Q276" s="15">
        <f t="shared" si="5"/>
        <v>0</v>
      </c>
      <c r="R276" s="15">
        <f t="shared" si="6"/>
        <v>0</v>
      </c>
      <c r="S276" s="15"/>
      <c r="T276" s="15"/>
    </row>
    <row r="277" ht="12.75" customHeight="1">
      <c r="B277" s="12">
        <v>43683.0</v>
      </c>
      <c r="C277" s="19" t="s">
        <v>37</v>
      </c>
      <c r="D277" s="19" t="s">
        <v>58</v>
      </c>
      <c r="E277" s="19">
        <v>0.0</v>
      </c>
      <c r="F277" s="15">
        <v>0.0</v>
      </c>
      <c r="G277" s="20">
        <v>0.0</v>
      </c>
      <c r="H277" s="19">
        <v>0.0</v>
      </c>
      <c r="I277" s="19">
        <v>0.0</v>
      </c>
      <c r="J277" s="15">
        <v>0.0</v>
      </c>
      <c r="K277" s="15">
        <v>0.0</v>
      </c>
      <c r="L277" s="15">
        <f t="shared" si="1"/>
        <v>0</v>
      </c>
      <c r="M277" s="15">
        <f t="shared" si="2"/>
        <v>0</v>
      </c>
      <c r="N277" s="15">
        <f>MAX(0,M277*VLOOKUP(C277,'Таблица (Плотность нефти)'!$B$3:$C$10,2,FALSE)-R277)</f>
        <v>0</v>
      </c>
      <c r="O277" s="15">
        <f t="shared" si="3"/>
        <v>0</v>
      </c>
      <c r="P277" s="15">
        <f t="shared" si="4"/>
        <v>0</v>
      </c>
      <c r="Q277" s="15">
        <f t="shared" si="5"/>
        <v>0</v>
      </c>
      <c r="R277" s="15">
        <f t="shared" si="6"/>
        <v>0</v>
      </c>
      <c r="S277" s="15"/>
      <c r="T277" s="15"/>
    </row>
    <row r="278" ht="12.75" customHeight="1">
      <c r="B278" s="12">
        <v>43683.0</v>
      </c>
      <c r="C278" s="19" t="s">
        <v>37</v>
      </c>
      <c r="D278" s="19" t="s">
        <v>59</v>
      </c>
      <c r="E278" s="19">
        <v>0.0</v>
      </c>
      <c r="F278" s="15">
        <v>0.0</v>
      </c>
      <c r="G278" s="20">
        <v>0.0</v>
      </c>
      <c r="H278" s="19">
        <v>0.0</v>
      </c>
      <c r="I278" s="19">
        <v>0.0</v>
      </c>
      <c r="J278" s="15">
        <v>0.0</v>
      </c>
      <c r="K278" s="15">
        <v>0.0</v>
      </c>
      <c r="L278" s="15">
        <f t="shared" si="1"/>
        <v>0</v>
      </c>
      <c r="M278" s="15">
        <f t="shared" si="2"/>
        <v>0</v>
      </c>
      <c r="N278" s="15">
        <f>MAX(0,M278*VLOOKUP(C278,'Таблица (Плотность нефти)'!$B$3:$C$10,2,FALSE)-R278)</f>
        <v>0</v>
      </c>
      <c r="O278" s="15">
        <f t="shared" si="3"/>
        <v>0</v>
      </c>
      <c r="P278" s="15">
        <f t="shared" si="4"/>
        <v>0</v>
      </c>
      <c r="Q278" s="15">
        <f t="shared" si="5"/>
        <v>0</v>
      </c>
      <c r="R278" s="15">
        <f t="shared" si="6"/>
        <v>0</v>
      </c>
      <c r="S278" s="15"/>
      <c r="T278" s="15"/>
    </row>
    <row r="279" ht="12.75" customHeight="1">
      <c r="B279" s="12">
        <v>43683.0</v>
      </c>
      <c r="C279" s="19" t="s">
        <v>37</v>
      </c>
      <c r="D279" s="19" t="s">
        <v>60</v>
      </c>
      <c r="E279" s="19">
        <v>0.0</v>
      </c>
      <c r="F279" s="15">
        <v>0.0</v>
      </c>
      <c r="G279" s="20">
        <v>0.0</v>
      </c>
      <c r="H279" s="19">
        <v>0.0</v>
      </c>
      <c r="I279" s="19">
        <v>0.0</v>
      </c>
      <c r="J279" s="15">
        <v>0.0</v>
      </c>
      <c r="K279" s="15">
        <v>0.0</v>
      </c>
      <c r="L279" s="15">
        <f t="shared" si="1"/>
        <v>0</v>
      </c>
      <c r="M279" s="15">
        <f t="shared" si="2"/>
        <v>0</v>
      </c>
      <c r="N279" s="15">
        <f>MAX(0,M279*VLOOKUP(C279,'Таблица (Плотность нефти)'!$B$3:$C$10,2,FALSE)-R279)</f>
        <v>0</v>
      </c>
      <c r="O279" s="15">
        <f t="shared" si="3"/>
        <v>0</v>
      </c>
      <c r="P279" s="15">
        <f t="shared" si="4"/>
        <v>0</v>
      </c>
      <c r="Q279" s="15">
        <f t="shared" si="5"/>
        <v>0</v>
      </c>
      <c r="R279" s="15">
        <f t="shared" si="6"/>
        <v>0</v>
      </c>
      <c r="S279" s="15"/>
      <c r="T279" s="15"/>
    </row>
    <row r="280" ht="12.75" customHeight="1">
      <c r="B280" s="12">
        <v>43683.0</v>
      </c>
      <c r="C280" s="19" t="s">
        <v>37</v>
      </c>
      <c r="D280" s="19" t="s">
        <v>61</v>
      </c>
      <c r="E280" s="19">
        <v>0.0</v>
      </c>
      <c r="F280" s="15">
        <v>0.0</v>
      </c>
      <c r="G280" s="20">
        <v>0.0</v>
      </c>
      <c r="H280" s="19">
        <v>0.0</v>
      </c>
      <c r="I280" s="19">
        <v>0.0</v>
      </c>
      <c r="J280" s="15">
        <v>0.0</v>
      </c>
      <c r="K280" s="15">
        <v>0.0</v>
      </c>
      <c r="L280" s="15">
        <f t="shared" si="1"/>
        <v>0</v>
      </c>
      <c r="M280" s="15">
        <f t="shared" si="2"/>
        <v>0</v>
      </c>
      <c r="N280" s="15">
        <f>MAX(0,M280*VLOOKUP(C280,'Таблица (Плотность нефти)'!$B$3:$C$10,2,FALSE)-R280)</f>
        <v>0</v>
      </c>
      <c r="O280" s="15">
        <f t="shared" si="3"/>
        <v>0</v>
      </c>
      <c r="P280" s="15">
        <f t="shared" si="4"/>
        <v>0</v>
      </c>
      <c r="Q280" s="15">
        <f t="shared" si="5"/>
        <v>0</v>
      </c>
      <c r="R280" s="15">
        <f t="shared" si="6"/>
        <v>0</v>
      </c>
      <c r="S280" s="15"/>
      <c r="T280" s="15"/>
    </row>
    <row r="281" ht="12.75" customHeight="1">
      <c r="B281" s="12">
        <v>43683.0</v>
      </c>
      <c r="C281" s="19" t="s">
        <v>38</v>
      </c>
      <c r="D281" s="19" t="s">
        <v>62</v>
      </c>
      <c r="E281" s="19">
        <v>0.0</v>
      </c>
      <c r="F281" s="15">
        <v>0.0</v>
      </c>
      <c r="G281" s="20">
        <v>0.0</v>
      </c>
      <c r="H281" s="19">
        <v>0.0</v>
      </c>
      <c r="I281" s="19">
        <v>0.0</v>
      </c>
      <c r="J281" s="15">
        <v>0.0</v>
      </c>
      <c r="K281" s="15">
        <v>0.0</v>
      </c>
      <c r="L281" s="15">
        <f t="shared" si="1"/>
        <v>0</v>
      </c>
      <c r="M281" s="15">
        <f t="shared" si="2"/>
        <v>0</v>
      </c>
      <c r="N281" s="15">
        <f>MAX(0,M281*VLOOKUP(C281,'Таблица (Плотность нефти)'!$B$3:$C$10,2,FALSE)-R281)</f>
        <v>0</v>
      </c>
      <c r="O281" s="15">
        <f t="shared" si="3"/>
        <v>0</v>
      </c>
      <c r="P281" s="15">
        <f t="shared" si="4"/>
        <v>0</v>
      </c>
      <c r="Q281" s="15">
        <f t="shared" si="5"/>
        <v>0</v>
      </c>
      <c r="R281" s="15">
        <f t="shared" si="6"/>
        <v>0</v>
      </c>
      <c r="S281" s="15"/>
      <c r="T281" s="15"/>
    </row>
    <row r="282" ht="12.75" customHeight="1">
      <c r="B282" s="12">
        <v>43683.0</v>
      </c>
      <c r="C282" s="19" t="s">
        <v>38</v>
      </c>
      <c r="D282" s="19" t="s">
        <v>63</v>
      </c>
      <c r="E282" s="19">
        <v>0.0</v>
      </c>
      <c r="F282" s="15">
        <v>0.0</v>
      </c>
      <c r="G282" s="20">
        <v>0.0</v>
      </c>
      <c r="H282" s="19">
        <v>0.0</v>
      </c>
      <c r="I282" s="19">
        <v>0.0</v>
      </c>
      <c r="J282" s="15">
        <v>0.0</v>
      </c>
      <c r="K282" s="15">
        <v>0.0</v>
      </c>
      <c r="L282" s="15">
        <f t="shared" si="1"/>
        <v>0</v>
      </c>
      <c r="M282" s="15">
        <f t="shared" si="2"/>
        <v>0</v>
      </c>
      <c r="N282" s="15">
        <f>MAX(0,M282*VLOOKUP(C282,'Таблица (Плотность нефти)'!$B$3:$C$10,2,FALSE)-R282)</f>
        <v>0</v>
      </c>
      <c r="O282" s="15">
        <f t="shared" si="3"/>
        <v>0</v>
      </c>
      <c r="P282" s="15">
        <f t="shared" si="4"/>
        <v>0</v>
      </c>
      <c r="Q282" s="15">
        <f t="shared" si="5"/>
        <v>0</v>
      </c>
      <c r="R282" s="15">
        <f t="shared" si="6"/>
        <v>0</v>
      </c>
      <c r="S282" s="15"/>
      <c r="T282" s="15"/>
    </row>
    <row r="283" ht="12.75" customHeight="1">
      <c r="B283" s="12">
        <v>43683.0</v>
      </c>
      <c r="C283" s="19" t="s">
        <v>38</v>
      </c>
      <c r="D283" s="19" t="s">
        <v>64</v>
      </c>
      <c r="E283" s="19">
        <v>0.0</v>
      </c>
      <c r="F283" s="15">
        <v>0.0</v>
      </c>
      <c r="G283" s="20">
        <v>0.0</v>
      </c>
      <c r="H283" s="19">
        <v>0.0</v>
      </c>
      <c r="I283" s="19">
        <v>0.0</v>
      </c>
      <c r="J283" s="15">
        <v>0.0</v>
      </c>
      <c r="K283" s="15">
        <v>0.0</v>
      </c>
      <c r="L283" s="15">
        <f t="shared" si="1"/>
        <v>0</v>
      </c>
      <c r="M283" s="15">
        <f t="shared" si="2"/>
        <v>0</v>
      </c>
      <c r="N283" s="15">
        <f>MAX(0,M283*VLOOKUP(C283,'Таблица (Плотность нефти)'!$B$3:$C$10,2,FALSE)-R283)</f>
        <v>0</v>
      </c>
      <c r="O283" s="15">
        <f t="shared" si="3"/>
        <v>0</v>
      </c>
      <c r="P283" s="15">
        <f t="shared" si="4"/>
        <v>0</v>
      </c>
      <c r="Q283" s="15">
        <f t="shared" si="5"/>
        <v>0</v>
      </c>
      <c r="R283" s="15">
        <f t="shared" si="6"/>
        <v>0</v>
      </c>
      <c r="S283" s="15"/>
      <c r="T283" s="15"/>
    </row>
    <row r="284" ht="12.75" customHeight="1">
      <c r="B284" s="12">
        <v>43683.0</v>
      </c>
      <c r="C284" s="19" t="s">
        <v>39</v>
      </c>
      <c r="D284" s="19" t="s">
        <v>65</v>
      </c>
      <c r="E284" s="19">
        <v>0.0</v>
      </c>
      <c r="F284" s="15">
        <v>0.0</v>
      </c>
      <c r="G284" s="20">
        <v>0.0</v>
      </c>
      <c r="H284" s="19">
        <v>0.0</v>
      </c>
      <c r="I284" s="19">
        <v>0.0</v>
      </c>
      <c r="J284" s="15">
        <v>0.0</v>
      </c>
      <c r="K284" s="15">
        <v>0.0</v>
      </c>
      <c r="L284" s="15">
        <f t="shared" si="1"/>
        <v>0</v>
      </c>
      <c r="M284" s="15">
        <f t="shared" si="2"/>
        <v>0</v>
      </c>
      <c r="N284" s="15">
        <f>MAX(0,M284*VLOOKUP(C284,'Таблица (Плотность нефти)'!$B$3:$C$10,2,FALSE)-R284)</f>
        <v>0</v>
      </c>
      <c r="O284" s="15">
        <f t="shared" si="3"/>
        <v>0</v>
      </c>
      <c r="P284" s="15">
        <f t="shared" si="4"/>
        <v>0</v>
      </c>
      <c r="Q284" s="15">
        <f t="shared" si="5"/>
        <v>0</v>
      </c>
      <c r="R284" s="15">
        <f t="shared" si="6"/>
        <v>0</v>
      </c>
      <c r="S284" s="15"/>
      <c r="T284" s="15"/>
    </row>
    <row r="285" ht="12.75" customHeight="1">
      <c r="B285" s="12">
        <v>43683.0</v>
      </c>
      <c r="C285" s="19" t="s">
        <v>39</v>
      </c>
      <c r="D285" s="19" t="s">
        <v>66</v>
      </c>
      <c r="E285" s="19">
        <v>10.0</v>
      </c>
      <c r="F285" s="15">
        <v>4.484632847791221</v>
      </c>
      <c r="G285" s="20">
        <v>3.9800902149464523</v>
      </c>
      <c r="H285" s="19">
        <v>0.0</v>
      </c>
      <c r="I285" s="19">
        <v>0.0</v>
      </c>
      <c r="J285" s="15">
        <v>11.90507773207454</v>
      </c>
      <c r="K285" s="15">
        <v>11.085656949554489</v>
      </c>
      <c r="L285" s="15">
        <f t="shared" si="1"/>
        <v>10.76311883</v>
      </c>
      <c r="M285" s="15">
        <f t="shared" si="2"/>
        <v>10.334737</v>
      </c>
      <c r="N285" s="15">
        <f>MAX(0,M285*VLOOKUP(C285,'Таблица (Плотность нефти)'!$B$3:$C$10,2,FALSE)-R285)</f>
        <v>8.309128544</v>
      </c>
      <c r="O285" s="15">
        <f t="shared" si="3"/>
        <v>8.737510384</v>
      </c>
      <c r="P285" s="15">
        <f t="shared" si="4"/>
        <v>67.69248329</v>
      </c>
      <c r="Q285" s="15">
        <f t="shared" si="5"/>
        <v>0</v>
      </c>
      <c r="R285" s="15">
        <f t="shared" si="6"/>
        <v>0</v>
      </c>
      <c r="S285" s="15"/>
      <c r="T285" s="15"/>
    </row>
    <row r="286" ht="12.75" customHeight="1">
      <c r="B286" s="12">
        <v>43683.0</v>
      </c>
      <c r="C286" s="19" t="s">
        <v>39</v>
      </c>
      <c r="D286" s="19" t="s">
        <v>67</v>
      </c>
      <c r="E286" s="19">
        <v>14.0</v>
      </c>
      <c r="F286" s="15">
        <v>4.839315830145928</v>
      </c>
      <c r="G286" s="20">
        <v>3.7814968131159374</v>
      </c>
      <c r="H286" s="19">
        <v>0.0</v>
      </c>
      <c r="I286" s="19">
        <v>0.0</v>
      </c>
      <c r="J286" s="15">
        <v>7.632130504046592</v>
      </c>
      <c r="K286" s="15">
        <v>7.136218784698468</v>
      </c>
      <c r="L286" s="15">
        <f t="shared" si="1"/>
        <v>8.295969995</v>
      </c>
      <c r="M286" s="15">
        <f t="shared" si="2"/>
        <v>7.982258154</v>
      </c>
      <c r="N286" s="15">
        <f>MAX(0,M286*VLOOKUP(C286,'Таблица (Плотность нефти)'!$B$3:$C$10,2,FALSE)-R286)</f>
        <v>6.417735555</v>
      </c>
      <c r="O286" s="15">
        <f t="shared" si="3"/>
        <v>6.731447396</v>
      </c>
      <c r="P286" s="15">
        <f t="shared" si="4"/>
        <v>52.17584409</v>
      </c>
      <c r="Q286" s="15">
        <f t="shared" si="5"/>
        <v>0</v>
      </c>
      <c r="R286" s="15">
        <f t="shared" si="6"/>
        <v>0</v>
      </c>
      <c r="S286" s="15"/>
      <c r="T286" s="15"/>
    </row>
    <row r="287" ht="12.75" customHeight="1">
      <c r="B287" s="12">
        <v>43683.0</v>
      </c>
      <c r="C287" s="19" t="s">
        <v>39</v>
      </c>
      <c r="D287" s="19" t="s">
        <v>68</v>
      </c>
      <c r="E287" s="19">
        <v>10.0</v>
      </c>
      <c r="F287" s="15">
        <v>16.565923317678067</v>
      </c>
      <c r="G287" s="20">
        <v>3.086419906709137</v>
      </c>
      <c r="H287" s="19">
        <v>0.0</v>
      </c>
      <c r="I287" s="19">
        <v>0.0</v>
      </c>
      <c r="J287" s="15">
        <v>25.63594713024414</v>
      </c>
      <c r="K287" s="15">
        <v>24.139851110349937</v>
      </c>
      <c r="L287" s="15">
        <f t="shared" si="1"/>
        <v>39.75821596</v>
      </c>
      <c r="M287" s="15">
        <f t="shared" si="2"/>
        <v>38.53111047</v>
      </c>
      <c r="N287" s="15">
        <f>MAX(0,M287*VLOOKUP(C287,'Таблица (Плотность нефти)'!$B$3:$C$10,2,FALSE)-R287)</f>
        <v>30.97901282</v>
      </c>
      <c r="O287" s="15">
        <f t="shared" si="3"/>
        <v>32.20611831</v>
      </c>
      <c r="P287" s="15">
        <f t="shared" si="4"/>
        <v>250.0513477</v>
      </c>
      <c r="Q287" s="15">
        <f t="shared" si="5"/>
        <v>0</v>
      </c>
      <c r="R287" s="15">
        <f t="shared" si="6"/>
        <v>0</v>
      </c>
      <c r="S287" s="15"/>
      <c r="T287" s="15"/>
    </row>
    <row r="288" ht="12.75" customHeight="1">
      <c r="B288" s="12">
        <v>43683.0</v>
      </c>
      <c r="C288" s="19" t="s">
        <v>39</v>
      </c>
      <c r="D288" s="19" t="s">
        <v>69</v>
      </c>
      <c r="E288" s="19">
        <v>14.0</v>
      </c>
      <c r="F288" s="15">
        <v>9.259731265472293</v>
      </c>
      <c r="G288" s="20">
        <v>1.1004858884039959</v>
      </c>
      <c r="H288" s="19">
        <v>0.0</v>
      </c>
      <c r="I288" s="19">
        <v>0.0</v>
      </c>
      <c r="J288" s="15">
        <v>13.008009987821076</v>
      </c>
      <c r="K288" s="15">
        <v>12.578976333505567</v>
      </c>
      <c r="L288" s="15">
        <f t="shared" si="1"/>
        <v>15.87382503</v>
      </c>
      <c r="M288" s="15">
        <f t="shared" si="2"/>
        <v>15.69913582</v>
      </c>
      <c r="N288" s="15">
        <f>MAX(0,M288*VLOOKUP(C288,'Таблица (Плотность нефти)'!$B$3:$C$10,2,FALSE)-R288)</f>
        <v>12.6221052</v>
      </c>
      <c r="O288" s="15">
        <f t="shared" si="3"/>
        <v>12.79679441</v>
      </c>
      <c r="P288" s="15">
        <f t="shared" si="4"/>
        <v>99.83524774</v>
      </c>
      <c r="Q288" s="15">
        <f t="shared" si="5"/>
        <v>0</v>
      </c>
      <c r="R288" s="15">
        <f t="shared" si="6"/>
        <v>0</v>
      </c>
      <c r="S288" s="15"/>
      <c r="T288" s="15"/>
    </row>
    <row r="289" ht="12.75" customHeight="1">
      <c r="B289" s="12">
        <v>43683.0</v>
      </c>
      <c r="C289" s="19" t="s">
        <v>39</v>
      </c>
      <c r="D289" s="19" t="s">
        <v>70</v>
      </c>
      <c r="E289" s="19">
        <v>0.0</v>
      </c>
      <c r="F289" s="15">
        <v>0.0</v>
      </c>
      <c r="G289" s="20">
        <v>0.0</v>
      </c>
      <c r="H289" s="19">
        <v>0.0</v>
      </c>
      <c r="I289" s="19">
        <v>0.0</v>
      </c>
      <c r="J289" s="15">
        <v>0.0</v>
      </c>
      <c r="K289" s="15">
        <v>0.0</v>
      </c>
      <c r="L289" s="15">
        <f t="shared" si="1"/>
        <v>0</v>
      </c>
      <c r="M289" s="15">
        <f t="shared" si="2"/>
        <v>0</v>
      </c>
      <c r="N289" s="15">
        <f>MAX(0,M289*VLOOKUP(C289,'Таблица (Плотность нефти)'!$B$3:$C$10,2,FALSE)-R289)</f>
        <v>0</v>
      </c>
      <c r="O289" s="15">
        <f t="shared" si="3"/>
        <v>0</v>
      </c>
      <c r="P289" s="15">
        <f t="shared" si="4"/>
        <v>0</v>
      </c>
      <c r="Q289" s="15">
        <f t="shared" si="5"/>
        <v>0</v>
      </c>
      <c r="R289" s="15">
        <f t="shared" si="6"/>
        <v>0</v>
      </c>
      <c r="S289" s="15"/>
      <c r="T289" s="15"/>
    </row>
    <row r="290" ht="12.75" customHeight="1">
      <c r="B290" s="12">
        <v>43683.0</v>
      </c>
      <c r="C290" s="19" t="s">
        <v>39</v>
      </c>
      <c r="D290" s="19" t="s">
        <v>71</v>
      </c>
      <c r="E290" s="19">
        <v>11.0</v>
      </c>
      <c r="F290" s="15">
        <v>5.320599134827213</v>
      </c>
      <c r="G290" s="20">
        <v>1.8948594957260472</v>
      </c>
      <c r="H290" s="19">
        <v>0.0</v>
      </c>
      <c r="I290" s="19">
        <v>0.0</v>
      </c>
      <c r="J290" s="15">
        <v>9.97147857457258</v>
      </c>
      <c r="K290" s="15">
        <v>9.53960891166075</v>
      </c>
      <c r="L290" s="15">
        <f t="shared" si="1"/>
        <v>11.60857993</v>
      </c>
      <c r="M290" s="15">
        <f t="shared" si="2"/>
        <v>11.38861365</v>
      </c>
      <c r="N290" s="15">
        <f>MAX(0,M290*VLOOKUP(C290,'Таблица (Плотность нефти)'!$B$3:$C$10,2,FALSE)-R290)</f>
        <v>9.156445376</v>
      </c>
      <c r="O290" s="15">
        <f t="shared" si="3"/>
        <v>9.376411655</v>
      </c>
      <c r="P290" s="15">
        <f t="shared" si="4"/>
        <v>73.00984176</v>
      </c>
      <c r="Q290" s="15">
        <f t="shared" si="5"/>
        <v>0</v>
      </c>
      <c r="R290" s="15">
        <f t="shared" si="6"/>
        <v>0</v>
      </c>
      <c r="S290" s="15"/>
      <c r="T290" s="15"/>
    </row>
    <row r="291" ht="12.75" customHeight="1">
      <c r="B291" s="12">
        <v>43683.0</v>
      </c>
      <c r="C291" s="19" t="s">
        <v>39</v>
      </c>
      <c r="D291" s="19" t="s">
        <v>72</v>
      </c>
      <c r="E291" s="19">
        <v>0.0</v>
      </c>
      <c r="F291" s="15">
        <v>0.0</v>
      </c>
      <c r="G291" s="20">
        <v>0.0</v>
      </c>
      <c r="H291" s="19">
        <v>0.0</v>
      </c>
      <c r="I291" s="19">
        <v>0.0</v>
      </c>
      <c r="J291" s="15">
        <v>0.0</v>
      </c>
      <c r="K291" s="15">
        <v>0.0</v>
      </c>
      <c r="L291" s="15">
        <f t="shared" si="1"/>
        <v>0</v>
      </c>
      <c r="M291" s="15">
        <f t="shared" si="2"/>
        <v>0</v>
      </c>
      <c r="N291" s="15">
        <f>MAX(0,M291*VLOOKUP(C291,'Таблица (Плотность нефти)'!$B$3:$C$10,2,FALSE)-R291)</f>
        <v>0</v>
      </c>
      <c r="O291" s="15">
        <f t="shared" si="3"/>
        <v>0</v>
      </c>
      <c r="P291" s="15">
        <f t="shared" si="4"/>
        <v>0</v>
      </c>
      <c r="Q291" s="15">
        <f t="shared" si="5"/>
        <v>0</v>
      </c>
      <c r="R291" s="15">
        <f t="shared" si="6"/>
        <v>0</v>
      </c>
      <c r="S291" s="15"/>
      <c r="T291" s="15"/>
    </row>
    <row r="292" ht="12.75" customHeight="1">
      <c r="B292" s="12">
        <v>43683.0</v>
      </c>
      <c r="C292" s="19" t="s">
        <v>39</v>
      </c>
      <c r="D292" s="19" t="s">
        <v>73</v>
      </c>
      <c r="E292" s="19">
        <v>0.0</v>
      </c>
      <c r="F292" s="15">
        <v>0.0</v>
      </c>
      <c r="G292" s="20">
        <v>0.0</v>
      </c>
      <c r="H292" s="19">
        <v>0.0</v>
      </c>
      <c r="I292" s="19">
        <v>0.0</v>
      </c>
      <c r="J292" s="15">
        <v>0.0</v>
      </c>
      <c r="K292" s="15">
        <v>0.0</v>
      </c>
      <c r="L292" s="15">
        <f t="shared" si="1"/>
        <v>0</v>
      </c>
      <c r="M292" s="15">
        <f t="shared" si="2"/>
        <v>0</v>
      </c>
      <c r="N292" s="15">
        <f>MAX(0,M292*VLOOKUP(C292,'Таблица (Плотность нефти)'!$B$3:$C$10,2,FALSE)-R292)</f>
        <v>0</v>
      </c>
      <c r="O292" s="15">
        <f t="shared" si="3"/>
        <v>0</v>
      </c>
      <c r="P292" s="15">
        <f t="shared" si="4"/>
        <v>0</v>
      </c>
      <c r="Q292" s="15">
        <f t="shared" si="5"/>
        <v>0</v>
      </c>
      <c r="R292" s="15">
        <f t="shared" si="6"/>
        <v>0</v>
      </c>
      <c r="S292" s="15"/>
      <c r="T292" s="15"/>
    </row>
    <row r="293" ht="12.75" customHeight="1">
      <c r="B293" s="12">
        <v>43683.0</v>
      </c>
      <c r="C293" s="19" t="s">
        <v>39</v>
      </c>
      <c r="D293" s="19" t="s">
        <v>74</v>
      </c>
      <c r="E293" s="19">
        <v>0.0</v>
      </c>
      <c r="F293" s="15">
        <v>0.0</v>
      </c>
      <c r="G293" s="20">
        <v>0.0</v>
      </c>
      <c r="H293" s="19">
        <v>0.0</v>
      </c>
      <c r="I293" s="19">
        <v>0.0</v>
      </c>
      <c r="J293" s="15">
        <v>0.2891999682749105</v>
      </c>
      <c r="K293" s="15">
        <v>0.2741245833399486</v>
      </c>
      <c r="L293" s="15">
        <f t="shared" si="1"/>
        <v>0</v>
      </c>
      <c r="M293" s="15">
        <f t="shared" si="2"/>
        <v>0</v>
      </c>
      <c r="N293" s="15">
        <f>MAX(0,M293*VLOOKUP(C293,'Таблица (Плотность нефти)'!$B$3:$C$10,2,FALSE)-R293)</f>
        <v>0</v>
      </c>
      <c r="O293" s="15">
        <f t="shared" si="3"/>
        <v>0</v>
      </c>
      <c r="P293" s="15">
        <f t="shared" si="4"/>
        <v>0</v>
      </c>
      <c r="Q293" s="15">
        <f t="shared" si="5"/>
        <v>0</v>
      </c>
      <c r="R293" s="15">
        <f t="shared" si="6"/>
        <v>0</v>
      </c>
      <c r="S293" s="15"/>
      <c r="T293" s="15"/>
    </row>
    <row r="294" ht="12.75" customHeight="1">
      <c r="B294" s="12">
        <v>43683.0</v>
      </c>
      <c r="C294" s="19" t="s">
        <v>39</v>
      </c>
      <c r="D294" s="19" t="s">
        <v>75</v>
      </c>
      <c r="E294" s="19">
        <v>0.0</v>
      </c>
      <c r="F294" s="15">
        <v>0.0</v>
      </c>
      <c r="G294" s="20">
        <v>0.0</v>
      </c>
      <c r="H294" s="19">
        <v>0.0</v>
      </c>
      <c r="I294" s="19">
        <v>0.0</v>
      </c>
      <c r="J294" s="15">
        <v>0.0</v>
      </c>
      <c r="K294" s="15">
        <v>0.0</v>
      </c>
      <c r="L294" s="15">
        <f t="shared" si="1"/>
        <v>0</v>
      </c>
      <c r="M294" s="15">
        <f t="shared" si="2"/>
        <v>0</v>
      </c>
      <c r="N294" s="15">
        <f>MAX(0,M294*VLOOKUP(C294,'Таблица (Плотность нефти)'!$B$3:$C$10,2,FALSE)-R294)</f>
        <v>0</v>
      </c>
      <c r="O294" s="15">
        <f t="shared" si="3"/>
        <v>0</v>
      </c>
      <c r="P294" s="15">
        <f t="shared" si="4"/>
        <v>0</v>
      </c>
      <c r="Q294" s="15">
        <f t="shared" si="5"/>
        <v>0</v>
      </c>
      <c r="R294" s="15">
        <f t="shared" si="6"/>
        <v>0</v>
      </c>
      <c r="S294" s="15"/>
      <c r="T294" s="15"/>
    </row>
    <row r="295" ht="12.75" customHeight="1">
      <c r="B295" s="12">
        <v>43683.0</v>
      </c>
      <c r="C295" s="19" t="s">
        <v>39</v>
      </c>
      <c r="D295" s="19" t="s">
        <v>76</v>
      </c>
      <c r="E295" s="19">
        <v>0.0</v>
      </c>
      <c r="F295" s="15">
        <v>0.0</v>
      </c>
      <c r="G295" s="20">
        <v>0.0</v>
      </c>
      <c r="H295" s="19">
        <v>0.0</v>
      </c>
      <c r="I295" s="19">
        <v>0.0</v>
      </c>
      <c r="J295" s="15">
        <v>0.0</v>
      </c>
      <c r="K295" s="15">
        <v>0.0</v>
      </c>
      <c r="L295" s="15">
        <f t="shared" si="1"/>
        <v>0</v>
      </c>
      <c r="M295" s="15">
        <f t="shared" si="2"/>
        <v>0</v>
      </c>
      <c r="N295" s="15">
        <f>MAX(0,M295*VLOOKUP(C295,'Таблица (Плотность нефти)'!$B$3:$C$10,2,FALSE)-R295)</f>
        <v>0</v>
      </c>
      <c r="O295" s="15">
        <f t="shared" si="3"/>
        <v>0</v>
      </c>
      <c r="P295" s="15">
        <f t="shared" si="4"/>
        <v>0</v>
      </c>
      <c r="Q295" s="15">
        <f t="shared" si="5"/>
        <v>0</v>
      </c>
      <c r="R295" s="15">
        <f t="shared" si="6"/>
        <v>0</v>
      </c>
      <c r="S295" s="15"/>
      <c r="T295" s="15"/>
    </row>
    <row r="296" ht="12.75" customHeight="1">
      <c r="B296" s="12">
        <v>43683.0</v>
      </c>
      <c r="C296" s="19" t="s">
        <v>39</v>
      </c>
      <c r="D296" s="19" t="s">
        <v>77</v>
      </c>
      <c r="E296" s="19">
        <v>0.0</v>
      </c>
      <c r="F296" s="15">
        <v>0.0</v>
      </c>
      <c r="G296" s="20">
        <v>0.0</v>
      </c>
      <c r="H296" s="19">
        <v>0.0</v>
      </c>
      <c r="I296" s="19">
        <v>0.0</v>
      </c>
      <c r="J296" s="15">
        <v>0.0</v>
      </c>
      <c r="K296" s="15">
        <v>0.0</v>
      </c>
      <c r="L296" s="15">
        <f t="shared" si="1"/>
        <v>0</v>
      </c>
      <c r="M296" s="15">
        <f t="shared" si="2"/>
        <v>0</v>
      </c>
      <c r="N296" s="15">
        <f>MAX(0,M296*VLOOKUP(C296,'Таблица (Плотность нефти)'!$B$3:$C$10,2,FALSE)-R296)</f>
        <v>0</v>
      </c>
      <c r="O296" s="15">
        <f t="shared" si="3"/>
        <v>0</v>
      </c>
      <c r="P296" s="15">
        <f t="shared" si="4"/>
        <v>0</v>
      </c>
      <c r="Q296" s="15">
        <f t="shared" si="5"/>
        <v>0</v>
      </c>
      <c r="R296" s="15">
        <f t="shared" si="6"/>
        <v>0</v>
      </c>
      <c r="S296" s="15"/>
      <c r="T296" s="15"/>
    </row>
    <row r="297" ht="12.75" customHeight="1">
      <c r="B297" s="12">
        <v>43683.0</v>
      </c>
      <c r="C297" s="19" t="s">
        <v>39</v>
      </c>
      <c r="D297" s="19" t="s">
        <v>78</v>
      </c>
      <c r="E297" s="19">
        <v>0.0</v>
      </c>
      <c r="F297" s="15">
        <v>0.0</v>
      </c>
      <c r="G297" s="20">
        <v>0.0</v>
      </c>
      <c r="H297" s="19">
        <v>0.0</v>
      </c>
      <c r="I297" s="19">
        <v>0.0</v>
      </c>
      <c r="J297" s="15">
        <v>0.0</v>
      </c>
      <c r="K297" s="15">
        <v>0.0</v>
      </c>
      <c r="L297" s="15">
        <f t="shared" si="1"/>
        <v>0</v>
      </c>
      <c r="M297" s="15">
        <f t="shared" si="2"/>
        <v>0</v>
      </c>
      <c r="N297" s="15">
        <f>MAX(0,M297*VLOOKUP(C297,'Таблица (Плотность нефти)'!$B$3:$C$10,2,FALSE)-R297)</f>
        <v>0</v>
      </c>
      <c r="O297" s="15">
        <f t="shared" si="3"/>
        <v>0</v>
      </c>
      <c r="P297" s="15">
        <f t="shared" si="4"/>
        <v>0</v>
      </c>
      <c r="Q297" s="15">
        <f t="shared" si="5"/>
        <v>0</v>
      </c>
      <c r="R297" s="15">
        <f t="shared" si="6"/>
        <v>0</v>
      </c>
      <c r="S297" s="15"/>
      <c r="T297" s="15"/>
    </row>
    <row r="298" ht="12.75" customHeight="1">
      <c r="B298" s="12">
        <v>43683.0</v>
      </c>
      <c r="C298" s="19" t="s">
        <v>39</v>
      </c>
      <c r="D298" s="19" t="s">
        <v>79</v>
      </c>
      <c r="E298" s="19">
        <v>0.0</v>
      </c>
      <c r="F298" s="15">
        <v>0.0</v>
      </c>
      <c r="G298" s="20">
        <v>0.0</v>
      </c>
      <c r="H298" s="19">
        <v>0.0</v>
      </c>
      <c r="I298" s="19">
        <v>0.0</v>
      </c>
      <c r="J298" s="15">
        <v>0.0</v>
      </c>
      <c r="K298" s="15">
        <v>0.0</v>
      </c>
      <c r="L298" s="15">
        <f t="shared" si="1"/>
        <v>0</v>
      </c>
      <c r="M298" s="15">
        <f t="shared" si="2"/>
        <v>0</v>
      </c>
      <c r="N298" s="15">
        <f>MAX(0,M298*VLOOKUP(C298,'Таблица (Плотность нефти)'!$B$3:$C$10,2,FALSE)-R298)</f>
        <v>0</v>
      </c>
      <c r="O298" s="15">
        <f t="shared" si="3"/>
        <v>0</v>
      </c>
      <c r="P298" s="15">
        <f t="shared" si="4"/>
        <v>0</v>
      </c>
      <c r="Q298" s="15">
        <f t="shared" si="5"/>
        <v>0</v>
      </c>
      <c r="R298" s="15">
        <f t="shared" si="6"/>
        <v>0</v>
      </c>
      <c r="S298" s="15"/>
      <c r="T298" s="15"/>
    </row>
    <row r="299" ht="12.75" customHeight="1">
      <c r="B299" s="12">
        <v>43683.0</v>
      </c>
      <c r="C299" s="19" t="s">
        <v>39</v>
      </c>
      <c r="D299" s="19" t="s">
        <v>80</v>
      </c>
      <c r="E299" s="19">
        <v>0.0</v>
      </c>
      <c r="F299" s="15">
        <v>0.0</v>
      </c>
      <c r="G299" s="20">
        <v>0.0</v>
      </c>
      <c r="H299" s="19">
        <v>0.0</v>
      </c>
      <c r="I299" s="19">
        <v>0.0</v>
      </c>
      <c r="J299" s="15">
        <v>0.0</v>
      </c>
      <c r="K299" s="15">
        <v>0.0</v>
      </c>
      <c r="L299" s="15">
        <f t="shared" si="1"/>
        <v>0</v>
      </c>
      <c r="M299" s="15">
        <f t="shared" si="2"/>
        <v>0</v>
      </c>
      <c r="N299" s="15">
        <f>MAX(0,M299*VLOOKUP(C299,'Таблица (Плотность нефти)'!$B$3:$C$10,2,FALSE)-R299)</f>
        <v>0</v>
      </c>
      <c r="O299" s="15">
        <f t="shared" si="3"/>
        <v>0</v>
      </c>
      <c r="P299" s="15">
        <f t="shared" si="4"/>
        <v>0</v>
      </c>
      <c r="Q299" s="15">
        <f t="shared" si="5"/>
        <v>0</v>
      </c>
      <c r="R299" s="15">
        <f t="shared" si="6"/>
        <v>0</v>
      </c>
      <c r="S299" s="15"/>
      <c r="T299" s="15"/>
    </row>
    <row r="300" ht="12.75" customHeight="1">
      <c r="B300" s="12">
        <v>43683.0</v>
      </c>
      <c r="C300" s="19" t="s">
        <v>39</v>
      </c>
      <c r="D300" s="19" t="s">
        <v>81</v>
      </c>
      <c r="E300" s="19">
        <v>0.0</v>
      </c>
      <c r="F300" s="15">
        <v>0.0</v>
      </c>
      <c r="G300" s="20">
        <v>0.0</v>
      </c>
      <c r="H300" s="19">
        <v>0.0</v>
      </c>
      <c r="I300" s="19">
        <v>0.0</v>
      </c>
      <c r="J300" s="15">
        <v>0.0</v>
      </c>
      <c r="K300" s="15">
        <v>0.0</v>
      </c>
      <c r="L300" s="15">
        <f t="shared" si="1"/>
        <v>0</v>
      </c>
      <c r="M300" s="15">
        <f t="shared" si="2"/>
        <v>0</v>
      </c>
      <c r="N300" s="15">
        <f>MAX(0,M300*VLOOKUP(C300,'Таблица (Плотность нефти)'!$B$3:$C$10,2,FALSE)-R300)</f>
        <v>0</v>
      </c>
      <c r="O300" s="15">
        <f t="shared" si="3"/>
        <v>0</v>
      </c>
      <c r="P300" s="15">
        <f t="shared" si="4"/>
        <v>0</v>
      </c>
      <c r="Q300" s="15">
        <f t="shared" si="5"/>
        <v>0</v>
      </c>
      <c r="R300" s="15">
        <f t="shared" si="6"/>
        <v>0</v>
      </c>
      <c r="S300" s="15"/>
      <c r="T300" s="15"/>
    </row>
    <row r="301" ht="12.75" customHeight="1">
      <c r="B301" s="12">
        <v>43683.0</v>
      </c>
      <c r="C301" s="19" t="s">
        <v>39</v>
      </c>
      <c r="D301" s="19" t="s">
        <v>82</v>
      </c>
      <c r="E301" s="19">
        <v>11.0</v>
      </c>
      <c r="F301" s="15">
        <v>2.2804185528713976</v>
      </c>
      <c r="G301" s="20">
        <v>1.398375991149768</v>
      </c>
      <c r="H301" s="19">
        <v>0.0</v>
      </c>
      <c r="I301" s="19">
        <v>0.0</v>
      </c>
      <c r="J301" s="15">
        <v>5.86966420643426</v>
      </c>
      <c r="K301" s="15">
        <v>5.666430310723931</v>
      </c>
      <c r="L301" s="15">
        <f t="shared" si="1"/>
        <v>4.975458661</v>
      </c>
      <c r="M301" s="15">
        <f t="shared" si="2"/>
        <v>4.905883041</v>
      </c>
      <c r="N301" s="15">
        <f>MAX(0,M301*VLOOKUP(C301,'Таблица (Плотность нефти)'!$B$3:$C$10,2,FALSE)-R301)</f>
        <v>3.944329965</v>
      </c>
      <c r="O301" s="15">
        <f t="shared" si="3"/>
        <v>4.013905585</v>
      </c>
      <c r="P301" s="15">
        <f t="shared" si="4"/>
        <v>31.29215216</v>
      </c>
      <c r="Q301" s="15">
        <f t="shared" si="5"/>
        <v>0</v>
      </c>
      <c r="R301" s="15">
        <f t="shared" si="6"/>
        <v>0</v>
      </c>
      <c r="S301" s="15"/>
      <c r="T301" s="15"/>
    </row>
    <row r="302" ht="12.75" customHeight="1">
      <c r="B302" s="12">
        <v>43683.0</v>
      </c>
      <c r="C302" s="19" t="s">
        <v>39</v>
      </c>
      <c r="D302" s="19" t="s">
        <v>83</v>
      </c>
      <c r="E302" s="19">
        <v>24.0</v>
      </c>
      <c r="F302" s="15">
        <v>41.7970151001909</v>
      </c>
      <c r="G302" s="20">
        <v>0.802595785658229</v>
      </c>
      <c r="H302" s="19">
        <v>0.0</v>
      </c>
      <c r="I302" s="19">
        <v>0.0</v>
      </c>
      <c r="J302" s="15">
        <v>33.73391927407299</v>
      </c>
      <c r="K302" s="15">
        <v>32.72318573922195</v>
      </c>
      <c r="L302" s="15">
        <f t="shared" si="1"/>
        <v>41.7970151</v>
      </c>
      <c r="M302" s="15">
        <f t="shared" si="2"/>
        <v>41.46155402</v>
      </c>
      <c r="N302" s="15">
        <f>MAX(0,M302*VLOOKUP(C302,'Таблица (Плотность нефти)'!$B$3:$C$10,2,FALSE)-R302)</f>
        <v>33.33508943</v>
      </c>
      <c r="O302" s="15">
        <f t="shared" si="3"/>
        <v>33.67055051</v>
      </c>
      <c r="P302" s="15">
        <f t="shared" si="4"/>
        <v>262.8739671</v>
      </c>
      <c r="Q302" s="15">
        <f t="shared" si="5"/>
        <v>0</v>
      </c>
      <c r="R302" s="15">
        <f t="shared" si="6"/>
        <v>0</v>
      </c>
      <c r="S302" s="15"/>
      <c r="T302" s="15"/>
    </row>
    <row r="303" ht="12.75" customHeight="1">
      <c r="B303" s="12">
        <v>43683.0</v>
      </c>
      <c r="C303" s="19" t="s">
        <v>39</v>
      </c>
      <c r="D303" s="19" t="s">
        <v>84</v>
      </c>
      <c r="E303" s="19">
        <v>0.0</v>
      </c>
      <c r="F303" s="15">
        <v>0.0</v>
      </c>
      <c r="G303" s="20">
        <v>0.0</v>
      </c>
      <c r="H303" s="19">
        <v>0.0</v>
      </c>
      <c r="I303" s="19">
        <v>0.0</v>
      </c>
      <c r="J303" s="15">
        <v>0.0</v>
      </c>
      <c r="K303" s="15">
        <v>0.0</v>
      </c>
      <c r="L303" s="15">
        <f t="shared" si="1"/>
        <v>0</v>
      </c>
      <c r="M303" s="15">
        <f t="shared" si="2"/>
        <v>0</v>
      </c>
      <c r="N303" s="15">
        <f>MAX(0,M303*VLOOKUP(C303,'Таблица (Плотность нефти)'!$B$3:$C$10,2,FALSE)-R303)</f>
        <v>0</v>
      </c>
      <c r="O303" s="15">
        <f t="shared" si="3"/>
        <v>0</v>
      </c>
      <c r="P303" s="15">
        <f t="shared" si="4"/>
        <v>0</v>
      </c>
      <c r="Q303" s="15">
        <f t="shared" si="5"/>
        <v>0</v>
      </c>
      <c r="R303" s="15">
        <f t="shared" si="6"/>
        <v>0</v>
      </c>
      <c r="S303" s="15"/>
      <c r="T303" s="15"/>
    </row>
    <row r="304" ht="12.75" customHeight="1">
      <c r="B304" s="12">
        <v>43683.0</v>
      </c>
      <c r="C304" s="19" t="s">
        <v>39</v>
      </c>
      <c r="D304" s="19" t="s">
        <v>85</v>
      </c>
      <c r="E304" s="19">
        <v>9.0</v>
      </c>
      <c r="F304" s="15">
        <v>3.734381994355598</v>
      </c>
      <c r="G304" s="20">
        <v>0.8999999999999999</v>
      </c>
      <c r="H304" s="19">
        <v>0.0</v>
      </c>
      <c r="I304" s="19">
        <v>0.0</v>
      </c>
      <c r="J304" s="15">
        <v>5.940641835108463</v>
      </c>
      <c r="K304" s="15">
        <v>5.874287696035513</v>
      </c>
      <c r="L304" s="15">
        <f t="shared" si="1"/>
        <v>9.958351985</v>
      </c>
      <c r="M304" s="15">
        <f t="shared" si="2"/>
        <v>9.868726817</v>
      </c>
      <c r="N304" s="15">
        <f>MAX(0,M304*VLOOKUP(C304,'Таблица (Плотность нефти)'!$B$3:$C$10,2,FALSE)-R304)</f>
        <v>7.934456361</v>
      </c>
      <c r="O304" s="15">
        <f t="shared" si="3"/>
        <v>8.024081529</v>
      </c>
      <c r="P304" s="15">
        <f t="shared" si="4"/>
        <v>62.63106314</v>
      </c>
      <c r="Q304" s="15">
        <f t="shared" si="5"/>
        <v>0</v>
      </c>
      <c r="R304" s="15">
        <f t="shared" si="6"/>
        <v>0</v>
      </c>
      <c r="S304" s="15"/>
      <c r="T304" s="15"/>
    </row>
    <row r="305" ht="12.75" customHeight="1">
      <c r="B305" s="12">
        <v>43683.0</v>
      </c>
      <c r="C305" s="19" t="s">
        <v>39</v>
      </c>
      <c r="D305" s="19" t="s">
        <v>86</v>
      </c>
      <c r="E305" s="19">
        <v>22.0</v>
      </c>
      <c r="F305" s="15">
        <v>34.456114233724726</v>
      </c>
      <c r="G305" s="20">
        <v>1.6962660938955463</v>
      </c>
      <c r="H305" s="19">
        <v>0.0</v>
      </c>
      <c r="I305" s="19">
        <v>0.0</v>
      </c>
      <c r="J305" s="15">
        <v>25.50469722894551</v>
      </c>
      <c r="K305" s="15">
        <v>24.44101068786525</v>
      </c>
      <c r="L305" s="15">
        <f t="shared" si="1"/>
        <v>37.58848825</v>
      </c>
      <c r="M305" s="15">
        <f t="shared" si="2"/>
        <v>36.95088747</v>
      </c>
      <c r="N305" s="15">
        <f>MAX(0,M305*VLOOKUP(C305,'Таблица (Плотность нефти)'!$B$3:$C$10,2,FALSE)-R305)</f>
        <v>29.70851353</v>
      </c>
      <c r="O305" s="15">
        <f t="shared" si="3"/>
        <v>30.34611431</v>
      </c>
      <c r="P305" s="15">
        <f t="shared" si="4"/>
        <v>236.4052792</v>
      </c>
      <c r="Q305" s="15">
        <f t="shared" si="5"/>
        <v>0</v>
      </c>
      <c r="R305" s="15">
        <f t="shared" si="6"/>
        <v>0</v>
      </c>
      <c r="S305" s="15"/>
      <c r="T305" s="15"/>
    </row>
    <row r="306" ht="12.75" customHeight="1">
      <c r="B306" s="12">
        <v>43683.0</v>
      </c>
      <c r="C306" s="19" t="s">
        <v>41</v>
      </c>
      <c r="D306" s="19" t="s">
        <v>87</v>
      </c>
      <c r="E306" s="19">
        <v>0.0</v>
      </c>
      <c r="F306" s="15">
        <v>0.0</v>
      </c>
      <c r="G306" s="20">
        <v>0.0</v>
      </c>
      <c r="H306" s="19">
        <v>0.0</v>
      </c>
      <c r="I306" s="19">
        <v>0.0</v>
      </c>
      <c r="J306" s="15">
        <v>0.0</v>
      </c>
      <c r="K306" s="15">
        <v>0.0</v>
      </c>
      <c r="L306" s="15">
        <f t="shared" si="1"/>
        <v>0</v>
      </c>
      <c r="M306" s="15">
        <f t="shared" si="2"/>
        <v>0</v>
      </c>
      <c r="N306" s="15">
        <f>MAX(0,M306*VLOOKUP(C306,'Таблица (Плотность нефти)'!$B$3:$C$10,2,FALSE)-R306)</f>
        <v>0</v>
      </c>
      <c r="O306" s="15">
        <f t="shared" si="3"/>
        <v>0</v>
      </c>
      <c r="P306" s="15">
        <f t="shared" si="4"/>
        <v>0</v>
      </c>
      <c r="Q306" s="15">
        <f t="shared" si="5"/>
        <v>0</v>
      </c>
      <c r="R306" s="15">
        <f t="shared" si="6"/>
        <v>0</v>
      </c>
      <c r="S306" s="15"/>
      <c r="T306" s="15"/>
    </row>
    <row r="307" ht="12.75" customHeight="1">
      <c r="B307" s="12">
        <v>43683.0</v>
      </c>
      <c r="C307" s="19" t="s">
        <v>41</v>
      </c>
      <c r="D307" s="19" t="s">
        <v>88</v>
      </c>
      <c r="E307" s="19">
        <v>24.0</v>
      </c>
      <c r="F307" s="15">
        <v>111.45348694610779</v>
      </c>
      <c r="G307" s="20">
        <v>1.6</v>
      </c>
      <c r="H307" s="19">
        <v>0.0</v>
      </c>
      <c r="I307" s="19">
        <v>0.0</v>
      </c>
      <c r="J307" s="15">
        <v>92.16905748030679</v>
      </c>
      <c r="K307" s="15">
        <v>90.10614002665687</v>
      </c>
      <c r="L307" s="15">
        <f t="shared" si="1"/>
        <v>111.4534869</v>
      </c>
      <c r="M307" s="15">
        <f t="shared" si="2"/>
        <v>109.6702312</v>
      </c>
      <c r="N307" s="15">
        <f>MAX(0,M307*VLOOKUP(C307,'Таблица (Плотность нефти)'!$B$3:$C$10,2,FALSE)-R307)</f>
        <v>91.57464301</v>
      </c>
      <c r="O307" s="15">
        <f t="shared" si="3"/>
        <v>93.35789881</v>
      </c>
      <c r="P307" s="15">
        <f t="shared" si="4"/>
        <v>700.9644155</v>
      </c>
      <c r="Q307" s="15">
        <f t="shared" si="5"/>
        <v>0</v>
      </c>
      <c r="R307" s="15">
        <f t="shared" si="6"/>
        <v>0</v>
      </c>
      <c r="S307" s="15"/>
      <c r="T307" s="15"/>
    </row>
    <row r="308" ht="12.75" customHeight="1">
      <c r="B308" s="12">
        <v>43683.0</v>
      </c>
      <c r="C308" s="25" t="s">
        <v>41</v>
      </c>
      <c r="D308" s="25" t="s">
        <v>89</v>
      </c>
      <c r="E308" s="25">
        <v>0.0</v>
      </c>
      <c r="F308" s="26">
        <v>0.0</v>
      </c>
      <c r="G308" s="32">
        <v>90.0</v>
      </c>
      <c r="H308" s="25">
        <v>0.0</v>
      </c>
      <c r="I308" s="25">
        <v>0.0</v>
      </c>
      <c r="J308" s="26">
        <v>0.0</v>
      </c>
      <c r="K308" s="26">
        <v>0.0</v>
      </c>
      <c r="L308" s="26">
        <f t="shared" si="1"/>
        <v>0</v>
      </c>
      <c r="M308" s="26">
        <f t="shared" si="2"/>
        <v>0</v>
      </c>
      <c r="N308" s="26">
        <f>MAX(0,M308*VLOOKUP(C308,'Таблица (Плотность нефти)'!$B$3:$C$10,2,FALSE)-R308)</f>
        <v>0</v>
      </c>
      <c r="O308" s="26">
        <f t="shared" si="3"/>
        <v>0</v>
      </c>
      <c r="P308" s="26">
        <f t="shared" si="4"/>
        <v>0</v>
      </c>
      <c r="Q308" s="26">
        <f t="shared" si="5"/>
        <v>0</v>
      </c>
      <c r="R308" s="26">
        <f t="shared" si="6"/>
        <v>0</v>
      </c>
      <c r="S308" s="26"/>
      <c r="T308" s="26"/>
    </row>
    <row r="309" ht="12.75" customHeight="1">
      <c r="B309" s="3">
        <v>43684.0</v>
      </c>
      <c r="C309" s="5" t="s">
        <v>31</v>
      </c>
      <c r="D309" s="5" t="s">
        <v>33</v>
      </c>
      <c r="E309" s="5">
        <v>0.0</v>
      </c>
      <c r="F309" s="7">
        <v>0.0</v>
      </c>
      <c r="G309" s="8">
        <v>0.0</v>
      </c>
      <c r="H309" s="5">
        <v>0.0</v>
      </c>
      <c r="I309" s="5">
        <v>0.0</v>
      </c>
      <c r="J309" s="7">
        <v>0.0</v>
      </c>
      <c r="K309" s="7">
        <v>0.0</v>
      </c>
      <c r="L309" s="7">
        <f t="shared" si="1"/>
        <v>0</v>
      </c>
      <c r="M309" s="7">
        <f t="shared" si="2"/>
        <v>0</v>
      </c>
      <c r="N309" s="7">
        <f>MAX(0,M309*VLOOKUP(C309,'Таблица (Плотность нефти)'!$B$3:$C$10,2,FALSE)-R309)</f>
        <v>0</v>
      </c>
      <c r="O309" s="7">
        <f t="shared" si="3"/>
        <v>0</v>
      </c>
      <c r="P309" s="7">
        <f t="shared" si="4"/>
        <v>0</v>
      </c>
      <c r="Q309" s="17">
        <f t="shared" si="5"/>
        <v>0</v>
      </c>
      <c r="R309" s="7">
        <f t="shared" si="6"/>
        <v>0</v>
      </c>
      <c r="S309" s="17"/>
      <c r="T309" s="7"/>
    </row>
    <row r="310" ht="12.75" customHeight="1">
      <c r="B310" s="12">
        <v>43684.0</v>
      </c>
      <c r="C310" s="13" t="s">
        <v>32</v>
      </c>
      <c r="D310" s="13" t="s">
        <v>36</v>
      </c>
      <c r="E310" s="13">
        <v>24.0</v>
      </c>
      <c r="F310" s="14">
        <v>0.0</v>
      </c>
      <c r="G310" s="22">
        <v>0.0</v>
      </c>
      <c r="H310" s="13">
        <v>0.0</v>
      </c>
      <c r="I310" s="13">
        <v>0.0</v>
      </c>
      <c r="J310" s="14">
        <v>0.0</v>
      </c>
      <c r="K310" s="14">
        <v>0.0</v>
      </c>
      <c r="L310" s="14">
        <f t="shared" si="1"/>
        <v>0</v>
      </c>
      <c r="M310" s="14">
        <f t="shared" si="2"/>
        <v>0</v>
      </c>
      <c r="N310" s="14">
        <f>MAX(0,M310*VLOOKUP(C310,'Таблица (Плотность нефти)'!$B$3:$C$10,2,FALSE)-R310)</f>
        <v>0</v>
      </c>
      <c r="O310" s="14">
        <f t="shared" si="3"/>
        <v>0</v>
      </c>
      <c r="P310" s="14">
        <f t="shared" si="4"/>
        <v>0</v>
      </c>
      <c r="Q310" s="23">
        <f t="shared" si="5"/>
        <v>0</v>
      </c>
      <c r="R310" s="14">
        <f t="shared" si="6"/>
        <v>0</v>
      </c>
      <c r="S310" s="23"/>
      <c r="T310" s="14"/>
    </row>
    <row r="311" ht="12.75" customHeight="1">
      <c r="B311" s="12">
        <v>43684.0</v>
      </c>
      <c r="C311" s="13" t="s">
        <v>32</v>
      </c>
      <c r="D311" s="19" t="s">
        <v>40</v>
      </c>
      <c r="E311" s="19">
        <v>24.0</v>
      </c>
      <c r="F311" s="15">
        <v>12.467983052694995</v>
      </c>
      <c r="G311" s="20">
        <v>49.77892742820277</v>
      </c>
      <c r="H311" s="19">
        <v>0.0</v>
      </c>
      <c r="I311" s="19">
        <v>0.0</v>
      </c>
      <c r="J311" s="15">
        <v>10.59683108093695</v>
      </c>
      <c r="K311" s="15">
        <v>5.271610805747679</v>
      </c>
      <c r="L311" s="15">
        <f t="shared" si="1"/>
        <v>12.46798305</v>
      </c>
      <c r="M311" s="15">
        <f t="shared" si="2"/>
        <v>6.261554817</v>
      </c>
      <c r="N311" s="15">
        <f>MAX(0,M311*VLOOKUP(C311,'Таблица (Плотность нефти)'!$B$3:$C$10,2,FALSE)-R311)</f>
        <v>4.752520106</v>
      </c>
      <c r="O311" s="15">
        <f t="shared" si="3"/>
        <v>10.95894834</v>
      </c>
      <c r="P311" s="15">
        <f t="shared" si="4"/>
        <v>78.41488581</v>
      </c>
      <c r="Q311" s="30">
        <f t="shared" si="5"/>
        <v>0</v>
      </c>
      <c r="R311" s="15">
        <f t="shared" si="6"/>
        <v>0</v>
      </c>
      <c r="S311" s="30"/>
      <c r="T311" s="15"/>
    </row>
    <row r="312" ht="12.75" customHeight="1">
      <c r="B312" s="12">
        <v>43684.0</v>
      </c>
      <c r="C312" s="13" t="s">
        <v>32</v>
      </c>
      <c r="D312" s="19" t="s">
        <v>42</v>
      </c>
      <c r="E312" s="19">
        <v>0.0</v>
      </c>
      <c r="F312" s="15">
        <v>0.0</v>
      </c>
      <c r="G312" s="20">
        <v>0.0</v>
      </c>
      <c r="H312" s="19">
        <v>0.0</v>
      </c>
      <c r="I312" s="19">
        <v>0.0</v>
      </c>
      <c r="J312" s="15">
        <v>0.0</v>
      </c>
      <c r="K312" s="15">
        <v>0.0</v>
      </c>
      <c r="L312" s="15">
        <f t="shared" si="1"/>
        <v>0</v>
      </c>
      <c r="M312" s="15">
        <f t="shared" si="2"/>
        <v>0</v>
      </c>
      <c r="N312" s="15">
        <f>MAX(0,M312*VLOOKUP(C312,'Таблица (Плотность нефти)'!$B$3:$C$10,2,FALSE)-R312)</f>
        <v>0</v>
      </c>
      <c r="O312" s="15">
        <f t="shared" si="3"/>
        <v>0</v>
      </c>
      <c r="P312" s="15">
        <f t="shared" si="4"/>
        <v>0</v>
      </c>
      <c r="Q312" s="30">
        <f t="shared" si="5"/>
        <v>0</v>
      </c>
      <c r="R312" s="15">
        <f t="shared" si="6"/>
        <v>0</v>
      </c>
      <c r="S312" s="30"/>
      <c r="T312" s="15"/>
    </row>
    <row r="313" ht="12.75" customHeight="1">
      <c r="B313" s="12">
        <v>43684.0</v>
      </c>
      <c r="C313" s="13" t="s">
        <v>32</v>
      </c>
      <c r="D313" s="19" t="s">
        <v>43</v>
      </c>
      <c r="E313" s="19">
        <v>24.0</v>
      </c>
      <c r="F313" s="15">
        <v>2.511036814114033</v>
      </c>
      <c r="G313" s="20">
        <v>50.102934348020824</v>
      </c>
      <c r="H313" s="19">
        <v>0.0</v>
      </c>
      <c r="I313" s="19">
        <v>0.0</v>
      </c>
      <c r="J313" s="15">
        <v>2.034699154863494</v>
      </c>
      <c r="K313" s="15">
        <v>0.9938515995502581</v>
      </c>
      <c r="L313" s="15">
        <f t="shared" si="1"/>
        <v>2.511036814</v>
      </c>
      <c r="M313" s="15">
        <f t="shared" si="2"/>
        <v>1.252933688</v>
      </c>
      <c r="N313" s="15">
        <f>MAX(0,M313*VLOOKUP(C313,'Таблица (Плотность нефти)'!$B$3:$C$10,2,FALSE)-R313)</f>
        <v>0.950976669</v>
      </c>
      <c r="O313" s="15">
        <f t="shared" si="3"/>
        <v>2.209079795</v>
      </c>
      <c r="P313" s="15">
        <f t="shared" si="4"/>
        <v>15.79266384</v>
      </c>
      <c r="Q313" s="30">
        <f t="shared" si="5"/>
        <v>0</v>
      </c>
      <c r="R313" s="15">
        <f t="shared" si="6"/>
        <v>0</v>
      </c>
      <c r="S313" s="30"/>
      <c r="T313" s="15"/>
    </row>
    <row r="314" ht="12.75" customHeight="1">
      <c r="B314" s="12">
        <v>43684.0</v>
      </c>
      <c r="C314" s="13" t="s">
        <v>32</v>
      </c>
      <c r="D314" s="19" t="s">
        <v>44</v>
      </c>
      <c r="E314" s="19">
        <v>24.0</v>
      </c>
      <c r="F314" s="15">
        <v>3.322736246540343</v>
      </c>
      <c r="G314" s="20">
        <v>50.75094818765692</v>
      </c>
      <c r="H314" s="19">
        <v>0.0</v>
      </c>
      <c r="I314" s="19">
        <v>0.0</v>
      </c>
      <c r="J314" s="15">
        <v>2.7007414829336467</v>
      </c>
      <c r="K314" s="15">
        <v>1.3144340622577921</v>
      </c>
      <c r="L314" s="15">
        <f t="shared" si="1"/>
        <v>3.322736247</v>
      </c>
      <c r="M314" s="15">
        <f t="shared" si="2"/>
        <v>1.636416096</v>
      </c>
      <c r="N314" s="15">
        <f>MAX(0,M314*VLOOKUP(C314,'Таблица (Плотность нефти)'!$B$3:$C$10,2,FALSE)-R314)</f>
        <v>1.242039817</v>
      </c>
      <c r="O314" s="15">
        <f t="shared" si="3"/>
        <v>2.928359967</v>
      </c>
      <c r="P314" s="15">
        <f t="shared" si="4"/>
        <v>20.89768508</v>
      </c>
      <c r="Q314" s="30">
        <f t="shared" si="5"/>
        <v>0</v>
      </c>
      <c r="R314" s="15">
        <f t="shared" si="6"/>
        <v>0</v>
      </c>
      <c r="S314" s="30"/>
      <c r="T314" s="15"/>
    </row>
    <row r="315" ht="12.75" customHeight="1">
      <c r="B315" s="12">
        <v>43684.0</v>
      </c>
      <c r="C315" s="13" t="s">
        <v>32</v>
      </c>
      <c r="D315" s="19" t="s">
        <v>45</v>
      </c>
      <c r="E315" s="19">
        <v>0.0</v>
      </c>
      <c r="F315" s="15">
        <v>0.0</v>
      </c>
      <c r="G315" s="20">
        <v>0.0</v>
      </c>
      <c r="H315" s="19">
        <v>0.0</v>
      </c>
      <c r="I315" s="19">
        <v>0.0</v>
      </c>
      <c r="J315" s="15">
        <v>0.0</v>
      </c>
      <c r="K315" s="15">
        <v>0.0</v>
      </c>
      <c r="L315" s="15">
        <f t="shared" si="1"/>
        <v>0</v>
      </c>
      <c r="M315" s="15">
        <f t="shared" si="2"/>
        <v>0</v>
      </c>
      <c r="N315" s="15">
        <f>MAX(0,M315*VLOOKUP(C315,'Таблица (Плотность нефти)'!$B$3:$C$10,2,FALSE)-R315)</f>
        <v>0</v>
      </c>
      <c r="O315" s="15">
        <f t="shared" si="3"/>
        <v>0</v>
      </c>
      <c r="P315" s="15">
        <f t="shared" si="4"/>
        <v>0</v>
      </c>
      <c r="Q315" s="30">
        <f t="shared" si="5"/>
        <v>0</v>
      </c>
      <c r="R315" s="15">
        <f t="shared" si="6"/>
        <v>0</v>
      </c>
      <c r="S315" s="30"/>
      <c r="T315" s="15"/>
    </row>
    <row r="316" ht="12.75" customHeight="1">
      <c r="B316" s="12">
        <v>43684.0</v>
      </c>
      <c r="C316" s="13" t="s">
        <v>32</v>
      </c>
      <c r="D316" s="19" t="s">
        <v>46</v>
      </c>
      <c r="E316" s="19">
        <v>0.0</v>
      </c>
      <c r="F316" s="15">
        <v>0.0</v>
      </c>
      <c r="G316" s="20">
        <v>0.0</v>
      </c>
      <c r="H316" s="19">
        <v>0.0</v>
      </c>
      <c r="I316" s="19">
        <v>0.0</v>
      </c>
      <c r="J316" s="15">
        <v>0.0</v>
      </c>
      <c r="K316" s="15">
        <v>0.0</v>
      </c>
      <c r="L316" s="15">
        <f t="shared" si="1"/>
        <v>0</v>
      </c>
      <c r="M316" s="15">
        <f t="shared" si="2"/>
        <v>0</v>
      </c>
      <c r="N316" s="15">
        <f>MAX(0,M316*VLOOKUP(C316,'Таблица (Плотность нефти)'!$B$3:$C$10,2,FALSE)-R316)</f>
        <v>0</v>
      </c>
      <c r="O316" s="15">
        <f t="shared" si="3"/>
        <v>0</v>
      </c>
      <c r="P316" s="15">
        <f t="shared" si="4"/>
        <v>0</v>
      </c>
      <c r="Q316" s="30">
        <f t="shared" si="5"/>
        <v>0</v>
      </c>
      <c r="R316" s="15">
        <f t="shared" si="6"/>
        <v>0</v>
      </c>
      <c r="S316" s="30"/>
      <c r="T316" s="15"/>
    </row>
    <row r="317" ht="12.75" customHeight="1">
      <c r="B317" s="12">
        <v>43684.0</v>
      </c>
      <c r="C317" s="19" t="s">
        <v>34</v>
      </c>
      <c r="D317" s="19" t="s">
        <v>47</v>
      </c>
      <c r="E317" s="19">
        <v>0.0</v>
      </c>
      <c r="F317" s="15">
        <v>0.0</v>
      </c>
      <c r="G317" s="20">
        <v>0.0</v>
      </c>
      <c r="H317" s="19">
        <v>0.0</v>
      </c>
      <c r="I317" s="19">
        <v>0.0</v>
      </c>
      <c r="J317" s="15">
        <v>0.0</v>
      </c>
      <c r="K317" s="15">
        <v>0.0</v>
      </c>
      <c r="L317" s="15">
        <f t="shared" si="1"/>
        <v>0</v>
      </c>
      <c r="M317" s="15">
        <f t="shared" si="2"/>
        <v>0</v>
      </c>
      <c r="N317" s="15">
        <f>MAX(0,M317*VLOOKUP(C317,'Таблица (Плотность нефти)'!$B$3:$C$10,2,FALSE)-R317)</f>
        <v>0</v>
      </c>
      <c r="O317" s="15">
        <f t="shared" si="3"/>
        <v>0</v>
      </c>
      <c r="P317" s="15">
        <f t="shared" si="4"/>
        <v>0</v>
      </c>
      <c r="Q317" s="15">
        <f t="shared" si="5"/>
        <v>0</v>
      </c>
      <c r="R317" s="15">
        <f t="shared" si="6"/>
        <v>0</v>
      </c>
      <c r="S317" s="15"/>
      <c r="T317" s="15"/>
    </row>
    <row r="318" ht="12.75" customHeight="1">
      <c r="B318" s="12">
        <v>43684.0</v>
      </c>
      <c r="C318" s="19" t="s">
        <v>35</v>
      </c>
      <c r="D318" s="19" t="s">
        <v>48</v>
      </c>
      <c r="E318" s="19">
        <v>24.0</v>
      </c>
      <c r="F318" s="15">
        <v>13.264288894333717</v>
      </c>
      <c r="G318" s="20">
        <v>21.637848011537223</v>
      </c>
      <c r="H318" s="19">
        <v>0.0</v>
      </c>
      <c r="I318" s="19">
        <v>0.0</v>
      </c>
      <c r="J318" s="15">
        <v>9.249822101489116</v>
      </c>
      <c r="K318" s="15">
        <v>6.035673339872731</v>
      </c>
      <c r="L318" s="15">
        <f t="shared" si="1"/>
        <v>13.26428889</v>
      </c>
      <c r="M318" s="15">
        <f t="shared" si="2"/>
        <v>10.39418222</v>
      </c>
      <c r="N318" s="15">
        <f>MAX(0,M318*VLOOKUP(C318,'Таблица (Плотность нефти)'!$B$3:$C$10,2,FALSE)-R318)</f>
        <v>8.356922508</v>
      </c>
      <c r="O318" s="15">
        <f t="shared" si="3"/>
        <v>11.22702918</v>
      </c>
      <c r="P318" s="15">
        <f t="shared" si="4"/>
        <v>83.42309214</v>
      </c>
      <c r="Q318" s="38">
        <f t="shared" si="5"/>
        <v>0</v>
      </c>
      <c r="R318" s="15">
        <f t="shared" si="6"/>
        <v>0</v>
      </c>
      <c r="S318" s="38"/>
      <c r="T318" s="15"/>
    </row>
    <row r="319" ht="12.75" customHeight="1">
      <c r="B319" s="12">
        <v>43684.0</v>
      </c>
      <c r="C319" s="19" t="s">
        <v>35</v>
      </c>
      <c r="D319" s="19" t="s">
        <v>49</v>
      </c>
      <c r="E319" s="19">
        <v>24.0</v>
      </c>
      <c r="F319" s="15">
        <v>7.912112585590933</v>
      </c>
      <c r="G319" s="20">
        <v>20.438427317836275</v>
      </c>
      <c r="H319" s="19">
        <v>0.0</v>
      </c>
      <c r="I319" s="19">
        <v>0.0</v>
      </c>
      <c r="J319" s="15">
        <v>7.942494796291573</v>
      </c>
      <c r="K319" s="15">
        <v>5.279965072274945</v>
      </c>
      <c r="L319" s="15">
        <f t="shared" si="1"/>
        <v>7.912112586</v>
      </c>
      <c r="M319" s="15">
        <f t="shared" si="2"/>
        <v>6.295001205</v>
      </c>
      <c r="N319" s="15">
        <f>MAX(0,M319*VLOOKUP(C319,'Таблица (Плотность нефти)'!$B$3:$C$10,2,FALSE)-R319)</f>
        <v>5.061180969</v>
      </c>
      <c r="O319" s="15">
        <f t="shared" si="3"/>
        <v>6.678292349</v>
      </c>
      <c r="P319" s="15">
        <f t="shared" si="4"/>
        <v>49.76164968</v>
      </c>
      <c r="Q319" s="15">
        <f t="shared" si="5"/>
        <v>0</v>
      </c>
      <c r="R319" s="15">
        <f t="shared" si="6"/>
        <v>0</v>
      </c>
      <c r="S319" s="15"/>
      <c r="T319" s="15"/>
    </row>
    <row r="320" ht="12.75" customHeight="1">
      <c r="B320" s="12">
        <v>43684.0</v>
      </c>
      <c r="C320" s="19" t="s">
        <v>35</v>
      </c>
      <c r="D320" s="19" t="s">
        <v>50</v>
      </c>
      <c r="E320" s="19">
        <v>24.0</v>
      </c>
      <c r="F320" s="15">
        <v>18.040095833144175</v>
      </c>
      <c r="G320" s="20">
        <v>20.038620419935953</v>
      </c>
      <c r="H320" s="19">
        <v>0.0</v>
      </c>
      <c r="I320" s="19">
        <v>0.0</v>
      </c>
      <c r="J320" s="15">
        <v>21.86143418171704</v>
      </c>
      <c r="K320" s="15">
        <v>14.424796219975049</v>
      </c>
      <c r="L320" s="15">
        <f t="shared" si="1"/>
        <v>18.04009583</v>
      </c>
      <c r="M320" s="15">
        <f t="shared" si="2"/>
        <v>14.42510951</v>
      </c>
      <c r="N320" s="15">
        <f>MAX(0,M320*VLOOKUP(C320,'Таблица (Плотность нефти)'!$B$3:$C$10,2,FALSE)-R320)</f>
        <v>11.59778804</v>
      </c>
      <c r="O320" s="15">
        <f t="shared" si="3"/>
        <v>15.21277437</v>
      </c>
      <c r="P320" s="15">
        <f t="shared" si="4"/>
        <v>113.4595747</v>
      </c>
      <c r="Q320" s="15">
        <f t="shared" si="5"/>
        <v>0</v>
      </c>
      <c r="R320" s="15">
        <f t="shared" si="6"/>
        <v>0</v>
      </c>
      <c r="S320" s="15"/>
      <c r="T320" s="15"/>
    </row>
    <row r="321" ht="12.75" customHeight="1">
      <c r="B321" s="12">
        <v>43684.0</v>
      </c>
      <c r="C321" s="19" t="s">
        <v>35</v>
      </c>
      <c r="D321" s="19" t="s">
        <v>51</v>
      </c>
      <c r="E321" s="19">
        <v>0.0</v>
      </c>
      <c r="F321" s="15">
        <v>0.0</v>
      </c>
      <c r="G321" s="20">
        <v>0.0</v>
      </c>
      <c r="H321" s="19">
        <v>0.0</v>
      </c>
      <c r="I321" s="19">
        <v>0.0</v>
      </c>
      <c r="J321" s="15">
        <v>0.0</v>
      </c>
      <c r="K321" s="15">
        <v>0.0</v>
      </c>
      <c r="L321" s="15">
        <f t="shared" si="1"/>
        <v>0</v>
      </c>
      <c r="M321" s="15">
        <f t="shared" si="2"/>
        <v>0</v>
      </c>
      <c r="N321" s="15">
        <f>MAX(0,M321*VLOOKUP(C321,'Таблица (Плотность нефти)'!$B$3:$C$10,2,FALSE)-R321)</f>
        <v>0</v>
      </c>
      <c r="O321" s="15">
        <f t="shared" si="3"/>
        <v>0</v>
      </c>
      <c r="P321" s="15">
        <f t="shared" si="4"/>
        <v>0</v>
      </c>
      <c r="Q321" s="15">
        <f t="shared" si="5"/>
        <v>0</v>
      </c>
      <c r="R321" s="15">
        <f t="shared" si="6"/>
        <v>0</v>
      </c>
      <c r="S321" s="15"/>
      <c r="T321" s="15"/>
    </row>
    <row r="322" ht="12.75" customHeight="1">
      <c r="B322" s="12">
        <v>43684.0</v>
      </c>
      <c r="C322" s="19" t="s">
        <v>35</v>
      </c>
      <c r="D322" s="19" t="s">
        <v>52</v>
      </c>
      <c r="E322" s="19">
        <v>0.0</v>
      </c>
      <c r="F322" s="15">
        <v>0.0</v>
      </c>
      <c r="G322" s="20">
        <v>0.0</v>
      </c>
      <c r="H322" s="19">
        <v>0.0</v>
      </c>
      <c r="I322" s="19">
        <v>0.0</v>
      </c>
      <c r="J322" s="15">
        <v>0.0</v>
      </c>
      <c r="K322" s="15">
        <v>0.0</v>
      </c>
      <c r="L322" s="15">
        <f t="shared" si="1"/>
        <v>0</v>
      </c>
      <c r="M322" s="15">
        <f t="shared" si="2"/>
        <v>0</v>
      </c>
      <c r="N322" s="15">
        <f>MAX(0,M322*VLOOKUP(C322,'Таблица (Плотность нефти)'!$B$3:$C$10,2,FALSE)-R322)</f>
        <v>0</v>
      </c>
      <c r="O322" s="15">
        <f t="shared" si="3"/>
        <v>0</v>
      </c>
      <c r="P322" s="15">
        <f t="shared" si="4"/>
        <v>0</v>
      </c>
      <c r="Q322" s="15">
        <f t="shared" si="5"/>
        <v>0</v>
      </c>
      <c r="R322" s="15">
        <f t="shared" si="6"/>
        <v>0</v>
      </c>
      <c r="S322" s="15"/>
      <c r="T322" s="15"/>
    </row>
    <row r="323" ht="12.75" customHeight="1">
      <c r="B323" s="12">
        <v>43684.0</v>
      </c>
      <c r="C323" s="19" t="s">
        <v>35</v>
      </c>
      <c r="D323" s="19" t="s">
        <v>53</v>
      </c>
      <c r="E323" s="19">
        <v>24.0</v>
      </c>
      <c r="F323" s="15">
        <v>19.768452866614385</v>
      </c>
      <c r="G323" s="20">
        <v>25.875801129280628</v>
      </c>
      <c r="H323" s="19">
        <v>0.0</v>
      </c>
      <c r="I323" s="19">
        <v>0.0</v>
      </c>
      <c r="J323" s="15">
        <v>16.425815526884865</v>
      </c>
      <c r="K323" s="15">
        <v>9.980297532068546</v>
      </c>
      <c r="L323" s="15">
        <f t="shared" si="1"/>
        <v>19.76845287</v>
      </c>
      <c r="M323" s="15">
        <f t="shared" si="2"/>
        <v>14.65320732</v>
      </c>
      <c r="N323" s="15">
        <f>MAX(0,M323*VLOOKUP(C323,'Таблица (Плотность нефти)'!$B$3:$C$10,2,FALSE)-R323)</f>
        <v>11.78117868</v>
      </c>
      <c r="O323" s="15">
        <f t="shared" si="3"/>
        <v>16.89642423</v>
      </c>
      <c r="P323" s="15">
        <f t="shared" si="4"/>
        <v>124.3297306</v>
      </c>
      <c r="Q323" s="15">
        <f t="shared" si="5"/>
        <v>0</v>
      </c>
      <c r="R323" s="15">
        <f t="shared" si="6"/>
        <v>0</v>
      </c>
      <c r="S323" s="15"/>
      <c r="T323" s="15"/>
    </row>
    <row r="324" ht="12.75" customHeight="1">
      <c r="B324" s="12">
        <v>43684.0</v>
      </c>
      <c r="C324" s="19" t="s">
        <v>35</v>
      </c>
      <c r="D324" s="19" t="s">
        <v>54</v>
      </c>
      <c r="E324" s="19">
        <v>0.0</v>
      </c>
      <c r="F324" s="15">
        <v>0.0</v>
      </c>
      <c r="G324" s="20">
        <v>0.0</v>
      </c>
      <c r="H324" s="19">
        <v>0.0</v>
      </c>
      <c r="I324" s="19">
        <v>0.0</v>
      </c>
      <c r="J324" s="15">
        <v>0.0</v>
      </c>
      <c r="K324" s="15">
        <v>0.0</v>
      </c>
      <c r="L324" s="15">
        <f t="shared" si="1"/>
        <v>0</v>
      </c>
      <c r="M324" s="15">
        <f t="shared" si="2"/>
        <v>0</v>
      </c>
      <c r="N324" s="15">
        <f>MAX(0,M324*VLOOKUP(C324,'Таблица (Плотность нефти)'!$B$3:$C$10,2,FALSE)-R324)</f>
        <v>0</v>
      </c>
      <c r="O324" s="15">
        <f t="shared" si="3"/>
        <v>0</v>
      </c>
      <c r="P324" s="15">
        <f t="shared" si="4"/>
        <v>0</v>
      </c>
      <c r="Q324" s="15">
        <f t="shared" si="5"/>
        <v>0</v>
      </c>
      <c r="R324" s="15">
        <f t="shared" si="6"/>
        <v>0</v>
      </c>
      <c r="S324" s="15"/>
      <c r="T324" s="15"/>
    </row>
    <row r="325" ht="12.75" customHeight="1">
      <c r="B325" s="12">
        <v>43684.0</v>
      </c>
      <c r="C325" s="19" t="s">
        <v>35</v>
      </c>
      <c r="D325" s="19" t="s">
        <v>55</v>
      </c>
      <c r="E325" s="19">
        <v>24.0</v>
      </c>
      <c r="F325" s="15">
        <v>12.38635706937779</v>
      </c>
      <c r="G325" s="20">
        <v>22.757307325658125</v>
      </c>
      <c r="H325" s="19">
        <v>0.0</v>
      </c>
      <c r="I325" s="19">
        <v>0.0</v>
      </c>
      <c r="J325" s="15">
        <v>10.424538571983168</v>
      </c>
      <c r="K325" s="15">
        <v>6.665201892206188</v>
      </c>
      <c r="L325" s="15">
        <f t="shared" si="1"/>
        <v>12.38635707</v>
      </c>
      <c r="M325" s="15">
        <f t="shared" si="2"/>
        <v>9.567555725</v>
      </c>
      <c r="N325" s="15">
        <f>MAX(0,M325*VLOOKUP(C325,'Таблица (Плотность нефти)'!$B$3:$C$10,2,FALSE)-R325)</f>
        <v>7.692314803</v>
      </c>
      <c r="O325" s="15">
        <f t="shared" si="3"/>
        <v>10.51111615</v>
      </c>
      <c r="P325" s="15">
        <f t="shared" si="4"/>
        <v>77.90151552</v>
      </c>
      <c r="Q325" s="15">
        <f t="shared" si="5"/>
        <v>0</v>
      </c>
      <c r="R325" s="15">
        <f t="shared" si="6"/>
        <v>0</v>
      </c>
      <c r="S325" s="15"/>
      <c r="T325" s="15"/>
    </row>
    <row r="326" ht="12.75" customHeight="1">
      <c r="B326" s="12">
        <v>43684.0</v>
      </c>
      <c r="C326" s="19" t="s">
        <v>35</v>
      </c>
      <c r="D326" s="19" t="s">
        <v>56</v>
      </c>
      <c r="E326" s="19">
        <v>24.0</v>
      </c>
      <c r="F326" s="15">
        <v>8.804539283566767</v>
      </c>
      <c r="G326" s="20">
        <v>22.277539048177744</v>
      </c>
      <c r="H326" s="19">
        <v>0.0</v>
      </c>
      <c r="I326" s="19">
        <v>0.0</v>
      </c>
      <c r="J326" s="15">
        <v>10.149026526278004</v>
      </c>
      <c r="K326" s="15">
        <v>6.486176228705273</v>
      </c>
      <c r="L326" s="15">
        <f t="shared" si="1"/>
        <v>8.804539284</v>
      </c>
      <c r="M326" s="15">
        <f t="shared" si="2"/>
        <v>6.843104607</v>
      </c>
      <c r="N326" s="15">
        <f>MAX(0,M326*VLOOKUP(C326,'Таблица (Плотность нефти)'!$B$3:$C$10,2,FALSE)-R326)</f>
        <v>5.501856104</v>
      </c>
      <c r="O326" s="15">
        <f t="shared" si="3"/>
        <v>7.463290781</v>
      </c>
      <c r="P326" s="15">
        <f t="shared" si="4"/>
        <v>55.37438892</v>
      </c>
      <c r="Q326" s="15">
        <f t="shared" si="5"/>
        <v>0</v>
      </c>
      <c r="R326" s="15">
        <f t="shared" si="6"/>
        <v>0</v>
      </c>
      <c r="S326" s="15"/>
      <c r="T326" s="15"/>
    </row>
    <row r="327" ht="12.75" customHeight="1">
      <c r="B327" s="12">
        <v>43684.0</v>
      </c>
      <c r="C327" s="19" t="s">
        <v>35</v>
      </c>
      <c r="D327" s="19" t="s">
        <v>57</v>
      </c>
      <c r="E327" s="19">
        <v>0.0</v>
      </c>
      <c r="F327" s="15">
        <v>0.0</v>
      </c>
      <c r="G327" s="20">
        <v>0.0</v>
      </c>
      <c r="H327" s="19">
        <v>0.0</v>
      </c>
      <c r="I327" s="19">
        <v>0.0</v>
      </c>
      <c r="J327" s="15">
        <v>0.0</v>
      </c>
      <c r="K327" s="15">
        <v>0.0</v>
      </c>
      <c r="L327" s="15">
        <f t="shared" si="1"/>
        <v>0</v>
      </c>
      <c r="M327" s="15">
        <f t="shared" si="2"/>
        <v>0</v>
      </c>
      <c r="N327" s="15">
        <f>MAX(0,M327*VLOOKUP(C327,'Таблица (Плотность нефти)'!$B$3:$C$10,2,FALSE)-R327)</f>
        <v>0</v>
      </c>
      <c r="O327" s="15">
        <f t="shared" si="3"/>
        <v>0</v>
      </c>
      <c r="P327" s="15">
        <f t="shared" si="4"/>
        <v>0</v>
      </c>
      <c r="Q327" s="15">
        <f t="shared" si="5"/>
        <v>0</v>
      </c>
      <c r="R327" s="15">
        <f t="shared" si="6"/>
        <v>0</v>
      </c>
      <c r="S327" s="15"/>
      <c r="T327" s="15"/>
    </row>
    <row r="328" ht="12.75" customHeight="1">
      <c r="B328" s="12">
        <v>43684.0</v>
      </c>
      <c r="C328" s="19" t="s">
        <v>37</v>
      </c>
      <c r="D328" s="19" t="s">
        <v>58</v>
      </c>
      <c r="E328" s="19">
        <v>0.0</v>
      </c>
      <c r="F328" s="15">
        <v>0.0</v>
      </c>
      <c r="G328" s="20">
        <v>0.0</v>
      </c>
      <c r="H328" s="19">
        <v>0.0</v>
      </c>
      <c r="I328" s="19">
        <v>0.0</v>
      </c>
      <c r="J328" s="15">
        <v>0.0</v>
      </c>
      <c r="K328" s="15">
        <v>0.0</v>
      </c>
      <c r="L328" s="15">
        <f t="shared" si="1"/>
        <v>0</v>
      </c>
      <c r="M328" s="15">
        <f t="shared" si="2"/>
        <v>0</v>
      </c>
      <c r="N328" s="15">
        <f>MAX(0,M328*VLOOKUP(C328,'Таблица (Плотность нефти)'!$B$3:$C$10,2,FALSE)-R328)</f>
        <v>0</v>
      </c>
      <c r="O328" s="15">
        <f t="shared" si="3"/>
        <v>0</v>
      </c>
      <c r="P328" s="15">
        <f t="shared" si="4"/>
        <v>0</v>
      </c>
      <c r="Q328" s="15">
        <f t="shared" si="5"/>
        <v>0</v>
      </c>
      <c r="R328" s="15">
        <f t="shared" si="6"/>
        <v>0</v>
      </c>
      <c r="S328" s="15"/>
      <c r="T328" s="15"/>
    </row>
    <row r="329" ht="12.75" customHeight="1">
      <c r="B329" s="12">
        <v>43684.0</v>
      </c>
      <c r="C329" s="19" t="s">
        <v>37</v>
      </c>
      <c r="D329" s="19" t="s">
        <v>59</v>
      </c>
      <c r="E329" s="19">
        <v>0.0</v>
      </c>
      <c r="F329" s="15">
        <v>0.0</v>
      </c>
      <c r="G329" s="20">
        <v>0.0</v>
      </c>
      <c r="H329" s="19">
        <v>0.0</v>
      </c>
      <c r="I329" s="19">
        <v>0.0</v>
      </c>
      <c r="J329" s="15">
        <v>0.0</v>
      </c>
      <c r="K329" s="15">
        <v>0.0</v>
      </c>
      <c r="L329" s="15">
        <f t="shared" si="1"/>
        <v>0</v>
      </c>
      <c r="M329" s="15">
        <f t="shared" si="2"/>
        <v>0</v>
      </c>
      <c r="N329" s="15">
        <f>MAX(0,M329*VLOOKUP(C329,'Таблица (Плотность нефти)'!$B$3:$C$10,2,FALSE)-R329)</f>
        <v>0</v>
      </c>
      <c r="O329" s="15">
        <f t="shared" si="3"/>
        <v>0</v>
      </c>
      <c r="P329" s="15">
        <f t="shared" si="4"/>
        <v>0</v>
      </c>
      <c r="Q329" s="15">
        <f t="shared" si="5"/>
        <v>0</v>
      </c>
      <c r="R329" s="15">
        <f t="shared" si="6"/>
        <v>0</v>
      </c>
      <c r="S329" s="15"/>
      <c r="T329" s="15"/>
    </row>
    <row r="330" ht="12.75" customHeight="1">
      <c r="B330" s="12">
        <v>43684.0</v>
      </c>
      <c r="C330" s="19" t="s">
        <v>37</v>
      </c>
      <c r="D330" s="19" t="s">
        <v>60</v>
      </c>
      <c r="E330" s="19">
        <v>0.0</v>
      </c>
      <c r="F330" s="15">
        <v>0.0</v>
      </c>
      <c r="G330" s="20">
        <v>0.0</v>
      </c>
      <c r="H330" s="19">
        <v>0.0</v>
      </c>
      <c r="I330" s="19">
        <v>0.0</v>
      </c>
      <c r="J330" s="15">
        <v>0.0</v>
      </c>
      <c r="K330" s="15">
        <v>0.0</v>
      </c>
      <c r="L330" s="15">
        <f t="shared" si="1"/>
        <v>0</v>
      </c>
      <c r="M330" s="15">
        <f t="shared" si="2"/>
        <v>0</v>
      </c>
      <c r="N330" s="15">
        <f>MAX(0,M330*VLOOKUP(C330,'Таблица (Плотность нефти)'!$B$3:$C$10,2,FALSE)-R330)</f>
        <v>0</v>
      </c>
      <c r="O330" s="15">
        <f t="shared" si="3"/>
        <v>0</v>
      </c>
      <c r="P330" s="15">
        <f t="shared" si="4"/>
        <v>0</v>
      </c>
      <c r="Q330" s="15">
        <f t="shared" si="5"/>
        <v>0</v>
      </c>
      <c r="R330" s="15">
        <f t="shared" si="6"/>
        <v>0</v>
      </c>
      <c r="S330" s="15"/>
      <c r="T330" s="15"/>
    </row>
    <row r="331" ht="12.75" customHeight="1">
      <c r="B331" s="12">
        <v>43684.0</v>
      </c>
      <c r="C331" s="19" t="s">
        <v>37</v>
      </c>
      <c r="D331" s="19" t="s">
        <v>61</v>
      </c>
      <c r="E331" s="19">
        <v>0.0</v>
      </c>
      <c r="F331" s="15">
        <v>0.0</v>
      </c>
      <c r="G331" s="20">
        <v>0.0</v>
      </c>
      <c r="H331" s="19">
        <v>0.0</v>
      </c>
      <c r="I331" s="19">
        <v>0.0</v>
      </c>
      <c r="J331" s="15">
        <v>0.0</v>
      </c>
      <c r="K331" s="15">
        <v>0.0</v>
      </c>
      <c r="L331" s="15">
        <f t="shared" si="1"/>
        <v>0</v>
      </c>
      <c r="M331" s="15">
        <f t="shared" si="2"/>
        <v>0</v>
      </c>
      <c r="N331" s="15">
        <f>MAX(0,M331*VLOOKUP(C331,'Таблица (Плотность нефти)'!$B$3:$C$10,2,FALSE)-R331)</f>
        <v>0</v>
      </c>
      <c r="O331" s="15">
        <f t="shared" si="3"/>
        <v>0</v>
      </c>
      <c r="P331" s="15">
        <f t="shared" si="4"/>
        <v>0</v>
      </c>
      <c r="Q331" s="15">
        <f t="shared" si="5"/>
        <v>0</v>
      </c>
      <c r="R331" s="15">
        <f t="shared" si="6"/>
        <v>0</v>
      </c>
      <c r="S331" s="15"/>
      <c r="T331" s="15"/>
    </row>
    <row r="332" ht="12.75" customHeight="1">
      <c r="B332" s="12">
        <v>43684.0</v>
      </c>
      <c r="C332" s="19" t="s">
        <v>38</v>
      </c>
      <c r="D332" s="19" t="s">
        <v>62</v>
      </c>
      <c r="E332" s="19">
        <v>0.0</v>
      </c>
      <c r="F332" s="15">
        <v>0.0</v>
      </c>
      <c r="G332" s="20">
        <v>0.0</v>
      </c>
      <c r="H332" s="19">
        <v>0.0</v>
      </c>
      <c r="I332" s="19">
        <v>0.0</v>
      </c>
      <c r="J332" s="15">
        <v>0.0</v>
      </c>
      <c r="K332" s="15">
        <v>0.0</v>
      </c>
      <c r="L332" s="15">
        <f t="shared" si="1"/>
        <v>0</v>
      </c>
      <c r="M332" s="15">
        <f t="shared" si="2"/>
        <v>0</v>
      </c>
      <c r="N332" s="15">
        <f>MAX(0,M332*VLOOKUP(C332,'Таблица (Плотность нефти)'!$B$3:$C$10,2,FALSE)-R332)</f>
        <v>0</v>
      </c>
      <c r="O332" s="15">
        <f t="shared" si="3"/>
        <v>0</v>
      </c>
      <c r="P332" s="15">
        <f t="shared" si="4"/>
        <v>0</v>
      </c>
      <c r="Q332" s="15">
        <f t="shared" si="5"/>
        <v>0</v>
      </c>
      <c r="R332" s="15">
        <f t="shared" si="6"/>
        <v>0</v>
      </c>
      <c r="S332" s="15"/>
      <c r="T332" s="15"/>
    </row>
    <row r="333" ht="12.75" customHeight="1">
      <c r="B333" s="12">
        <v>43684.0</v>
      </c>
      <c r="C333" s="19" t="s">
        <v>38</v>
      </c>
      <c r="D333" s="19" t="s">
        <v>63</v>
      </c>
      <c r="E333" s="19">
        <v>0.0</v>
      </c>
      <c r="F333" s="15">
        <v>0.0</v>
      </c>
      <c r="G333" s="20">
        <v>0.0</v>
      </c>
      <c r="H333" s="19">
        <v>0.0</v>
      </c>
      <c r="I333" s="19">
        <v>0.0</v>
      </c>
      <c r="J333" s="15">
        <v>0.0</v>
      </c>
      <c r="K333" s="15">
        <v>0.0</v>
      </c>
      <c r="L333" s="15">
        <f t="shared" si="1"/>
        <v>0</v>
      </c>
      <c r="M333" s="15">
        <f t="shared" si="2"/>
        <v>0</v>
      </c>
      <c r="N333" s="15">
        <f>MAX(0,M333*VLOOKUP(C333,'Таблица (Плотность нефти)'!$B$3:$C$10,2,FALSE)-R333)</f>
        <v>0</v>
      </c>
      <c r="O333" s="15">
        <f t="shared" si="3"/>
        <v>0</v>
      </c>
      <c r="P333" s="15">
        <f t="shared" si="4"/>
        <v>0</v>
      </c>
      <c r="Q333" s="15">
        <f t="shared" si="5"/>
        <v>0</v>
      </c>
      <c r="R333" s="15">
        <f t="shared" si="6"/>
        <v>0</v>
      </c>
      <c r="S333" s="15"/>
      <c r="T333" s="15"/>
    </row>
    <row r="334" ht="12.75" customHeight="1">
      <c r="B334" s="12">
        <v>43684.0</v>
      </c>
      <c r="C334" s="19" t="s">
        <v>38</v>
      </c>
      <c r="D334" s="19" t="s">
        <v>64</v>
      </c>
      <c r="E334" s="19">
        <v>0.0</v>
      </c>
      <c r="F334" s="15">
        <v>0.0</v>
      </c>
      <c r="G334" s="20">
        <v>0.0</v>
      </c>
      <c r="H334" s="19">
        <v>0.0</v>
      </c>
      <c r="I334" s="19">
        <v>0.0</v>
      </c>
      <c r="J334" s="15">
        <v>0.0</v>
      </c>
      <c r="K334" s="15">
        <v>0.0</v>
      </c>
      <c r="L334" s="15">
        <f t="shared" si="1"/>
        <v>0</v>
      </c>
      <c r="M334" s="15">
        <f t="shared" si="2"/>
        <v>0</v>
      </c>
      <c r="N334" s="15">
        <f>MAX(0,M334*VLOOKUP(C334,'Таблица (Плотность нефти)'!$B$3:$C$10,2,FALSE)-R334)</f>
        <v>0</v>
      </c>
      <c r="O334" s="15">
        <f t="shared" si="3"/>
        <v>0</v>
      </c>
      <c r="P334" s="15">
        <f t="shared" si="4"/>
        <v>0</v>
      </c>
      <c r="Q334" s="15">
        <f t="shared" si="5"/>
        <v>0</v>
      </c>
      <c r="R334" s="15">
        <f t="shared" si="6"/>
        <v>0</v>
      </c>
      <c r="S334" s="15"/>
      <c r="T334" s="15"/>
    </row>
    <row r="335" ht="12.75" customHeight="1">
      <c r="B335" s="12">
        <v>43684.0</v>
      </c>
      <c r="C335" s="19" t="s">
        <v>39</v>
      </c>
      <c r="D335" s="19" t="s">
        <v>65</v>
      </c>
      <c r="E335" s="19">
        <v>0.0</v>
      </c>
      <c r="F335" s="15">
        <v>0.0</v>
      </c>
      <c r="G335" s="20">
        <v>0.0</v>
      </c>
      <c r="H335" s="19">
        <v>0.0</v>
      </c>
      <c r="I335" s="19">
        <v>0.0</v>
      </c>
      <c r="J335" s="15">
        <v>0.0</v>
      </c>
      <c r="K335" s="15">
        <v>0.0</v>
      </c>
      <c r="L335" s="15">
        <f t="shared" si="1"/>
        <v>0</v>
      </c>
      <c r="M335" s="15">
        <f t="shared" si="2"/>
        <v>0</v>
      </c>
      <c r="N335" s="15">
        <f>MAX(0,M335*VLOOKUP(C335,'Таблица (Плотность нефти)'!$B$3:$C$10,2,FALSE)-R335)</f>
        <v>0</v>
      </c>
      <c r="O335" s="15">
        <f t="shared" si="3"/>
        <v>0</v>
      </c>
      <c r="P335" s="15">
        <f t="shared" si="4"/>
        <v>0</v>
      </c>
      <c r="Q335" s="15">
        <f t="shared" si="5"/>
        <v>0</v>
      </c>
      <c r="R335" s="15">
        <f t="shared" si="6"/>
        <v>0</v>
      </c>
      <c r="S335" s="15"/>
      <c r="T335" s="15"/>
    </row>
    <row r="336" ht="12.75" customHeight="1">
      <c r="B336" s="12">
        <v>43684.0</v>
      </c>
      <c r="C336" s="19" t="s">
        <v>39</v>
      </c>
      <c r="D336" s="19" t="s">
        <v>66</v>
      </c>
      <c r="E336" s="19">
        <v>10.0</v>
      </c>
      <c r="F336" s="15">
        <v>6.220849135424589</v>
      </c>
      <c r="G336" s="20">
        <v>12.731600281377814</v>
      </c>
      <c r="H336" s="19">
        <v>0.0</v>
      </c>
      <c r="I336" s="19">
        <v>0.0</v>
      </c>
      <c r="J336" s="15">
        <v>11.90507773207454</v>
      </c>
      <c r="K336" s="15">
        <v>11.085656949554489</v>
      </c>
      <c r="L336" s="15">
        <f t="shared" si="1"/>
        <v>14.93003793</v>
      </c>
      <c r="M336" s="15">
        <f t="shared" si="2"/>
        <v>13.02920517</v>
      </c>
      <c r="N336" s="15">
        <f>MAX(0,M336*VLOOKUP(C336,'Таблица (Плотность нефти)'!$B$3:$C$10,2,FALSE)-R336)</f>
        <v>10.47548096</v>
      </c>
      <c r="O336" s="15">
        <f t="shared" si="3"/>
        <v>12.37631371</v>
      </c>
      <c r="P336" s="15">
        <f t="shared" si="4"/>
        <v>93.89948752</v>
      </c>
      <c r="Q336" s="15">
        <f t="shared" si="5"/>
        <v>0</v>
      </c>
      <c r="R336" s="15">
        <f t="shared" si="6"/>
        <v>0</v>
      </c>
      <c r="S336" s="15"/>
      <c r="T336" s="15"/>
    </row>
    <row r="337" ht="12.75" customHeight="1">
      <c r="B337" s="12">
        <v>43684.0</v>
      </c>
      <c r="C337" s="19" t="s">
        <v>39</v>
      </c>
      <c r="D337" s="19" t="s">
        <v>67</v>
      </c>
      <c r="E337" s="19">
        <v>12.0</v>
      </c>
      <c r="F337" s="15">
        <v>2.905575938647951</v>
      </c>
      <c r="G337" s="20">
        <v>12.55110721060507</v>
      </c>
      <c r="H337" s="19">
        <v>0.0</v>
      </c>
      <c r="I337" s="19">
        <v>0.0</v>
      </c>
      <c r="J337" s="15">
        <v>7.632130504046592</v>
      </c>
      <c r="K337" s="15">
        <v>7.136218784698468</v>
      </c>
      <c r="L337" s="15">
        <f t="shared" si="1"/>
        <v>5.811151877</v>
      </c>
      <c r="M337" s="15">
        <f t="shared" si="2"/>
        <v>5.081787975</v>
      </c>
      <c r="N337" s="15">
        <f>MAX(0,M337*VLOOKUP(C337,'Таблица (Плотность нефти)'!$B$3:$C$10,2,FALSE)-R337)</f>
        <v>4.085757532</v>
      </c>
      <c r="O337" s="15">
        <f t="shared" si="3"/>
        <v>4.815121434</v>
      </c>
      <c r="P337" s="15">
        <f t="shared" si="4"/>
        <v>36.5480775</v>
      </c>
      <c r="Q337" s="15">
        <f t="shared" si="5"/>
        <v>0</v>
      </c>
      <c r="R337" s="15">
        <f t="shared" si="6"/>
        <v>0</v>
      </c>
      <c r="S337" s="15"/>
      <c r="T337" s="15"/>
    </row>
    <row r="338" ht="12.75" customHeight="1">
      <c r="B338" s="12">
        <v>43684.0</v>
      </c>
      <c r="C338" s="19" t="s">
        <v>39</v>
      </c>
      <c r="D338" s="19" t="s">
        <v>68</v>
      </c>
      <c r="E338" s="19">
        <v>18.0</v>
      </c>
      <c r="F338" s="15">
        <v>34.223304547098884</v>
      </c>
      <c r="G338" s="20">
        <v>11.919381462900452</v>
      </c>
      <c r="H338" s="19">
        <v>0.0</v>
      </c>
      <c r="I338" s="19">
        <v>0.0</v>
      </c>
      <c r="J338" s="15">
        <v>25.63594713024414</v>
      </c>
      <c r="K338" s="15">
        <v>24.139851110349937</v>
      </c>
      <c r="L338" s="15">
        <f t="shared" si="1"/>
        <v>45.63107273</v>
      </c>
      <c r="M338" s="15">
        <f t="shared" si="2"/>
        <v>40.19213111</v>
      </c>
      <c r="N338" s="15">
        <f>MAX(0,M338*VLOOKUP(C338,'Таблица (Плотность нефти)'!$B$3:$C$10,2,FALSE)-R338)</f>
        <v>32.31447341</v>
      </c>
      <c r="O338" s="15">
        <f t="shared" si="3"/>
        <v>37.75341503</v>
      </c>
      <c r="P338" s="15">
        <f t="shared" si="4"/>
        <v>286.9875057</v>
      </c>
      <c r="Q338" s="15">
        <f t="shared" si="5"/>
        <v>0</v>
      </c>
      <c r="R338" s="15">
        <f t="shared" si="6"/>
        <v>0</v>
      </c>
      <c r="S338" s="15"/>
      <c r="T338" s="15"/>
    </row>
    <row r="339" ht="12.75" customHeight="1">
      <c r="B339" s="12">
        <v>43684.0</v>
      </c>
      <c r="C339" s="19" t="s">
        <v>39</v>
      </c>
      <c r="D339" s="19" t="s">
        <v>69</v>
      </c>
      <c r="E339" s="19">
        <v>14.0</v>
      </c>
      <c r="F339" s="15">
        <v>7.810976873059563</v>
      </c>
      <c r="G339" s="20">
        <v>10.114450755172989</v>
      </c>
      <c r="H339" s="19">
        <v>0.0</v>
      </c>
      <c r="I339" s="19">
        <v>0.0</v>
      </c>
      <c r="J339" s="15">
        <v>13.008009987821076</v>
      </c>
      <c r="K339" s="15">
        <v>12.578976333505567</v>
      </c>
      <c r="L339" s="15">
        <f t="shared" si="1"/>
        <v>13.39024607</v>
      </c>
      <c r="M339" s="15">
        <f t="shared" si="2"/>
        <v>12.03589622</v>
      </c>
      <c r="N339" s="15">
        <f>MAX(0,M339*VLOOKUP(C339,'Таблица (Плотность нефти)'!$B$3:$C$10,2,FALSE)-R339)</f>
        <v>9.676860564</v>
      </c>
      <c r="O339" s="15">
        <f t="shared" si="3"/>
        <v>11.03121041</v>
      </c>
      <c r="P339" s="15">
        <f t="shared" si="4"/>
        <v>84.2152746</v>
      </c>
      <c r="Q339" s="15">
        <f t="shared" si="5"/>
        <v>0</v>
      </c>
      <c r="R339" s="15">
        <f t="shared" si="6"/>
        <v>0</v>
      </c>
      <c r="S339" s="15"/>
      <c r="T339" s="15"/>
    </row>
    <row r="340" ht="12.75" customHeight="1">
      <c r="B340" s="12">
        <v>43684.0</v>
      </c>
      <c r="C340" s="19" t="s">
        <v>39</v>
      </c>
      <c r="D340" s="19" t="s">
        <v>70</v>
      </c>
      <c r="E340" s="19">
        <v>0.0</v>
      </c>
      <c r="F340" s="15">
        <v>0.0</v>
      </c>
      <c r="G340" s="20">
        <v>0.0</v>
      </c>
      <c r="H340" s="19">
        <v>0.0</v>
      </c>
      <c r="I340" s="19">
        <v>0.0</v>
      </c>
      <c r="J340" s="15">
        <v>0.0</v>
      </c>
      <c r="K340" s="15">
        <v>0.0</v>
      </c>
      <c r="L340" s="15">
        <f t="shared" si="1"/>
        <v>0</v>
      </c>
      <c r="M340" s="15">
        <f t="shared" si="2"/>
        <v>0</v>
      </c>
      <c r="N340" s="15">
        <f>MAX(0,M340*VLOOKUP(C340,'Таблица (Плотность нефти)'!$B$3:$C$10,2,FALSE)-R340)</f>
        <v>0</v>
      </c>
      <c r="O340" s="15">
        <f t="shared" si="3"/>
        <v>0</v>
      </c>
      <c r="P340" s="15">
        <f t="shared" si="4"/>
        <v>0</v>
      </c>
      <c r="Q340" s="15">
        <f t="shared" si="5"/>
        <v>0</v>
      </c>
      <c r="R340" s="15">
        <f t="shared" si="6"/>
        <v>0</v>
      </c>
      <c r="S340" s="15"/>
      <c r="T340" s="15"/>
    </row>
    <row r="341" ht="12.75" customHeight="1">
      <c r="B341" s="12">
        <v>43684.0</v>
      </c>
      <c r="C341" s="19" t="s">
        <v>39</v>
      </c>
      <c r="D341" s="19" t="s">
        <v>71</v>
      </c>
      <c r="E341" s="19">
        <v>10.0</v>
      </c>
      <c r="F341" s="15">
        <v>5.538438916460077</v>
      </c>
      <c r="G341" s="20">
        <v>10.836423038264002</v>
      </c>
      <c r="H341" s="19">
        <v>0.0</v>
      </c>
      <c r="I341" s="19">
        <v>0.0</v>
      </c>
      <c r="J341" s="15">
        <v>9.97147857457258</v>
      </c>
      <c r="K341" s="15">
        <v>9.53960891166075</v>
      </c>
      <c r="L341" s="15">
        <f t="shared" si="1"/>
        <v>13.2922534</v>
      </c>
      <c r="M341" s="15">
        <f t="shared" si="2"/>
        <v>11.85184859</v>
      </c>
      <c r="N341" s="15">
        <f>MAX(0,M341*VLOOKUP(C341,'Таблица (Плотность нефти)'!$B$3:$C$10,2,FALSE)-R341)</f>
        <v>9.528886266</v>
      </c>
      <c r="O341" s="15">
        <f t="shared" si="3"/>
        <v>10.96929108</v>
      </c>
      <c r="P341" s="15">
        <f t="shared" si="4"/>
        <v>83.59896931</v>
      </c>
      <c r="Q341" s="15">
        <f t="shared" si="5"/>
        <v>0</v>
      </c>
      <c r="R341" s="15">
        <f t="shared" si="6"/>
        <v>0</v>
      </c>
      <c r="S341" s="15"/>
      <c r="T341" s="15"/>
    </row>
    <row r="342" ht="12.75" customHeight="1">
      <c r="B342" s="12">
        <v>43684.0</v>
      </c>
      <c r="C342" s="19" t="s">
        <v>39</v>
      </c>
      <c r="D342" s="19" t="s">
        <v>72</v>
      </c>
      <c r="E342" s="19">
        <v>0.0</v>
      </c>
      <c r="F342" s="15">
        <v>0.0</v>
      </c>
      <c r="G342" s="20">
        <v>0.0</v>
      </c>
      <c r="H342" s="19">
        <v>0.0</v>
      </c>
      <c r="I342" s="19">
        <v>0.0</v>
      </c>
      <c r="J342" s="15">
        <v>0.0</v>
      </c>
      <c r="K342" s="15">
        <v>0.0</v>
      </c>
      <c r="L342" s="15">
        <f t="shared" si="1"/>
        <v>0</v>
      </c>
      <c r="M342" s="15">
        <f t="shared" si="2"/>
        <v>0</v>
      </c>
      <c r="N342" s="15">
        <f>MAX(0,M342*VLOOKUP(C342,'Таблица (Плотность нефти)'!$B$3:$C$10,2,FALSE)-R342)</f>
        <v>0</v>
      </c>
      <c r="O342" s="15">
        <f t="shared" si="3"/>
        <v>0</v>
      </c>
      <c r="P342" s="15">
        <f t="shared" si="4"/>
        <v>0</v>
      </c>
      <c r="Q342" s="15">
        <f t="shared" si="5"/>
        <v>0</v>
      </c>
      <c r="R342" s="15">
        <f t="shared" si="6"/>
        <v>0</v>
      </c>
      <c r="S342" s="15"/>
      <c r="T342" s="15"/>
    </row>
    <row r="343" ht="12.75" customHeight="1">
      <c r="B343" s="12">
        <v>43684.0</v>
      </c>
      <c r="C343" s="19" t="s">
        <v>39</v>
      </c>
      <c r="D343" s="19" t="s">
        <v>73</v>
      </c>
      <c r="E343" s="19">
        <v>0.0</v>
      </c>
      <c r="F343" s="15">
        <v>0.0</v>
      </c>
      <c r="G343" s="20">
        <v>0.0</v>
      </c>
      <c r="H343" s="19">
        <v>0.0</v>
      </c>
      <c r="I343" s="19">
        <v>0.0</v>
      </c>
      <c r="J343" s="15">
        <v>0.0</v>
      </c>
      <c r="K343" s="15">
        <v>0.0</v>
      </c>
      <c r="L343" s="15">
        <f t="shared" si="1"/>
        <v>0</v>
      </c>
      <c r="M343" s="15">
        <f t="shared" si="2"/>
        <v>0</v>
      </c>
      <c r="N343" s="15">
        <f>MAX(0,M343*VLOOKUP(C343,'Таблица (Плотность нефти)'!$B$3:$C$10,2,FALSE)-R343)</f>
        <v>0</v>
      </c>
      <c r="O343" s="15">
        <f t="shared" si="3"/>
        <v>0</v>
      </c>
      <c r="P343" s="15">
        <f t="shared" si="4"/>
        <v>0</v>
      </c>
      <c r="Q343" s="15">
        <f t="shared" si="5"/>
        <v>0</v>
      </c>
      <c r="R343" s="15">
        <f t="shared" si="6"/>
        <v>0</v>
      </c>
      <c r="S343" s="15"/>
      <c r="T343" s="15"/>
    </row>
    <row r="344" ht="12.75" customHeight="1">
      <c r="B344" s="12">
        <v>43684.0</v>
      </c>
      <c r="C344" s="19" t="s">
        <v>39</v>
      </c>
      <c r="D344" s="19" t="s">
        <v>74</v>
      </c>
      <c r="E344" s="19">
        <v>0.0</v>
      </c>
      <c r="F344" s="15">
        <v>0.0</v>
      </c>
      <c r="G344" s="20">
        <v>0.0</v>
      </c>
      <c r="H344" s="19">
        <v>0.0</v>
      </c>
      <c r="I344" s="19">
        <v>0.0</v>
      </c>
      <c r="J344" s="15">
        <v>0.2891999682749105</v>
      </c>
      <c r="K344" s="15">
        <v>0.2741245833399486</v>
      </c>
      <c r="L344" s="15">
        <f t="shared" si="1"/>
        <v>0</v>
      </c>
      <c r="M344" s="15">
        <f t="shared" si="2"/>
        <v>0</v>
      </c>
      <c r="N344" s="15">
        <f>MAX(0,M344*VLOOKUP(C344,'Таблица (Плотность нефти)'!$B$3:$C$10,2,FALSE)-R344)</f>
        <v>0</v>
      </c>
      <c r="O344" s="15">
        <f t="shared" si="3"/>
        <v>0</v>
      </c>
      <c r="P344" s="15">
        <f t="shared" si="4"/>
        <v>0</v>
      </c>
      <c r="Q344" s="15">
        <f t="shared" si="5"/>
        <v>0</v>
      </c>
      <c r="R344" s="15">
        <f t="shared" si="6"/>
        <v>0</v>
      </c>
      <c r="S344" s="15"/>
      <c r="T344" s="15"/>
    </row>
    <row r="345" ht="12.75" customHeight="1">
      <c r="B345" s="12">
        <v>43684.0</v>
      </c>
      <c r="C345" s="19" t="s">
        <v>39</v>
      </c>
      <c r="D345" s="19" t="s">
        <v>75</v>
      </c>
      <c r="E345" s="19">
        <v>0.0</v>
      </c>
      <c r="F345" s="15">
        <v>0.0</v>
      </c>
      <c r="G345" s="20">
        <v>0.0</v>
      </c>
      <c r="H345" s="19">
        <v>0.0</v>
      </c>
      <c r="I345" s="19">
        <v>0.0</v>
      </c>
      <c r="J345" s="15">
        <v>0.0</v>
      </c>
      <c r="K345" s="15">
        <v>0.0</v>
      </c>
      <c r="L345" s="15">
        <f t="shared" si="1"/>
        <v>0</v>
      </c>
      <c r="M345" s="15">
        <f t="shared" si="2"/>
        <v>0</v>
      </c>
      <c r="N345" s="15">
        <f>MAX(0,M345*VLOOKUP(C345,'Таблица (Плотность нефти)'!$B$3:$C$10,2,FALSE)-R345)</f>
        <v>0</v>
      </c>
      <c r="O345" s="15">
        <f t="shared" si="3"/>
        <v>0</v>
      </c>
      <c r="P345" s="15">
        <f t="shared" si="4"/>
        <v>0</v>
      </c>
      <c r="Q345" s="15">
        <f t="shared" si="5"/>
        <v>0</v>
      </c>
      <c r="R345" s="15">
        <f t="shared" si="6"/>
        <v>0</v>
      </c>
      <c r="S345" s="15"/>
      <c r="T345" s="15"/>
    </row>
    <row r="346" ht="12.75" customHeight="1">
      <c r="B346" s="12">
        <v>43684.0</v>
      </c>
      <c r="C346" s="19" t="s">
        <v>39</v>
      </c>
      <c r="D346" s="19" t="s">
        <v>76</v>
      </c>
      <c r="E346" s="19">
        <v>0.0</v>
      </c>
      <c r="F346" s="15">
        <v>0.0</v>
      </c>
      <c r="G346" s="20">
        <v>0.0</v>
      </c>
      <c r="H346" s="19">
        <v>0.0</v>
      </c>
      <c r="I346" s="19">
        <v>0.0</v>
      </c>
      <c r="J346" s="15">
        <v>0.0</v>
      </c>
      <c r="K346" s="15">
        <v>0.0</v>
      </c>
      <c r="L346" s="15">
        <f t="shared" si="1"/>
        <v>0</v>
      </c>
      <c r="M346" s="15">
        <f t="shared" si="2"/>
        <v>0</v>
      </c>
      <c r="N346" s="15">
        <f>MAX(0,M346*VLOOKUP(C346,'Таблица (Плотность нефти)'!$B$3:$C$10,2,FALSE)-R346)</f>
        <v>0</v>
      </c>
      <c r="O346" s="15">
        <f t="shared" si="3"/>
        <v>0</v>
      </c>
      <c r="P346" s="15">
        <f t="shared" si="4"/>
        <v>0</v>
      </c>
      <c r="Q346" s="15">
        <f t="shared" si="5"/>
        <v>0</v>
      </c>
      <c r="R346" s="15">
        <f t="shared" si="6"/>
        <v>0</v>
      </c>
      <c r="S346" s="15"/>
      <c r="T346" s="15"/>
    </row>
    <row r="347" ht="12.75" customHeight="1">
      <c r="B347" s="12">
        <v>43684.0</v>
      </c>
      <c r="C347" s="19" t="s">
        <v>39</v>
      </c>
      <c r="D347" s="19" t="s">
        <v>77</v>
      </c>
      <c r="E347" s="19">
        <v>0.0</v>
      </c>
      <c r="F347" s="15">
        <v>0.0</v>
      </c>
      <c r="G347" s="20">
        <v>0.0</v>
      </c>
      <c r="H347" s="19">
        <v>0.0</v>
      </c>
      <c r="I347" s="19">
        <v>0.0</v>
      </c>
      <c r="J347" s="15">
        <v>0.0</v>
      </c>
      <c r="K347" s="15">
        <v>0.0</v>
      </c>
      <c r="L347" s="15">
        <f t="shared" si="1"/>
        <v>0</v>
      </c>
      <c r="M347" s="15">
        <f t="shared" si="2"/>
        <v>0</v>
      </c>
      <c r="N347" s="15">
        <f>MAX(0,M347*VLOOKUP(C347,'Таблица (Плотность нефти)'!$B$3:$C$10,2,FALSE)-R347)</f>
        <v>0</v>
      </c>
      <c r="O347" s="15">
        <f t="shared" si="3"/>
        <v>0</v>
      </c>
      <c r="P347" s="15">
        <f t="shared" si="4"/>
        <v>0</v>
      </c>
      <c r="Q347" s="15">
        <f t="shared" si="5"/>
        <v>0</v>
      </c>
      <c r="R347" s="15">
        <f t="shared" si="6"/>
        <v>0</v>
      </c>
      <c r="S347" s="15"/>
      <c r="T347" s="15"/>
    </row>
    <row r="348" ht="12.75" customHeight="1">
      <c r="B348" s="12">
        <v>43684.0</v>
      </c>
      <c r="C348" s="19" t="s">
        <v>39</v>
      </c>
      <c r="D348" s="19" t="s">
        <v>78</v>
      </c>
      <c r="E348" s="19">
        <v>0.0</v>
      </c>
      <c r="F348" s="15">
        <v>0.0</v>
      </c>
      <c r="G348" s="20">
        <v>0.0</v>
      </c>
      <c r="H348" s="19">
        <v>0.0</v>
      </c>
      <c r="I348" s="19">
        <v>0.0</v>
      </c>
      <c r="J348" s="15">
        <v>0.0</v>
      </c>
      <c r="K348" s="15">
        <v>0.0</v>
      </c>
      <c r="L348" s="15">
        <f t="shared" si="1"/>
        <v>0</v>
      </c>
      <c r="M348" s="15">
        <f t="shared" si="2"/>
        <v>0</v>
      </c>
      <c r="N348" s="15">
        <f>MAX(0,M348*VLOOKUP(C348,'Таблица (Плотность нефти)'!$B$3:$C$10,2,FALSE)-R348)</f>
        <v>0</v>
      </c>
      <c r="O348" s="15">
        <f t="shared" si="3"/>
        <v>0</v>
      </c>
      <c r="P348" s="15">
        <f t="shared" si="4"/>
        <v>0</v>
      </c>
      <c r="Q348" s="15">
        <f t="shared" si="5"/>
        <v>0</v>
      </c>
      <c r="R348" s="15">
        <f t="shared" si="6"/>
        <v>0</v>
      </c>
      <c r="S348" s="15"/>
      <c r="T348" s="15"/>
    </row>
    <row r="349" ht="12.75" customHeight="1">
      <c r="B349" s="12">
        <v>43684.0</v>
      </c>
      <c r="C349" s="19" t="s">
        <v>39</v>
      </c>
      <c r="D349" s="19" t="s">
        <v>79</v>
      </c>
      <c r="E349" s="19">
        <v>0.0</v>
      </c>
      <c r="F349" s="15">
        <v>0.0</v>
      </c>
      <c r="G349" s="20">
        <v>0.0</v>
      </c>
      <c r="H349" s="19">
        <v>0.0</v>
      </c>
      <c r="I349" s="19">
        <v>0.0</v>
      </c>
      <c r="J349" s="15">
        <v>0.0</v>
      </c>
      <c r="K349" s="15">
        <v>0.0</v>
      </c>
      <c r="L349" s="15">
        <f t="shared" si="1"/>
        <v>0</v>
      </c>
      <c r="M349" s="15">
        <f t="shared" si="2"/>
        <v>0</v>
      </c>
      <c r="N349" s="15">
        <f>MAX(0,M349*VLOOKUP(C349,'Таблица (Плотность нефти)'!$B$3:$C$10,2,FALSE)-R349)</f>
        <v>0</v>
      </c>
      <c r="O349" s="15">
        <f t="shared" si="3"/>
        <v>0</v>
      </c>
      <c r="P349" s="15">
        <f t="shared" si="4"/>
        <v>0</v>
      </c>
      <c r="Q349" s="15">
        <f t="shared" si="5"/>
        <v>0</v>
      </c>
      <c r="R349" s="15">
        <f t="shared" si="6"/>
        <v>0</v>
      </c>
      <c r="S349" s="15"/>
      <c r="T349" s="15"/>
    </row>
    <row r="350" ht="12.75" customHeight="1">
      <c r="B350" s="12">
        <v>43684.0</v>
      </c>
      <c r="C350" s="19" t="s">
        <v>39</v>
      </c>
      <c r="D350" s="19" t="s">
        <v>80</v>
      </c>
      <c r="E350" s="19">
        <v>0.0</v>
      </c>
      <c r="F350" s="15">
        <v>0.0</v>
      </c>
      <c r="G350" s="20">
        <v>0.0</v>
      </c>
      <c r="H350" s="19">
        <v>0.0</v>
      </c>
      <c r="I350" s="19">
        <v>0.0</v>
      </c>
      <c r="J350" s="15">
        <v>0.0</v>
      </c>
      <c r="K350" s="15">
        <v>0.0</v>
      </c>
      <c r="L350" s="15">
        <f t="shared" si="1"/>
        <v>0</v>
      </c>
      <c r="M350" s="15">
        <f t="shared" si="2"/>
        <v>0</v>
      </c>
      <c r="N350" s="15">
        <f>MAX(0,M350*VLOOKUP(C350,'Таблица (Плотность нефти)'!$B$3:$C$10,2,FALSE)-R350)</f>
        <v>0</v>
      </c>
      <c r="O350" s="15">
        <f t="shared" si="3"/>
        <v>0</v>
      </c>
      <c r="P350" s="15">
        <f t="shared" si="4"/>
        <v>0</v>
      </c>
      <c r="Q350" s="15">
        <f t="shared" si="5"/>
        <v>0</v>
      </c>
      <c r="R350" s="15">
        <f t="shared" si="6"/>
        <v>0</v>
      </c>
      <c r="S350" s="15"/>
      <c r="T350" s="15"/>
    </row>
    <row r="351" ht="12.75" customHeight="1">
      <c r="B351" s="12">
        <v>43684.0</v>
      </c>
      <c r="C351" s="19" t="s">
        <v>39</v>
      </c>
      <c r="D351" s="19" t="s">
        <v>81</v>
      </c>
      <c r="E351" s="19">
        <v>0.0</v>
      </c>
      <c r="F351" s="15">
        <v>0.0</v>
      </c>
      <c r="G351" s="20">
        <v>0.0</v>
      </c>
      <c r="H351" s="19">
        <v>0.0</v>
      </c>
      <c r="I351" s="19">
        <v>0.0</v>
      </c>
      <c r="J351" s="15">
        <v>0.0</v>
      </c>
      <c r="K351" s="15">
        <v>0.0</v>
      </c>
      <c r="L351" s="15">
        <f t="shared" si="1"/>
        <v>0</v>
      </c>
      <c r="M351" s="15">
        <f t="shared" si="2"/>
        <v>0</v>
      </c>
      <c r="N351" s="15">
        <f>MAX(0,M351*VLOOKUP(C351,'Таблица (Плотность нефти)'!$B$3:$C$10,2,FALSE)-R351)</f>
        <v>0</v>
      </c>
      <c r="O351" s="15">
        <f t="shared" si="3"/>
        <v>0</v>
      </c>
      <c r="P351" s="15">
        <f t="shared" si="4"/>
        <v>0</v>
      </c>
      <c r="Q351" s="15">
        <f t="shared" si="5"/>
        <v>0</v>
      </c>
      <c r="R351" s="15">
        <f t="shared" si="6"/>
        <v>0</v>
      </c>
      <c r="S351" s="15"/>
      <c r="T351" s="15"/>
    </row>
    <row r="352" ht="12.75" customHeight="1">
      <c r="B352" s="12">
        <v>43684.0</v>
      </c>
      <c r="C352" s="19" t="s">
        <v>39</v>
      </c>
      <c r="D352" s="19" t="s">
        <v>82</v>
      </c>
      <c r="E352" s="19">
        <v>5.0</v>
      </c>
      <c r="F352" s="15">
        <v>0.8658241418836762</v>
      </c>
      <c r="G352" s="20">
        <v>10.385190361332123</v>
      </c>
      <c r="H352" s="19">
        <v>0.0</v>
      </c>
      <c r="I352" s="19">
        <v>0.0</v>
      </c>
      <c r="J352" s="15">
        <v>5.86966420643426</v>
      </c>
      <c r="K352" s="15">
        <v>5.666430310723931</v>
      </c>
      <c r="L352" s="15">
        <f t="shared" si="1"/>
        <v>4.155955881</v>
      </c>
      <c r="M352" s="15">
        <f t="shared" si="2"/>
        <v>3.724351951</v>
      </c>
      <c r="N352" s="15">
        <f>MAX(0,M352*VLOOKUP(C352,'Таблица (Плотность нефти)'!$B$3:$C$10,2,FALSE)-R352)</f>
        <v>2.994378969</v>
      </c>
      <c r="O352" s="15">
        <f t="shared" si="3"/>
        <v>3.425982899</v>
      </c>
      <c r="P352" s="15">
        <f t="shared" si="4"/>
        <v>26.13805332</v>
      </c>
      <c r="Q352" s="15">
        <f t="shared" si="5"/>
        <v>0</v>
      </c>
      <c r="R352" s="15">
        <f t="shared" si="6"/>
        <v>0</v>
      </c>
      <c r="S352" s="15"/>
      <c r="T352" s="15"/>
    </row>
    <row r="353" ht="12.75" customHeight="1">
      <c r="B353" s="12">
        <v>43684.0</v>
      </c>
      <c r="C353" s="19" t="s">
        <v>39</v>
      </c>
      <c r="D353" s="19" t="s">
        <v>83</v>
      </c>
      <c r="E353" s="19">
        <v>24.0</v>
      </c>
      <c r="F353" s="15">
        <v>40.17189560025942</v>
      </c>
      <c r="G353" s="20">
        <v>9.843711149013892</v>
      </c>
      <c r="H353" s="19">
        <v>0.0</v>
      </c>
      <c r="I353" s="19">
        <v>0.0</v>
      </c>
      <c r="J353" s="15">
        <v>33.73391927407299</v>
      </c>
      <c r="K353" s="15">
        <v>32.72318573922195</v>
      </c>
      <c r="L353" s="15">
        <f t="shared" si="1"/>
        <v>40.1718956</v>
      </c>
      <c r="M353" s="15">
        <f t="shared" si="2"/>
        <v>36.21749023</v>
      </c>
      <c r="N353" s="15">
        <f>MAX(0,M353*VLOOKUP(C353,'Таблица (Плотность нефти)'!$B$3:$C$10,2,FALSE)-R353)</f>
        <v>29.11886215</v>
      </c>
      <c r="O353" s="15">
        <f t="shared" si="3"/>
        <v>33.07326751</v>
      </c>
      <c r="P353" s="15">
        <f t="shared" si="4"/>
        <v>252.653103</v>
      </c>
      <c r="Q353" s="15">
        <f t="shared" si="5"/>
        <v>0</v>
      </c>
      <c r="R353" s="15">
        <f t="shared" si="6"/>
        <v>0</v>
      </c>
      <c r="S353" s="15"/>
      <c r="T353" s="15"/>
    </row>
    <row r="354" ht="12.75" customHeight="1">
      <c r="B354" s="12">
        <v>43684.0</v>
      </c>
      <c r="C354" s="19" t="s">
        <v>39</v>
      </c>
      <c r="D354" s="19" t="s">
        <v>84</v>
      </c>
      <c r="E354" s="19">
        <v>0.0</v>
      </c>
      <c r="F354" s="15">
        <v>0.0</v>
      </c>
      <c r="G354" s="20">
        <v>0.0</v>
      </c>
      <c r="H354" s="19">
        <v>0.0</v>
      </c>
      <c r="I354" s="19">
        <v>0.0</v>
      </c>
      <c r="J354" s="15">
        <v>0.0</v>
      </c>
      <c r="K354" s="15">
        <v>0.0</v>
      </c>
      <c r="L354" s="15">
        <f t="shared" si="1"/>
        <v>0</v>
      </c>
      <c r="M354" s="15">
        <f t="shared" si="2"/>
        <v>0</v>
      </c>
      <c r="N354" s="15">
        <f>MAX(0,M354*VLOOKUP(C354,'Таблица (Плотность нефти)'!$B$3:$C$10,2,FALSE)-R354)</f>
        <v>0</v>
      </c>
      <c r="O354" s="15">
        <f t="shared" si="3"/>
        <v>0</v>
      </c>
      <c r="P354" s="15">
        <f t="shared" si="4"/>
        <v>0</v>
      </c>
      <c r="Q354" s="15">
        <f t="shared" si="5"/>
        <v>0</v>
      </c>
      <c r="R354" s="15">
        <f t="shared" si="6"/>
        <v>0</v>
      </c>
      <c r="S354" s="15"/>
      <c r="T354" s="15"/>
    </row>
    <row r="355" ht="12.75" customHeight="1">
      <c r="B355" s="12">
        <v>43684.0</v>
      </c>
      <c r="C355" s="19" t="s">
        <v>39</v>
      </c>
      <c r="D355" s="19" t="s">
        <v>85</v>
      </c>
      <c r="E355" s="19">
        <v>8.0</v>
      </c>
      <c r="F355" s="15">
        <v>2.528732461586704</v>
      </c>
      <c r="G355" s="20">
        <v>0.8999999999999999</v>
      </c>
      <c r="H355" s="19">
        <v>0.0</v>
      </c>
      <c r="I355" s="19">
        <v>0.0</v>
      </c>
      <c r="J355" s="15">
        <v>5.940641835108463</v>
      </c>
      <c r="K355" s="15">
        <v>5.874287696035513</v>
      </c>
      <c r="L355" s="15">
        <f t="shared" si="1"/>
        <v>7.586197385</v>
      </c>
      <c r="M355" s="15">
        <f t="shared" si="2"/>
        <v>7.517921608</v>
      </c>
      <c r="N355" s="15">
        <f>MAX(0,M355*VLOOKUP(C355,'Таблица (Плотность нефти)'!$B$3:$C$10,2,FALSE)-R355)</f>
        <v>6.044408973</v>
      </c>
      <c r="O355" s="15">
        <f t="shared" si="3"/>
        <v>6.11268475</v>
      </c>
      <c r="P355" s="15">
        <f t="shared" si="4"/>
        <v>47.71187121</v>
      </c>
      <c r="Q355" s="15">
        <f t="shared" si="5"/>
        <v>0</v>
      </c>
      <c r="R355" s="15">
        <f t="shared" si="6"/>
        <v>0</v>
      </c>
      <c r="S355" s="15"/>
      <c r="T355" s="15"/>
    </row>
    <row r="356" ht="12.75" customHeight="1">
      <c r="B356" s="12">
        <v>43684.0</v>
      </c>
      <c r="C356" s="19" t="s">
        <v>39</v>
      </c>
      <c r="D356" s="19" t="s">
        <v>86</v>
      </c>
      <c r="E356" s="19">
        <v>21.0</v>
      </c>
      <c r="F356" s="15">
        <v>36.5779006250909</v>
      </c>
      <c r="G356" s="20">
        <v>10.655929967491229</v>
      </c>
      <c r="H356" s="19">
        <v>0.0</v>
      </c>
      <c r="I356" s="19">
        <v>0.0</v>
      </c>
      <c r="J356" s="15">
        <v>25.50469722894551</v>
      </c>
      <c r="K356" s="15">
        <v>24.44101068786525</v>
      </c>
      <c r="L356" s="15">
        <f t="shared" si="1"/>
        <v>41.803315</v>
      </c>
      <c r="M356" s="15">
        <f t="shared" si="2"/>
        <v>37.34878303</v>
      </c>
      <c r="N356" s="15">
        <f>MAX(0,M356*VLOOKUP(C356,'Таблица (Плотность нефти)'!$B$3:$C$10,2,FALSE)-R356)</f>
        <v>30.02842156</v>
      </c>
      <c r="O356" s="15">
        <f t="shared" si="3"/>
        <v>34.48295353</v>
      </c>
      <c r="P356" s="15">
        <f t="shared" si="4"/>
        <v>262.913589</v>
      </c>
      <c r="Q356" s="15">
        <f t="shared" si="5"/>
        <v>0</v>
      </c>
      <c r="R356" s="15">
        <f t="shared" si="6"/>
        <v>0</v>
      </c>
      <c r="S356" s="15"/>
      <c r="T356" s="15"/>
    </row>
    <row r="357" ht="12.75" customHeight="1">
      <c r="B357" s="12">
        <v>43684.0</v>
      </c>
      <c r="C357" s="19" t="s">
        <v>41</v>
      </c>
      <c r="D357" s="19" t="s">
        <v>87</v>
      </c>
      <c r="E357" s="19">
        <v>0.0</v>
      </c>
      <c r="F357" s="15">
        <v>0.0</v>
      </c>
      <c r="G357" s="20">
        <v>0.0</v>
      </c>
      <c r="H357" s="19">
        <v>0.0</v>
      </c>
      <c r="I357" s="19">
        <v>0.0</v>
      </c>
      <c r="J357" s="15">
        <v>0.0</v>
      </c>
      <c r="K357" s="15">
        <v>0.0</v>
      </c>
      <c r="L357" s="15">
        <f t="shared" si="1"/>
        <v>0</v>
      </c>
      <c r="M357" s="15">
        <f t="shared" si="2"/>
        <v>0</v>
      </c>
      <c r="N357" s="15">
        <f>MAX(0,M357*VLOOKUP(C357,'Таблица (Плотность нефти)'!$B$3:$C$10,2,FALSE)-R357)</f>
        <v>0</v>
      </c>
      <c r="O357" s="15">
        <f t="shared" si="3"/>
        <v>0</v>
      </c>
      <c r="P357" s="15">
        <f t="shared" si="4"/>
        <v>0</v>
      </c>
      <c r="Q357" s="15">
        <f t="shared" si="5"/>
        <v>0</v>
      </c>
      <c r="R357" s="15">
        <f t="shared" si="6"/>
        <v>0</v>
      </c>
      <c r="S357" s="15"/>
      <c r="T357" s="15"/>
    </row>
    <row r="358" ht="12.75" customHeight="1">
      <c r="B358" s="12">
        <v>43684.0</v>
      </c>
      <c r="C358" s="19" t="s">
        <v>41</v>
      </c>
      <c r="D358" s="19" t="s">
        <v>88</v>
      </c>
      <c r="E358" s="19">
        <v>24.0</v>
      </c>
      <c r="F358" s="15">
        <v>113.40755970059881</v>
      </c>
      <c r="G358" s="20">
        <v>0.03</v>
      </c>
      <c r="H358" s="19">
        <v>0.0</v>
      </c>
      <c r="I358" s="19">
        <v>0.0</v>
      </c>
      <c r="J358" s="15">
        <v>92.16905748030679</v>
      </c>
      <c r="K358" s="15">
        <v>90.10614002665687</v>
      </c>
      <c r="L358" s="15">
        <f t="shared" si="1"/>
        <v>113.4075597</v>
      </c>
      <c r="M358" s="15">
        <f t="shared" si="2"/>
        <v>113.3735374</v>
      </c>
      <c r="N358" s="15">
        <f>MAX(0,M358*VLOOKUP(C358,'Таблица (Плотность нефти)'!$B$3:$C$10,2,FALSE)-R358)</f>
        <v>94.66690376</v>
      </c>
      <c r="O358" s="15">
        <f t="shared" si="3"/>
        <v>94.70092602</v>
      </c>
      <c r="P358" s="15">
        <f t="shared" si="4"/>
        <v>713.2541652</v>
      </c>
      <c r="Q358" s="15">
        <f t="shared" si="5"/>
        <v>0</v>
      </c>
      <c r="R358" s="15">
        <f t="shared" si="6"/>
        <v>0</v>
      </c>
      <c r="S358" s="15"/>
      <c r="T358" s="15"/>
    </row>
    <row r="359" ht="12.75" customHeight="1">
      <c r="B359" s="12">
        <v>43684.0</v>
      </c>
      <c r="C359" s="25" t="s">
        <v>41</v>
      </c>
      <c r="D359" s="25" t="s">
        <v>89</v>
      </c>
      <c r="E359" s="25">
        <v>0.0</v>
      </c>
      <c r="F359" s="26">
        <v>0.0</v>
      </c>
      <c r="G359" s="32">
        <v>90.0</v>
      </c>
      <c r="H359" s="25">
        <v>0.0</v>
      </c>
      <c r="I359" s="25">
        <v>0.0</v>
      </c>
      <c r="J359" s="26">
        <v>0.0</v>
      </c>
      <c r="K359" s="26">
        <v>0.0</v>
      </c>
      <c r="L359" s="26">
        <f t="shared" si="1"/>
        <v>0</v>
      </c>
      <c r="M359" s="26">
        <f t="shared" si="2"/>
        <v>0</v>
      </c>
      <c r="N359" s="26">
        <f>MAX(0,M359*VLOOKUP(C359,'Таблица (Плотность нефти)'!$B$3:$C$10,2,FALSE)-R359)</f>
        <v>0</v>
      </c>
      <c r="O359" s="26">
        <f t="shared" si="3"/>
        <v>0</v>
      </c>
      <c r="P359" s="26">
        <f t="shared" si="4"/>
        <v>0</v>
      </c>
      <c r="Q359" s="26">
        <f t="shared" si="5"/>
        <v>0</v>
      </c>
      <c r="R359" s="26">
        <f t="shared" si="6"/>
        <v>0</v>
      </c>
      <c r="S359" s="26"/>
      <c r="T359" s="26"/>
    </row>
    <row r="360" ht="12.75" customHeight="1">
      <c r="B360" s="3">
        <v>43685.0</v>
      </c>
      <c r="C360" s="5" t="s">
        <v>31</v>
      </c>
      <c r="D360" s="5" t="s">
        <v>33</v>
      </c>
      <c r="E360" s="5">
        <v>0.0</v>
      </c>
      <c r="F360" s="7">
        <v>0.0</v>
      </c>
      <c r="G360" s="8">
        <v>0.0</v>
      </c>
      <c r="H360" s="5">
        <v>0.0</v>
      </c>
      <c r="I360" s="5">
        <v>0.0</v>
      </c>
      <c r="J360" s="7">
        <v>0.0</v>
      </c>
      <c r="K360" s="7">
        <v>0.0</v>
      </c>
      <c r="L360" s="7">
        <f t="shared" si="1"/>
        <v>0</v>
      </c>
      <c r="M360" s="7">
        <f t="shared" si="2"/>
        <v>0</v>
      </c>
      <c r="N360" s="7">
        <f>MAX(0,M360*VLOOKUP(C360,'Таблица (Плотность нефти)'!$B$3:$C$10,2,FALSE)-R360)</f>
        <v>0</v>
      </c>
      <c r="O360" s="7">
        <f t="shared" si="3"/>
        <v>0</v>
      </c>
      <c r="P360" s="7">
        <f t="shared" si="4"/>
        <v>0</v>
      </c>
      <c r="Q360" s="17">
        <f t="shared" si="5"/>
        <v>0</v>
      </c>
      <c r="R360" s="7">
        <f t="shared" si="6"/>
        <v>0</v>
      </c>
      <c r="S360" s="17"/>
      <c r="T360" s="7"/>
    </row>
    <row r="361" ht="12.75" customHeight="1">
      <c r="B361" s="12">
        <v>43685.0</v>
      </c>
      <c r="C361" s="13" t="s">
        <v>32</v>
      </c>
      <c r="D361" s="13" t="s">
        <v>36</v>
      </c>
      <c r="E361" s="13">
        <v>24.0</v>
      </c>
      <c r="F361" s="14">
        <v>0.0</v>
      </c>
      <c r="G361" s="49">
        <v>0.0</v>
      </c>
      <c r="H361" s="13">
        <v>0.0</v>
      </c>
      <c r="I361" s="13">
        <v>0.0</v>
      </c>
      <c r="J361" s="14">
        <v>0.0</v>
      </c>
      <c r="K361" s="14">
        <v>0.0</v>
      </c>
      <c r="L361" s="14">
        <f t="shared" si="1"/>
        <v>0</v>
      </c>
      <c r="M361" s="14">
        <f t="shared" si="2"/>
        <v>0</v>
      </c>
      <c r="N361" s="14">
        <f>MAX(0,M361*VLOOKUP(C361,'Таблица (Плотность нефти)'!$B$3:$C$10,2,FALSE)-R361)</f>
        <v>0</v>
      </c>
      <c r="O361" s="14">
        <f t="shared" si="3"/>
        <v>0</v>
      </c>
      <c r="P361" s="14">
        <f t="shared" si="4"/>
        <v>0</v>
      </c>
      <c r="Q361" s="23">
        <f t="shared" si="5"/>
        <v>0</v>
      </c>
      <c r="R361" s="14">
        <f t="shared" si="6"/>
        <v>0</v>
      </c>
      <c r="S361" s="23"/>
      <c r="T361" s="14"/>
    </row>
    <row r="362" ht="12.75" customHeight="1">
      <c r="B362" s="12">
        <v>43685.0</v>
      </c>
      <c r="C362" s="13" t="s">
        <v>32</v>
      </c>
      <c r="D362" s="19" t="s">
        <v>40</v>
      </c>
      <c r="E362" s="19">
        <v>24.0</v>
      </c>
      <c r="F362" s="15">
        <v>13.227340384919586</v>
      </c>
      <c r="G362" s="20">
        <v>37.73802816901408</v>
      </c>
      <c r="H362" s="19">
        <v>0.0</v>
      </c>
      <c r="I362" s="19">
        <v>0.0</v>
      </c>
      <c r="J362" s="15">
        <v>10.59683108093695</v>
      </c>
      <c r="K362" s="15">
        <v>5.271610805747679</v>
      </c>
      <c r="L362" s="15">
        <f t="shared" si="1"/>
        <v>13.22734038</v>
      </c>
      <c r="M362" s="15">
        <f t="shared" si="2"/>
        <v>8.235602944</v>
      </c>
      <c r="N362" s="15">
        <f>MAX(0,M362*VLOOKUP(C362,'Таблица (Плотность нефти)'!$B$3:$C$10,2,FALSE)-R362)</f>
        <v>6.250822635</v>
      </c>
      <c r="O362" s="15">
        <f t="shared" si="3"/>
        <v>11.24256008</v>
      </c>
      <c r="P362" s="15">
        <f t="shared" si="4"/>
        <v>83.19071188</v>
      </c>
      <c r="Q362" s="30">
        <f t="shared" si="5"/>
        <v>0</v>
      </c>
      <c r="R362" s="15">
        <f t="shared" si="6"/>
        <v>0</v>
      </c>
      <c r="S362" s="30"/>
      <c r="T362" s="15"/>
    </row>
    <row r="363" ht="12.75" customHeight="1">
      <c r="B363" s="12">
        <v>43685.0</v>
      </c>
      <c r="C363" s="13" t="s">
        <v>32</v>
      </c>
      <c r="D363" s="19" t="s">
        <v>42</v>
      </c>
      <c r="E363" s="19">
        <v>0.0</v>
      </c>
      <c r="F363" s="15">
        <v>0.0</v>
      </c>
      <c r="G363" s="20">
        <v>0.0</v>
      </c>
      <c r="H363" s="19">
        <v>0.0</v>
      </c>
      <c r="I363" s="19">
        <v>0.0</v>
      </c>
      <c r="J363" s="15">
        <v>0.0</v>
      </c>
      <c r="K363" s="15">
        <v>0.0</v>
      </c>
      <c r="L363" s="15">
        <f t="shared" si="1"/>
        <v>0</v>
      </c>
      <c r="M363" s="15">
        <f t="shared" si="2"/>
        <v>0</v>
      </c>
      <c r="N363" s="15">
        <f>MAX(0,M363*VLOOKUP(C363,'Таблица (Плотность нефти)'!$B$3:$C$10,2,FALSE)-R363)</f>
        <v>0</v>
      </c>
      <c r="O363" s="15">
        <f t="shared" si="3"/>
        <v>0</v>
      </c>
      <c r="P363" s="15">
        <f t="shared" si="4"/>
        <v>0</v>
      </c>
      <c r="Q363" s="30">
        <f t="shared" si="5"/>
        <v>0</v>
      </c>
      <c r="R363" s="15">
        <f t="shared" si="6"/>
        <v>0</v>
      </c>
      <c r="S363" s="30"/>
      <c r="T363" s="15"/>
    </row>
    <row r="364" ht="12.75" customHeight="1">
      <c r="B364" s="12">
        <v>43685.0</v>
      </c>
      <c r="C364" s="13" t="s">
        <v>32</v>
      </c>
      <c r="D364" s="19" t="s">
        <v>43</v>
      </c>
      <c r="E364" s="19">
        <v>24.0</v>
      </c>
      <c r="F364" s="15">
        <v>2.5009434266803705</v>
      </c>
      <c r="G364" s="20">
        <v>38.13971830985917</v>
      </c>
      <c r="H364" s="19">
        <v>0.0</v>
      </c>
      <c r="I364" s="19">
        <v>0.0</v>
      </c>
      <c r="J364" s="15">
        <v>2.034699154863494</v>
      </c>
      <c r="K364" s="15">
        <v>0.9938515995502581</v>
      </c>
      <c r="L364" s="15">
        <f t="shared" si="1"/>
        <v>2.500943427</v>
      </c>
      <c r="M364" s="15">
        <f t="shared" si="2"/>
        <v>1.547090649</v>
      </c>
      <c r="N364" s="15">
        <f>MAX(0,M364*VLOOKUP(C364,'Таблица (Плотность нефти)'!$B$3:$C$10,2,FALSE)-R364)</f>
        <v>1.174241802</v>
      </c>
      <c r="O364" s="15">
        <f t="shared" si="3"/>
        <v>2.12809458</v>
      </c>
      <c r="P364" s="15">
        <f t="shared" si="4"/>
        <v>15.72918349</v>
      </c>
      <c r="Q364" s="30">
        <f t="shared" si="5"/>
        <v>0</v>
      </c>
      <c r="R364" s="15">
        <f t="shared" si="6"/>
        <v>0</v>
      </c>
      <c r="S364" s="30"/>
      <c r="T364" s="15"/>
    </row>
    <row r="365" ht="12.75" customHeight="1">
      <c r="B365" s="12">
        <v>43685.0</v>
      </c>
      <c r="C365" s="13" t="s">
        <v>32</v>
      </c>
      <c r="D365" s="19" t="s">
        <v>44</v>
      </c>
      <c r="E365" s="19">
        <v>24.0</v>
      </c>
      <c r="F365" s="15">
        <v>3.2997707396021227</v>
      </c>
      <c r="G365" s="20">
        <v>38.943098591549294</v>
      </c>
      <c r="H365" s="19">
        <v>0.0</v>
      </c>
      <c r="I365" s="19">
        <v>0.0</v>
      </c>
      <c r="J365" s="15">
        <v>2.7007414829336467</v>
      </c>
      <c r="K365" s="15">
        <v>1.3144340622577921</v>
      </c>
      <c r="L365" s="15">
        <f t="shared" si="1"/>
        <v>3.29977074</v>
      </c>
      <c r="M365" s="15">
        <f t="shared" si="2"/>
        <v>2.014737767</v>
      </c>
      <c r="N365" s="15">
        <f>MAX(0,M365*VLOOKUP(C365,'Таблица (Плотность нефти)'!$B$3:$C$10,2,FALSE)-R365)</f>
        <v>1.529185965</v>
      </c>
      <c r="O365" s="15">
        <f t="shared" si="3"/>
        <v>2.814218938</v>
      </c>
      <c r="P365" s="15">
        <f t="shared" si="4"/>
        <v>20.75324811</v>
      </c>
      <c r="Q365" s="30">
        <f t="shared" si="5"/>
        <v>0</v>
      </c>
      <c r="R365" s="15">
        <f t="shared" si="6"/>
        <v>0</v>
      </c>
      <c r="S365" s="30"/>
      <c r="T365" s="15"/>
    </row>
    <row r="366" ht="12.75" customHeight="1">
      <c r="B366" s="12">
        <v>43685.0</v>
      </c>
      <c r="C366" s="13" t="s">
        <v>32</v>
      </c>
      <c r="D366" s="19" t="s">
        <v>45</v>
      </c>
      <c r="E366" s="19">
        <v>0.0</v>
      </c>
      <c r="F366" s="15">
        <v>0.0</v>
      </c>
      <c r="G366" s="20">
        <v>0.0</v>
      </c>
      <c r="H366" s="19">
        <v>0.0</v>
      </c>
      <c r="I366" s="19">
        <v>0.0</v>
      </c>
      <c r="J366" s="15">
        <v>0.0</v>
      </c>
      <c r="K366" s="15">
        <v>0.0</v>
      </c>
      <c r="L366" s="15">
        <f t="shared" si="1"/>
        <v>0</v>
      </c>
      <c r="M366" s="15">
        <f t="shared" si="2"/>
        <v>0</v>
      </c>
      <c r="N366" s="15">
        <f>MAX(0,M366*VLOOKUP(C366,'Таблица (Плотность нефти)'!$B$3:$C$10,2,FALSE)-R366)</f>
        <v>0</v>
      </c>
      <c r="O366" s="15">
        <f t="shared" si="3"/>
        <v>0</v>
      </c>
      <c r="P366" s="15">
        <f t="shared" si="4"/>
        <v>0</v>
      </c>
      <c r="Q366" s="30">
        <f t="shared" si="5"/>
        <v>0</v>
      </c>
      <c r="R366" s="15">
        <f t="shared" si="6"/>
        <v>0</v>
      </c>
      <c r="S366" s="30"/>
      <c r="T366" s="15"/>
    </row>
    <row r="367" ht="12.75" customHeight="1">
      <c r="B367" s="12">
        <v>43685.0</v>
      </c>
      <c r="C367" s="13" t="s">
        <v>32</v>
      </c>
      <c r="D367" s="19" t="s">
        <v>46</v>
      </c>
      <c r="E367" s="19">
        <v>0.0</v>
      </c>
      <c r="F367" s="15">
        <v>0.0</v>
      </c>
      <c r="G367" s="20">
        <v>0.0</v>
      </c>
      <c r="H367" s="19">
        <v>0.0</v>
      </c>
      <c r="I367" s="19">
        <v>0.0</v>
      </c>
      <c r="J367" s="15">
        <v>0.0</v>
      </c>
      <c r="K367" s="15">
        <v>0.0</v>
      </c>
      <c r="L367" s="15">
        <f t="shared" si="1"/>
        <v>0</v>
      </c>
      <c r="M367" s="15">
        <f t="shared" si="2"/>
        <v>0</v>
      </c>
      <c r="N367" s="15">
        <f>MAX(0,M367*VLOOKUP(C367,'Таблица (Плотность нефти)'!$B$3:$C$10,2,FALSE)-R367)</f>
        <v>0</v>
      </c>
      <c r="O367" s="15">
        <f t="shared" si="3"/>
        <v>0</v>
      </c>
      <c r="P367" s="15">
        <f t="shared" si="4"/>
        <v>0</v>
      </c>
      <c r="Q367" s="30">
        <f t="shared" si="5"/>
        <v>0</v>
      </c>
      <c r="R367" s="15">
        <f t="shared" si="6"/>
        <v>0</v>
      </c>
      <c r="S367" s="30"/>
      <c r="T367" s="15"/>
    </row>
    <row r="368" ht="12.75" customHeight="1">
      <c r="B368" s="12">
        <v>43685.0</v>
      </c>
      <c r="C368" s="19" t="s">
        <v>34</v>
      </c>
      <c r="D368" s="19" t="s">
        <v>47</v>
      </c>
      <c r="E368" s="19">
        <v>0.0</v>
      </c>
      <c r="F368" s="15">
        <v>0.0</v>
      </c>
      <c r="G368" s="20">
        <v>0.0</v>
      </c>
      <c r="H368" s="19">
        <v>0.0</v>
      </c>
      <c r="I368" s="19">
        <v>0.0</v>
      </c>
      <c r="J368" s="15">
        <v>0.0</v>
      </c>
      <c r="K368" s="15">
        <v>0.0</v>
      </c>
      <c r="L368" s="15">
        <f t="shared" si="1"/>
        <v>0</v>
      </c>
      <c r="M368" s="15">
        <f t="shared" si="2"/>
        <v>0</v>
      </c>
      <c r="N368" s="15">
        <f>MAX(0,M368*VLOOKUP(C368,'Таблица (Плотность нефти)'!$B$3:$C$10,2,FALSE)-R368)</f>
        <v>0</v>
      </c>
      <c r="O368" s="15">
        <f t="shared" si="3"/>
        <v>0</v>
      </c>
      <c r="P368" s="15">
        <f t="shared" si="4"/>
        <v>0</v>
      </c>
      <c r="Q368" s="15">
        <f t="shared" si="5"/>
        <v>0</v>
      </c>
      <c r="R368" s="15">
        <f t="shared" si="6"/>
        <v>0</v>
      </c>
      <c r="S368" s="15"/>
      <c r="T368" s="15"/>
    </row>
    <row r="369" ht="12.75" customHeight="1">
      <c r="B369" s="12">
        <v>43685.0</v>
      </c>
      <c r="C369" s="19" t="s">
        <v>35</v>
      </c>
      <c r="D369" s="19" t="s">
        <v>48</v>
      </c>
      <c r="E369" s="19">
        <v>24.0</v>
      </c>
      <c r="F369" s="15">
        <v>13.616846565618202</v>
      </c>
      <c r="G369" s="20">
        <v>30.59858964869875</v>
      </c>
      <c r="H369" s="19">
        <v>0.0</v>
      </c>
      <c r="I369" s="19">
        <v>0.0</v>
      </c>
      <c r="J369" s="15">
        <v>9.249822101489116</v>
      </c>
      <c r="K369" s="15">
        <v>6.035673339872731</v>
      </c>
      <c r="L369" s="15">
        <f t="shared" si="1"/>
        <v>13.61684657</v>
      </c>
      <c r="M369" s="15">
        <f t="shared" si="2"/>
        <v>9.450283562</v>
      </c>
      <c r="N369" s="15">
        <f>MAX(0,M369*VLOOKUP(C369,'Таблица (Плотность нефти)'!$B$3:$C$10,2,FALSE)-R369)</f>
        <v>7.598027984</v>
      </c>
      <c r="O369" s="15">
        <f t="shared" si="3"/>
        <v>11.76459099</v>
      </c>
      <c r="P369" s="15">
        <f t="shared" si="4"/>
        <v>85.64043311</v>
      </c>
      <c r="Q369" s="38">
        <f t="shared" si="5"/>
        <v>0</v>
      </c>
      <c r="R369" s="15">
        <f t="shared" si="6"/>
        <v>0</v>
      </c>
      <c r="S369" s="38"/>
      <c r="T369" s="15"/>
    </row>
    <row r="370" ht="12.75" customHeight="1">
      <c r="B370" s="12">
        <v>43685.0</v>
      </c>
      <c r="C370" s="19" t="s">
        <v>35</v>
      </c>
      <c r="D370" s="19" t="s">
        <v>49</v>
      </c>
      <c r="E370" s="19">
        <v>24.0</v>
      </c>
      <c r="F370" s="15">
        <v>7.224442588315341</v>
      </c>
      <c r="G370" s="20">
        <v>29.536323163729843</v>
      </c>
      <c r="H370" s="19">
        <v>0.0</v>
      </c>
      <c r="I370" s="19">
        <v>0.0</v>
      </c>
      <c r="J370" s="15">
        <v>7.942494796291573</v>
      </c>
      <c r="K370" s="15">
        <v>5.279965072274945</v>
      </c>
      <c r="L370" s="15">
        <f t="shared" si="1"/>
        <v>7.224442588</v>
      </c>
      <c r="M370" s="15">
        <f t="shared" si="2"/>
        <v>5.090607879</v>
      </c>
      <c r="N370" s="15">
        <f>MAX(0,M370*VLOOKUP(C370,'Таблица (Плотность нефти)'!$B$3:$C$10,2,FALSE)-R370)</f>
        <v>4.092848734</v>
      </c>
      <c r="O370" s="15">
        <f t="shared" si="3"/>
        <v>6.226683444</v>
      </c>
      <c r="P370" s="15">
        <f t="shared" si="4"/>
        <v>45.43668677</v>
      </c>
      <c r="Q370" s="15">
        <f t="shared" si="5"/>
        <v>0</v>
      </c>
      <c r="R370" s="15">
        <f t="shared" si="6"/>
        <v>0</v>
      </c>
      <c r="S370" s="15"/>
      <c r="T370" s="15"/>
    </row>
    <row r="371" ht="12.75" customHeight="1">
      <c r="B371" s="12">
        <v>43685.0</v>
      </c>
      <c r="C371" s="19" t="s">
        <v>35</v>
      </c>
      <c r="D371" s="19" t="s">
        <v>50</v>
      </c>
      <c r="E371" s="19">
        <v>24.0</v>
      </c>
      <c r="F371" s="15">
        <v>18.484031005453488</v>
      </c>
      <c r="G371" s="20">
        <v>29.182234335406886</v>
      </c>
      <c r="H371" s="19">
        <v>0.0</v>
      </c>
      <c r="I371" s="19">
        <v>0.0</v>
      </c>
      <c r="J371" s="15">
        <v>21.86143418171704</v>
      </c>
      <c r="K371" s="15">
        <v>14.424796219975049</v>
      </c>
      <c r="L371" s="15">
        <f t="shared" si="1"/>
        <v>18.48403101</v>
      </c>
      <c r="M371" s="15">
        <f t="shared" si="2"/>
        <v>13.08997776</v>
      </c>
      <c r="N371" s="15">
        <f>MAX(0,M371*VLOOKUP(C371,'Таблица (Плотность нефти)'!$B$3:$C$10,2,FALSE)-R371)</f>
        <v>10.52434212</v>
      </c>
      <c r="O371" s="15">
        <f t="shared" si="3"/>
        <v>15.91839536</v>
      </c>
      <c r="P371" s="15">
        <f t="shared" si="4"/>
        <v>116.2516162</v>
      </c>
      <c r="Q371" s="15">
        <f t="shared" si="5"/>
        <v>0</v>
      </c>
      <c r="R371" s="15">
        <f t="shared" si="6"/>
        <v>0</v>
      </c>
      <c r="S371" s="15"/>
      <c r="T371" s="15"/>
    </row>
    <row r="372" ht="12.75" customHeight="1">
      <c r="B372" s="12">
        <v>43685.0</v>
      </c>
      <c r="C372" s="19" t="s">
        <v>35</v>
      </c>
      <c r="D372" s="19" t="s">
        <v>51</v>
      </c>
      <c r="E372" s="19">
        <v>0.0</v>
      </c>
      <c r="F372" s="15">
        <v>0.0</v>
      </c>
      <c r="G372" s="20">
        <v>0.0</v>
      </c>
      <c r="H372" s="19">
        <v>0.0</v>
      </c>
      <c r="I372" s="19">
        <v>0.0</v>
      </c>
      <c r="J372" s="15">
        <v>0.0</v>
      </c>
      <c r="K372" s="15">
        <v>0.0</v>
      </c>
      <c r="L372" s="15">
        <f t="shared" si="1"/>
        <v>0</v>
      </c>
      <c r="M372" s="15">
        <f t="shared" si="2"/>
        <v>0</v>
      </c>
      <c r="N372" s="15">
        <f>MAX(0,M372*VLOOKUP(C372,'Таблица (Плотность нефти)'!$B$3:$C$10,2,FALSE)-R372)</f>
        <v>0</v>
      </c>
      <c r="O372" s="15">
        <f t="shared" si="3"/>
        <v>0</v>
      </c>
      <c r="P372" s="15">
        <f t="shared" si="4"/>
        <v>0</v>
      </c>
      <c r="Q372" s="15">
        <f t="shared" si="5"/>
        <v>0</v>
      </c>
      <c r="R372" s="15">
        <f t="shared" si="6"/>
        <v>0</v>
      </c>
      <c r="S372" s="15"/>
      <c r="T372" s="15"/>
    </row>
    <row r="373" ht="12.75" customHeight="1">
      <c r="B373" s="12">
        <v>43685.0</v>
      </c>
      <c r="C373" s="19" t="s">
        <v>35</v>
      </c>
      <c r="D373" s="19" t="s">
        <v>52</v>
      </c>
      <c r="E373" s="19">
        <v>0.0</v>
      </c>
      <c r="F373" s="15">
        <v>0.0</v>
      </c>
      <c r="G373" s="20">
        <v>0.0</v>
      </c>
      <c r="H373" s="19">
        <v>0.0</v>
      </c>
      <c r="I373" s="19">
        <v>0.0</v>
      </c>
      <c r="J373" s="15">
        <v>0.0</v>
      </c>
      <c r="K373" s="15">
        <v>0.0</v>
      </c>
      <c r="L373" s="15">
        <f t="shared" si="1"/>
        <v>0</v>
      </c>
      <c r="M373" s="15">
        <f t="shared" si="2"/>
        <v>0</v>
      </c>
      <c r="N373" s="15">
        <f>MAX(0,M373*VLOOKUP(C373,'Таблица (Плотность нефти)'!$B$3:$C$10,2,FALSE)-R373)</f>
        <v>0</v>
      </c>
      <c r="O373" s="15">
        <f t="shared" si="3"/>
        <v>0</v>
      </c>
      <c r="P373" s="15">
        <f t="shared" si="4"/>
        <v>0</v>
      </c>
      <c r="Q373" s="15">
        <f t="shared" si="5"/>
        <v>0</v>
      </c>
      <c r="R373" s="15">
        <f t="shared" si="6"/>
        <v>0</v>
      </c>
      <c r="S373" s="15"/>
      <c r="T373" s="15"/>
    </row>
    <row r="374" ht="12.75" customHeight="1">
      <c r="B374" s="12">
        <v>43685.0</v>
      </c>
      <c r="C374" s="19" t="s">
        <v>35</v>
      </c>
      <c r="D374" s="19" t="s">
        <v>53</v>
      </c>
      <c r="E374" s="19">
        <v>24.0</v>
      </c>
      <c r="F374" s="15">
        <v>22.127758560291785</v>
      </c>
      <c r="G374" s="20">
        <v>34.35193122892218</v>
      </c>
      <c r="H374" s="19">
        <v>0.0</v>
      </c>
      <c r="I374" s="19">
        <v>0.0</v>
      </c>
      <c r="J374" s="15">
        <v>16.425815526884865</v>
      </c>
      <c r="K374" s="15">
        <v>9.980297532068546</v>
      </c>
      <c r="L374" s="15">
        <f t="shared" si="1"/>
        <v>22.12775856</v>
      </c>
      <c r="M374" s="15">
        <f t="shared" si="2"/>
        <v>14.52644616</v>
      </c>
      <c r="N374" s="15">
        <f>MAX(0,M374*VLOOKUP(C374,'Таблица (Плотность нефти)'!$B$3:$C$10,2,FALSE)-R374)</f>
        <v>11.67926271</v>
      </c>
      <c r="O374" s="15">
        <f t="shared" si="3"/>
        <v>19.28057511</v>
      </c>
      <c r="P374" s="15">
        <f t="shared" si="4"/>
        <v>139.1681119</v>
      </c>
      <c r="Q374" s="15">
        <f t="shared" si="5"/>
        <v>0</v>
      </c>
      <c r="R374" s="15">
        <f t="shared" si="6"/>
        <v>0</v>
      </c>
      <c r="S374" s="15"/>
      <c r="T374" s="15"/>
    </row>
    <row r="375" ht="12.75" customHeight="1">
      <c r="B375" s="12">
        <v>43685.0</v>
      </c>
      <c r="C375" s="19" t="s">
        <v>35</v>
      </c>
      <c r="D375" s="19" t="s">
        <v>54</v>
      </c>
      <c r="E375" s="19">
        <v>0.0</v>
      </c>
      <c r="F375" s="15">
        <v>0.0</v>
      </c>
      <c r="G375" s="20">
        <v>0.0</v>
      </c>
      <c r="H375" s="19">
        <v>0.0</v>
      </c>
      <c r="I375" s="19">
        <v>0.0</v>
      </c>
      <c r="J375" s="15">
        <v>0.0</v>
      </c>
      <c r="K375" s="15">
        <v>0.0</v>
      </c>
      <c r="L375" s="15">
        <f t="shared" si="1"/>
        <v>0</v>
      </c>
      <c r="M375" s="15">
        <f t="shared" si="2"/>
        <v>0</v>
      </c>
      <c r="N375" s="15">
        <f>MAX(0,M375*VLOOKUP(C375,'Таблица (Плотность нефти)'!$B$3:$C$10,2,FALSE)-R375)</f>
        <v>0</v>
      </c>
      <c r="O375" s="15">
        <f t="shared" si="3"/>
        <v>0</v>
      </c>
      <c r="P375" s="15">
        <f t="shared" si="4"/>
        <v>0</v>
      </c>
      <c r="Q375" s="15">
        <f t="shared" si="5"/>
        <v>0</v>
      </c>
      <c r="R375" s="15">
        <f t="shared" si="6"/>
        <v>0</v>
      </c>
      <c r="S375" s="15"/>
      <c r="T375" s="15"/>
    </row>
    <row r="376" ht="12.75" customHeight="1">
      <c r="B376" s="12">
        <v>43685.0</v>
      </c>
      <c r="C376" s="19" t="s">
        <v>35</v>
      </c>
      <c r="D376" s="19" t="s">
        <v>55</v>
      </c>
      <c r="E376" s="19">
        <v>24.0</v>
      </c>
      <c r="F376" s="15">
        <v>11.807021695343112</v>
      </c>
      <c r="G376" s="20">
        <v>31.590038368003054</v>
      </c>
      <c r="H376" s="19">
        <v>0.0</v>
      </c>
      <c r="I376" s="19">
        <v>0.0</v>
      </c>
      <c r="J376" s="15">
        <v>10.424538571983168</v>
      </c>
      <c r="K376" s="15">
        <v>6.665201892206188</v>
      </c>
      <c r="L376" s="15">
        <f t="shared" si="1"/>
        <v>11.8070217</v>
      </c>
      <c r="M376" s="15">
        <f t="shared" si="2"/>
        <v>8.077179012</v>
      </c>
      <c r="N376" s="15">
        <f>MAX(0,M376*VLOOKUP(C376,'Таблица (Плотность нефти)'!$B$3:$C$10,2,FALSE)-R376)</f>
        <v>6.494051925</v>
      </c>
      <c r="O376" s="15">
        <f t="shared" si="3"/>
        <v>10.22389461</v>
      </c>
      <c r="P376" s="15">
        <f t="shared" si="4"/>
        <v>74.25790155</v>
      </c>
      <c r="Q376" s="15">
        <f t="shared" si="5"/>
        <v>0</v>
      </c>
      <c r="R376" s="15">
        <f t="shared" si="6"/>
        <v>0</v>
      </c>
      <c r="S376" s="15"/>
      <c r="T376" s="15"/>
    </row>
    <row r="377" ht="12.75" customHeight="1">
      <c r="B377" s="12">
        <v>43685.0</v>
      </c>
      <c r="C377" s="19" t="s">
        <v>35</v>
      </c>
      <c r="D377" s="19" t="s">
        <v>56</v>
      </c>
      <c r="E377" s="19">
        <v>24.0</v>
      </c>
      <c r="F377" s="15">
        <v>8.133503035839325</v>
      </c>
      <c r="G377" s="20">
        <v>31.165131774015492</v>
      </c>
      <c r="H377" s="19">
        <v>0.0</v>
      </c>
      <c r="I377" s="19">
        <v>0.0</v>
      </c>
      <c r="J377" s="15">
        <v>10.149026526278004</v>
      </c>
      <c r="K377" s="15">
        <v>6.486176228705273</v>
      </c>
      <c r="L377" s="15">
        <f t="shared" si="1"/>
        <v>8.133503036</v>
      </c>
      <c r="M377" s="15">
        <f t="shared" si="2"/>
        <v>5.598686097</v>
      </c>
      <c r="N377" s="15">
        <f>MAX(0,M377*VLOOKUP(C377,'Таблица (Плотность нефти)'!$B$3:$C$10,2,FALSE)-R377)</f>
        <v>4.501343622</v>
      </c>
      <c r="O377" s="15">
        <f t="shared" si="3"/>
        <v>7.036160561</v>
      </c>
      <c r="P377" s="15">
        <f t="shared" si="4"/>
        <v>51.15404064</v>
      </c>
      <c r="Q377" s="15">
        <f t="shared" si="5"/>
        <v>0</v>
      </c>
      <c r="R377" s="15">
        <f t="shared" si="6"/>
        <v>0</v>
      </c>
      <c r="S377" s="15"/>
      <c r="T377" s="15"/>
    </row>
    <row r="378" ht="12.75" customHeight="1">
      <c r="B378" s="12">
        <v>43685.0</v>
      </c>
      <c r="C378" s="19" t="s">
        <v>35</v>
      </c>
      <c r="D378" s="19" t="s">
        <v>57</v>
      </c>
      <c r="E378" s="19">
        <v>0.0</v>
      </c>
      <c r="F378" s="15">
        <v>0.0</v>
      </c>
      <c r="G378" s="20">
        <v>0.0</v>
      </c>
      <c r="H378" s="19">
        <v>0.0</v>
      </c>
      <c r="I378" s="19">
        <v>0.0</v>
      </c>
      <c r="J378" s="15">
        <v>0.0</v>
      </c>
      <c r="K378" s="15">
        <v>0.0</v>
      </c>
      <c r="L378" s="15">
        <f t="shared" si="1"/>
        <v>0</v>
      </c>
      <c r="M378" s="15">
        <f t="shared" si="2"/>
        <v>0</v>
      </c>
      <c r="N378" s="15">
        <f>MAX(0,M378*VLOOKUP(C378,'Таблица (Плотность нефти)'!$B$3:$C$10,2,FALSE)-R378)</f>
        <v>0</v>
      </c>
      <c r="O378" s="15">
        <f t="shared" si="3"/>
        <v>0</v>
      </c>
      <c r="P378" s="15">
        <f t="shared" si="4"/>
        <v>0</v>
      </c>
      <c r="Q378" s="15">
        <f t="shared" si="5"/>
        <v>0</v>
      </c>
      <c r="R378" s="15">
        <f t="shared" si="6"/>
        <v>0</v>
      </c>
      <c r="S378" s="15"/>
      <c r="T378" s="15"/>
    </row>
    <row r="379" ht="12.75" customHeight="1">
      <c r="B379" s="12">
        <v>43685.0</v>
      </c>
      <c r="C379" s="19" t="s">
        <v>37</v>
      </c>
      <c r="D379" s="19" t="s">
        <v>58</v>
      </c>
      <c r="E379" s="19">
        <v>0.0</v>
      </c>
      <c r="F379" s="15">
        <v>0.0</v>
      </c>
      <c r="G379" s="20">
        <v>0.0</v>
      </c>
      <c r="H379" s="19">
        <v>0.0</v>
      </c>
      <c r="I379" s="19">
        <v>0.0</v>
      </c>
      <c r="J379" s="15">
        <v>0.0</v>
      </c>
      <c r="K379" s="15">
        <v>0.0</v>
      </c>
      <c r="L379" s="15">
        <f t="shared" si="1"/>
        <v>0</v>
      </c>
      <c r="M379" s="15">
        <f t="shared" si="2"/>
        <v>0</v>
      </c>
      <c r="N379" s="15">
        <f>MAX(0,M379*VLOOKUP(C379,'Таблица (Плотность нефти)'!$B$3:$C$10,2,FALSE)-R379)</f>
        <v>0</v>
      </c>
      <c r="O379" s="15">
        <f t="shared" si="3"/>
        <v>0</v>
      </c>
      <c r="P379" s="15">
        <f t="shared" si="4"/>
        <v>0</v>
      </c>
      <c r="Q379" s="15">
        <f t="shared" si="5"/>
        <v>0</v>
      </c>
      <c r="R379" s="15">
        <f t="shared" si="6"/>
        <v>0</v>
      </c>
      <c r="S379" s="15"/>
      <c r="T379" s="15"/>
    </row>
    <row r="380" ht="12.75" customHeight="1">
      <c r="B380" s="12">
        <v>43685.0</v>
      </c>
      <c r="C380" s="19" t="s">
        <v>37</v>
      </c>
      <c r="D380" s="19" t="s">
        <v>59</v>
      </c>
      <c r="E380" s="19">
        <v>0.0</v>
      </c>
      <c r="F380" s="15">
        <v>0.0</v>
      </c>
      <c r="G380" s="20">
        <v>0.0</v>
      </c>
      <c r="H380" s="19">
        <v>0.0</v>
      </c>
      <c r="I380" s="19">
        <v>0.0</v>
      </c>
      <c r="J380" s="15">
        <v>0.0</v>
      </c>
      <c r="K380" s="15">
        <v>0.0</v>
      </c>
      <c r="L380" s="15">
        <f t="shared" si="1"/>
        <v>0</v>
      </c>
      <c r="M380" s="15">
        <f t="shared" si="2"/>
        <v>0</v>
      </c>
      <c r="N380" s="15">
        <f>MAX(0,M380*VLOOKUP(C380,'Таблица (Плотность нефти)'!$B$3:$C$10,2,FALSE)-R380)</f>
        <v>0</v>
      </c>
      <c r="O380" s="15">
        <f t="shared" si="3"/>
        <v>0</v>
      </c>
      <c r="P380" s="15">
        <f t="shared" si="4"/>
        <v>0</v>
      </c>
      <c r="Q380" s="15">
        <f t="shared" si="5"/>
        <v>0</v>
      </c>
      <c r="R380" s="15">
        <f t="shared" si="6"/>
        <v>0</v>
      </c>
      <c r="S380" s="15"/>
      <c r="T380" s="15"/>
    </row>
    <row r="381" ht="12.75" customHeight="1">
      <c r="B381" s="12">
        <v>43685.0</v>
      </c>
      <c r="C381" s="19" t="s">
        <v>37</v>
      </c>
      <c r="D381" s="19" t="s">
        <v>60</v>
      </c>
      <c r="E381" s="19">
        <v>0.0</v>
      </c>
      <c r="F381" s="15">
        <v>0.0</v>
      </c>
      <c r="G381" s="20">
        <v>0.0</v>
      </c>
      <c r="H381" s="19">
        <v>0.0</v>
      </c>
      <c r="I381" s="19">
        <v>0.0</v>
      </c>
      <c r="J381" s="15">
        <v>0.0</v>
      </c>
      <c r="K381" s="15">
        <v>0.0</v>
      </c>
      <c r="L381" s="15">
        <f t="shared" si="1"/>
        <v>0</v>
      </c>
      <c r="M381" s="15">
        <f t="shared" si="2"/>
        <v>0</v>
      </c>
      <c r="N381" s="15">
        <f>MAX(0,M381*VLOOKUP(C381,'Таблица (Плотность нефти)'!$B$3:$C$10,2,FALSE)-R381)</f>
        <v>0</v>
      </c>
      <c r="O381" s="15">
        <f t="shared" si="3"/>
        <v>0</v>
      </c>
      <c r="P381" s="15">
        <f t="shared" si="4"/>
        <v>0</v>
      </c>
      <c r="Q381" s="15">
        <f t="shared" si="5"/>
        <v>0</v>
      </c>
      <c r="R381" s="15">
        <f t="shared" si="6"/>
        <v>0</v>
      </c>
      <c r="S381" s="15"/>
      <c r="T381" s="15"/>
    </row>
    <row r="382" ht="12.75" customHeight="1">
      <c r="B382" s="12">
        <v>43685.0</v>
      </c>
      <c r="C382" s="19" t="s">
        <v>37</v>
      </c>
      <c r="D382" s="19" t="s">
        <v>61</v>
      </c>
      <c r="E382" s="19">
        <v>0.0</v>
      </c>
      <c r="F382" s="15">
        <v>0.0</v>
      </c>
      <c r="G382" s="20">
        <v>0.0</v>
      </c>
      <c r="H382" s="19">
        <v>0.0</v>
      </c>
      <c r="I382" s="19">
        <v>0.0</v>
      </c>
      <c r="J382" s="15">
        <v>0.0</v>
      </c>
      <c r="K382" s="15">
        <v>0.0</v>
      </c>
      <c r="L382" s="15">
        <f t="shared" si="1"/>
        <v>0</v>
      </c>
      <c r="M382" s="15">
        <f t="shared" si="2"/>
        <v>0</v>
      </c>
      <c r="N382" s="15">
        <f>MAX(0,M382*VLOOKUP(C382,'Таблица (Плотность нефти)'!$B$3:$C$10,2,FALSE)-R382)</f>
        <v>0</v>
      </c>
      <c r="O382" s="15">
        <f t="shared" si="3"/>
        <v>0</v>
      </c>
      <c r="P382" s="15">
        <f t="shared" si="4"/>
        <v>0</v>
      </c>
      <c r="Q382" s="15">
        <f t="shared" si="5"/>
        <v>0</v>
      </c>
      <c r="R382" s="15">
        <f t="shared" si="6"/>
        <v>0</v>
      </c>
      <c r="S382" s="15"/>
      <c r="T382" s="15"/>
    </row>
    <row r="383" ht="12.75" customHeight="1">
      <c r="B383" s="12">
        <v>43685.0</v>
      </c>
      <c r="C383" s="19" t="s">
        <v>38</v>
      </c>
      <c r="D383" s="19" t="s">
        <v>62</v>
      </c>
      <c r="E383" s="19">
        <v>0.0</v>
      </c>
      <c r="F383" s="15">
        <v>0.0</v>
      </c>
      <c r="G383" s="20">
        <v>0.0</v>
      </c>
      <c r="H383" s="19">
        <v>0.0</v>
      </c>
      <c r="I383" s="19">
        <v>0.0</v>
      </c>
      <c r="J383" s="15">
        <v>0.0</v>
      </c>
      <c r="K383" s="15">
        <v>0.0</v>
      </c>
      <c r="L383" s="15">
        <f t="shared" si="1"/>
        <v>0</v>
      </c>
      <c r="M383" s="15">
        <f t="shared" si="2"/>
        <v>0</v>
      </c>
      <c r="N383" s="15">
        <f>MAX(0,M383*VLOOKUP(C383,'Таблица (Плотность нефти)'!$B$3:$C$10,2,FALSE)-R383)</f>
        <v>0</v>
      </c>
      <c r="O383" s="15">
        <f t="shared" si="3"/>
        <v>0</v>
      </c>
      <c r="P383" s="15">
        <f t="shared" si="4"/>
        <v>0</v>
      </c>
      <c r="Q383" s="15">
        <f t="shared" si="5"/>
        <v>0</v>
      </c>
      <c r="R383" s="15">
        <f t="shared" si="6"/>
        <v>0</v>
      </c>
      <c r="S383" s="15"/>
      <c r="T383" s="15"/>
    </row>
    <row r="384" ht="12.75" customHeight="1">
      <c r="B384" s="12">
        <v>43685.0</v>
      </c>
      <c r="C384" s="19" t="s">
        <v>38</v>
      </c>
      <c r="D384" s="19" t="s">
        <v>63</v>
      </c>
      <c r="E384" s="19">
        <v>0.0</v>
      </c>
      <c r="F384" s="15">
        <v>0.0</v>
      </c>
      <c r="G384" s="20">
        <v>0.0</v>
      </c>
      <c r="H384" s="19">
        <v>0.0</v>
      </c>
      <c r="I384" s="19">
        <v>0.0</v>
      </c>
      <c r="J384" s="15">
        <v>0.0</v>
      </c>
      <c r="K384" s="15">
        <v>0.0</v>
      </c>
      <c r="L384" s="15">
        <f t="shared" si="1"/>
        <v>0</v>
      </c>
      <c r="M384" s="15">
        <f t="shared" si="2"/>
        <v>0</v>
      </c>
      <c r="N384" s="15">
        <f>MAX(0,M384*VLOOKUP(C384,'Таблица (Плотность нефти)'!$B$3:$C$10,2,FALSE)-R384)</f>
        <v>0</v>
      </c>
      <c r="O384" s="15">
        <f t="shared" si="3"/>
        <v>0</v>
      </c>
      <c r="P384" s="15">
        <f t="shared" si="4"/>
        <v>0</v>
      </c>
      <c r="Q384" s="15">
        <f t="shared" si="5"/>
        <v>0</v>
      </c>
      <c r="R384" s="15">
        <f t="shared" si="6"/>
        <v>0</v>
      </c>
      <c r="S384" s="15"/>
      <c r="T384" s="15"/>
    </row>
    <row r="385" ht="12.75" customHeight="1">
      <c r="B385" s="12">
        <v>43685.0</v>
      </c>
      <c r="C385" s="19" t="s">
        <v>38</v>
      </c>
      <c r="D385" s="19" t="s">
        <v>64</v>
      </c>
      <c r="E385" s="19">
        <v>0.0</v>
      </c>
      <c r="F385" s="15">
        <v>0.0</v>
      </c>
      <c r="G385" s="20">
        <v>0.0</v>
      </c>
      <c r="H385" s="19">
        <v>0.0</v>
      </c>
      <c r="I385" s="19">
        <v>0.0</v>
      </c>
      <c r="J385" s="15">
        <v>0.0</v>
      </c>
      <c r="K385" s="15">
        <v>0.0</v>
      </c>
      <c r="L385" s="15">
        <f t="shared" si="1"/>
        <v>0</v>
      </c>
      <c r="M385" s="15">
        <f t="shared" si="2"/>
        <v>0</v>
      </c>
      <c r="N385" s="15">
        <f>MAX(0,M385*VLOOKUP(C385,'Таблица (Плотность нефти)'!$B$3:$C$10,2,FALSE)-R385)</f>
        <v>0</v>
      </c>
      <c r="O385" s="15">
        <f t="shared" si="3"/>
        <v>0</v>
      </c>
      <c r="P385" s="15">
        <f t="shared" si="4"/>
        <v>0</v>
      </c>
      <c r="Q385" s="15">
        <f t="shared" si="5"/>
        <v>0</v>
      </c>
      <c r="R385" s="15">
        <f t="shared" si="6"/>
        <v>0</v>
      </c>
      <c r="S385" s="15"/>
      <c r="T385" s="15"/>
    </row>
    <row r="386" ht="12.75" customHeight="1">
      <c r="B386" s="12">
        <v>43685.0</v>
      </c>
      <c r="C386" s="19" t="s">
        <v>39</v>
      </c>
      <c r="D386" s="19" t="s">
        <v>65</v>
      </c>
      <c r="E386" s="19">
        <v>0.0</v>
      </c>
      <c r="F386" s="15">
        <v>0.0</v>
      </c>
      <c r="G386" s="20">
        <v>0.0</v>
      </c>
      <c r="H386" s="19">
        <v>0.0</v>
      </c>
      <c r="I386" s="19">
        <v>0.0</v>
      </c>
      <c r="J386" s="15">
        <v>0.0</v>
      </c>
      <c r="K386" s="15">
        <v>0.0</v>
      </c>
      <c r="L386" s="15">
        <f t="shared" si="1"/>
        <v>0</v>
      </c>
      <c r="M386" s="15">
        <f t="shared" si="2"/>
        <v>0</v>
      </c>
      <c r="N386" s="15">
        <f>MAX(0,M386*VLOOKUP(C386,'Таблица (Плотность нефти)'!$B$3:$C$10,2,FALSE)-R386)</f>
        <v>0</v>
      </c>
      <c r="O386" s="15">
        <f t="shared" si="3"/>
        <v>0</v>
      </c>
      <c r="P386" s="15">
        <f t="shared" si="4"/>
        <v>0</v>
      </c>
      <c r="Q386" s="15">
        <f t="shared" si="5"/>
        <v>0</v>
      </c>
      <c r="R386" s="15">
        <f t="shared" si="6"/>
        <v>0</v>
      </c>
      <c r="S386" s="15"/>
      <c r="T386" s="15"/>
    </row>
    <row r="387" ht="12.75" customHeight="1">
      <c r="B387" s="12">
        <v>43685.0</v>
      </c>
      <c r="C387" s="19" t="s">
        <v>39</v>
      </c>
      <c r="D387" s="19" t="s">
        <v>66</v>
      </c>
      <c r="E387" s="19">
        <v>10.0</v>
      </c>
      <c r="F387" s="15">
        <v>7.232263342794536</v>
      </c>
      <c r="G387" s="20">
        <v>4.843354108448463</v>
      </c>
      <c r="H387" s="19">
        <v>0.0</v>
      </c>
      <c r="I387" s="19">
        <v>0.0</v>
      </c>
      <c r="J387" s="15">
        <v>11.90507773207454</v>
      </c>
      <c r="K387" s="15">
        <v>11.085656949554489</v>
      </c>
      <c r="L387" s="15">
        <f t="shared" si="1"/>
        <v>17.35743202</v>
      </c>
      <c r="M387" s="15">
        <f t="shared" si="2"/>
        <v>16.51675013</v>
      </c>
      <c r="N387" s="15">
        <f>MAX(0,M387*VLOOKUP(C387,'Таблица (Плотность нефти)'!$B$3:$C$10,2,FALSE)-R387)</f>
        <v>13.2794671</v>
      </c>
      <c r="O387" s="15">
        <f t="shared" si="3"/>
        <v>14.120149</v>
      </c>
      <c r="P387" s="15">
        <f t="shared" si="4"/>
        <v>109.1660972</v>
      </c>
      <c r="Q387" s="15">
        <f t="shared" si="5"/>
        <v>0</v>
      </c>
      <c r="R387" s="15">
        <f t="shared" si="6"/>
        <v>0</v>
      </c>
      <c r="S387" s="15"/>
      <c r="T387" s="15"/>
    </row>
    <row r="388" ht="12.75" customHeight="1">
      <c r="B388" s="12">
        <v>43685.0</v>
      </c>
      <c r="C388" s="19" t="s">
        <v>39</v>
      </c>
      <c r="D388" s="19" t="s">
        <v>67</v>
      </c>
      <c r="E388" s="19">
        <v>12.0</v>
      </c>
      <c r="F388" s="15">
        <v>3.163982951564918</v>
      </c>
      <c r="G388" s="20">
        <v>4.646546154174299</v>
      </c>
      <c r="H388" s="19">
        <v>0.0</v>
      </c>
      <c r="I388" s="19">
        <v>0.0</v>
      </c>
      <c r="J388" s="15">
        <v>7.632130504046592</v>
      </c>
      <c r="K388" s="15">
        <v>7.136218784698468</v>
      </c>
      <c r="L388" s="15">
        <f t="shared" si="1"/>
        <v>6.327965903</v>
      </c>
      <c r="M388" s="15">
        <f t="shared" si="2"/>
        <v>6.033934047</v>
      </c>
      <c r="N388" s="15">
        <f>MAX(0,M388*VLOOKUP(C388,'Таблица (Плотность нефти)'!$B$3:$C$10,2,FALSE)-R388)</f>
        <v>4.851282974</v>
      </c>
      <c r="O388" s="15">
        <f t="shared" si="3"/>
        <v>5.14531483</v>
      </c>
      <c r="P388" s="15">
        <f t="shared" si="4"/>
        <v>39.79847595</v>
      </c>
      <c r="Q388" s="15">
        <f t="shared" si="5"/>
        <v>0</v>
      </c>
      <c r="R388" s="15">
        <f t="shared" si="6"/>
        <v>0</v>
      </c>
      <c r="S388" s="15"/>
      <c r="T388" s="15"/>
    </row>
    <row r="389" ht="12.75" customHeight="1">
      <c r="B389" s="12">
        <v>43685.0</v>
      </c>
      <c r="C389" s="19" t="s">
        <v>39</v>
      </c>
      <c r="D389" s="19" t="s">
        <v>68</v>
      </c>
      <c r="E389" s="19">
        <v>9.0</v>
      </c>
      <c r="F389" s="15">
        <v>14.205332397635141</v>
      </c>
      <c r="G389" s="20">
        <v>3.9577183142147794</v>
      </c>
      <c r="H389" s="19">
        <v>0.0</v>
      </c>
      <c r="I389" s="19">
        <v>0.0</v>
      </c>
      <c r="J389" s="15">
        <v>25.63594713024414</v>
      </c>
      <c r="K389" s="15">
        <v>24.139851110349937</v>
      </c>
      <c r="L389" s="15">
        <f t="shared" si="1"/>
        <v>37.88088639</v>
      </c>
      <c r="M389" s="15">
        <f t="shared" si="2"/>
        <v>36.38166762</v>
      </c>
      <c r="N389" s="15">
        <f>MAX(0,M389*VLOOKUP(C389,'Таблица (Плотность нефти)'!$B$3:$C$10,2,FALSE)-R389)</f>
        <v>29.25086076</v>
      </c>
      <c r="O389" s="15">
        <f t="shared" si="3"/>
        <v>30.75007954</v>
      </c>
      <c r="P389" s="15">
        <f t="shared" si="4"/>
        <v>238.2442588</v>
      </c>
      <c r="Q389" s="15">
        <f t="shared" si="5"/>
        <v>0</v>
      </c>
      <c r="R389" s="15">
        <f t="shared" si="6"/>
        <v>0</v>
      </c>
      <c r="S389" s="15"/>
      <c r="T389" s="15"/>
    </row>
    <row r="390" ht="12.75" customHeight="1">
      <c r="B390" s="12">
        <v>43685.0</v>
      </c>
      <c r="C390" s="19" t="s">
        <v>39</v>
      </c>
      <c r="D390" s="19" t="s">
        <v>69</v>
      </c>
      <c r="E390" s="19">
        <v>14.0</v>
      </c>
      <c r="F390" s="15">
        <v>7.8974022670812305</v>
      </c>
      <c r="G390" s="20">
        <v>1.9896387714732815</v>
      </c>
      <c r="H390" s="19">
        <v>0.0</v>
      </c>
      <c r="I390" s="19">
        <v>0.0</v>
      </c>
      <c r="J390" s="15">
        <v>13.008009987821076</v>
      </c>
      <c r="K390" s="15">
        <v>12.578976333505567</v>
      </c>
      <c r="L390" s="15">
        <f t="shared" si="1"/>
        <v>13.53840389</v>
      </c>
      <c r="M390" s="15">
        <f t="shared" si="2"/>
        <v>13.26903855</v>
      </c>
      <c r="N390" s="15">
        <f>MAX(0,M390*VLOOKUP(C390,'Таблица (Плотность нефти)'!$B$3:$C$10,2,FALSE)-R390)</f>
        <v>10.668307</v>
      </c>
      <c r="O390" s="15">
        <f t="shared" si="3"/>
        <v>10.93767233</v>
      </c>
      <c r="P390" s="15">
        <f t="shared" si="4"/>
        <v>85.14708356</v>
      </c>
      <c r="Q390" s="15">
        <f t="shared" si="5"/>
        <v>0</v>
      </c>
      <c r="R390" s="15">
        <f t="shared" si="6"/>
        <v>0</v>
      </c>
      <c r="S390" s="15"/>
      <c r="T390" s="15"/>
    </row>
    <row r="391" ht="12.75" customHeight="1">
      <c r="B391" s="12">
        <v>43685.0</v>
      </c>
      <c r="C391" s="19" t="s">
        <v>39</v>
      </c>
      <c r="D391" s="19" t="s">
        <v>70</v>
      </c>
      <c r="E391" s="19">
        <v>0.0</v>
      </c>
      <c r="F391" s="15">
        <v>0.0</v>
      </c>
      <c r="G391" s="20">
        <v>0.0</v>
      </c>
      <c r="H391" s="19">
        <v>0.0</v>
      </c>
      <c r="I391" s="19">
        <v>0.0</v>
      </c>
      <c r="J391" s="15">
        <v>0.0</v>
      </c>
      <c r="K391" s="15">
        <v>0.0</v>
      </c>
      <c r="L391" s="15">
        <f t="shared" si="1"/>
        <v>0</v>
      </c>
      <c r="M391" s="15">
        <f t="shared" si="2"/>
        <v>0</v>
      </c>
      <c r="N391" s="15">
        <f>MAX(0,M391*VLOOKUP(C391,'Таблица (Плотность нефти)'!$B$3:$C$10,2,FALSE)-R391)</f>
        <v>0</v>
      </c>
      <c r="O391" s="15">
        <f t="shared" si="3"/>
        <v>0</v>
      </c>
      <c r="P391" s="15">
        <f t="shared" si="4"/>
        <v>0</v>
      </c>
      <c r="Q391" s="15">
        <f t="shared" si="5"/>
        <v>0</v>
      </c>
      <c r="R391" s="15">
        <f t="shared" si="6"/>
        <v>0</v>
      </c>
      <c r="S391" s="15"/>
      <c r="T391" s="15"/>
    </row>
    <row r="392" ht="12.75" customHeight="1">
      <c r="B392" s="12">
        <v>43685.0</v>
      </c>
      <c r="C392" s="19" t="s">
        <v>39</v>
      </c>
      <c r="D392" s="19" t="s">
        <v>71</v>
      </c>
      <c r="E392" s="19">
        <v>11.0</v>
      </c>
      <c r="F392" s="15">
        <v>5.791242267944721</v>
      </c>
      <c r="G392" s="20">
        <v>2.7768705885698854</v>
      </c>
      <c r="H392" s="19">
        <v>0.0</v>
      </c>
      <c r="I392" s="19">
        <v>0.0</v>
      </c>
      <c r="J392" s="15">
        <v>9.97147857457258</v>
      </c>
      <c r="K392" s="15">
        <v>9.53960891166075</v>
      </c>
      <c r="L392" s="15">
        <f t="shared" si="1"/>
        <v>12.63543768</v>
      </c>
      <c r="M392" s="15">
        <f t="shared" si="2"/>
        <v>12.28456792</v>
      </c>
      <c r="N392" s="15">
        <f>MAX(0,M392*VLOOKUP(C392,'Таблица (Плотность нефти)'!$B$3:$C$10,2,FALSE)-R392)</f>
        <v>9.87679261</v>
      </c>
      <c r="O392" s="15">
        <f t="shared" si="3"/>
        <v>10.22766236</v>
      </c>
      <c r="P392" s="15">
        <f t="shared" si="4"/>
        <v>79.46805817</v>
      </c>
      <c r="Q392" s="15">
        <f t="shared" si="5"/>
        <v>0</v>
      </c>
      <c r="R392" s="15">
        <f t="shared" si="6"/>
        <v>0</v>
      </c>
      <c r="S392" s="15"/>
      <c r="T392" s="15"/>
    </row>
    <row r="393" ht="12.75" customHeight="1">
      <c r="B393" s="12">
        <v>43685.0</v>
      </c>
      <c r="C393" s="19" t="s">
        <v>39</v>
      </c>
      <c r="D393" s="19" t="s">
        <v>72</v>
      </c>
      <c r="E393" s="19">
        <v>0.0</v>
      </c>
      <c r="F393" s="15">
        <v>0.0</v>
      </c>
      <c r="G393" s="20">
        <v>0.0</v>
      </c>
      <c r="H393" s="19">
        <v>0.0</v>
      </c>
      <c r="I393" s="19">
        <v>0.0</v>
      </c>
      <c r="J393" s="15">
        <v>0.0</v>
      </c>
      <c r="K393" s="15">
        <v>0.0</v>
      </c>
      <c r="L393" s="15">
        <f t="shared" si="1"/>
        <v>0</v>
      </c>
      <c r="M393" s="15">
        <f t="shared" si="2"/>
        <v>0</v>
      </c>
      <c r="N393" s="15">
        <f>MAX(0,M393*VLOOKUP(C393,'Таблица (Плотность нефти)'!$B$3:$C$10,2,FALSE)-R393)</f>
        <v>0</v>
      </c>
      <c r="O393" s="15">
        <f t="shared" si="3"/>
        <v>0</v>
      </c>
      <c r="P393" s="15">
        <f t="shared" si="4"/>
        <v>0</v>
      </c>
      <c r="Q393" s="15">
        <f t="shared" si="5"/>
        <v>0</v>
      </c>
      <c r="R393" s="15">
        <f t="shared" si="6"/>
        <v>0</v>
      </c>
      <c r="S393" s="15"/>
      <c r="T393" s="15"/>
    </row>
    <row r="394" ht="12.75" customHeight="1">
      <c r="B394" s="12">
        <v>43685.0</v>
      </c>
      <c r="C394" s="19" t="s">
        <v>39</v>
      </c>
      <c r="D394" s="19" t="s">
        <v>73</v>
      </c>
      <c r="E394" s="19">
        <v>0.0</v>
      </c>
      <c r="F394" s="15">
        <v>0.0</v>
      </c>
      <c r="G394" s="20">
        <v>0.0</v>
      </c>
      <c r="H394" s="19">
        <v>0.0</v>
      </c>
      <c r="I394" s="19">
        <v>0.0</v>
      </c>
      <c r="J394" s="15">
        <v>0.0</v>
      </c>
      <c r="K394" s="15">
        <v>0.0</v>
      </c>
      <c r="L394" s="15">
        <f t="shared" si="1"/>
        <v>0</v>
      </c>
      <c r="M394" s="15">
        <f t="shared" si="2"/>
        <v>0</v>
      </c>
      <c r="N394" s="15">
        <f>MAX(0,M394*VLOOKUP(C394,'Таблица (Плотность нефти)'!$B$3:$C$10,2,FALSE)-R394)</f>
        <v>0</v>
      </c>
      <c r="O394" s="15">
        <f t="shared" si="3"/>
        <v>0</v>
      </c>
      <c r="P394" s="15">
        <f t="shared" si="4"/>
        <v>0</v>
      </c>
      <c r="Q394" s="15">
        <f t="shared" si="5"/>
        <v>0</v>
      </c>
      <c r="R394" s="15">
        <f t="shared" si="6"/>
        <v>0</v>
      </c>
      <c r="S394" s="15"/>
      <c r="T394" s="15"/>
    </row>
    <row r="395" ht="12.75" customHeight="1">
      <c r="B395" s="12">
        <v>43685.0</v>
      </c>
      <c r="C395" s="19" t="s">
        <v>39</v>
      </c>
      <c r="D395" s="19" t="s">
        <v>74</v>
      </c>
      <c r="E395" s="19">
        <v>0.0</v>
      </c>
      <c r="F395" s="15">
        <v>0.0</v>
      </c>
      <c r="G395" s="20">
        <v>0.0</v>
      </c>
      <c r="H395" s="19">
        <v>0.0</v>
      </c>
      <c r="I395" s="19">
        <v>0.0</v>
      </c>
      <c r="J395" s="15">
        <v>0.2891999682749105</v>
      </c>
      <c r="K395" s="15">
        <v>0.2741245833399486</v>
      </c>
      <c r="L395" s="15">
        <f t="shared" si="1"/>
        <v>0</v>
      </c>
      <c r="M395" s="15">
        <f t="shared" si="2"/>
        <v>0</v>
      </c>
      <c r="N395" s="15">
        <f>MAX(0,M395*VLOOKUP(C395,'Таблица (Плотность нефти)'!$B$3:$C$10,2,FALSE)-R395)</f>
        <v>0</v>
      </c>
      <c r="O395" s="15">
        <f t="shared" si="3"/>
        <v>0</v>
      </c>
      <c r="P395" s="15">
        <f t="shared" si="4"/>
        <v>0</v>
      </c>
      <c r="Q395" s="15">
        <f t="shared" si="5"/>
        <v>0</v>
      </c>
      <c r="R395" s="15">
        <f t="shared" si="6"/>
        <v>0</v>
      </c>
      <c r="S395" s="15"/>
      <c r="T395" s="15"/>
    </row>
    <row r="396" ht="12.75" customHeight="1">
      <c r="B396" s="12">
        <v>43685.0</v>
      </c>
      <c r="C396" s="19" t="s">
        <v>39</v>
      </c>
      <c r="D396" s="19" t="s">
        <v>75</v>
      </c>
      <c r="E396" s="19">
        <v>0.0</v>
      </c>
      <c r="F396" s="15">
        <v>0.0</v>
      </c>
      <c r="G396" s="20">
        <v>0.0</v>
      </c>
      <c r="H396" s="19">
        <v>0.0</v>
      </c>
      <c r="I396" s="19">
        <v>0.0</v>
      </c>
      <c r="J396" s="15">
        <v>0.0</v>
      </c>
      <c r="K396" s="15">
        <v>0.0</v>
      </c>
      <c r="L396" s="15">
        <f t="shared" si="1"/>
        <v>0</v>
      </c>
      <c r="M396" s="15">
        <f t="shared" si="2"/>
        <v>0</v>
      </c>
      <c r="N396" s="15">
        <f>MAX(0,M396*VLOOKUP(C396,'Таблица (Плотность нефти)'!$B$3:$C$10,2,FALSE)-R396)</f>
        <v>0</v>
      </c>
      <c r="O396" s="15">
        <f t="shared" si="3"/>
        <v>0</v>
      </c>
      <c r="P396" s="15">
        <f t="shared" si="4"/>
        <v>0</v>
      </c>
      <c r="Q396" s="15">
        <f t="shared" si="5"/>
        <v>0</v>
      </c>
      <c r="R396" s="15">
        <f t="shared" si="6"/>
        <v>0</v>
      </c>
      <c r="S396" s="15"/>
      <c r="T396" s="15"/>
    </row>
    <row r="397" ht="12.75" customHeight="1">
      <c r="B397" s="12">
        <v>43685.0</v>
      </c>
      <c r="C397" s="19" t="s">
        <v>39</v>
      </c>
      <c r="D397" s="19" t="s">
        <v>76</v>
      </c>
      <c r="E397" s="19">
        <v>0.0</v>
      </c>
      <c r="F397" s="15">
        <v>0.0</v>
      </c>
      <c r="G397" s="20">
        <v>0.0</v>
      </c>
      <c r="H397" s="19">
        <v>0.0</v>
      </c>
      <c r="I397" s="19">
        <v>0.0</v>
      </c>
      <c r="J397" s="15">
        <v>0.0</v>
      </c>
      <c r="K397" s="15">
        <v>0.0</v>
      </c>
      <c r="L397" s="15">
        <f t="shared" si="1"/>
        <v>0</v>
      </c>
      <c r="M397" s="15">
        <f t="shared" si="2"/>
        <v>0</v>
      </c>
      <c r="N397" s="15">
        <f>MAX(0,M397*VLOOKUP(C397,'Таблица (Плотность нефти)'!$B$3:$C$10,2,FALSE)-R397)</f>
        <v>0</v>
      </c>
      <c r="O397" s="15">
        <f t="shared" si="3"/>
        <v>0</v>
      </c>
      <c r="P397" s="15">
        <f t="shared" si="4"/>
        <v>0</v>
      </c>
      <c r="Q397" s="15">
        <f t="shared" si="5"/>
        <v>0</v>
      </c>
      <c r="R397" s="15">
        <f t="shared" si="6"/>
        <v>0</v>
      </c>
      <c r="S397" s="15"/>
      <c r="T397" s="15"/>
    </row>
    <row r="398" ht="12.75" customHeight="1">
      <c r="B398" s="12">
        <v>43685.0</v>
      </c>
      <c r="C398" s="19" t="s">
        <v>39</v>
      </c>
      <c r="D398" s="19" t="s">
        <v>77</v>
      </c>
      <c r="E398" s="19">
        <v>0.0</v>
      </c>
      <c r="F398" s="15">
        <v>0.0</v>
      </c>
      <c r="G398" s="20">
        <v>0.0</v>
      </c>
      <c r="H398" s="19">
        <v>0.0</v>
      </c>
      <c r="I398" s="19">
        <v>0.0</v>
      </c>
      <c r="J398" s="15">
        <v>0.0</v>
      </c>
      <c r="K398" s="15">
        <v>0.0</v>
      </c>
      <c r="L398" s="15">
        <f t="shared" si="1"/>
        <v>0</v>
      </c>
      <c r="M398" s="15">
        <f t="shared" si="2"/>
        <v>0</v>
      </c>
      <c r="N398" s="15">
        <f>MAX(0,M398*VLOOKUP(C398,'Таблица (Плотность нефти)'!$B$3:$C$10,2,FALSE)-R398)</f>
        <v>0</v>
      </c>
      <c r="O398" s="15">
        <f t="shared" si="3"/>
        <v>0</v>
      </c>
      <c r="P398" s="15">
        <f t="shared" si="4"/>
        <v>0</v>
      </c>
      <c r="Q398" s="15">
        <f t="shared" si="5"/>
        <v>0</v>
      </c>
      <c r="R398" s="15">
        <f t="shared" si="6"/>
        <v>0</v>
      </c>
      <c r="S398" s="15"/>
      <c r="T398" s="15"/>
    </row>
    <row r="399" ht="12.75" customHeight="1">
      <c r="B399" s="12">
        <v>43685.0</v>
      </c>
      <c r="C399" s="19" t="s">
        <v>39</v>
      </c>
      <c r="D399" s="19" t="s">
        <v>78</v>
      </c>
      <c r="E399" s="19">
        <v>0.0</v>
      </c>
      <c r="F399" s="15">
        <v>0.0</v>
      </c>
      <c r="G399" s="20">
        <v>0.0</v>
      </c>
      <c r="H399" s="19">
        <v>0.0</v>
      </c>
      <c r="I399" s="19">
        <v>0.0</v>
      </c>
      <c r="J399" s="15">
        <v>0.0</v>
      </c>
      <c r="K399" s="15">
        <v>0.0</v>
      </c>
      <c r="L399" s="15">
        <f t="shared" si="1"/>
        <v>0</v>
      </c>
      <c r="M399" s="15">
        <f t="shared" si="2"/>
        <v>0</v>
      </c>
      <c r="N399" s="15">
        <f>MAX(0,M399*VLOOKUP(C399,'Таблица (Плотность нефти)'!$B$3:$C$10,2,FALSE)-R399)</f>
        <v>0</v>
      </c>
      <c r="O399" s="15">
        <f t="shared" si="3"/>
        <v>0</v>
      </c>
      <c r="P399" s="15">
        <f t="shared" si="4"/>
        <v>0</v>
      </c>
      <c r="Q399" s="15">
        <f t="shared" si="5"/>
        <v>0</v>
      </c>
      <c r="R399" s="15">
        <f t="shared" si="6"/>
        <v>0</v>
      </c>
      <c r="S399" s="15"/>
      <c r="T399" s="15"/>
    </row>
    <row r="400" ht="12.75" customHeight="1">
      <c r="B400" s="12">
        <v>43685.0</v>
      </c>
      <c r="C400" s="19" t="s">
        <v>39</v>
      </c>
      <c r="D400" s="19" t="s">
        <v>79</v>
      </c>
      <c r="E400" s="19">
        <v>0.0</v>
      </c>
      <c r="F400" s="15">
        <v>0.0</v>
      </c>
      <c r="G400" s="20">
        <v>0.0</v>
      </c>
      <c r="H400" s="19">
        <v>0.0</v>
      </c>
      <c r="I400" s="19">
        <v>0.0</v>
      </c>
      <c r="J400" s="15">
        <v>0.0</v>
      </c>
      <c r="K400" s="15">
        <v>0.0</v>
      </c>
      <c r="L400" s="15">
        <f t="shared" si="1"/>
        <v>0</v>
      </c>
      <c r="M400" s="15">
        <f t="shared" si="2"/>
        <v>0</v>
      </c>
      <c r="N400" s="15">
        <f>MAX(0,M400*VLOOKUP(C400,'Таблица (Плотность нефти)'!$B$3:$C$10,2,FALSE)-R400)</f>
        <v>0</v>
      </c>
      <c r="O400" s="15">
        <f t="shared" si="3"/>
        <v>0</v>
      </c>
      <c r="P400" s="15">
        <f t="shared" si="4"/>
        <v>0</v>
      </c>
      <c r="Q400" s="15">
        <f t="shared" si="5"/>
        <v>0</v>
      </c>
      <c r="R400" s="15">
        <f t="shared" si="6"/>
        <v>0</v>
      </c>
      <c r="S400" s="15"/>
      <c r="T400" s="15"/>
    </row>
    <row r="401" ht="12.75" customHeight="1">
      <c r="B401" s="12">
        <v>43685.0</v>
      </c>
      <c r="C401" s="19" t="s">
        <v>39</v>
      </c>
      <c r="D401" s="19" t="s">
        <v>80</v>
      </c>
      <c r="E401" s="19">
        <v>0.0</v>
      </c>
      <c r="F401" s="15">
        <v>0.0</v>
      </c>
      <c r="G401" s="20">
        <v>0.0</v>
      </c>
      <c r="H401" s="19">
        <v>0.0</v>
      </c>
      <c r="I401" s="19">
        <v>0.0</v>
      </c>
      <c r="J401" s="15">
        <v>0.0</v>
      </c>
      <c r="K401" s="15">
        <v>0.0</v>
      </c>
      <c r="L401" s="15">
        <f t="shared" si="1"/>
        <v>0</v>
      </c>
      <c r="M401" s="15">
        <f t="shared" si="2"/>
        <v>0</v>
      </c>
      <c r="N401" s="15">
        <f>MAX(0,M401*VLOOKUP(C401,'Таблица (Плотность нефти)'!$B$3:$C$10,2,FALSE)-R401)</f>
        <v>0</v>
      </c>
      <c r="O401" s="15">
        <f t="shared" si="3"/>
        <v>0</v>
      </c>
      <c r="P401" s="15">
        <f t="shared" si="4"/>
        <v>0</v>
      </c>
      <c r="Q401" s="15">
        <f t="shared" si="5"/>
        <v>0</v>
      </c>
      <c r="R401" s="15">
        <f t="shared" si="6"/>
        <v>0</v>
      </c>
      <c r="S401" s="15"/>
      <c r="T401" s="15"/>
    </row>
    <row r="402" ht="12.75" customHeight="1">
      <c r="B402" s="12">
        <v>43685.0</v>
      </c>
      <c r="C402" s="19" t="s">
        <v>39</v>
      </c>
      <c r="D402" s="19" t="s">
        <v>81</v>
      </c>
      <c r="E402" s="19">
        <v>0.0</v>
      </c>
      <c r="F402" s="15">
        <v>0.0</v>
      </c>
      <c r="G402" s="20">
        <v>0.0</v>
      </c>
      <c r="H402" s="19">
        <v>0.0</v>
      </c>
      <c r="I402" s="19">
        <v>0.0</v>
      </c>
      <c r="J402" s="15">
        <v>0.0</v>
      </c>
      <c r="K402" s="15">
        <v>0.0</v>
      </c>
      <c r="L402" s="15">
        <f t="shared" si="1"/>
        <v>0</v>
      </c>
      <c r="M402" s="15">
        <f t="shared" si="2"/>
        <v>0</v>
      </c>
      <c r="N402" s="15">
        <f>MAX(0,M402*VLOOKUP(C402,'Таблица (Плотность нефти)'!$B$3:$C$10,2,FALSE)-R402)</f>
        <v>0</v>
      </c>
      <c r="O402" s="15">
        <f t="shared" si="3"/>
        <v>0</v>
      </c>
      <c r="P402" s="15">
        <f t="shared" si="4"/>
        <v>0</v>
      </c>
      <c r="Q402" s="15">
        <f t="shared" si="5"/>
        <v>0</v>
      </c>
      <c r="R402" s="15">
        <f t="shared" si="6"/>
        <v>0</v>
      </c>
      <c r="S402" s="15"/>
      <c r="T402" s="15"/>
    </row>
    <row r="403" ht="12.75" customHeight="1">
      <c r="B403" s="12">
        <v>43685.0</v>
      </c>
      <c r="C403" s="19" t="s">
        <v>39</v>
      </c>
      <c r="D403" s="19" t="s">
        <v>82</v>
      </c>
      <c r="E403" s="19">
        <v>0.0</v>
      </c>
      <c r="F403" s="15">
        <v>0.0</v>
      </c>
      <c r="G403" s="20">
        <v>0.0</v>
      </c>
      <c r="H403" s="19">
        <v>0.0</v>
      </c>
      <c r="I403" s="19">
        <v>0.0</v>
      </c>
      <c r="J403" s="15">
        <v>5.86966420643426</v>
      </c>
      <c r="K403" s="15">
        <v>5.666430310723931</v>
      </c>
      <c r="L403" s="15">
        <f t="shared" si="1"/>
        <v>0</v>
      </c>
      <c r="M403" s="15">
        <f t="shared" si="2"/>
        <v>0</v>
      </c>
      <c r="N403" s="15">
        <f>MAX(0,M403*VLOOKUP(C403,'Таблица (Плотность нефти)'!$B$3:$C$10,2,FALSE)-R403)</f>
        <v>0</v>
      </c>
      <c r="O403" s="15">
        <f t="shared" si="3"/>
        <v>0</v>
      </c>
      <c r="P403" s="15">
        <f t="shared" si="4"/>
        <v>0</v>
      </c>
      <c r="Q403" s="15">
        <f t="shared" si="5"/>
        <v>0</v>
      </c>
      <c r="R403" s="15">
        <f t="shared" si="6"/>
        <v>0</v>
      </c>
      <c r="S403" s="15"/>
      <c r="T403" s="15"/>
    </row>
    <row r="404" ht="12.75" customHeight="1">
      <c r="B404" s="12">
        <v>43685.0</v>
      </c>
      <c r="C404" s="19" t="s">
        <v>39</v>
      </c>
      <c r="D404" s="19" t="s">
        <v>83</v>
      </c>
      <c r="E404" s="19">
        <v>24.0</v>
      </c>
      <c r="F404" s="15">
        <v>36.63826952206986</v>
      </c>
      <c r="G404" s="20">
        <v>1.6944268400620515</v>
      </c>
      <c r="H404" s="19">
        <v>0.0</v>
      </c>
      <c r="I404" s="19">
        <v>0.0</v>
      </c>
      <c r="J404" s="15">
        <v>33.73391927407299</v>
      </c>
      <c r="K404" s="15">
        <v>32.72318573922195</v>
      </c>
      <c r="L404" s="15">
        <f t="shared" si="1"/>
        <v>36.63826952</v>
      </c>
      <c r="M404" s="15">
        <f t="shared" si="2"/>
        <v>36.01746085</v>
      </c>
      <c r="N404" s="15">
        <f>MAX(0,M404*VLOOKUP(C404,'Таблица (Плотность нефти)'!$B$3:$C$10,2,FALSE)-R404)</f>
        <v>28.95803852</v>
      </c>
      <c r="O404" s="15">
        <f t="shared" si="3"/>
        <v>29.5788472</v>
      </c>
      <c r="P404" s="15">
        <f t="shared" si="4"/>
        <v>230.4290685</v>
      </c>
      <c r="Q404" s="15">
        <f t="shared" si="5"/>
        <v>0</v>
      </c>
      <c r="R404" s="15">
        <f t="shared" si="6"/>
        <v>0</v>
      </c>
      <c r="S404" s="15"/>
      <c r="T404" s="15"/>
    </row>
    <row r="405" ht="12.75" customHeight="1">
      <c r="B405" s="12">
        <v>43685.0</v>
      </c>
      <c r="C405" s="19" t="s">
        <v>39</v>
      </c>
      <c r="D405" s="19" t="s">
        <v>84</v>
      </c>
      <c r="E405" s="19">
        <v>0.0</v>
      </c>
      <c r="F405" s="15">
        <v>0.0</v>
      </c>
      <c r="G405" s="20">
        <v>0.0</v>
      </c>
      <c r="H405" s="19">
        <v>0.0</v>
      </c>
      <c r="I405" s="19">
        <v>0.0</v>
      </c>
      <c r="J405" s="15">
        <v>0.0</v>
      </c>
      <c r="K405" s="15">
        <v>0.0</v>
      </c>
      <c r="L405" s="15">
        <f t="shared" si="1"/>
        <v>0</v>
      </c>
      <c r="M405" s="15">
        <f t="shared" si="2"/>
        <v>0</v>
      </c>
      <c r="N405" s="15">
        <f>MAX(0,M405*VLOOKUP(C405,'Таблица (Плотность нефти)'!$B$3:$C$10,2,FALSE)-R405)</f>
        <v>0</v>
      </c>
      <c r="O405" s="15">
        <f t="shared" si="3"/>
        <v>0</v>
      </c>
      <c r="P405" s="15">
        <f t="shared" si="4"/>
        <v>0</v>
      </c>
      <c r="Q405" s="15">
        <f t="shared" si="5"/>
        <v>0</v>
      </c>
      <c r="R405" s="15">
        <f t="shared" si="6"/>
        <v>0</v>
      </c>
      <c r="S405" s="15"/>
      <c r="T405" s="15"/>
    </row>
    <row r="406" ht="12.75" customHeight="1">
      <c r="B406" s="12">
        <v>43685.0</v>
      </c>
      <c r="C406" s="19" t="s">
        <v>39</v>
      </c>
      <c r="D406" s="19" t="s">
        <v>85</v>
      </c>
      <c r="E406" s="19">
        <v>9.0</v>
      </c>
      <c r="F406" s="15">
        <v>3.562635652634054</v>
      </c>
      <c r="G406" s="20">
        <v>0.8999999999999999</v>
      </c>
      <c r="H406" s="19">
        <v>0.0</v>
      </c>
      <c r="I406" s="19">
        <v>0.0</v>
      </c>
      <c r="J406" s="15">
        <v>5.940641835108463</v>
      </c>
      <c r="K406" s="15">
        <v>5.874287696035513</v>
      </c>
      <c r="L406" s="15">
        <f t="shared" si="1"/>
        <v>9.50036174</v>
      </c>
      <c r="M406" s="15">
        <f t="shared" si="2"/>
        <v>9.414858485</v>
      </c>
      <c r="N406" s="15">
        <f>MAX(0,M406*VLOOKUP(C406,'Таблица (Плотность нефти)'!$B$3:$C$10,2,FALSE)-R406)</f>
        <v>7.569546222</v>
      </c>
      <c r="O406" s="15">
        <f t="shared" si="3"/>
        <v>7.655049477</v>
      </c>
      <c r="P406" s="15">
        <f t="shared" si="4"/>
        <v>59.75062509</v>
      </c>
      <c r="Q406" s="15">
        <f t="shared" si="5"/>
        <v>0</v>
      </c>
      <c r="R406" s="15">
        <f t="shared" si="6"/>
        <v>0</v>
      </c>
      <c r="S406" s="15"/>
      <c r="T406" s="15"/>
    </row>
    <row r="407" ht="12.75" customHeight="1">
      <c r="B407" s="12">
        <v>43685.0</v>
      </c>
      <c r="C407" s="19" t="s">
        <v>39</v>
      </c>
      <c r="D407" s="19" t="s">
        <v>86</v>
      </c>
      <c r="E407" s="19">
        <v>22.0</v>
      </c>
      <c r="F407" s="15">
        <v>32.82980280252744</v>
      </c>
      <c r="G407" s="20">
        <v>2.580062634295732</v>
      </c>
      <c r="H407" s="19">
        <v>0.0</v>
      </c>
      <c r="I407" s="19">
        <v>0.0</v>
      </c>
      <c r="J407" s="15">
        <v>25.50469722894551</v>
      </c>
      <c r="K407" s="15">
        <v>24.44101068786525</v>
      </c>
      <c r="L407" s="15">
        <f t="shared" si="1"/>
        <v>35.81433033</v>
      </c>
      <c r="M407" s="15">
        <f t="shared" si="2"/>
        <v>34.89029818</v>
      </c>
      <c r="N407" s="15">
        <f>MAX(0,M407*VLOOKUP(C407,'Таблица (Плотность нефти)'!$B$3:$C$10,2,FALSE)-R407)</f>
        <v>28.05179973</v>
      </c>
      <c r="O407" s="15">
        <f t="shared" si="3"/>
        <v>28.97583189</v>
      </c>
      <c r="P407" s="15">
        <f t="shared" si="4"/>
        <v>225.2470677</v>
      </c>
      <c r="Q407" s="15">
        <f t="shared" si="5"/>
        <v>0</v>
      </c>
      <c r="R407" s="15">
        <f t="shared" si="6"/>
        <v>0</v>
      </c>
      <c r="S407" s="15"/>
      <c r="T407" s="15"/>
    </row>
    <row r="408" ht="12.75" customHeight="1">
      <c r="B408" s="12">
        <v>43685.0</v>
      </c>
      <c r="C408" s="19" t="s">
        <v>41</v>
      </c>
      <c r="D408" s="19" t="s">
        <v>87</v>
      </c>
      <c r="E408" s="19">
        <v>0.0</v>
      </c>
      <c r="F408" s="15">
        <v>0.0</v>
      </c>
      <c r="G408" s="20">
        <v>0.0</v>
      </c>
      <c r="H408" s="19">
        <v>0.0</v>
      </c>
      <c r="I408" s="19">
        <v>0.0</v>
      </c>
      <c r="J408" s="15">
        <v>0.0</v>
      </c>
      <c r="K408" s="15">
        <v>0.0</v>
      </c>
      <c r="L408" s="15">
        <f t="shared" si="1"/>
        <v>0</v>
      </c>
      <c r="M408" s="15">
        <f t="shared" si="2"/>
        <v>0</v>
      </c>
      <c r="N408" s="15">
        <f>MAX(0,M408*VLOOKUP(C408,'Таблица (Плотность нефти)'!$B$3:$C$10,2,FALSE)-R408)</f>
        <v>0</v>
      </c>
      <c r="O408" s="15">
        <f t="shared" si="3"/>
        <v>0</v>
      </c>
      <c r="P408" s="15">
        <f t="shared" si="4"/>
        <v>0</v>
      </c>
      <c r="Q408" s="15">
        <f t="shared" si="5"/>
        <v>0</v>
      </c>
      <c r="R408" s="15">
        <f t="shared" si="6"/>
        <v>0</v>
      </c>
      <c r="S408" s="15"/>
      <c r="T408" s="15"/>
    </row>
    <row r="409" ht="12.75" customHeight="1">
      <c r="B409" s="12">
        <v>43685.0</v>
      </c>
      <c r="C409" s="19" t="s">
        <v>41</v>
      </c>
      <c r="D409" s="19" t="s">
        <v>88</v>
      </c>
      <c r="E409" s="19">
        <v>24.0</v>
      </c>
      <c r="F409" s="15">
        <v>113.40755970059881</v>
      </c>
      <c r="G409" s="20">
        <v>0.03</v>
      </c>
      <c r="H409" s="19">
        <v>0.0</v>
      </c>
      <c r="I409" s="19">
        <v>0.0</v>
      </c>
      <c r="J409" s="15">
        <v>92.16905748030679</v>
      </c>
      <c r="K409" s="15">
        <v>90.10614002665687</v>
      </c>
      <c r="L409" s="15">
        <f t="shared" si="1"/>
        <v>113.4075597</v>
      </c>
      <c r="M409" s="15">
        <f t="shared" si="2"/>
        <v>113.3735374</v>
      </c>
      <c r="N409" s="15">
        <f>MAX(0,M409*VLOOKUP(C409,'Таблица (Плотность нефти)'!$B$3:$C$10,2,FALSE)-R409)</f>
        <v>94.66690376</v>
      </c>
      <c r="O409" s="15">
        <f t="shared" si="3"/>
        <v>94.70092602</v>
      </c>
      <c r="P409" s="15">
        <f t="shared" si="4"/>
        <v>713.2541652</v>
      </c>
      <c r="Q409" s="15">
        <f t="shared" si="5"/>
        <v>0</v>
      </c>
      <c r="R409" s="15">
        <f t="shared" si="6"/>
        <v>0</v>
      </c>
      <c r="S409" s="15"/>
      <c r="T409" s="15"/>
    </row>
    <row r="410" ht="12.75" customHeight="1">
      <c r="B410" s="12">
        <v>43685.0</v>
      </c>
      <c r="C410" s="25" t="s">
        <v>41</v>
      </c>
      <c r="D410" s="25" t="s">
        <v>89</v>
      </c>
      <c r="E410" s="25">
        <v>0.0</v>
      </c>
      <c r="F410" s="26">
        <v>0.0</v>
      </c>
      <c r="G410" s="32">
        <v>90.0</v>
      </c>
      <c r="H410" s="25">
        <v>0.0</v>
      </c>
      <c r="I410" s="25">
        <v>0.0</v>
      </c>
      <c r="J410" s="26">
        <v>0.0</v>
      </c>
      <c r="K410" s="26">
        <v>0.0</v>
      </c>
      <c r="L410" s="26">
        <f t="shared" si="1"/>
        <v>0</v>
      </c>
      <c r="M410" s="26">
        <f t="shared" si="2"/>
        <v>0</v>
      </c>
      <c r="N410" s="26">
        <f>MAX(0,M410*VLOOKUP(C410,'Таблица (Плотность нефти)'!$B$3:$C$10,2,FALSE)-R410)</f>
        <v>0</v>
      </c>
      <c r="O410" s="26">
        <f t="shared" si="3"/>
        <v>0</v>
      </c>
      <c r="P410" s="26">
        <f t="shared" si="4"/>
        <v>0</v>
      </c>
      <c r="Q410" s="26">
        <f t="shared" si="5"/>
        <v>0</v>
      </c>
      <c r="R410" s="26">
        <f t="shared" si="6"/>
        <v>0</v>
      </c>
      <c r="S410" s="26"/>
      <c r="T410" s="26"/>
    </row>
    <row r="411" ht="12.75" customHeight="1">
      <c r="B411" s="3">
        <v>43686.0</v>
      </c>
      <c r="C411" s="5" t="s">
        <v>31</v>
      </c>
      <c r="D411" s="5" t="s">
        <v>33</v>
      </c>
      <c r="E411" s="5">
        <v>0.0</v>
      </c>
      <c r="F411" s="7">
        <v>0.0</v>
      </c>
      <c r="G411" s="8">
        <v>0.0</v>
      </c>
      <c r="H411" s="5">
        <v>0.0</v>
      </c>
      <c r="I411" s="5">
        <v>0.0</v>
      </c>
      <c r="J411" s="7">
        <v>0.0</v>
      </c>
      <c r="K411" s="7">
        <v>0.0</v>
      </c>
      <c r="L411" s="7">
        <f t="shared" si="1"/>
        <v>0</v>
      </c>
      <c r="M411" s="7">
        <f t="shared" si="2"/>
        <v>0</v>
      </c>
      <c r="N411" s="7">
        <f>MAX(0,M411*VLOOKUP(C411,'Таблица (Плотность нефти)'!$B$3:$C$10,2,FALSE)-R411)</f>
        <v>0</v>
      </c>
      <c r="O411" s="7">
        <f t="shared" si="3"/>
        <v>0</v>
      </c>
      <c r="P411" s="7">
        <f t="shared" si="4"/>
        <v>0</v>
      </c>
      <c r="Q411" s="17">
        <f t="shared" si="5"/>
        <v>0</v>
      </c>
      <c r="R411" s="7">
        <f t="shared" si="6"/>
        <v>0</v>
      </c>
      <c r="S411" s="17"/>
      <c r="T411" s="7"/>
    </row>
    <row r="412" ht="12.75" customHeight="1">
      <c r="B412" s="12">
        <v>43686.0</v>
      </c>
      <c r="C412" s="13" t="s">
        <v>32</v>
      </c>
      <c r="D412" s="13" t="s">
        <v>36</v>
      </c>
      <c r="E412" s="13">
        <v>24.0</v>
      </c>
      <c r="F412" s="14">
        <v>0.0</v>
      </c>
      <c r="G412" s="49">
        <v>0.0</v>
      </c>
      <c r="H412" s="13">
        <v>0.0</v>
      </c>
      <c r="I412" s="13">
        <v>0.0</v>
      </c>
      <c r="J412" s="14">
        <v>0.0</v>
      </c>
      <c r="K412" s="14">
        <v>0.0</v>
      </c>
      <c r="L412" s="14">
        <f t="shared" si="1"/>
        <v>0</v>
      </c>
      <c r="M412" s="14">
        <f t="shared" si="2"/>
        <v>0</v>
      </c>
      <c r="N412" s="14">
        <f>MAX(0,M412*VLOOKUP(C412,'Таблица (Плотность нефти)'!$B$3:$C$10,2,FALSE)-R412)</f>
        <v>0</v>
      </c>
      <c r="O412" s="14">
        <f t="shared" si="3"/>
        <v>0</v>
      </c>
      <c r="P412" s="14">
        <f t="shared" si="4"/>
        <v>0</v>
      </c>
      <c r="Q412" s="23">
        <f t="shared" si="5"/>
        <v>0</v>
      </c>
      <c r="R412" s="14">
        <f t="shared" si="6"/>
        <v>0</v>
      </c>
      <c r="S412" s="23"/>
      <c r="T412" s="14"/>
    </row>
    <row r="413" ht="12.75" customHeight="1">
      <c r="B413" s="12">
        <v>43686.0</v>
      </c>
      <c r="C413" s="13" t="s">
        <v>32</v>
      </c>
      <c r="D413" s="19" t="s">
        <v>40</v>
      </c>
      <c r="E413" s="19">
        <v>24.0</v>
      </c>
      <c r="F413" s="15">
        <v>15.540223927755688</v>
      </c>
      <c r="G413" s="20">
        <v>37.72602917076927</v>
      </c>
      <c r="H413" s="19">
        <v>0.0</v>
      </c>
      <c r="I413" s="19">
        <v>0.0</v>
      </c>
      <c r="J413" s="15">
        <v>10.59683108093695</v>
      </c>
      <c r="K413" s="15">
        <v>5.271610805747679</v>
      </c>
      <c r="L413" s="15">
        <f t="shared" si="1"/>
        <v>15.54022393</v>
      </c>
      <c r="M413" s="15">
        <f t="shared" si="2"/>
        <v>9.677514516</v>
      </c>
      <c r="N413" s="15">
        <f>MAX(0,M413*VLOOKUP(C413,'Таблица (Плотность нефти)'!$B$3:$C$10,2,FALSE)-R413)</f>
        <v>7.345233517</v>
      </c>
      <c r="O413" s="15">
        <f t="shared" si="3"/>
        <v>13.20794293</v>
      </c>
      <c r="P413" s="15">
        <f t="shared" si="4"/>
        <v>97.73713035</v>
      </c>
      <c r="Q413" s="30">
        <f t="shared" si="5"/>
        <v>0</v>
      </c>
      <c r="R413" s="15">
        <f t="shared" si="6"/>
        <v>0</v>
      </c>
      <c r="S413" s="30"/>
      <c r="T413" s="15"/>
    </row>
    <row r="414" ht="12.75" customHeight="1">
      <c r="B414" s="12">
        <v>43686.0</v>
      </c>
      <c r="C414" s="13" t="s">
        <v>32</v>
      </c>
      <c r="D414" s="19" t="s">
        <v>42</v>
      </c>
      <c r="E414" s="19">
        <v>0.0</v>
      </c>
      <c r="F414" s="15">
        <v>0.0</v>
      </c>
      <c r="G414" s="20">
        <v>0.0</v>
      </c>
      <c r="H414" s="19">
        <v>0.0</v>
      </c>
      <c r="I414" s="19">
        <v>0.0</v>
      </c>
      <c r="J414" s="15">
        <v>0.0</v>
      </c>
      <c r="K414" s="15">
        <v>0.0</v>
      </c>
      <c r="L414" s="15">
        <f t="shared" si="1"/>
        <v>0</v>
      </c>
      <c r="M414" s="15">
        <f t="shared" si="2"/>
        <v>0</v>
      </c>
      <c r="N414" s="15">
        <f>MAX(0,M414*VLOOKUP(C414,'Таблица (Плотность нефти)'!$B$3:$C$10,2,FALSE)-R414)</f>
        <v>0</v>
      </c>
      <c r="O414" s="15">
        <f t="shared" si="3"/>
        <v>0</v>
      </c>
      <c r="P414" s="15">
        <f t="shared" si="4"/>
        <v>0</v>
      </c>
      <c r="Q414" s="30">
        <f t="shared" si="5"/>
        <v>0</v>
      </c>
      <c r="R414" s="15">
        <f t="shared" si="6"/>
        <v>0</v>
      </c>
      <c r="S414" s="30"/>
      <c r="T414" s="15"/>
    </row>
    <row r="415" ht="12.75" customHeight="1">
      <c r="B415" s="12">
        <v>43686.0</v>
      </c>
      <c r="C415" s="13" t="s">
        <v>32</v>
      </c>
      <c r="D415" s="19" t="s">
        <v>43</v>
      </c>
      <c r="E415" s="19">
        <v>24.0</v>
      </c>
      <c r="F415" s="15">
        <v>3.1293036598844233</v>
      </c>
      <c r="G415" s="20">
        <v>38.12779672450624</v>
      </c>
      <c r="H415" s="19">
        <v>0.0</v>
      </c>
      <c r="I415" s="19">
        <v>0.0</v>
      </c>
      <c r="J415" s="15">
        <v>2.034699154863494</v>
      </c>
      <c r="K415" s="15">
        <v>0.9938515995502581</v>
      </c>
      <c r="L415" s="15">
        <f t="shared" si="1"/>
        <v>3.12930366</v>
      </c>
      <c r="M415" s="15">
        <f t="shared" si="2"/>
        <v>1.936169122</v>
      </c>
      <c r="N415" s="15">
        <f>MAX(0,M415*VLOOKUP(C415,'Таблица (Плотность нефти)'!$B$3:$C$10,2,FALSE)-R415)</f>
        <v>1.469552363</v>
      </c>
      <c r="O415" s="15">
        <f t="shared" si="3"/>
        <v>2.662686902</v>
      </c>
      <c r="P415" s="15">
        <f t="shared" si="4"/>
        <v>19.68112951</v>
      </c>
      <c r="Q415" s="30">
        <f t="shared" si="5"/>
        <v>0</v>
      </c>
      <c r="R415" s="15">
        <f t="shared" si="6"/>
        <v>0</v>
      </c>
      <c r="S415" s="30"/>
      <c r="T415" s="15"/>
    </row>
    <row r="416" ht="12.75" customHeight="1">
      <c r="B416" s="12">
        <v>43686.0</v>
      </c>
      <c r="C416" s="13" t="s">
        <v>32</v>
      </c>
      <c r="D416" s="19" t="s">
        <v>44</v>
      </c>
      <c r="E416" s="19">
        <v>24.0</v>
      </c>
      <c r="F416" s="15">
        <v>4.136799521858505</v>
      </c>
      <c r="G416" s="20">
        <v>38.93133183198018</v>
      </c>
      <c r="H416" s="19">
        <v>0.0</v>
      </c>
      <c r="I416" s="19">
        <v>0.0</v>
      </c>
      <c r="J416" s="15">
        <v>2.7007414829336467</v>
      </c>
      <c r="K416" s="15">
        <v>1.3144340622577921</v>
      </c>
      <c r="L416" s="15">
        <f t="shared" si="1"/>
        <v>4.136799522</v>
      </c>
      <c r="M416" s="15">
        <f t="shared" si="2"/>
        <v>2.526288373</v>
      </c>
      <c r="N416" s="15">
        <f>MAX(0,M416*VLOOKUP(C416,'Таблица (Плотность нефти)'!$B$3:$C$10,2,FALSE)-R416)</f>
        <v>1.917452875</v>
      </c>
      <c r="O416" s="15">
        <f t="shared" si="3"/>
        <v>3.527964024</v>
      </c>
      <c r="P416" s="15">
        <f t="shared" si="4"/>
        <v>26.01757323</v>
      </c>
      <c r="Q416" s="30">
        <f t="shared" si="5"/>
        <v>0</v>
      </c>
      <c r="R416" s="15">
        <f t="shared" si="6"/>
        <v>0</v>
      </c>
      <c r="S416" s="30"/>
      <c r="T416" s="15"/>
    </row>
    <row r="417" ht="12.75" customHeight="1">
      <c r="B417" s="12">
        <v>43686.0</v>
      </c>
      <c r="C417" s="13" t="s">
        <v>32</v>
      </c>
      <c r="D417" s="19" t="s">
        <v>45</v>
      </c>
      <c r="E417" s="19">
        <v>0.0</v>
      </c>
      <c r="F417" s="15">
        <v>0.0</v>
      </c>
      <c r="G417" s="20">
        <v>0.0</v>
      </c>
      <c r="H417" s="19">
        <v>0.0</v>
      </c>
      <c r="I417" s="19">
        <v>0.0</v>
      </c>
      <c r="J417" s="15">
        <v>0.0</v>
      </c>
      <c r="K417" s="15">
        <v>0.0</v>
      </c>
      <c r="L417" s="15">
        <f t="shared" si="1"/>
        <v>0</v>
      </c>
      <c r="M417" s="15">
        <f t="shared" si="2"/>
        <v>0</v>
      </c>
      <c r="N417" s="15">
        <f>MAX(0,M417*VLOOKUP(C417,'Таблица (Плотность нефти)'!$B$3:$C$10,2,FALSE)-R417)</f>
        <v>0</v>
      </c>
      <c r="O417" s="15">
        <f t="shared" si="3"/>
        <v>0</v>
      </c>
      <c r="P417" s="15">
        <f t="shared" si="4"/>
        <v>0</v>
      </c>
      <c r="Q417" s="30">
        <f t="shared" si="5"/>
        <v>0</v>
      </c>
      <c r="R417" s="15">
        <f t="shared" si="6"/>
        <v>0</v>
      </c>
      <c r="S417" s="30"/>
      <c r="T417" s="15"/>
    </row>
    <row r="418" ht="12.75" customHeight="1">
      <c r="B418" s="12">
        <v>43686.0</v>
      </c>
      <c r="C418" s="13" t="s">
        <v>32</v>
      </c>
      <c r="D418" s="19" t="s">
        <v>46</v>
      </c>
      <c r="E418" s="19">
        <v>0.0</v>
      </c>
      <c r="F418" s="15">
        <v>0.0</v>
      </c>
      <c r="G418" s="20">
        <v>0.0</v>
      </c>
      <c r="H418" s="19">
        <v>0.0</v>
      </c>
      <c r="I418" s="19">
        <v>0.0</v>
      </c>
      <c r="J418" s="15">
        <v>0.0</v>
      </c>
      <c r="K418" s="15">
        <v>0.0</v>
      </c>
      <c r="L418" s="15">
        <f t="shared" si="1"/>
        <v>0</v>
      </c>
      <c r="M418" s="15">
        <f t="shared" si="2"/>
        <v>0</v>
      </c>
      <c r="N418" s="15">
        <f>MAX(0,M418*VLOOKUP(C418,'Таблица (Плотность нефти)'!$B$3:$C$10,2,FALSE)-R418)</f>
        <v>0</v>
      </c>
      <c r="O418" s="15">
        <f t="shared" si="3"/>
        <v>0</v>
      </c>
      <c r="P418" s="15">
        <f t="shared" si="4"/>
        <v>0</v>
      </c>
      <c r="Q418" s="30">
        <f t="shared" si="5"/>
        <v>0</v>
      </c>
      <c r="R418" s="15">
        <f t="shared" si="6"/>
        <v>0</v>
      </c>
      <c r="S418" s="30"/>
      <c r="T418" s="15"/>
    </row>
    <row r="419" ht="12.75" customHeight="1">
      <c r="B419" s="12">
        <v>43686.0</v>
      </c>
      <c r="C419" s="19" t="s">
        <v>34</v>
      </c>
      <c r="D419" s="19" t="s">
        <v>47</v>
      </c>
      <c r="E419" s="19">
        <v>0.0</v>
      </c>
      <c r="F419" s="15">
        <v>0.0</v>
      </c>
      <c r="G419" s="20">
        <v>0.0</v>
      </c>
      <c r="H419" s="19">
        <v>0.0</v>
      </c>
      <c r="I419" s="19">
        <v>0.0</v>
      </c>
      <c r="J419" s="15">
        <v>0.0</v>
      </c>
      <c r="K419" s="15">
        <v>0.0</v>
      </c>
      <c r="L419" s="15">
        <f t="shared" si="1"/>
        <v>0</v>
      </c>
      <c r="M419" s="15">
        <f t="shared" si="2"/>
        <v>0</v>
      </c>
      <c r="N419" s="15">
        <f>MAX(0,M419*VLOOKUP(C419,'Таблица (Плотность нефти)'!$B$3:$C$10,2,FALSE)-R419)</f>
        <v>0</v>
      </c>
      <c r="O419" s="15">
        <f t="shared" si="3"/>
        <v>0</v>
      </c>
      <c r="P419" s="15">
        <f t="shared" si="4"/>
        <v>0</v>
      </c>
      <c r="Q419" s="15">
        <f t="shared" si="5"/>
        <v>0</v>
      </c>
      <c r="R419" s="15">
        <f t="shared" si="6"/>
        <v>0</v>
      </c>
      <c r="S419" s="15"/>
      <c r="T419" s="15"/>
    </row>
    <row r="420" ht="12.75" customHeight="1">
      <c r="B420" s="12">
        <v>43686.0</v>
      </c>
      <c r="C420" s="19" t="s">
        <v>35</v>
      </c>
      <c r="D420" s="19" t="s">
        <v>48</v>
      </c>
      <c r="E420" s="19">
        <v>24.0</v>
      </c>
      <c r="F420" s="15">
        <v>13.31620831758986</v>
      </c>
      <c r="G420" s="20">
        <v>27.086948822383583</v>
      </c>
      <c r="H420" s="19">
        <v>0.0</v>
      </c>
      <c r="I420" s="19">
        <v>0.0</v>
      </c>
      <c r="J420" s="15">
        <v>9.249822101489116</v>
      </c>
      <c r="K420" s="15">
        <v>6.035673339872731</v>
      </c>
      <c r="L420" s="15">
        <f t="shared" si="1"/>
        <v>13.31620832</v>
      </c>
      <c r="M420" s="15">
        <f t="shared" si="2"/>
        <v>9.709253786</v>
      </c>
      <c r="N420" s="15">
        <f>MAX(0,M420*VLOOKUP(C420,'Таблица (Плотность нефти)'!$B$3:$C$10,2,FALSE)-R420)</f>
        <v>7.806240044</v>
      </c>
      <c r="O420" s="15">
        <f t="shared" si="3"/>
        <v>11.41319458</v>
      </c>
      <c r="P420" s="15">
        <f t="shared" si="4"/>
        <v>83.74962897</v>
      </c>
      <c r="Q420" s="38">
        <f t="shared" si="5"/>
        <v>0</v>
      </c>
      <c r="R420" s="15">
        <f t="shared" si="6"/>
        <v>0</v>
      </c>
      <c r="S420" s="38"/>
      <c r="T420" s="15"/>
    </row>
    <row r="421" ht="12.75" customHeight="1">
      <c r="B421" s="12">
        <v>43686.0</v>
      </c>
      <c r="C421" s="19" t="s">
        <v>35</v>
      </c>
      <c r="D421" s="19" t="s">
        <v>49</v>
      </c>
      <c r="E421" s="19">
        <v>24.0</v>
      </c>
      <c r="F421" s="15">
        <v>8.834029554888588</v>
      </c>
      <c r="G421" s="20">
        <v>25.97093273293027</v>
      </c>
      <c r="H421" s="19">
        <v>0.0</v>
      </c>
      <c r="I421" s="19">
        <v>0.0</v>
      </c>
      <c r="J421" s="15">
        <v>7.942494796291573</v>
      </c>
      <c r="K421" s="15">
        <v>5.279965072274945</v>
      </c>
      <c r="L421" s="15">
        <f t="shared" si="1"/>
        <v>8.834029555</v>
      </c>
      <c r="M421" s="15">
        <f t="shared" si="2"/>
        <v>6.539749682</v>
      </c>
      <c r="N421" s="15">
        <f>MAX(0,M421*VLOOKUP(C421,'Таблица (Плотность нефти)'!$B$3:$C$10,2,FALSE)-R421)</f>
        <v>5.257958744</v>
      </c>
      <c r="O421" s="15">
        <f t="shared" si="3"/>
        <v>7.552238617</v>
      </c>
      <c r="P421" s="15">
        <f t="shared" si="4"/>
        <v>55.55986208</v>
      </c>
      <c r="Q421" s="15">
        <f t="shared" si="5"/>
        <v>0</v>
      </c>
      <c r="R421" s="15">
        <f t="shared" si="6"/>
        <v>0</v>
      </c>
      <c r="S421" s="15"/>
      <c r="T421" s="15"/>
    </row>
    <row r="422" ht="12.75" customHeight="1">
      <c r="B422" s="12">
        <v>43686.0</v>
      </c>
      <c r="C422" s="19" t="s">
        <v>35</v>
      </c>
      <c r="D422" s="19" t="s">
        <v>50</v>
      </c>
      <c r="E422" s="19">
        <v>24.0</v>
      </c>
      <c r="F422" s="15">
        <v>30.7605208750508</v>
      </c>
      <c r="G422" s="20">
        <v>25.59892736977917</v>
      </c>
      <c r="H422" s="19">
        <v>0.0</v>
      </c>
      <c r="I422" s="19">
        <v>0.0</v>
      </c>
      <c r="J422" s="15">
        <v>21.86143418171704</v>
      </c>
      <c r="K422" s="15">
        <v>14.424796219975049</v>
      </c>
      <c r="L422" s="15">
        <f t="shared" si="1"/>
        <v>30.76052088</v>
      </c>
      <c r="M422" s="15">
        <f t="shared" si="2"/>
        <v>22.88615748</v>
      </c>
      <c r="N422" s="15">
        <f>MAX(0,M422*VLOOKUP(C422,'Таблица (Плотность нефти)'!$B$3:$C$10,2,FALSE)-R422)</f>
        <v>18.40047061</v>
      </c>
      <c r="O422" s="15">
        <f t="shared" si="3"/>
        <v>26.27483401</v>
      </c>
      <c r="P422" s="15">
        <f t="shared" si="4"/>
        <v>193.4621439</v>
      </c>
      <c r="Q422" s="15">
        <f t="shared" si="5"/>
        <v>0</v>
      </c>
      <c r="R422" s="15">
        <f t="shared" si="6"/>
        <v>0</v>
      </c>
      <c r="S422" s="15"/>
      <c r="T422" s="15"/>
    </row>
    <row r="423" ht="12.75" customHeight="1">
      <c r="B423" s="12">
        <v>43686.0</v>
      </c>
      <c r="C423" s="19" t="s">
        <v>35</v>
      </c>
      <c r="D423" s="19" t="s">
        <v>51</v>
      </c>
      <c r="E423" s="19">
        <v>0.0</v>
      </c>
      <c r="F423" s="15">
        <v>0.0</v>
      </c>
      <c r="G423" s="20">
        <v>0.0</v>
      </c>
      <c r="H423" s="19">
        <v>0.0</v>
      </c>
      <c r="I423" s="19">
        <v>0.0</v>
      </c>
      <c r="J423" s="15">
        <v>0.0</v>
      </c>
      <c r="K423" s="15">
        <v>0.0</v>
      </c>
      <c r="L423" s="15">
        <f t="shared" si="1"/>
        <v>0</v>
      </c>
      <c r="M423" s="15">
        <f t="shared" si="2"/>
        <v>0</v>
      </c>
      <c r="N423" s="15">
        <f>MAX(0,M423*VLOOKUP(C423,'Таблица (Плотность нефти)'!$B$3:$C$10,2,FALSE)-R423)</f>
        <v>0</v>
      </c>
      <c r="O423" s="15">
        <f t="shared" si="3"/>
        <v>0</v>
      </c>
      <c r="P423" s="15">
        <f t="shared" si="4"/>
        <v>0</v>
      </c>
      <c r="Q423" s="15">
        <f t="shared" si="5"/>
        <v>0</v>
      </c>
      <c r="R423" s="15">
        <f t="shared" si="6"/>
        <v>0</v>
      </c>
      <c r="S423" s="15"/>
      <c r="T423" s="15"/>
    </row>
    <row r="424" ht="12.75" customHeight="1">
      <c r="B424" s="12">
        <v>43686.0</v>
      </c>
      <c r="C424" s="19" t="s">
        <v>35</v>
      </c>
      <c r="D424" s="19" t="s">
        <v>52</v>
      </c>
      <c r="E424" s="19">
        <v>0.0</v>
      </c>
      <c r="F424" s="15">
        <v>0.0</v>
      </c>
      <c r="G424" s="20">
        <v>0.0</v>
      </c>
      <c r="H424" s="19">
        <v>0.0</v>
      </c>
      <c r="I424" s="19">
        <v>0.0</v>
      </c>
      <c r="J424" s="15">
        <v>0.0</v>
      </c>
      <c r="K424" s="15">
        <v>0.0</v>
      </c>
      <c r="L424" s="15">
        <f t="shared" si="1"/>
        <v>0</v>
      </c>
      <c r="M424" s="15">
        <f t="shared" si="2"/>
        <v>0</v>
      </c>
      <c r="N424" s="15">
        <f>MAX(0,M424*VLOOKUP(C424,'Таблица (Плотность нефти)'!$B$3:$C$10,2,FALSE)-R424)</f>
        <v>0</v>
      </c>
      <c r="O424" s="15">
        <f t="shared" si="3"/>
        <v>0</v>
      </c>
      <c r="P424" s="15">
        <f t="shared" si="4"/>
        <v>0</v>
      </c>
      <c r="Q424" s="15">
        <f t="shared" si="5"/>
        <v>0</v>
      </c>
      <c r="R424" s="15">
        <f t="shared" si="6"/>
        <v>0</v>
      </c>
      <c r="S424" s="15"/>
      <c r="T424" s="15"/>
    </row>
    <row r="425" ht="12.75" customHeight="1">
      <c r="B425" s="12">
        <v>43686.0</v>
      </c>
      <c r="C425" s="19" t="s">
        <v>35</v>
      </c>
      <c r="D425" s="19" t="s">
        <v>53</v>
      </c>
      <c r="E425" s="19">
        <v>24.0</v>
      </c>
      <c r="F425" s="15">
        <v>21.623056813930607</v>
      </c>
      <c r="G425" s="20">
        <v>31.03020567178527</v>
      </c>
      <c r="H425" s="19">
        <v>0.0</v>
      </c>
      <c r="I425" s="19">
        <v>0.0</v>
      </c>
      <c r="J425" s="15">
        <v>16.425815526884865</v>
      </c>
      <c r="K425" s="15">
        <v>9.980297532068546</v>
      </c>
      <c r="L425" s="15">
        <f t="shared" si="1"/>
        <v>21.62305681</v>
      </c>
      <c r="M425" s="15">
        <f t="shared" si="2"/>
        <v>14.91337781</v>
      </c>
      <c r="N425" s="15">
        <f>MAX(0,M425*VLOOKUP(C425,'Таблица (Плотность нефти)'!$B$3:$C$10,2,FALSE)-R425)</f>
        <v>11.99035576</v>
      </c>
      <c r="O425" s="15">
        <f t="shared" si="3"/>
        <v>18.70003476</v>
      </c>
      <c r="P425" s="15">
        <f t="shared" si="4"/>
        <v>135.9938912</v>
      </c>
      <c r="Q425" s="15">
        <f t="shared" si="5"/>
        <v>0</v>
      </c>
      <c r="R425" s="15">
        <f t="shared" si="6"/>
        <v>0</v>
      </c>
      <c r="S425" s="15"/>
      <c r="T425" s="15"/>
    </row>
    <row r="426" ht="12.75" customHeight="1">
      <c r="B426" s="12">
        <v>43686.0</v>
      </c>
      <c r="C426" s="19" t="s">
        <v>35</v>
      </c>
      <c r="D426" s="19" t="s">
        <v>54</v>
      </c>
      <c r="E426" s="19">
        <v>0.0</v>
      </c>
      <c r="F426" s="15">
        <v>0.0</v>
      </c>
      <c r="G426" s="20">
        <v>0.0</v>
      </c>
      <c r="H426" s="19">
        <v>0.0</v>
      </c>
      <c r="I426" s="19">
        <v>0.0</v>
      </c>
      <c r="J426" s="15">
        <v>0.0</v>
      </c>
      <c r="K426" s="15">
        <v>0.0</v>
      </c>
      <c r="L426" s="15">
        <f t="shared" si="1"/>
        <v>0</v>
      </c>
      <c r="M426" s="15">
        <f t="shared" si="2"/>
        <v>0</v>
      </c>
      <c r="N426" s="15">
        <f>MAX(0,M426*VLOOKUP(C426,'Таблица (Плотность нефти)'!$B$3:$C$10,2,FALSE)-R426)</f>
        <v>0</v>
      </c>
      <c r="O426" s="15">
        <f t="shared" si="3"/>
        <v>0</v>
      </c>
      <c r="P426" s="15">
        <f t="shared" si="4"/>
        <v>0</v>
      </c>
      <c r="Q426" s="15">
        <f t="shared" si="5"/>
        <v>0</v>
      </c>
      <c r="R426" s="15">
        <f t="shared" si="6"/>
        <v>0</v>
      </c>
      <c r="S426" s="15"/>
      <c r="T426" s="15"/>
    </row>
    <row r="427" ht="12.75" customHeight="1">
      <c r="B427" s="12">
        <v>43686.0</v>
      </c>
      <c r="C427" s="19" t="s">
        <v>35</v>
      </c>
      <c r="D427" s="19" t="s">
        <v>55</v>
      </c>
      <c r="E427" s="19">
        <v>24.0</v>
      </c>
      <c r="F427" s="15">
        <v>12.43614055167429</v>
      </c>
      <c r="G427" s="20">
        <v>28.128563839206667</v>
      </c>
      <c r="H427" s="19">
        <v>0.0</v>
      </c>
      <c r="I427" s="19">
        <v>0.0</v>
      </c>
      <c r="J427" s="15">
        <v>10.424538571983168</v>
      </c>
      <c r="K427" s="15">
        <v>6.665201892206188</v>
      </c>
      <c r="L427" s="15">
        <f t="shared" si="1"/>
        <v>12.43614055</v>
      </c>
      <c r="M427" s="15">
        <f t="shared" si="2"/>
        <v>8.938032817</v>
      </c>
      <c r="N427" s="15">
        <f>MAX(0,M427*VLOOKUP(C427,'Таблица (Плотность нефти)'!$B$3:$C$10,2,FALSE)-R427)</f>
        <v>7.186178385</v>
      </c>
      <c r="O427" s="15">
        <f t="shared" si="3"/>
        <v>10.68428612</v>
      </c>
      <c r="P427" s="15">
        <f t="shared" si="4"/>
        <v>78.21461877</v>
      </c>
      <c r="Q427" s="15">
        <f t="shared" si="5"/>
        <v>0</v>
      </c>
      <c r="R427" s="15">
        <f t="shared" si="6"/>
        <v>0</v>
      </c>
      <c r="S427" s="15"/>
      <c r="T427" s="15"/>
    </row>
    <row r="428" ht="12.75" customHeight="1">
      <c r="B428" s="12">
        <v>43686.0</v>
      </c>
      <c r="C428" s="19" t="s">
        <v>35</v>
      </c>
      <c r="D428" s="19" t="s">
        <v>56</v>
      </c>
      <c r="E428" s="19">
        <v>24.0</v>
      </c>
      <c r="F428" s="15">
        <v>10.609526764798357</v>
      </c>
      <c r="G428" s="20">
        <v>27.682157403425343</v>
      </c>
      <c r="H428" s="19">
        <v>0.0</v>
      </c>
      <c r="I428" s="19">
        <v>0.0</v>
      </c>
      <c r="J428" s="15">
        <v>10.149026526278004</v>
      </c>
      <c r="K428" s="15">
        <v>6.486176228705273</v>
      </c>
      <c r="L428" s="15">
        <f t="shared" si="1"/>
        <v>10.60952676</v>
      </c>
      <c r="M428" s="15">
        <f t="shared" si="2"/>
        <v>7.672580866</v>
      </c>
      <c r="N428" s="15">
        <f>MAX(0,M428*VLOOKUP(C428,'Таблица (Плотность нефти)'!$B$3:$C$10,2,FALSE)-R428)</f>
        <v>6.168755016</v>
      </c>
      <c r="O428" s="15">
        <f t="shared" si="3"/>
        <v>9.105700915</v>
      </c>
      <c r="P428" s="15">
        <f t="shared" si="4"/>
        <v>66.72649668</v>
      </c>
      <c r="Q428" s="15">
        <f t="shared" si="5"/>
        <v>0</v>
      </c>
      <c r="R428" s="15">
        <f t="shared" si="6"/>
        <v>0</v>
      </c>
      <c r="S428" s="15"/>
      <c r="T428" s="15"/>
    </row>
    <row r="429" ht="12.75" customHeight="1">
      <c r="B429" s="12">
        <v>43686.0</v>
      </c>
      <c r="C429" s="19" t="s">
        <v>35</v>
      </c>
      <c r="D429" s="19" t="s">
        <v>57</v>
      </c>
      <c r="E429" s="19">
        <v>0.0</v>
      </c>
      <c r="F429" s="15">
        <v>0.0</v>
      </c>
      <c r="G429" s="20">
        <v>0.0</v>
      </c>
      <c r="H429" s="19">
        <v>0.0</v>
      </c>
      <c r="I429" s="19">
        <v>0.0</v>
      </c>
      <c r="J429" s="15">
        <v>0.0</v>
      </c>
      <c r="K429" s="15">
        <v>0.0</v>
      </c>
      <c r="L429" s="15">
        <f t="shared" si="1"/>
        <v>0</v>
      </c>
      <c r="M429" s="15">
        <f t="shared" si="2"/>
        <v>0</v>
      </c>
      <c r="N429" s="15">
        <f>MAX(0,M429*VLOOKUP(C429,'Таблица (Плотность нефти)'!$B$3:$C$10,2,FALSE)-R429)</f>
        <v>0</v>
      </c>
      <c r="O429" s="15">
        <f t="shared" si="3"/>
        <v>0</v>
      </c>
      <c r="P429" s="15">
        <f t="shared" si="4"/>
        <v>0</v>
      </c>
      <c r="Q429" s="15">
        <f t="shared" si="5"/>
        <v>0</v>
      </c>
      <c r="R429" s="15">
        <f t="shared" si="6"/>
        <v>0</v>
      </c>
      <c r="S429" s="15"/>
      <c r="T429" s="15"/>
    </row>
    <row r="430" ht="12.75" customHeight="1">
      <c r="B430" s="12">
        <v>43686.0</v>
      </c>
      <c r="C430" s="19" t="s">
        <v>37</v>
      </c>
      <c r="D430" s="19" t="s">
        <v>58</v>
      </c>
      <c r="E430" s="19">
        <v>0.0</v>
      </c>
      <c r="F430" s="15">
        <v>0.0</v>
      </c>
      <c r="G430" s="20">
        <v>0.0</v>
      </c>
      <c r="H430" s="19">
        <v>0.0</v>
      </c>
      <c r="I430" s="19">
        <v>0.0</v>
      </c>
      <c r="J430" s="15">
        <v>0.0</v>
      </c>
      <c r="K430" s="15">
        <v>0.0</v>
      </c>
      <c r="L430" s="15">
        <f t="shared" si="1"/>
        <v>0</v>
      </c>
      <c r="M430" s="15">
        <f t="shared" si="2"/>
        <v>0</v>
      </c>
      <c r="N430" s="15">
        <f>MAX(0,M430*VLOOKUP(C430,'Таблица (Плотность нефти)'!$B$3:$C$10,2,FALSE)-R430)</f>
        <v>0</v>
      </c>
      <c r="O430" s="15">
        <f t="shared" si="3"/>
        <v>0</v>
      </c>
      <c r="P430" s="15">
        <f t="shared" si="4"/>
        <v>0</v>
      </c>
      <c r="Q430" s="15">
        <f t="shared" si="5"/>
        <v>0</v>
      </c>
      <c r="R430" s="15">
        <f t="shared" si="6"/>
        <v>0</v>
      </c>
      <c r="S430" s="15"/>
      <c r="T430" s="15"/>
    </row>
    <row r="431" ht="12.75" customHeight="1">
      <c r="B431" s="12">
        <v>43686.0</v>
      </c>
      <c r="C431" s="19" t="s">
        <v>37</v>
      </c>
      <c r="D431" s="19" t="s">
        <v>59</v>
      </c>
      <c r="E431" s="19">
        <v>0.0</v>
      </c>
      <c r="F431" s="15">
        <v>0.0</v>
      </c>
      <c r="G431" s="20">
        <v>0.0</v>
      </c>
      <c r="H431" s="19">
        <v>0.0</v>
      </c>
      <c r="I431" s="19">
        <v>0.0</v>
      </c>
      <c r="J431" s="15">
        <v>0.0</v>
      </c>
      <c r="K431" s="15">
        <v>0.0</v>
      </c>
      <c r="L431" s="15">
        <f t="shared" si="1"/>
        <v>0</v>
      </c>
      <c r="M431" s="15">
        <f t="shared" si="2"/>
        <v>0</v>
      </c>
      <c r="N431" s="15">
        <f>MAX(0,M431*VLOOKUP(C431,'Таблица (Плотность нефти)'!$B$3:$C$10,2,FALSE)-R431)</f>
        <v>0</v>
      </c>
      <c r="O431" s="15">
        <f t="shared" si="3"/>
        <v>0</v>
      </c>
      <c r="P431" s="15">
        <f t="shared" si="4"/>
        <v>0</v>
      </c>
      <c r="Q431" s="15">
        <f t="shared" si="5"/>
        <v>0</v>
      </c>
      <c r="R431" s="15">
        <f t="shared" si="6"/>
        <v>0</v>
      </c>
      <c r="S431" s="15"/>
      <c r="T431" s="15"/>
    </row>
    <row r="432" ht="12.75" customHeight="1">
      <c r="B432" s="12">
        <v>43686.0</v>
      </c>
      <c r="C432" s="19" t="s">
        <v>37</v>
      </c>
      <c r="D432" s="19" t="s">
        <v>60</v>
      </c>
      <c r="E432" s="19">
        <v>0.0</v>
      </c>
      <c r="F432" s="15">
        <v>0.0</v>
      </c>
      <c r="G432" s="20">
        <v>0.0</v>
      </c>
      <c r="H432" s="19">
        <v>0.0</v>
      </c>
      <c r="I432" s="19">
        <v>0.0</v>
      </c>
      <c r="J432" s="15">
        <v>0.0</v>
      </c>
      <c r="K432" s="15">
        <v>0.0</v>
      </c>
      <c r="L432" s="15">
        <f t="shared" si="1"/>
        <v>0</v>
      </c>
      <c r="M432" s="15">
        <f t="shared" si="2"/>
        <v>0</v>
      </c>
      <c r="N432" s="15">
        <f>MAX(0,M432*VLOOKUP(C432,'Таблица (Плотность нефти)'!$B$3:$C$10,2,FALSE)-R432)</f>
        <v>0</v>
      </c>
      <c r="O432" s="15">
        <f t="shared" si="3"/>
        <v>0</v>
      </c>
      <c r="P432" s="15">
        <f t="shared" si="4"/>
        <v>0</v>
      </c>
      <c r="Q432" s="15">
        <f t="shared" si="5"/>
        <v>0</v>
      </c>
      <c r="R432" s="15">
        <f t="shared" si="6"/>
        <v>0</v>
      </c>
      <c r="S432" s="15"/>
      <c r="T432" s="15"/>
    </row>
    <row r="433" ht="12.75" customHeight="1">
      <c r="B433" s="12">
        <v>43686.0</v>
      </c>
      <c r="C433" s="19" t="s">
        <v>37</v>
      </c>
      <c r="D433" s="19" t="s">
        <v>61</v>
      </c>
      <c r="E433" s="19">
        <v>0.0</v>
      </c>
      <c r="F433" s="15">
        <v>0.0</v>
      </c>
      <c r="G433" s="20">
        <v>0.0</v>
      </c>
      <c r="H433" s="19">
        <v>0.0</v>
      </c>
      <c r="I433" s="19">
        <v>0.0</v>
      </c>
      <c r="J433" s="15">
        <v>0.0</v>
      </c>
      <c r="K433" s="15">
        <v>0.0</v>
      </c>
      <c r="L433" s="15">
        <f t="shared" si="1"/>
        <v>0</v>
      </c>
      <c r="M433" s="15">
        <f t="shared" si="2"/>
        <v>0</v>
      </c>
      <c r="N433" s="15">
        <f>MAX(0,M433*VLOOKUP(C433,'Таблица (Плотность нефти)'!$B$3:$C$10,2,FALSE)-R433)</f>
        <v>0</v>
      </c>
      <c r="O433" s="15">
        <f t="shared" si="3"/>
        <v>0</v>
      </c>
      <c r="P433" s="15">
        <f t="shared" si="4"/>
        <v>0</v>
      </c>
      <c r="Q433" s="15">
        <f t="shared" si="5"/>
        <v>0</v>
      </c>
      <c r="R433" s="15">
        <f t="shared" si="6"/>
        <v>0</v>
      </c>
      <c r="S433" s="15"/>
      <c r="T433" s="15"/>
    </row>
    <row r="434" ht="12.75" customHeight="1">
      <c r="B434" s="12">
        <v>43686.0</v>
      </c>
      <c r="C434" s="19" t="s">
        <v>38</v>
      </c>
      <c r="D434" s="19" t="s">
        <v>62</v>
      </c>
      <c r="E434" s="19">
        <v>0.0</v>
      </c>
      <c r="F434" s="15">
        <v>0.0</v>
      </c>
      <c r="G434" s="20">
        <v>0.0</v>
      </c>
      <c r="H434" s="19">
        <v>0.0</v>
      </c>
      <c r="I434" s="19">
        <v>0.0</v>
      </c>
      <c r="J434" s="15">
        <v>0.0</v>
      </c>
      <c r="K434" s="15">
        <v>0.0</v>
      </c>
      <c r="L434" s="15">
        <f t="shared" si="1"/>
        <v>0</v>
      </c>
      <c r="M434" s="15">
        <f t="shared" si="2"/>
        <v>0</v>
      </c>
      <c r="N434" s="15">
        <f>MAX(0,M434*VLOOKUP(C434,'Таблица (Плотность нефти)'!$B$3:$C$10,2,FALSE)-R434)</f>
        <v>0</v>
      </c>
      <c r="O434" s="15">
        <f t="shared" si="3"/>
        <v>0</v>
      </c>
      <c r="P434" s="15">
        <f t="shared" si="4"/>
        <v>0</v>
      </c>
      <c r="Q434" s="15">
        <f t="shared" si="5"/>
        <v>0</v>
      </c>
      <c r="R434" s="15">
        <f t="shared" si="6"/>
        <v>0</v>
      </c>
      <c r="S434" s="15"/>
      <c r="T434" s="15"/>
    </row>
    <row r="435" ht="12.75" customHeight="1">
      <c r="B435" s="12">
        <v>43686.0</v>
      </c>
      <c r="C435" s="19" t="s">
        <v>38</v>
      </c>
      <c r="D435" s="19" t="s">
        <v>63</v>
      </c>
      <c r="E435" s="19">
        <v>0.0</v>
      </c>
      <c r="F435" s="15">
        <v>0.0</v>
      </c>
      <c r="G435" s="20">
        <v>0.0</v>
      </c>
      <c r="H435" s="19">
        <v>0.0</v>
      </c>
      <c r="I435" s="19">
        <v>0.0</v>
      </c>
      <c r="J435" s="15">
        <v>0.0</v>
      </c>
      <c r="K435" s="15">
        <v>0.0</v>
      </c>
      <c r="L435" s="15">
        <f t="shared" si="1"/>
        <v>0</v>
      </c>
      <c r="M435" s="15">
        <f t="shared" si="2"/>
        <v>0</v>
      </c>
      <c r="N435" s="15">
        <f>MAX(0,M435*VLOOKUP(C435,'Таблица (Плотность нефти)'!$B$3:$C$10,2,FALSE)-R435)</f>
        <v>0</v>
      </c>
      <c r="O435" s="15">
        <f t="shared" si="3"/>
        <v>0</v>
      </c>
      <c r="P435" s="15">
        <f t="shared" si="4"/>
        <v>0</v>
      </c>
      <c r="Q435" s="15">
        <f t="shared" si="5"/>
        <v>0</v>
      </c>
      <c r="R435" s="15">
        <f t="shared" si="6"/>
        <v>0</v>
      </c>
      <c r="S435" s="15"/>
      <c r="T435" s="15"/>
    </row>
    <row r="436" ht="12.75" customHeight="1">
      <c r="B436" s="12">
        <v>43686.0</v>
      </c>
      <c r="C436" s="19" t="s">
        <v>38</v>
      </c>
      <c r="D436" s="19" t="s">
        <v>64</v>
      </c>
      <c r="E436" s="19">
        <v>0.0</v>
      </c>
      <c r="F436" s="15">
        <v>0.0</v>
      </c>
      <c r="G436" s="20">
        <v>0.0</v>
      </c>
      <c r="H436" s="19">
        <v>0.0</v>
      </c>
      <c r="I436" s="19">
        <v>0.0</v>
      </c>
      <c r="J436" s="15">
        <v>0.0</v>
      </c>
      <c r="K436" s="15">
        <v>0.0</v>
      </c>
      <c r="L436" s="15">
        <f t="shared" si="1"/>
        <v>0</v>
      </c>
      <c r="M436" s="15">
        <f t="shared" si="2"/>
        <v>0</v>
      </c>
      <c r="N436" s="15">
        <f>MAX(0,M436*VLOOKUP(C436,'Таблица (Плотность нефти)'!$B$3:$C$10,2,FALSE)-R436)</f>
        <v>0</v>
      </c>
      <c r="O436" s="15">
        <f t="shared" si="3"/>
        <v>0</v>
      </c>
      <c r="P436" s="15">
        <f t="shared" si="4"/>
        <v>0</v>
      </c>
      <c r="Q436" s="15">
        <f t="shared" si="5"/>
        <v>0</v>
      </c>
      <c r="R436" s="15">
        <f t="shared" si="6"/>
        <v>0</v>
      </c>
      <c r="S436" s="15"/>
      <c r="T436" s="15"/>
    </row>
    <row r="437" ht="12.75" customHeight="1">
      <c r="B437" s="12">
        <v>43686.0</v>
      </c>
      <c r="C437" s="19" t="s">
        <v>39</v>
      </c>
      <c r="D437" s="19" t="s">
        <v>65</v>
      </c>
      <c r="E437" s="19">
        <v>0.0</v>
      </c>
      <c r="F437" s="15">
        <v>0.0</v>
      </c>
      <c r="G437" s="20">
        <v>0.0</v>
      </c>
      <c r="H437" s="19">
        <v>0.0</v>
      </c>
      <c r="I437" s="19">
        <v>0.0</v>
      </c>
      <c r="J437" s="15">
        <v>0.0</v>
      </c>
      <c r="K437" s="15">
        <v>0.0</v>
      </c>
      <c r="L437" s="15">
        <f t="shared" si="1"/>
        <v>0</v>
      </c>
      <c r="M437" s="15">
        <f t="shared" si="2"/>
        <v>0</v>
      </c>
      <c r="N437" s="15">
        <f>MAX(0,M437*VLOOKUP(C437,'Таблица (Плотность нефти)'!$B$3:$C$10,2,FALSE)-R437)</f>
        <v>0</v>
      </c>
      <c r="O437" s="15">
        <f t="shared" si="3"/>
        <v>0</v>
      </c>
      <c r="P437" s="15">
        <f t="shared" si="4"/>
        <v>0</v>
      </c>
      <c r="Q437" s="15">
        <f t="shared" si="5"/>
        <v>0</v>
      </c>
      <c r="R437" s="15">
        <f t="shared" si="6"/>
        <v>0</v>
      </c>
      <c r="S437" s="15"/>
      <c r="T437" s="15"/>
    </row>
    <row r="438" ht="12.75" customHeight="1">
      <c r="B438" s="12">
        <v>43686.0</v>
      </c>
      <c r="C438" s="19" t="s">
        <v>39</v>
      </c>
      <c r="D438" s="19" t="s">
        <v>66</v>
      </c>
      <c r="E438" s="19">
        <v>10.0</v>
      </c>
      <c r="F438" s="15">
        <v>4.690656729005705</v>
      </c>
      <c r="G438" s="20">
        <v>5.875436522672135</v>
      </c>
      <c r="H438" s="19">
        <v>0.0</v>
      </c>
      <c r="I438" s="19">
        <v>0.0</v>
      </c>
      <c r="J438" s="15">
        <v>11.90507773207454</v>
      </c>
      <c r="K438" s="15">
        <v>11.085656949554489</v>
      </c>
      <c r="L438" s="15">
        <f t="shared" si="1"/>
        <v>11.25757615</v>
      </c>
      <c r="M438" s="15">
        <f t="shared" si="2"/>
        <v>10.59614441</v>
      </c>
      <c r="N438" s="15">
        <f>MAX(0,M438*VLOOKUP(C438,'Таблица (Плотность нефти)'!$B$3:$C$10,2,FALSE)-R438)</f>
        <v>8.519300105</v>
      </c>
      <c r="O438" s="15">
        <f t="shared" si="3"/>
        <v>9.180731845</v>
      </c>
      <c r="P438" s="15">
        <f t="shared" si="4"/>
        <v>70.80227368</v>
      </c>
      <c r="Q438" s="15">
        <f t="shared" si="5"/>
        <v>0</v>
      </c>
      <c r="R438" s="15">
        <f t="shared" si="6"/>
        <v>0</v>
      </c>
      <c r="S438" s="15"/>
      <c r="T438" s="15"/>
    </row>
    <row r="439" ht="12.75" customHeight="1">
      <c r="B439" s="12">
        <v>43686.0</v>
      </c>
      <c r="C439" s="19" t="s">
        <v>39</v>
      </c>
      <c r="D439" s="19" t="s">
        <v>67</v>
      </c>
      <c r="E439" s="19">
        <v>12.0</v>
      </c>
      <c r="F439" s="15">
        <v>4.334782112013805</v>
      </c>
      <c r="G439" s="20">
        <v>5.680763175252641</v>
      </c>
      <c r="H439" s="19">
        <v>0.0</v>
      </c>
      <c r="I439" s="19">
        <v>0.0</v>
      </c>
      <c r="J439" s="15">
        <v>7.632130504046592</v>
      </c>
      <c r="K439" s="15">
        <v>7.136218784698468</v>
      </c>
      <c r="L439" s="15">
        <f t="shared" si="1"/>
        <v>8.669564224</v>
      </c>
      <c r="M439" s="15">
        <f t="shared" si="2"/>
        <v>8.177066812</v>
      </c>
      <c r="N439" s="15">
        <f>MAX(0,M439*VLOOKUP(C439,'Таблица (Плотность нефти)'!$B$3:$C$10,2,FALSE)-R439)</f>
        <v>6.574361717</v>
      </c>
      <c r="O439" s="15">
        <f t="shared" si="3"/>
        <v>7.066859129</v>
      </c>
      <c r="P439" s="15">
        <f t="shared" si="4"/>
        <v>54.52549027</v>
      </c>
      <c r="Q439" s="15">
        <f t="shared" si="5"/>
        <v>0</v>
      </c>
      <c r="R439" s="15">
        <f t="shared" si="6"/>
        <v>0</v>
      </c>
      <c r="S439" s="15"/>
      <c r="T439" s="15"/>
    </row>
    <row r="440" ht="12.75" customHeight="1">
      <c r="B440" s="12">
        <v>43686.0</v>
      </c>
      <c r="C440" s="19" t="s">
        <v>39</v>
      </c>
      <c r="D440" s="19" t="s">
        <v>68</v>
      </c>
      <c r="E440" s="19">
        <v>12.0</v>
      </c>
      <c r="F440" s="15">
        <v>17.316233200258193</v>
      </c>
      <c r="G440" s="20">
        <v>4.999406459284398</v>
      </c>
      <c r="H440" s="19">
        <v>0.0</v>
      </c>
      <c r="I440" s="19">
        <v>0.0</v>
      </c>
      <c r="J440" s="15">
        <v>25.63594713024414</v>
      </c>
      <c r="K440" s="15">
        <v>24.139851110349937</v>
      </c>
      <c r="L440" s="15">
        <f t="shared" si="1"/>
        <v>34.6324664</v>
      </c>
      <c r="M440" s="15">
        <f t="shared" si="2"/>
        <v>32.90104864</v>
      </c>
      <c r="N440" s="15">
        <f>MAX(0,M440*VLOOKUP(C440,'Таблица (Плотность нефти)'!$B$3:$C$10,2,FALSE)-R440)</f>
        <v>26.45244311</v>
      </c>
      <c r="O440" s="15">
        <f t="shared" si="3"/>
        <v>28.18386087</v>
      </c>
      <c r="P440" s="15">
        <f t="shared" si="4"/>
        <v>217.8139709</v>
      </c>
      <c r="Q440" s="15">
        <f t="shared" si="5"/>
        <v>0</v>
      </c>
      <c r="R440" s="15">
        <f t="shared" si="6"/>
        <v>0</v>
      </c>
      <c r="S440" s="15"/>
      <c r="T440" s="15"/>
    </row>
    <row r="441" ht="12.75" customHeight="1">
      <c r="B441" s="12">
        <v>43686.0</v>
      </c>
      <c r="C441" s="19" t="s">
        <v>39</v>
      </c>
      <c r="D441" s="19" t="s">
        <v>69</v>
      </c>
      <c r="E441" s="19">
        <v>14.0</v>
      </c>
      <c r="F441" s="15">
        <v>10.187058233170998</v>
      </c>
      <c r="G441" s="20">
        <v>3.0526729850893943</v>
      </c>
      <c r="H441" s="19">
        <v>0.0</v>
      </c>
      <c r="I441" s="19">
        <v>0.0</v>
      </c>
      <c r="J441" s="15">
        <v>13.008009987821076</v>
      </c>
      <c r="K441" s="15">
        <v>12.578976333505567</v>
      </c>
      <c r="L441" s="15">
        <f t="shared" si="1"/>
        <v>17.4635284</v>
      </c>
      <c r="M441" s="15">
        <f t="shared" si="2"/>
        <v>16.93042399</v>
      </c>
      <c r="N441" s="15">
        <f>MAX(0,M441*VLOOKUP(C441,'Таблица (Плотность нефти)'!$B$3:$C$10,2,FALSE)-R441)</f>
        <v>13.61206088</v>
      </c>
      <c r="O441" s="15">
        <f t="shared" si="3"/>
        <v>14.1451653</v>
      </c>
      <c r="P441" s="15">
        <f t="shared" si="4"/>
        <v>109.8333692</v>
      </c>
      <c r="Q441" s="15">
        <f t="shared" si="5"/>
        <v>0</v>
      </c>
      <c r="R441" s="15">
        <f t="shared" si="6"/>
        <v>0</v>
      </c>
      <c r="S441" s="15"/>
      <c r="T441" s="15"/>
    </row>
    <row r="442" ht="12.75" customHeight="1">
      <c r="B442" s="12">
        <v>43686.0</v>
      </c>
      <c r="C442" s="19" t="s">
        <v>39</v>
      </c>
      <c r="D442" s="19" t="s">
        <v>70</v>
      </c>
      <c r="E442" s="19">
        <v>0.0</v>
      </c>
      <c r="F442" s="15">
        <v>0.0</v>
      </c>
      <c r="G442" s="20">
        <v>0.0</v>
      </c>
      <c r="H442" s="19">
        <v>0.0</v>
      </c>
      <c r="I442" s="19">
        <v>0.0</v>
      </c>
      <c r="J442" s="15">
        <v>0.0</v>
      </c>
      <c r="K442" s="15">
        <v>0.0</v>
      </c>
      <c r="L442" s="15">
        <f t="shared" si="1"/>
        <v>0</v>
      </c>
      <c r="M442" s="15">
        <f t="shared" si="2"/>
        <v>0</v>
      </c>
      <c r="N442" s="15">
        <f>MAX(0,M442*VLOOKUP(C442,'Таблица (Плотность нефти)'!$B$3:$C$10,2,FALSE)-R442)</f>
        <v>0</v>
      </c>
      <c r="O442" s="15">
        <f t="shared" si="3"/>
        <v>0</v>
      </c>
      <c r="P442" s="15">
        <f t="shared" si="4"/>
        <v>0</v>
      </c>
      <c r="Q442" s="15">
        <f t="shared" si="5"/>
        <v>0</v>
      </c>
      <c r="R442" s="15">
        <f t="shared" si="6"/>
        <v>0</v>
      </c>
      <c r="S442" s="15"/>
      <c r="T442" s="15"/>
    </row>
    <row r="443" ht="12.75" customHeight="1">
      <c r="B443" s="12">
        <v>43686.0</v>
      </c>
      <c r="C443" s="19" t="s">
        <v>39</v>
      </c>
      <c r="D443" s="19" t="s">
        <v>71</v>
      </c>
      <c r="E443" s="19">
        <v>11.0</v>
      </c>
      <c r="F443" s="15">
        <v>6.355452300601225</v>
      </c>
      <c r="G443" s="20">
        <v>3.8313663747673963</v>
      </c>
      <c r="H443" s="19">
        <v>0.0</v>
      </c>
      <c r="I443" s="19">
        <v>0.0</v>
      </c>
      <c r="J443" s="15">
        <v>9.97147857457258</v>
      </c>
      <c r="K443" s="15">
        <v>9.53960891166075</v>
      </c>
      <c r="L443" s="15">
        <f t="shared" si="1"/>
        <v>13.86644138</v>
      </c>
      <c r="M443" s="15">
        <f t="shared" si="2"/>
        <v>13.33516721</v>
      </c>
      <c r="N443" s="15">
        <f>MAX(0,M443*VLOOKUP(C443,'Таблица (Плотность нефти)'!$B$3:$C$10,2,FALSE)-R443)</f>
        <v>10.72147444</v>
      </c>
      <c r="O443" s="15">
        <f t="shared" si="3"/>
        <v>11.25274861</v>
      </c>
      <c r="P443" s="15">
        <f t="shared" si="4"/>
        <v>87.21020979</v>
      </c>
      <c r="Q443" s="15">
        <f t="shared" si="5"/>
        <v>0</v>
      </c>
      <c r="R443" s="15">
        <f t="shared" si="6"/>
        <v>0</v>
      </c>
      <c r="S443" s="15"/>
      <c r="T443" s="15"/>
    </row>
    <row r="444" ht="12.75" customHeight="1">
      <c r="B444" s="12">
        <v>43686.0</v>
      </c>
      <c r="C444" s="19" t="s">
        <v>39</v>
      </c>
      <c r="D444" s="19" t="s">
        <v>72</v>
      </c>
      <c r="E444" s="19">
        <v>0.0</v>
      </c>
      <c r="F444" s="15">
        <v>0.0</v>
      </c>
      <c r="G444" s="20">
        <v>0.0</v>
      </c>
      <c r="H444" s="19">
        <v>0.0</v>
      </c>
      <c r="I444" s="19">
        <v>0.0</v>
      </c>
      <c r="J444" s="15">
        <v>0.0</v>
      </c>
      <c r="K444" s="15">
        <v>0.0</v>
      </c>
      <c r="L444" s="15">
        <f t="shared" si="1"/>
        <v>0</v>
      </c>
      <c r="M444" s="15">
        <f t="shared" si="2"/>
        <v>0</v>
      </c>
      <c r="N444" s="15">
        <f>MAX(0,M444*VLOOKUP(C444,'Таблица (Плотность нефти)'!$B$3:$C$10,2,FALSE)-R444)</f>
        <v>0</v>
      </c>
      <c r="O444" s="15">
        <f t="shared" si="3"/>
        <v>0</v>
      </c>
      <c r="P444" s="15">
        <f t="shared" si="4"/>
        <v>0</v>
      </c>
      <c r="Q444" s="15">
        <f t="shared" si="5"/>
        <v>0</v>
      </c>
      <c r="R444" s="15">
        <f t="shared" si="6"/>
        <v>0</v>
      </c>
      <c r="S444" s="15"/>
      <c r="T444" s="15"/>
    </row>
    <row r="445" ht="12.75" customHeight="1">
      <c r="B445" s="12">
        <v>43686.0</v>
      </c>
      <c r="C445" s="19" t="s">
        <v>39</v>
      </c>
      <c r="D445" s="19" t="s">
        <v>73</v>
      </c>
      <c r="E445" s="19">
        <v>0.0</v>
      </c>
      <c r="F445" s="15">
        <v>0.0</v>
      </c>
      <c r="G445" s="20">
        <v>0.0</v>
      </c>
      <c r="H445" s="19">
        <v>0.0</v>
      </c>
      <c r="I445" s="19">
        <v>0.0</v>
      </c>
      <c r="J445" s="15">
        <v>0.0</v>
      </c>
      <c r="K445" s="15">
        <v>0.0</v>
      </c>
      <c r="L445" s="15">
        <f t="shared" si="1"/>
        <v>0</v>
      </c>
      <c r="M445" s="15">
        <f t="shared" si="2"/>
        <v>0</v>
      </c>
      <c r="N445" s="15">
        <f>MAX(0,M445*VLOOKUP(C445,'Таблица (Плотность нефти)'!$B$3:$C$10,2,FALSE)-R445)</f>
        <v>0</v>
      </c>
      <c r="O445" s="15">
        <f t="shared" si="3"/>
        <v>0</v>
      </c>
      <c r="P445" s="15">
        <f t="shared" si="4"/>
        <v>0</v>
      </c>
      <c r="Q445" s="15">
        <f t="shared" si="5"/>
        <v>0</v>
      </c>
      <c r="R445" s="15">
        <f t="shared" si="6"/>
        <v>0</v>
      </c>
      <c r="S445" s="15"/>
      <c r="T445" s="15"/>
    </row>
    <row r="446" ht="12.75" customHeight="1">
      <c r="B446" s="12">
        <v>43686.0</v>
      </c>
      <c r="C446" s="19" t="s">
        <v>39</v>
      </c>
      <c r="D446" s="19" t="s">
        <v>74</v>
      </c>
      <c r="E446" s="19">
        <v>0.0</v>
      </c>
      <c r="F446" s="15">
        <v>0.0</v>
      </c>
      <c r="G446" s="20">
        <v>0.0</v>
      </c>
      <c r="H446" s="19">
        <v>0.0</v>
      </c>
      <c r="I446" s="19">
        <v>0.0</v>
      </c>
      <c r="J446" s="15">
        <v>0.2891999682749105</v>
      </c>
      <c r="K446" s="15">
        <v>0.2741245833399486</v>
      </c>
      <c r="L446" s="15">
        <f t="shared" si="1"/>
        <v>0</v>
      </c>
      <c r="M446" s="15">
        <f t="shared" si="2"/>
        <v>0</v>
      </c>
      <c r="N446" s="15">
        <f>MAX(0,M446*VLOOKUP(C446,'Таблица (Плотность нефти)'!$B$3:$C$10,2,FALSE)-R446)</f>
        <v>0</v>
      </c>
      <c r="O446" s="15">
        <f t="shared" si="3"/>
        <v>0</v>
      </c>
      <c r="P446" s="15">
        <f t="shared" si="4"/>
        <v>0</v>
      </c>
      <c r="Q446" s="15">
        <f t="shared" si="5"/>
        <v>0</v>
      </c>
      <c r="R446" s="15">
        <f t="shared" si="6"/>
        <v>0</v>
      </c>
      <c r="S446" s="15"/>
      <c r="T446" s="15"/>
    </row>
    <row r="447" ht="12.75" customHeight="1">
      <c r="B447" s="12">
        <v>43686.0</v>
      </c>
      <c r="C447" s="19" t="s">
        <v>39</v>
      </c>
      <c r="D447" s="19" t="s">
        <v>75</v>
      </c>
      <c r="E447" s="19">
        <v>0.0</v>
      </c>
      <c r="F447" s="15">
        <v>0.0</v>
      </c>
      <c r="G447" s="20">
        <v>0.0</v>
      </c>
      <c r="H447" s="19">
        <v>0.0</v>
      </c>
      <c r="I447" s="19">
        <v>0.0</v>
      </c>
      <c r="J447" s="15">
        <v>0.0</v>
      </c>
      <c r="K447" s="15">
        <v>0.0</v>
      </c>
      <c r="L447" s="15">
        <f t="shared" si="1"/>
        <v>0</v>
      </c>
      <c r="M447" s="15">
        <f t="shared" si="2"/>
        <v>0</v>
      </c>
      <c r="N447" s="15">
        <f>MAX(0,M447*VLOOKUP(C447,'Таблица (Плотность нефти)'!$B$3:$C$10,2,FALSE)-R447)</f>
        <v>0</v>
      </c>
      <c r="O447" s="15">
        <f t="shared" si="3"/>
        <v>0</v>
      </c>
      <c r="P447" s="15">
        <f t="shared" si="4"/>
        <v>0</v>
      </c>
      <c r="Q447" s="15">
        <f t="shared" si="5"/>
        <v>0</v>
      </c>
      <c r="R447" s="15">
        <f t="shared" si="6"/>
        <v>0</v>
      </c>
      <c r="S447" s="15"/>
      <c r="T447" s="15"/>
    </row>
    <row r="448" ht="12.75" customHeight="1">
      <c r="B448" s="12">
        <v>43686.0</v>
      </c>
      <c r="C448" s="19" t="s">
        <v>39</v>
      </c>
      <c r="D448" s="19" t="s">
        <v>76</v>
      </c>
      <c r="E448" s="19">
        <v>0.0</v>
      </c>
      <c r="F448" s="15">
        <v>0.0</v>
      </c>
      <c r="G448" s="20">
        <v>0.0</v>
      </c>
      <c r="H448" s="19">
        <v>0.0</v>
      </c>
      <c r="I448" s="19">
        <v>0.0</v>
      </c>
      <c r="J448" s="15">
        <v>0.0</v>
      </c>
      <c r="K448" s="15">
        <v>0.0</v>
      </c>
      <c r="L448" s="15">
        <f t="shared" si="1"/>
        <v>0</v>
      </c>
      <c r="M448" s="15">
        <f t="shared" si="2"/>
        <v>0</v>
      </c>
      <c r="N448" s="15">
        <f>MAX(0,M448*VLOOKUP(C448,'Таблица (Плотность нефти)'!$B$3:$C$10,2,FALSE)-R448)</f>
        <v>0</v>
      </c>
      <c r="O448" s="15">
        <f t="shared" si="3"/>
        <v>0</v>
      </c>
      <c r="P448" s="15">
        <f t="shared" si="4"/>
        <v>0</v>
      </c>
      <c r="Q448" s="15">
        <f t="shared" si="5"/>
        <v>0</v>
      </c>
      <c r="R448" s="15">
        <f t="shared" si="6"/>
        <v>0</v>
      </c>
      <c r="S448" s="15"/>
      <c r="T448" s="15"/>
    </row>
    <row r="449" ht="12.75" customHeight="1">
      <c r="B449" s="12">
        <v>43686.0</v>
      </c>
      <c r="C449" s="19" t="s">
        <v>39</v>
      </c>
      <c r="D449" s="19" t="s">
        <v>77</v>
      </c>
      <c r="E449" s="19">
        <v>0.0</v>
      </c>
      <c r="F449" s="15">
        <v>0.0</v>
      </c>
      <c r="G449" s="20">
        <v>0.0</v>
      </c>
      <c r="H449" s="19">
        <v>0.0</v>
      </c>
      <c r="I449" s="19">
        <v>0.0</v>
      </c>
      <c r="J449" s="15">
        <v>0.0</v>
      </c>
      <c r="K449" s="15">
        <v>0.0</v>
      </c>
      <c r="L449" s="15">
        <f t="shared" si="1"/>
        <v>0</v>
      </c>
      <c r="M449" s="15">
        <f t="shared" si="2"/>
        <v>0</v>
      </c>
      <c r="N449" s="15">
        <f>MAX(0,M449*VLOOKUP(C449,'Таблица (Плотность нефти)'!$B$3:$C$10,2,FALSE)-R449)</f>
        <v>0</v>
      </c>
      <c r="O449" s="15">
        <f t="shared" si="3"/>
        <v>0</v>
      </c>
      <c r="P449" s="15">
        <f t="shared" si="4"/>
        <v>0</v>
      </c>
      <c r="Q449" s="15">
        <f t="shared" si="5"/>
        <v>0</v>
      </c>
      <c r="R449" s="15">
        <f t="shared" si="6"/>
        <v>0</v>
      </c>
      <c r="S449" s="15"/>
      <c r="T449" s="15"/>
    </row>
    <row r="450" ht="12.75" customHeight="1">
      <c r="B450" s="12">
        <v>43686.0</v>
      </c>
      <c r="C450" s="19" t="s">
        <v>39</v>
      </c>
      <c r="D450" s="19" t="s">
        <v>78</v>
      </c>
      <c r="E450" s="19">
        <v>0.0</v>
      </c>
      <c r="F450" s="15">
        <v>0.0</v>
      </c>
      <c r="G450" s="20">
        <v>0.0</v>
      </c>
      <c r="H450" s="19">
        <v>0.0</v>
      </c>
      <c r="I450" s="19">
        <v>0.0</v>
      </c>
      <c r="J450" s="15">
        <v>0.0</v>
      </c>
      <c r="K450" s="15">
        <v>0.0</v>
      </c>
      <c r="L450" s="15">
        <f t="shared" si="1"/>
        <v>0</v>
      </c>
      <c r="M450" s="15">
        <f t="shared" si="2"/>
        <v>0</v>
      </c>
      <c r="N450" s="15">
        <f>MAX(0,M450*VLOOKUP(C450,'Таблица (Плотность нефти)'!$B$3:$C$10,2,FALSE)-R450)</f>
        <v>0</v>
      </c>
      <c r="O450" s="15">
        <f t="shared" si="3"/>
        <v>0</v>
      </c>
      <c r="P450" s="15">
        <f t="shared" si="4"/>
        <v>0</v>
      </c>
      <c r="Q450" s="15">
        <f t="shared" si="5"/>
        <v>0</v>
      </c>
      <c r="R450" s="15">
        <f t="shared" si="6"/>
        <v>0</v>
      </c>
      <c r="S450" s="15"/>
      <c r="T450" s="15"/>
    </row>
    <row r="451" ht="12.75" customHeight="1">
      <c r="B451" s="12">
        <v>43686.0</v>
      </c>
      <c r="C451" s="19" t="s">
        <v>39</v>
      </c>
      <c r="D451" s="19" t="s">
        <v>79</v>
      </c>
      <c r="E451" s="19">
        <v>0.0</v>
      </c>
      <c r="F451" s="15">
        <v>0.0</v>
      </c>
      <c r="G451" s="20">
        <v>0.0</v>
      </c>
      <c r="H451" s="19">
        <v>0.0</v>
      </c>
      <c r="I451" s="19">
        <v>0.0</v>
      </c>
      <c r="J451" s="15">
        <v>0.0</v>
      </c>
      <c r="K451" s="15">
        <v>0.0</v>
      </c>
      <c r="L451" s="15">
        <f t="shared" si="1"/>
        <v>0</v>
      </c>
      <c r="M451" s="15">
        <f t="shared" si="2"/>
        <v>0</v>
      </c>
      <c r="N451" s="15">
        <f>MAX(0,M451*VLOOKUP(C451,'Таблица (Плотность нефти)'!$B$3:$C$10,2,FALSE)-R451)</f>
        <v>0</v>
      </c>
      <c r="O451" s="15">
        <f t="shared" si="3"/>
        <v>0</v>
      </c>
      <c r="P451" s="15">
        <f t="shared" si="4"/>
        <v>0</v>
      </c>
      <c r="Q451" s="15">
        <f t="shared" si="5"/>
        <v>0</v>
      </c>
      <c r="R451" s="15">
        <f t="shared" si="6"/>
        <v>0</v>
      </c>
      <c r="S451" s="15"/>
      <c r="T451" s="15"/>
    </row>
    <row r="452" ht="12.75" customHeight="1">
      <c r="B452" s="12">
        <v>43686.0</v>
      </c>
      <c r="C452" s="19" t="s">
        <v>39</v>
      </c>
      <c r="D452" s="19" t="s">
        <v>80</v>
      </c>
      <c r="E452" s="19">
        <v>0.0</v>
      </c>
      <c r="F452" s="15">
        <v>0.0</v>
      </c>
      <c r="G452" s="20">
        <v>0.0</v>
      </c>
      <c r="H452" s="19">
        <v>0.0</v>
      </c>
      <c r="I452" s="19">
        <v>0.0</v>
      </c>
      <c r="J452" s="15">
        <v>0.0</v>
      </c>
      <c r="K452" s="15">
        <v>0.0</v>
      </c>
      <c r="L452" s="15">
        <f t="shared" si="1"/>
        <v>0</v>
      </c>
      <c r="M452" s="15">
        <f t="shared" si="2"/>
        <v>0</v>
      </c>
      <c r="N452" s="15">
        <f>MAX(0,M452*VLOOKUP(C452,'Таблица (Плотность нефти)'!$B$3:$C$10,2,FALSE)-R452)</f>
        <v>0</v>
      </c>
      <c r="O452" s="15">
        <f t="shared" si="3"/>
        <v>0</v>
      </c>
      <c r="P452" s="15">
        <f t="shared" si="4"/>
        <v>0</v>
      </c>
      <c r="Q452" s="15">
        <f t="shared" si="5"/>
        <v>0</v>
      </c>
      <c r="R452" s="15">
        <f t="shared" si="6"/>
        <v>0</v>
      </c>
      <c r="S452" s="15"/>
      <c r="T452" s="15"/>
    </row>
    <row r="453" ht="12.75" customHeight="1">
      <c r="B453" s="12">
        <v>43686.0</v>
      </c>
      <c r="C453" s="19" t="s">
        <v>39</v>
      </c>
      <c r="D453" s="19" t="s">
        <v>81</v>
      </c>
      <c r="E453" s="19">
        <v>0.0</v>
      </c>
      <c r="F453" s="15">
        <v>0.0</v>
      </c>
      <c r="G453" s="20">
        <v>0.0</v>
      </c>
      <c r="H453" s="19">
        <v>0.0</v>
      </c>
      <c r="I453" s="19">
        <v>0.0</v>
      </c>
      <c r="J453" s="15">
        <v>0.0</v>
      </c>
      <c r="K453" s="15">
        <v>0.0</v>
      </c>
      <c r="L453" s="15">
        <f t="shared" si="1"/>
        <v>0</v>
      </c>
      <c r="M453" s="15">
        <f t="shared" si="2"/>
        <v>0</v>
      </c>
      <c r="N453" s="15">
        <f>MAX(0,M453*VLOOKUP(C453,'Таблица (Плотность нефти)'!$B$3:$C$10,2,FALSE)-R453)</f>
        <v>0</v>
      </c>
      <c r="O453" s="15">
        <f t="shared" si="3"/>
        <v>0</v>
      </c>
      <c r="P453" s="15">
        <f t="shared" si="4"/>
        <v>0</v>
      </c>
      <c r="Q453" s="15">
        <f t="shared" si="5"/>
        <v>0</v>
      </c>
      <c r="R453" s="15">
        <f t="shared" si="6"/>
        <v>0</v>
      </c>
      <c r="S453" s="15"/>
      <c r="T453" s="15"/>
    </row>
    <row r="454" ht="12.75" customHeight="1">
      <c r="B454" s="12">
        <v>43686.0</v>
      </c>
      <c r="C454" s="19" t="s">
        <v>39</v>
      </c>
      <c r="D454" s="19" t="s">
        <v>82</v>
      </c>
      <c r="E454" s="19">
        <v>2.0</v>
      </c>
      <c r="F454" s="15">
        <v>0.0</v>
      </c>
      <c r="G454" s="20">
        <v>0.0</v>
      </c>
      <c r="H454" s="19">
        <v>0.0</v>
      </c>
      <c r="I454" s="19">
        <v>0.0</v>
      </c>
      <c r="J454" s="15">
        <v>5.86966420643426</v>
      </c>
      <c r="K454" s="15">
        <v>5.666430310723931</v>
      </c>
      <c r="L454" s="15">
        <f t="shared" si="1"/>
        <v>0</v>
      </c>
      <c r="M454" s="15">
        <f t="shared" si="2"/>
        <v>0</v>
      </c>
      <c r="N454" s="15">
        <f>MAX(0,M454*VLOOKUP(C454,'Таблица (Плотность нефти)'!$B$3:$C$10,2,FALSE)-R454)</f>
        <v>0</v>
      </c>
      <c r="O454" s="15">
        <f t="shared" si="3"/>
        <v>0</v>
      </c>
      <c r="P454" s="15">
        <f t="shared" si="4"/>
        <v>0</v>
      </c>
      <c r="Q454" s="15">
        <f t="shared" si="5"/>
        <v>0</v>
      </c>
      <c r="R454" s="15">
        <f t="shared" si="6"/>
        <v>0</v>
      </c>
      <c r="S454" s="15"/>
      <c r="T454" s="15"/>
    </row>
    <row r="455" ht="12.75" customHeight="1">
      <c r="B455" s="12">
        <v>43686.0</v>
      </c>
      <c r="C455" s="19" t="s">
        <v>39</v>
      </c>
      <c r="D455" s="19" t="s">
        <v>83</v>
      </c>
      <c r="E455" s="19">
        <v>24.0</v>
      </c>
      <c r="F455" s="15">
        <v>35.823024342099814</v>
      </c>
      <c r="G455" s="20">
        <v>2.7606629639601605</v>
      </c>
      <c r="H455" s="19">
        <v>0.0</v>
      </c>
      <c r="I455" s="19">
        <v>0.0</v>
      </c>
      <c r="J455" s="15">
        <v>33.73391927407299</v>
      </c>
      <c r="K455" s="15">
        <v>32.72318573922195</v>
      </c>
      <c r="L455" s="15">
        <f t="shared" si="1"/>
        <v>35.82302434</v>
      </c>
      <c r="M455" s="15">
        <f t="shared" si="2"/>
        <v>34.83407138</v>
      </c>
      <c r="N455" s="15">
        <f>MAX(0,M455*VLOOKUP(C455,'Таблица (Плотность нефти)'!$B$3:$C$10,2,FALSE)-R455)</f>
        <v>28.00659339</v>
      </c>
      <c r="O455" s="15">
        <f t="shared" si="3"/>
        <v>28.99554635</v>
      </c>
      <c r="P455" s="15">
        <f t="shared" si="4"/>
        <v>225.301747</v>
      </c>
      <c r="Q455" s="15">
        <f t="shared" si="5"/>
        <v>0</v>
      </c>
      <c r="R455" s="15">
        <f t="shared" si="6"/>
        <v>0</v>
      </c>
      <c r="S455" s="15"/>
      <c r="T455" s="15"/>
    </row>
    <row r="456" ht="12.75" customHeight="1">
      <c r="B456" s="12">
        <v>43686.0</v>
      </c>
      <c r="C456" s="19" t="s">
        <v>39</v>
      </c>
      <c r="D456" s="19" t="s">
        <v>84</v>
      </c>
      <c r="E456" s="19">
        <v>0.0</v>
      </c>
      <c r="F456" s="15">
        <v>0.0</v>
      </c>
      <c r="G456" s="20">
        <v>0.0</v>
      </c>
      <c r="H456" s="19">
        <v>0.0</v>
      </c>
      <c r="I456" s="19">
        <v>0.0</v>
      </c>
      <c r="J456" s="15">
        <v>0.0</v>
      </c>
      <c r="K456" s="15">
        <v>0.0</v>
      </c>
      <c r="L456" s="15">
        <f t="shared" si="1"/>
        <v>0</v>
      </c>
      <c r="M456" s="15">
        <f t="shared" si="2"/>
        <v>0</v>
      </c>
      <c r="N456" s="15">
        <f>MAX(0,M456*VLOOKUP(C456,'Таблица (Плотность нефти)'!$B$3:$C$10,2,FALSE)-R456)</f>
        <v>0</v>
      </c>
      <c r="O456" s="15">
        <f t="shared" si="3"/>
        <v>0</v>
      </c>
      <c r="P456" s="15">
        <f t="shared" si="4"/>
        <v>0</v>
      </c>
      <c r="Q456" s="15">
        <f t="shared" si="5"/>
        <v>0</v>
      </c>
      <c r="R456" s="15">
        <f t="shared" si="6"/>
        <v>0</v>
      </c>
      <c r="S456" s="15"/>
      <c r="T456" s="15"/>
    </row>
    <row r="457" ht="12.75" customHeight="1">
      <c r="B457" s="12">
        <v>43686.0</v>
      </c>
      <c r="C457" s="19" t="s">
        <v>39</v>
      </c>
      <c r="D457" s="19" t="s">
        <v>85</v>
      </c>
      <c r="E457" s="19">
        <v>8.0</v>
      </c>
      <c r="F457" s="15">
        <v>2.900604882408279</v>
      </c>
      <c r="G457" s="20">
        <v>0.8999999999999999</v>
      </c>
      <c r="H457" s="19">
        <v>0.0</v>
      </c>
      <c r="I457" s="19">
        <v>0.0</v>
      </c>
      <c r="J457" s="15">
        <v>5.940641835108463</v>
      </c>
      <c r="K457" s="15">
        <v>5.874287696035513</v>
      </c>
      <c r="L457" s="15">
        <f t="shared" si="1"/>
        <v>8.701814647</v>
      </c>
      <c r="M457" s="15">
        <f t="shared" si="2"/>
        <v>8.623498315</v>
      </c>
      <c r="N457" s="15">
        <f>MAX(0,M457*VLOOKUP(C457,'Таблица (Плотность нефти)'!$B$3:$C$10,2,FALSE)-R457)</f>
        <v>6.933292646</v>
      </c>
      <c r="O457" s="15">
        <f t="shared" si="3"/>
        <v>7.011608977</v>
      </c>
      <c r="P457" s="15">
        <f t="shared" si="4"/>
        <v>54.72832286</v>
      </c>
      <c r="Q457" s="15">
        <f t="shared" si="5"/>
        <v>0</v>
      </c>
      <c r="R457" s="15">
        <f t="shared" si="6"/>
        <v>0</v>
      </c>
      <c r="S457" s="15"/>
      <c r="T457" s="15"/>
    </row>
    <row r="458" ht="12.75" customHeight="1">
      <c r="B458" s="12">
        <v>43686.0</v>
      </c>
      <c r="C458" s="19" t="s">
        <v>39</v>
      </c>
      <c r="D458" s="19" t="s">
        <v>86</v>
      </c>
      <c r="E458" s="19">
        <v>21.0</v>
      </c>
      <c r="F458" s="15">
        <v>18.332475114761177</v>
      </c>
      <c r="G458" s="20">
        <v>3.636693027347917</v>
      </c>
      <c r="H458" s="19">
        <v>0.0</v>
      </c>
      <c r="I458" s="19">
        <v>0.0</v>
      </c>
      <c r="J458" s="15">
        <v>25.50469722894551</v>
      </c>
      <c r="K458" s="15">
        <v>24.44101068786525</v>
      </c>
      <c r="L458" s="15">
        <f t="shared" si="1"/>
        <v>20.95140013</v>
      </c>
      <c r="M458" s="15">
        <f t="shared" si="2"/>
        <v>20.18946202</v>
      </c>
      <c r="N458" s="15">
        <f>MAX(0,M458*VLOOKUP(C458,'Таблица (Плотность нефти)'!$B$3:$C$10,2,FALSE)-R458)</f>
        <v>16.23232747</v>
      </c>
      <c r="O458" s="15">
        <f t="shared" si="3"/>
        <v>16.99426557</v>
      </c>
      <c r="P458" s="15">
        <f t="shared" si="4"/>
        <v>131.7696408</v>
      </c>
      <c r="Q458" s="15">
        <f t="shared" si="5"/>
        <v>0</v>
      </c>
      <c r="R458" s="15">
        <f t="shared" si="6"/>
        <v>0</v>
      </c>
      <c r="S458" s="15"/>
      <c r="T458" s="15"/>
    </row>
    <row r="459" ht="12.75" customHeight="1">
      <c r="B459" s="12">
        <v>43686.0</v>
      </c>
      <c r="C459" s="19" t="s">
        <v>41</v>
      </c>
      <c r="D459" s="19" t="s">
        <v>87</v>
      </c>
      <c r="E459" s="19">
        <v>0.0</v>
      </c>
      <c r="F459" s="15">
        <v>0.0</v>
      </c>
      <c r="G459" s="20">
        <v>0.0</v>
      </c>
      <c r="H459" s="19">
        <v>0.0</v>
      </c>
      <c r="I459" s="19">
        <v>0.0</v>
      </c>
      <c r="J459" s="15">
        <v>0.0</v>
      </c>
      <c r="K459" s="15">
        <v>0.0</v>
      </c>
      <c r="L459" s="15">
        <f t="shared" si="1"/>
        <v>0</v>
      </c>
      <c r="M459" s="15">
        <f t="shared" si="2"/>
        <v>0</v>
      </c>
      <c r="N459" s="15">
        <f>MAX(0,M459*VLOOKUP(C459,'Таблица (Плотность нефти)'!$B$3:$C$10,2,FALSE)-R459)</f>
        <v>0</v>
      </c>
      <c r="O459" s="15">
        <f t="shared" si="3"/>
        <v>0</v>
      </c>
      <c r="P459" s="15">
        <f t="shared" si="4"/>
        <v>0</v>
      </c>
      <c r="Q459" s="15">
        <f t="shared" si="5"/>
        <v>0</v>
      </c>
      <c r="R459" s="15">
        <f t="shared" si="6"/>
        <v>0</v>
      </c>
      <c r="S459" s="15"/>
      <c r="T459" s="15"/>
    </row>
    <row r="460" ht="12.75" customHeight="1">
      <c r="B460" s="12">
        <v>43686.0</v>
      </c>
      <c r="C460" s="19" t="s">
        <v>41</v>
      </c>
      <c r="D460" s="19" t="s">
        <v>88</v>
      </c>
      <c r="E460" s="19">
        <v>24.0</v>
      </c>
      <c r="F460" s="15">
        <v>113.40755970059881</v>
      </c>
      <c r="G460" s="20">
        <v>0.03</v>
      </c>
      <c r="H460" s="19">
        <v>0.0</v>
      </c>
      <c r="I460" s="19">
        <v>0.0</v>
      </c>
      <c r="J460" s="15">
        <v>92.16905748030679</v>
      </c>
      <c r="K460" s="15">
        <v>90.10614002665687</v>
      </c>
      <c r="L460" s="15">
        <f t="shared" si="1"/>
        <v>113.4075597</v>
      </c>
      <c r="M460" s="15">
        <f t="shared" si="2"/>
        <v>113.3735374</v>
      </c>
      <c r="N460" s="15">
        <f>MAX(0,M460*VLOOKUP(C460,'Таблица (Плотность нефти)'!$B$3:$C$10,2,FALSE)-R460)</f>
        <v>94.66690376</v>
      </c>
      <c r="O460" s="15">
        <f t="shared" si="3"/>
        <v>94.70092602</v>
      </c>
      <c r="P460" s="15">
        <f t="shared" si="4"/>
        <v>713.2541652</v>
      </c>
      <c r="Q460" s="15">
        <f t="shared" si="5"/>
        <v>0</v>
      </c>
      <c r="R460" s="15">
        <f t="shared" si="6"/>
        <v>0</v>
      </c>
      <c r="S460" s="15"/>
      <c r="T460" s="15"/>
    </row>
    <row r="461" ht="12.75" customHeight="1">
      <c r="B461" s="12">
        <v>43686.0</v>
      </c>
      <c r="C461" s="25" t="s">
        <v>41</v>
      </c>
      <c r="D461" s="25" t="s">
        <v>89</v>
      </c>
      <c r="E461" s="25">
        <v>0.0</v>
      </c>
      <c r="F461" s="26">
        <v>0.0</v>
      </c>
      <c r="G461" s="32">
        <v>90.0</v>
      </c>
      <c r="H461" s="25">
        <v>0.0</v>
      </c>
      <c r="I461" s="25">
        <v>0.0</v>
      </c>
      <c r="J461" s="26">
        <v>0.0</v>
      </c>
      <c r="K461" s="26">
        <v>0.0</v>
      </c>
      <c r="L461" s="26">
        <f t="shared" si="1"/>
        <v>0</v>
      </c>
      <c r="M461" s="26">
        <f t="shared" si="2"/>
        <v>0</v>
      </c>
      <c r="N461" s="26">
        <f>MAX(0,M461*VLOOKUP(C461,'Таблица (Плотность нефти)'!$B$3:$C$10,2,FALSE)-R461)</f>
        <v>0</v>
      </c>
      <c r="O461" s="26">
        <f t="shared" si="3"/>
        <v>0</v>
      </c>
      <c r="P461" s="26">
        <f t="shared" si="4"/>
        <v>0</v>
      </c>
      <c r="Q461" s="26">
        <f t="shared" si="5"/>
        <v>0</v>
      </c>
      <c r="R461" s="26">
        <f t="shared" si="6"/>
        <v>0</v>
      </c>
      <c r="S461" s="26"/>
      <c r="T461" s="26"/>
    </row>
    <row r="462" ht="12.75" customHeight="1">
      <c r="B462" s="3">
        <v>43687.0</v>
      </c>
      <c r="C462" s="5" t="s">
        <v>31</v>
      </c>
      <c r="D462" s="5" t="s">
        <v>33</v>
      </c>
      <c r="E462" s="5">
        <v>0.0</v>
      </c>
      <c r="F462" s="7">
        <v>0.0</v>
      </c>
      <c r="G462" s="8">
        <v>0.0</v>
      </c>
      <c r="H462" s="5">
        <v>0.0</v>
      </c>
      <c r="I462" s="5">
        <v>0.0</v>
      </c>
      <c r="J462" s="7">
        <v>0.0</v>
      </c>
      <c r="K462" s="7">
        <v>0.0</v>
      </c>
      <c r="L462" s="7">
        <f t="shared" si="1"/>
        <v>0</v>
      </c>
      <c r="M462" s="7">
        <f t="shared" si="2"/>
        <v>0</v>
      </c>
      <c r="N462" s="7">
        <f>MAX(0,M462*VLOOKUP(C462,'Таблица (Плотность нефти)'!$B$3:$C$10,2,FALSE)-R462)</f>
        <v>0</v>
      </c>
      <c r="O462" s="7">
        <f t="shared" si="3"/>
        <v>0</v>
      </c>
      <c r="P462" s="7">
        <f t="shared" si="4"/>
        <v>0</v>
      </c>
      <c r="Q462" s="17">
        <f t="shared" si="5"/>
        <v>0</v>
      </c>
      <c r="R462" s="7">
        <f t="shared" si="6"/>
        <v>0</v>
      </c>
      <c r="S462" s="17"/>
      <c r="T462" s="7"/>
    </row>
    <row r="463" ht="12.75" customHeight="1">
      <c r="B463" s="12">
        <v>43687.0</v>
      </c>
      <c r="C463" s="13" t="s">
        <v>32</v>
      </c>
      <c r="D463" s="13" t="s">
        <v>36</v>
      </c>
      <c r="E463" s="13">
        <v>24.0</v>
      </c>
      <c r="F463" s="14">
        <v>0.0</v>
      </c>
      <c r="G463" s="49">
        <v>0.0</v>
      </c>
      <c r="H463" s="13">
        <v>0.0</v>
      </c>
      <c r="I463" s="13">
        <v>0.0</v>
      </c>
      <c r="J463" s="14">
        <v>0.0</v>
      </c>
      <c r="K463" s="14">
        <v>0.0</v>
      </c>
      <c r="L463" s="14">
        <f t="shared" si="1"/>
        <v>0</v>
      </c>
      <c r="M463" s="14">
        <f t="shared" si="2"/>
        <v>0</v>
      </c>
      <c r="N463" s="14">
        <f>MAX(0,M463*VLOOKUP(C463,'Таблица (Плотность нефти)'!$B$3:$C$10,2,FALSE)-R463)</f>
        <v>0</v>
      </c>
      <c r="O463" s="14">
        <f t="shared" si="3"/>
        <v>0</v>
      </c>
      <c r="P463" s="14">
        <f t="shared" si="4"/>
        <v>0</v>
      </c>
      <c r="Q463" s="23">
        <f t="shared" si="5"/>
        <v>0</v>
      </c>
      <c r="R463" s="14">
        <f t="shared" si="6"/>
        <v>0</v>
      </c>
      <c r="S463" s="23"/>
      <c r="T463" s="14"/>
    </row>
    <row r="464" ht="12.75" customHeight="1">
      <c r="B464" s="12">
        <v>43687.0</v>
      </c>
      <c r="C464" s="13" t="s">
        <v>32</v>
      </c>
      <c r="D464" s="19" t="s">
        <v>40</v>
      </c>
      <c r="E464" s="19">
        <v>24.0</v>
      </c>
      <c r="F464" s="15">
        <v>12.401898880387586</v>
      </c>
      <c r="G464" s="20">
        <v>3.5758876407632814</v>
      </c>
      <c r="H464" s="19">
        <v>0.0</v>
      </c>
      <c r="I464" s="19">
        <v>0.0</v>
      </c>
      <c r="J464" s="15">
        <v>10.59683108093695</v>
      </c>
      <c r="K464" s="15">
        <v>5.271610805747679</v>
      </c>
      <c r="L464" s="15">
        <f t="shared" si="1"/>
        <v>12.40189888</v>
      </c>
      <c r="M464" s="15">
        <f t="shared" si="2"/>
        <v>11.95842091</v>
      </c>
      <c r="N464" s="15">
        <f>MAX(0,M464*VLOOKUP(C464,'Таблица (Плотность нефти)'!$B$3:$C$10,2,FALSE)-R464)</f>
        <v>9.076441472</v>
      </c>
      <c r="O464" s="15">
        <f t="shared" si="3"/>
        <v>9.519919441</v>
      </c>
      <c r="P464" s="15">
        <f t="shared" si="4"/>
        <v>77.99926263</v>
      </c>
      <c r="Q464" s="30">
        <f t="shared" si="5"/>
        <v>0</v>
      </c>
      <c r="R464" s="15">
        <f t="shared" si="6"/>
        <v>0</v>
      </c>
      <c r="S464" s="30"/>
      <c r="T464" s="15"/>
    </row>
    <row r="465" ht="12.75" customHeight="1">
      <c r="B465" s="12">
        <v>43687.0</v>
      </c>
      <c r="C465" s="13" t="s">
        <v>32</v>
      </c>
      <c r="D465" s="19" t="s">
        <v>42</v>
      </c>
      <c r="E465" s="19">
        <v>0.0</v>
      </c>
      <c r="F465" s="15">
        <v>0.0</v>
      </c>
      <c r="G465" s="20">
        <v>0.0</v>
      </c>
      <c r="H465" s="19">
        <v>0.0</v>
      </c>
      <c r="I465" s="19">
        <v>0.0</v>
      </c>
      <c r="J465" s="15">
        <v>0.0</v>
      </c>
      <c r="K465" s="15">
        <v>0.0</v>
      </c>
      <c r="L465" s="15">
        <f t="shared" si="1"/>
        <v>0</v>
      </c>
      <c r="M465" s="15">
        <f t="shared" si="2"/>
        <v>0</v>
      </c>
      <c r="N465" s="15">
        <f>MAX(0,M465*VLOOKUP(C465,'Таблица (Плотность нефти)'!$B$3:$C$10,2,FALSE)-R465)</f>
        <v>0</v>
      </c>
      <c r="O465" s="15">
        <f t="shared" si="3"/>
        <v>0</v>
      </c>
      <c r="P465" s="15">
        <f t="shared" si="4"/>
        <v>0</v>
      </c>
      <c r="Q465" s="30">
        <f t="shared" si="5"/>
        <v>0</v>
      </c>
      <c r="R465" s="15">
        <f t="shared" si="6"/>
        <v>0</v>
      </c>
      <c r="S465" s="30"/>
      <c r="T465" s="15"/>
    </row>
    <row r="466" ht="12.75" customHeight="1">
      <c r="B466" s="12">
        <v>43687.0</v>
      </c>
      <c r="C466" s="13" t="s">
        <v>32</v>
      </c>
      <c r="D466" s="19" t="s">
        <v>43</v>
      </c>
      <c r="E466" s="19">
        <v>24.0</v>
      </c>
      <c r="F466" s="15">
        <v>2.51258491093252</v>
      </c>
      <c r="G466" s="20">
        <v>4.197978688242209</v>
      </c>
      <c r="H466" s="19">
        <v>0.0</v>
      </c>
      <c r="I466" s="19">
        <v>0.0</v>
      </c>
      <c r="J466" s="15">
        <v>2.034699154863494</v>
      </c>
      <c r="K466" s="15">
        <v>0.9938515995502581</v>
      </c>
      <c r="L466" s="15">
        <f t="shared" si="1"/>
        <v>2.512584911</v>
      </c>
      <c r="M466" s="15">
        <f t="shared" si="2"/>
        <v>2.407107132</v>
      </c>
      <c r="N466" s="15">
        <f>MAX(0,M466*VLOOKUP(C466,'Таблица (Плотность нефти)'!$B$3:$C$10,2,FALSE)-R466)</f>
        <v>1.826994313</v>
      </c>
      <c r="O466" s="15">
        <f t="shared" si="3"/>
        <v>1.932472092</v>
      </c>
      <c r="P466" s="15">
        <f t="shared" si="4"/>
        <v>15.80240028</v>
      </c>
      <c r="Q466" s="30">
        <f t="shared" si="5"/>
        <v>0</v>
      </c>
      <c r="R466" s="15">
        <f t="shared" si="6"/>
        <v>0</v>
      </c>
      <c r="S466" s="30"/>
      <c r="T466" s="15"/>
    </row>
    <row r="467" ht="12.75" customHeight="1">
      <c r="B467" s="12">
        <v>43687.0</v>
      </c>
      <c r="C467" s="13" t="s">
        <v>32</v>
      </c>
      <c r="D467" s="19" t="s">
        <v>44</v>
      </c>
      <c r="E467" s="19">
        <v>24.0</v>
      </c>
      <c r="F467" s="15">
        <v>3.296273058341814</v>
      </c>
      <c r="G467" s="20">
        <v>5.442160783200113</v>
      </c>
      <c r="H467" s="19">
        <v>0.0</v>
      </c>
      <c r="I467" s="19">
        <v>0.0</v>
      </c>
      <c r="J467" s="15">
        <v>2.7007414829336467</v>
      </c>
      <c r="K467" s="15">
        <v>1.3144340622577921</v>
      </c>
      <c r="L467" s="15">
        <f t="shared" si="1"/>
        <v>3.296273058</v>
      </c>
      <c r="M467" s="15">
        <f t="shared" si="2"/>
        <v>3.116884579</v>
      </c>
      <c r="N467" s="15">
        <f>MAX(0,M467*VLOOKUP(C467,'Таблица (Плотность нефти)'!$B$3:$C$10,2,FALSE)-R467)</f>
        <v>2.365715395</v>
      </c>
      <c r="O467" s="15">
        <f t="shared" si="3"/>
        <v>2.545103875</v>
      </c>
      <c r="P467" s="15">
        <f t="shared" si="4"/>
        <v>20.73125015</v>
      </c>
      <c r="Q467" s="30">
        <f t="shared" si="5"/>
        <v>0</v>
      </c>
      <c r="R467" s="15">
        <f t="shared" si="6"/>
        <v>0</v>
      </c>
      <c r="S467" s="30"/>
      <c r="T467" s="15"/>
    </row>
    <row r="468" ht="12.75" customHeight="1">
      <c r="B468" s="12">
        <v>43687.0</v>
      </c>
      <c r="C468" s="13" t="s">
        <v>32</v>
      </c>
      <c r="D468" s="19" t="s">
        <v>45</v>
      </c>
      <c r="E468" s="19">
        <v>0.0</v>
      </c>
      <c r="F468" s="15">
        <v>0.0</v>
      </c>
      <c r="G468" s="20">
        <v>0.0</v>
      </c>
      <c r="H468" s="19">
        <v>0.0</v>
      </c>
      <c r="I468" s="19">
        <v>0.0</v>
      </c>
      <c r="J468" s="15">
        <v>0.0</v>
      </c>
      <c r="K468" s="15">
        <v>0.0</v>
      </c>
      <c r="L468" s="15">
        <f t="shared" si="1"/>
        <v>0</v>
      </c>
      <c r="M468" s="15">
        <f t="shared" si="2"/>
        <v>0</v>
      </c>
      <c r="N468" s="15">
        <f>MAX(0,M468*VLOOKUP(C468,'Таблица (Плотность нефти)'!$B$3:$C$10,2,FALSE)-R468)</f>
        <v>0</v>
      </c>
      <c r="O468" s="15">
        <f t="shared" si="3"/>
        <v>0</v>
      </c>
      <c r="P468" s="15">
        <f t="shared" si="4"/>
        <v>0</v>
      </c>
      <c r="Q468" s="30">
        <f t="shared" si="5"/>
        <v>0</v>
      </c>
      <c r="R468" s="15">
        <f t="shared" si="6"/>
        <v>0</v>
      </c>
      <c r="S468" s="30"/>
      <c r="T468" s="15"/>
    </row>
    <row r="469" ht="12.75" customHeight="1">
      <c r="B469" s="12">
        <v>43687.0</v>
      </c>
      <c r="C469" s="13" t="s">
        <v>32</v>
      </c>
      <c r="D469" s="19" t="s">
        <v>46</v>
      </c>
      <c r="E469" s="19">
        <v>0.0</v>
      </c>
      <c r="F469" s="15">
        <v>0.0</v>
      </c>
      <c r="G469" s="20">
        <v>0.0</v>
      </c>
      <c r="H469" s="19">
        <v>0.0</v>
      </c>
      <c r="I469" s="19">
        <v>0.0</v>
      </c>
      <c r="J469" s="15">
        <v>0.0</v>
      </c>
      <c r="K469" s="15">
        <v>0.0</v>
      </c>
      <c r="L469" s="15">
        <f t="shared" si="1"/>
        <v>0</v>
      </c>
      <c r="M469" s="15">
        <f t="shared" si="2"/>
        <v>0</v>
      </c>
      <c r="N469" s="15">
        <f>MAX(0,M469*VLOOKUP(C469,'Таблица (Плотность нефти)'!$B$3:$C$10,2,FALSE)-R469)</f>
        <v>0</v>
      </c>
      <c r="O469" s="15">
        <f t="shared" si="3"/>
        <v>0</v>
      </c>
      <c r="P469" s="15">
        <f t="shared" si="4"/>
        <v>0</v>
      </c>
      <c r="Q469" s="30">
        <f t="shared" si="5"/>
        <v>0</v>
      </c>
      <c r="R469" s="15">
        <f t="shared" si="6"/>
        <v>0</v>
      </c>
      <c r="S469" s="30"/>
      <c r="T469" s="15"/>
    </row>
    <row r="470" ht="12.75" customHeight="1">
      <c r="B470" s="12">
        <v>43687.0</v>
      </c>
      <c r="C470" s="19" t="s">
        <v>34</v>
      </c>
      <c r="D470" s="19" t="s">
        <v>47</v>
      </c>
      <c r="E470" s="19">
        <v>0.0</v>
      </c>
      <c r="F470" s="15">
        <v>0.0</v>
      </c>
      <c r="G470" s="20">
        <v>0.0</v>
      </c>
      <c r="H470" s="19">
        <v>0.0</v>
      </c>
      <c r="I470" s="19">
        <v>0.0</v>
      </c>
      <c r="J470" s="15">
        <v>0.0</v>
      </c>
      <c r="K470" s="15">
        <v>0.0</v>
      </c>
      <c r="L470" s="15">
        <f t="shared" si="1"/>
        <v>0</v>
      </c>
      <c r="M470" s="15">
        <f t="shared" si="2"/>
        <v>0</v>
      </c>
      <c r="N470" s="15">
        <f>MAX(0,M470*VLOOKUP(C470,'Таблица (Плотность нефти)'!$B$3:$C$10,2,FALSE)-R470)</f>
        <v>0</v>
      </c>
      <c r="O470" s="15">
        <f t="shared" si="3"/>
        <v>0</v>
      </c>
      <c r="P470" s="15">
        <f t="shared" si="4"/>
        <v>0</v>
      </c>
      <c r="Q470" s="15">
        <f t="shared" si="5"/>
        <v>0</v>
      </c>
      <c r="R470" s="15">
        <f t="shared" si="6"/>
        <v>0</v>
      </c>
      <c r="S470" s="15"/>
      <c r="T470" s="15"/>
    </row>
    <row r="471" ht="12.75" customHeight="1">
      <c r="B471" s="12">
        <v>43687.0</v>
      </c>
      <c r="C471" s="19" t="s">
        <v>35</v>
      </c>
      <c r="D471" s="19" t="s">
        <v>48</v>
      </c>
      <c r="E471" s="19">
        <v>24.0</v>
      </c>
      <c r="F471" s="15">
        <v>10.120918385258225</v>
      </c>
      <c r="G471" s="20">
        <v>21.49942241207367</v>
      </c>
      <c r="H471" s="19">
        <v>0.0</v>
      </c>
      <c r="I471" s="19">
        <v>0.0</v>
      </c>
      <c r="J471" s="15">
        <v>9.249822101489116</v>
      </c>
      <c r="K471" s="15">
        <v>6.035673339872731</v>
      </c>
      <c r="L471" s="15">
        <f t="shared" si="1"/>
        <v>10.12091839</v>
      </c>
      <c r="M471" s="15">
        <f t="shared" si="2"/>
        <v>7.94497939</v>
      </c>
      <c r="N471" s="15">
        <f>MAX(0,M471*VLOOKUP(C471,'Таблица (Плотность нефти)'!$B$3:$C$10,2,FALSE)-R471)</f>
        <v>6.387763429</v>
      </c>
      <c r="O471" s="15">
        <f t="shared" si="3"/>
        <v>8.563702425</v>
      </c>
      <c r="P471" s="15">
        <f t="shared" si="4"/>
        <v>63.653492</v>
      </c>
      <c r="Q471" s="38">
        <f t="shared" si="5"/>
        <v>0</v>
      </c>
      <c r="R471" s="15">
        <f t="shared" si="6"/>
        <v>0</v>
      </c>
      <c r="S471" s="38"/>
      <c r="T471" s="15"/>
    </row>
    <row r="472" ht="12.75" customHeight="1">
      <c r="B472" s="12">
        <v>43687.0</v>
      </c>
      <c r="C472" s="19" t="s">
        <v>35</v>
      </c>
      <c r="D472" s="19" t="s">
        <v>49</v>
      </c>
      <c r="E472" s="19">
        <v>24.0</v>
      </c>
      <c r="F472" s="15">
        <v>10.058729702462447</v>
      </c>
      <c r="G472" s="20">
        <v>20.297882959197246</v>
      </c>
      <c r="H472" s="19">
        <v>0.0</v>
      </c>
      <c r="I472" s="19">
        <v>0.0</v>
      </c>
      <c r="J472" s="15">
        <v>7.942494796291573</v>
      </c>
      <c r="K472" s="15">
        <v>5.279965072274945</v>
      </c>
      <c r="L472" s="15">
        <f t="shared" si="1"/>
        <v>10.0587297</v>
      </c>
      <c r="M472" s="15">
        <f t="shared" si="2"/>
        <v>8.01702052</v>
      </c>
      <c r="N472" s="15">
        <f>MAX(0,M472*VLOOKUP(C472,'Таблица (Плотность нефти)'!$B$3:$C$10,2,FALSE)-R472)</f>
        <v>6.445684498</v>
      </c>
      <c r="O472" s="15">
        <f t="shared" si="3"/>
        <v>8.48739368</v>
      </c>
      <c r="P472" s="15">
        <f t="shared" si="4"/>
        <v>63.26236872</v>
      </c>
      <c r="Q472" s="15">
        <f t="shared" si="5"/>
        <v>0</v>
      </c>
      <c r="R472" s="15">
        <f t="shared" si="6"/>
        <v>0</v>
      </c>
      <c r="S472" s="15"/>
      <c r="T472" s="15"/>
    </row>
    <row r="473" ht="12.75" customHeight="1">
      <c r="B473" s="12">
        <v>43687.0</v>
      </c>
      <c r="C473" s="19" t="s">
        <v>35</v>
      </c>
      <c r="D473" s="19" t="s">
        <v>50</v>
      </c>
      <c r="E473" s="19">
        <v>24.0</v>
      </c>
      <c r="F473" s="15">
        <v>16.51356254068151</v>
      </c>
      <c r="G473" s="20">
        <v>19.897369808238423</v>
      </c>
      <c r="H473" s="19">
        <v>0.0</v>
      </c>
      <c r="I473" s="19">
        <v>0.0</v>
      </c>
      <c r="J473" s="15">
        <v>21.86143418171704</v>
      </c>
      <c r="K473" s="15">
        <v>14.424796219975049</v>
      </c>
      <c r="L473" s="15">
        <f t="shared" si="1"/>
        <v>16.51356254</v>
      </c>
      <c r="M473" s="15">
        <f t="shared" si="2"/>
        <v>13.22779793</v>
      </c>
      <c r="N473" s="15">
        <f>MAX(0,M473*VLOOKUP(C473,'Таблица (Плотность нефти)'!$B$3:$C$10,2,FALSE)-R473)</f>
        <v>10.63514954</v>
      </c>
      <c r="O473" s="15">
        <f t="shared" si="3"/>
        <v>13.92091415</v>
      </c>
      <c r="P473" s="15">
        <f t="shared" si="4"/>
        <v>103.8587489</v>
      </c>
      <c r="Q473" s="15">
        <f t="shared" si="5"/>
        <v>0</v>
      </c>
      <c r="R473" s="15">
        <f t="shared" si="6"/>
        <v>0</v>
      </c>
      <c r="S473" s="15"/>
      <c r="T473" s="15"/>
    </row>
    <row r="474" ht="12.75" customHeight="1">
      <c r="B474" s="12">
        <v>43687.0</v>
      </c>
      <c r="C474" s="19" t="s">
        <v>35</v>
      </c>
      <c r="D474" s="19" t="s">
        <v>51</v>
      </c>
      <c r="E474" s="19">
        <v>0.0</v>
      </c>
      <c r="F474" s="15">
        <v>0.0</v>
      </c>
      <c r="G474" s="20">
        <v>0.0</v>
      </c>
      <c r="H474" s="19">
        <v>0.0</v>
      </c>
      <c r="I474" s="19">
        <v>0.0</v>
      </c>
      <c r="J474" s="15">
        <v>0.0</v>
      </c>
      <c r="K474" s="15">
        <v>0.0</v>
      </c>
      <c r="L474" s="15">
        <f t="shared" si="1"/>
        <v>0</v>
      </c>
      <c r="M474" s="15">
        <f t="shared" si="2"/>
        <v>0</v>
      </c>
      <c r="N474" s="15">
        <f>MAX(0,M474*VLOOKUP(C474,'Таблица (Плотность нефти)'!$B$3:$C$10,2,FALSE)-R474)</f>
        <v>0</v>
      </c>
      <c r="O474" s="15">
        <f t="shared" si="3"/>
        <v>0</v>
      </c>
      <c r="P474" s="15">
        <f t="shared" si="4"/>
        <v>0</v>
      </c>
      <c r="Q474" s="15">
        <f t="shared" si="5"/>
        <v>0</v>
      </c>
      <c r="R474" s="15">
        <f t="shared" si="6"/>
        <v>0</v>
      </c>
      <c r="S474" s="15"/>
      <c r="T474" s="15"/>
    </row>
    <row r="475" ht="12.75" customHeight="1">
      <c r="B475" s="12">
        <v>43687.0</v>
      </c>
      <c r="C475" s="19" t="s">
        <v>35</v>
      </c>
      <c r="D475" s="19" t="s">
        <v>52</v>
      </c>
      <c r="E475" s="19">
        <v>0.0</v>
      </c>
      <c r="F475" s="15">
        <v>0.0</v>
      </c>
      <c r="G475" s="20">
        <v>0.0</v>
      </c>
      <c r="H475" s="19">
        <v>0.0</v>
      </c>
      <c r="I475" s="19">
        <v>0.0</v>
      </c>
      <c r="J475" s="15">
        <v>0.0</v>
      </c>
      <c r="K475" s="15">
        <v>0.0</v>
      </c>
      <c r="L475" s="15">
        <f t="shared" si="1"/>
        <v>0</v>
      </c>
      <c r="M475" s="15">
        <f t="shared" si="2"/>
        <v>0</v>
      </c>
      <c r="N475" s="15">
        <f>MAX(0,M475*VLOOKUP(C475,'Таблица (Плотность нефти)'!$B$3:$C$10,2,FALSE)-R475)</f>
        <v>0</v>
      </c>
      <c r="O475" s="15">
        <f t="shared" si="3"/>
        <v>0</v>
      </c>
      <c r="P475" s="15">
        <f t="shared" si="4"/>
        <v>0</v>
      </c>
      <c r="Q475" s="15">
        <f t="shared" si="5"/>
        <v>0</v>
      </c>
      <c r="R475" s="15">
        <f t="shared" si="6"/>
        <v>0</v>
      </c>
      <c r="S475" s="15"/>
      <c r="T475" s="15"/>
    </row>
    <row r="476" ht="12.75" customHeight="1">
      <c r="B476" s="12">
        <v>43687.0</v>
      </c>
      <c r="C476" s="19" t="s">
        <v>35</v>
      </c>
      <c r="D476" s="19" t="s">
        <v>53</v>
      </c>
      <c r="E476" s="19">
        <v>24.0</v>
      </c>
      <c r="F476" s="15">
        <v>21.639293116147652</v>
      </c>
      <c r="G476" s="20">
        <v>25.744861812237023</v>
      </c>
      <c r="H476" s="19">
        <v>0.0</v>
      </c>
      <c r="I476" s="19">
        <v>0.0</v>
      </c>
      <c r="J476" s="15">
        <v>16.425815526884865</v>
      </c>
      <c r="K476" s="15">
        <v>9.980297532068546</v>
      </c>
      <c r="L476" s="15">
        <f t="shared" si="1"/>
        <v>21.63929312</v>
      </c>
      <c r="M476" s="15">
        <f t="shared" si="2"/>
        <v>16.06828701</v>
      </c>
      <c r="N476" s="15">
        <f>MAX(0,M476*VLOOKUP(C476,'Таблица (Плотность нефти)'!$B$3:$C$10,2,FALSE)-R476)</f>
        <v>12.91890275</v>
      </c>
      <c r="O476" s="15">
        <f t="shared" si="3"/>
        <v>18.48990886</v>
      </c>
      <c r="P476" s="15">
        <f t="shared" si="4"/>
        <v>136.0960062</v>
      </c>
      <c r="Q476" s="15">
        <f t="shared" si="5"/>
        <v>0</v>
      </c>
      <c r="R476" s="15">
        <f t="shared" si="6"/>
        <v>0</v>
      </c>
      <c r="S476" s="15"/>
      <c r="T476" s="15"/>
    </row>
    <row r="477" ht="12.75" customHeight="1">
      <c r="B477" s="12">
        <v>43687.0</v>
      </c>
      <c r="C477" s="19" t="s">
        <v>35</v>
      </c>
      <c r="D477" s="19" t="s">
        <v>54</v>
      </c>
      <c r="E477" s="19">
        <v>0.0</v>
      </c>
      <c r="F477" s="15">
        <v>0.0</v>
      </c>
      <c r="G477" s="20">
        <v>0.0</v>
      </c>
      <c r="H477" s="19">
        <v>0.0</v>
      </c>
      <c r="I477" s="19">
        <v>0.0</v>
      </c>
      <c r="J477" s="15">
        <v>0.0</v>
      </c>
      <c r="K477" s="15">
        <v>0.0</v>
      </c>
      <c r="L477" s="15">
        <f t="shared" si="1"/>
        <v>0</v>
      </c>
      <c r="M477" s="15">
        <f t="shared" si="2"/>
        <v>0</v>
      </c>
      <c r="N477" s="15">
        <f>MAX(0,M477*VLOOKUP(C477,'Таблица (Плотность нефти)'!$B$3:$C$10,2,FALSE)-R477)</f>
        <v>0</v>
      </c>
      <c r="O477" s="15">
        <f t="shared" si="3"/>
        <v>0</v>
      </c>
      <c r="P477" s="15">
        <f t="shared" si="4"/>
        <v>0</v>
      </c>
      <c r="Q477" s="15">
        <f t="shared" si="5"/>
        <v>0</v>
      </c>
      <c r="R477" s="15">
        <f t="shared" si="6"/>
        <v>0</v>
      </c>
      <c r="S477" s="15"/>
      <c r="T477" s="15"/>
    </row>
    <row r="478" ht="12.75" customHeight="1">
      <c r="B478" s="12">
        <v>43687.0</v>
      </c>
      <c r="C478" s="19" t="s">
        <v>35</v>
      </c>
      <c r="D478" s="19" t="s">
        <v>55</v>
      </c>
      <c r="E478" s="19">
        <v>24.0</v>
      </c>
      <c r="F478" s="15">
        <v>12.139462473472028</v>
      </c>
      <c r="G478" s="20">
        <v>22.620859234758335</v>
      </c>
      <c r="H478" s="19">
        <v>0.0</v>
      </c>
      <c r="I478" s="19">
        <v>0.0</v>
      </c>
      <c r="J478" s="15">
        <v>10.424538571983168</v>
      </c>
      <c r="K478" s="15">
        <v>6.665201892206188</v>
      </c>
      <c r="L478" s="15">
        <f t="shared" si="1"/>
        <v>12.13946247</v>
      </c>
      <c r="M478" s="15">
        <f t="shared" si="2"/>
        <v>9.393411755</v>
      </c>
      <c r="N478" s="15">
        <f>MAX(0,M478*VLOOKUP(C478,'Таблица (Плотность нефти)'!$B$3:$C$10,2,FALSE)-R478)</f>
        <v>7.552303051</v>
      </c>
      <c r="O478" s="15">
        <f t="shared" si="3"/>
        <v>10.29835377</v>
      </c>
      <c r="P478" s="15">
        <f t="shared" si="4"/>
        <v>76.34872133</v>
      </c>
      <c r="Q478" s="15">
        <f t="shared" si="5"/>
        <v>0</v>
      </c>
      <c r="R478" s="15">
        <f t="shared" si="6"/>
        <v>0</v>
      </c>
      <c r="S478" s="15"/>
      <c r="T478" s="15"/>
    </row>
    <row r="479" ht="12.75" customHeight="1">
      <c r="B479" s="12">
        <v>43687.0</v>
      </c>
      <c r="C479" s="19" t="s">
        <v>35</v>
      </c>
      <c r="D479" s="19" t="s">
        <v>56</v>
      </c>
      <c r="E479" s="19">
        <v>24.0</v>
      </c>
      <c r="F479" s="15">
        <v>12.082898629339587</v>
      </c>
      <c r="G479" s="20">
        <v>22.14024345360776</v>
      </c>
      <c r="H479" s="19">
        <v>0.0</v>
      </c>
      <c r="I479" s="19">
        <v>0.0</v>
      </c>
      <c r="J479" s="15">
        <v>10.149026526278004</v>
      </c>
      <c r="K479" s="15">
        <v>6.486176228705273</v>
      </c>
      <c r="L479" s="15">
        <f t="shared" si="1"/>
        <v>12.08289863</v>
      </c>
      <c r="M479" s="15">
        <f t="shared" si="2"/>
        <v>9.407715457</v>
      </c>
      <c r="N479" s="15">
        <f>MAX(0,M479*VLOOKUP(C479,'Таблица (Плотность нефти)'!$B$3:$C$10,2,FALSE)-R479)</f>
        <v>7.563803227</v>
      </c>
      <c r="O479" s="15">
        <f t="shared" si="3"/>
        <v>10.2389864</v>
      </c>
      <c r="P479" s="15">
        <f t="shared" si="4"/>
        <v>75.99297435</v>
      </c>
      <c r="Q479" s="15">
        <f t="shared" si="5"/>
        <v>0</v>
      </c>
      <c r="R479" s="15">
        <f t="shared" si="6"/>
        <v>0</v>
      </c>
      <c r="S479" s="15"/>
      <c r="T479" s="15"/>
    </row>
    <row r="480" ht="12.75" customHeight="1">
      <c r="B480" s="12">
        <v>43687.0</v>
      </c>
      <c r="C480" s="19" t="s">
        <v>35</v>
      </c>
      <c r="D480" s="19" t="s">
        <v>57</v>
      </c>
      <c r="E480" s="19">
        <v>0.0</v>
      </c>
      <c r="F480" s="15">
        <v>0.0</v>
      </c>
      <c r="G480" s="20">
        <v>0.0</v>
      </c>
      <c r="H480" s="19">
        <v>0.0</v>
      </c>
      <c r="I480" s="19">
        <v>0.0</v>
      </c>
      <c r="J480" s="15">
        <v>0.0</v>
      </c>
      <c r="K480" s="15">
        <v>0.0</v>
      </c>
      <c r="L480" s="15">
        <f t="shared" si="1"/>
        <v>0</v>
      </c>
      <c r="M480" s="15">
        <f t="shared" si="2"/>
        <v>0</v>
      </c>
      <c r="N480" s="15">
        <f>MAX(0,M480*VLOOKUP(C480,'Таблица (Плотность нефти)'!$B$3:$C$10,2,FALSE)-R480)</f>
        <v>0</v>
      </c>
      <c r="O480" s="15">
        <f t="shared" si="3"/>
        <v>0</v>
      </c>
      <c r="P480" s="15">
        <f t="shared" si="4"/>
        <v>0</v>
      </c>
      <c r="Q480" s="15">
        <f t="shared" si="5"/>
        <v>0</v>
      </c>
      <c r="R480" s="15">
        <f t="shared" si="6"/>
        <v>0</v>
      </c>
      <c r="S480" s="15"/>
      <c r="T480" s="15"/>
    </row>
    <row r="481" ht="12.75" customHeight="1">
      <c r="B481" s="12">
        <v>43687.0</v>
      </c>
      <c r="C481" s="19" t="s">
        <v>37</v>
      </c>
      <c r="D481" s="19" t="s">
        <v>58</v>
      </c>
      <c r="E481" s="19">
        <v>0.0</v>
      </c>
      <c r="F481" s="15">
        <v>0.0</v>
      </c>
      <c r="G481" s="20">
        <v>0.0</v>
      </c>
      <c r="H481" s="19">
        <v>0.0</v>
      </c>
      <c r="I481" s="19">
        <v>0.0</v>
      </c>
      <c r="J481" s="15">
        <v>0.0</v>
      </c>
      <c r="K481" s="15">
        <v>0.0</v>
      </c>
      <c r="L481" s="15">
        <f t="shared" si="1"/>
        <v>0</v>
      </c>
      <c r="M481" s="15">
        <f t="shared" si="2"/>
        <v>0</v>
      </c>
      <c r="N481" s="15">
        <f>MAX(0,M481*VLOOKUP(C481,'Таблица (Плотность нефти)'!$B$3:$C$10,2,FALSE)-R481)</f>
        <v>0</v>
      </c>
      <c r="O481" s="15">
        <f t="shared" si="3"/>
        <v>0</v>
      </c>
      <c r="P481" s="15">
        <f t="shared" si="4"/>
        <v>0</v>
      </c>
      <c r="Q481" s="15">
        <f t="shared" si="5"/>
        <v>0</v>
      </c>
      <c r="R481" s="15">
        <f t="shared" si="6"/>
        <v>0</v>
      </c>
      <c r="S481" s="15"/>
      <c r="T481" s="15"/>
    </row>
    <row r="482" ht="12.75" customHeight="1">
      <c r="B482" s="12">
        <v>43687.0</v>
      </c>
      <c r="C482" s="19" t="s">
        <v>37</v>
      </c>
      <c r="D482" s="19" t="s">
        <v>59</v>
      </c>
      <c r="E482" s="19">
        <v>0.0</v>
      </c>
      <c r="F482" s="15">
        <v>0.0</v>
      </c>
      <c r="G482" s="20">
        <v>0.0</v>
      </c>
      <c r="H482" s="19">
        <v>0.0</v>
      </c>
      <c r="I482" s="19">
        <v>0.0</v>
      </c>
      <c r="J482" s="15">
        <v>0.0</v>
      </c>
      <c r="K482" s="15">
        <v>0.0</v>
      </c>
      <c r="L482" s="15">
        <f t="shared" si="1"/>
        <v>0</v>
      </c>
      <c r="M482" s="15">
        <f t="shared" si="2"/>
        <v>0</v>
      </c>
      <c r="N482" s="15">
        <f>MAX(0,M482*VLOOKUP(C482,'Таблица (Плотность нефти)'!$B$3:$C$10,2,FALSE)-R482)</f>
        <v>0</v>
      </c>
      <c r="O482" s="15">
        <f t="shared" si="3"/>
        <v>0</v>
      </c>
      <c r="P482" s="15">
        <f t="shared" si="4"/>
        <v>0</v>
      </c>
      <c r="Q482" s="15">
        <f t="shared" si="5"/>
        <v>0</v>
      </c>
      <c r="R482" s="15">
        <f t="shared" si="6"/>
        <v>0</v>
      </c>
      <c r="S482" s="15"/>
      <c r="T482" s="15"/>
    </row>
    <row r="483" ht="12.75" customHeight="1">
      <c r="B483" s="12">
        <v>43687.0</v>
      </c>
      <c r="C483" s="19" t="s">
        <v>37</v>
      </c>
      <c r="D483" s="19" t="s">
        <v>60</v>
      </c>
      <c r="E483" s="19">
        <v>0.0</v>
      </c>
      <c r="F483" s="15">
        <v>0.0</v>
      </c>
      <c r="G483" s="20">
        <v>0.0</v>
      </c>
      <c r="H483" s="19">
        <v>0.0</v>
      </c>
      <c r="I483" s="19">
        <v>0.0</v>
      </c>
      <c r="J483" s="15">
        <v>0.0</v>
      </c>
      <c r="K483" s="15">
        <v>0.0</v>
      </c>
      <c r="L483" s="15">
        <f t="shared" si="1"/>
        <v>0</v>
      </c>
      <c r="M483" s="15">
        <f t="shared" si="2"/>
        <v>0</v>
      </c>
      <c r="N483" s="15">
        <f>MAX(0,M483*VLOOKUP(C483,'Таблица (Плотность нефти)'!$B$3:$C$10,2,FALSE)-R483)</f>
        <v>0</v>
      </c>
      <c r="O483" s="15">
        <f t="shared" si="3"/>
        <v>0</v>
      </c>
      <c r="P483" s="15">
        <f t="shared" si="4"/>
        <v>0</v>
      </c>
      <c r="Q483" s="15">
        <f t="shared" si="5"/>
        <v>0</v>
      </c>
      <c r="R483" s="15">
        <f t="shared" si="6"/>
        <v>0</v>
      </c>
      <c r="S483" s="15"/>
      <c r="T483" s="15"/>
    </row>
    <row r="484" ht="12.75" customHeight="1">
      <c r="B484" s="12">
        <v>43687.0</v>
      </c>
      <c r="C484" s="19" t="s">
        <v>37</v>
      </c>
      <c r="D484" s="19" t="s">
        <v>61</v>
      </c>
      <c r="E484" s="19">
        <v>0.0</v>
      </c>
      <c r="F484" s="15">
        <v>0.0</v>
      </c>
      <c r="G484" s="20">
        <v>0.0</v>
      </c>
      <c r="H484" s="19">
        <v>0.0</v>
      </c>
      <c r="I484" s="19">
        <v>0.0</v>
      </c>
      <c r="J484" s="15">
        <v>0.0</v>
      </c>
      <c r="K484" s="15">
        <v>0.0</v>
      </c>
      <c r="L484" s="15">
        <f t="shared" si="1"/>
        <v>0</v>
      </c>
      <c r="M484" s="15">
        <f t="shared" si="2"/>
        <v>0</v>
      </c>
      <c r="N484" s="15">
        <f>MAX(0,M484*VLOOKUP(C484,'Таблица (Плотность нефти)'!$B$3:$C$10,2,FALSE)-R484)</f>
        <v>0</v>
      </c>
      <c r="O484" s="15">
        <f t="shared" si="3"/>
        <v>0</v>
      </c>
      <c r="P484" s="15">
        <f t="shared" si="4"/>
        <v>0</v>
      </c>
      <c r="Q484" s="15">
        <f t="shared" si="5"/>
        <v>0</v>
      </c>
      <c r="R484" s="15">
        <f t="shared" si="6"/>
        <v>0</v>
      </c>
      <c r="S484" s="15"/>
      <c r="T484" s="15"/>
    </row>
    <row r="485" ht="12.75" customHeight="1">
      <c r="B485" s="12">
        <v>43687.0</v>
      </c>
      <c r="C485" s="19" t="s">
        <v>38</v>
      </c>
      <c r="D485" s="19" t="s">
        <v>62</v>
      </c>
      <c r="E485" s="19">
        <v>0.0</v>
      </c>
      <c r="F485" s="15">
        <v>0.0</v>
      </c>
      <c r="G485" s="20">
        <v>0.0</v>
      </c>
      <c r="H485" s="19">
        <v>0.0</v>
      </c>
      <c r="I485" s="19">
        <v>0.0</v>
      </c>
      <c r="J485" s="15">
        <v>0.0</v>
      </c>
      <c r="K485" s="15">
        <v>0.0</v>
      </c>
      <c r="L485" s="15">
        <f t="shared" si="1"/>
        <v>0</v>
      </c>
      <c r="M485" s="15">
        <f t="shared" si="2"/>
        <v>0</v>
      </c>
      <c r="N485" s="15">
        <f>MAX(0,M485*VLOOKUP(C485,'Таблица (Плотность нефти)'!$B$3:$C$10,2,FALSE)-R485)</f>
        <v>0</v>
      </c>
      <c r="O485" s="15">
        <f t="shared" si="3"/>
        <v>0</v>
      </c>
      <c r="P485" s="15">
        <f t="shared" si="4"/>
        <v>0</v>
      </c>
      <c r="Q485" s="15">
        <f t="shared" si="5"/>
        <v>0</v>
      </c>
      <c r="R485" s="15">
        <f t="shared" si="6"/>
        <v>0</v>
      </c>
      <c r="S485" s="15"/>
      <c r="T485" s="15"/>
    </row>
    <row r="486" ht="12.75" customHeight="1">
      <c r="B486" s="12">
        <v>43687.0</v>
      </c>
      <c r="C486" s="19" t="s">
        <v>38</v>
      </c>
      <c r="D486" s="19" t="s">
        <v>63</v>
      </c>
      <c r="E486" s="19">
        <v>0.0</v>
      </c>
      <c r="F486" s="15">
        <v>0.0</v>
      </c>
      <c r="G486" s="20">
        <v>0.0</v>
      </c>
      <c r="H486" s="19">
        <v>0.0</v>
      </c>
      <c r="I486" s="19">
        <v>0.0</v>
      </c>
      <c r="J486" s="15">
        <v>0.0</v>
      </c>
      <c r="K486" s="15">
        <v>0.0</v>
      </c>
      <c r="L486" s="15">
        <f t="shared" si="1"/>
        <v>0</v>
      </c>
      <c r="M486" s="15">
        <f t="shared" si="2"/>
        <v>0</v>
      </c>
      <c r="N486" s="15">
        <f>MAX(0,M486*VLOOKUP(C486,'Таблица (Плотность нефти)'!$B$3:$C$10,2,FALSE)-R486)</f>
        <v>0</v>
      </c>
      <c r="O486" s="15">
        <f t="shared" si="3"/>
        <v>0</v>
      </c>
      <c r="P486" s="15">
        <f t="shared" si="4"/>
        <v>0</v>
      </c>
      <c r="Q486" s="15">
        <f t="shared" si="5"/>
        <v>0</v>
      </c>
      <c r="R486" s="15">
        <f t="shared" si="6"/>
        <v>0</v>
      </c>
      <c r="S486" s="15"/>
      <c r="T486" s="15"/>
    </row>
    <row r="487" ht="12.75" customHeight="1">
      <c r="B487" s="12">
        <v>43687.0</v>
      </c>
      <c r="C487" s="19" t="s">
        <v>38</v>
      </c>
      <c r="D487" s="19" t="s">
        <v>64</v>
      </c>
      <c r="E487" s="19">
        <v>0.0</v>
      </c>
      <c r="F487" s="15">
        <v>0.0</v>
      </c>
      <c r="G487" s="20">
        <v>0.0</v>
      </c>
      <c r="H487" s="19">
        <v>0.0</v>
      </c>
      <c r="I487" s="19">
        <v>0.0</v>
      </c>
      <c r="J487" s="15">
        <v>0.0</v>
      </c>
      <c r="K487" s="15">
        <v>0.0</v>
      </c>
      <c r="L487" s="15">
        <f t="shared" si="1"/>
        <v>0</v>
      </c>
      <c r="M487" s="15">
        <f t="shared" si="2"/>
        <v>0</v>
      </c>
      <c r="N487" s="15">
        <f>MAX(0,M487*VLOOKUP(C487,'Таблица (Плотность нефти)'!$B$3:$C$10,2,FALSE)-R487)</f>
        <v>0</v>
      </c>
      <c r="O487" s="15">
        <f t="shared" si="3"/>
        <v>0</v>
      </c>
      <c r="P487" s="15">
        <f t="shared" si="4"/>
        <v>0</v>
      </c>
      <c r="Q487" s="15">
        <f t="shared" si="5"/>
        <v>0</v>
      </c>
      <c r="R487" s="15">
        <f t="shared" si="6"/>
        <v>0</v>
      </c>
      <c r="S487" s="15"/>
      <c r="T487" s="15"/>
    </row>
    <row r="488" ht="12.75" customHeight="1">
      <c r="B488" s="12">
        <v>43687.0</v>
      </c>
      <c r="C488" s="19" t="s">
        <v>39</v>
      </c>
      <c r="D488" s="19" t="s">
        <v>65</v>
      </c>
      <c r="E488" s="19">
        <v>0.0</v>
      </c>
      <c r="F488" s="15">
        <v>0.0</v>
      </c>
      <c r="G488" s="20">
        <v>0.0</v>
      </c>
      <c r="H488" s="19">
        <v>0.0</v>
      </c>
      <c r="I488" s="19">
        <v>0.0</v>
      </c>
      <c r="J488" s="15">
        <v>0.0</v>
      </c>
      <c r="K488" s="15">
        <v>0.0</v>
      </c>
      <c r="L488" s="15">
        <f t="shared" si="1"/>
        <v>0</v>
      </c>
      <c r="M488" s="15">
        <f t="shared" si="2"/>
        <v>0</v>
      </c>
      <c r="N488" s="15">
        <f>MAX(0,M488*VLOOKUP(C488,'Таблица (Плотность нефти)'!$B$3:$C$10,2,FALSE)-R488)</f>
        <v>0</v>
      </c>
      <c r="O488" s="15">
        <f t="shared" si="3"/>
        <v>0</v>
      </c>
      <c r="P488" s="15">
        <f t="shared" si="4"/>
        <v>0</v>
      </c>
      <c r="Q488" s="15">
        <f t="shared" si="5"/>
        <v>0</v>
      </c>
      <c r="R488" s="15">
        <f t="shared" si="6"/>
        <v>0</v>
      </c>
      <c r="S488" s="15"/>
      <c r="T488" s="15"/>
    </row>
    <row r="489" ht="12.75" customHeight="1">
      <c r="B489" s="12">
        <v>43687.0</v>
      </c>
      <c r="C489" s="19" t="s">
        <v>39</v>
      </c>
      <c r="D489" s="19" t="s">
        <v>66</v>
      </c>
      <c r="E489" s="19">
        <v>10.0</v>
      </c>
      <c r="F489" s="15">
        <v>6.251670713481719</v>
      </c>
      <c r="G489" s="20">
        <v>4.950442855777636</v>
      </c>
      <c r="H489" s="19">
        <v>0.0</v>
      </c>
      <c r="I489" s="19">
        <v>0.0</v>
      </c>
      <c r="J489" s="15">
        <v>11.90507773207454</v>
      </c>
      <c r="K489" s="15">
        <v>11.085656949554489</v>
      </c>
      <c r="L489" s="15">
        <f t="shared" si="1"/>
        <v>15.00400971</v>
      </c>
      <c r="M489" s="15">
        <f t="shared" si="2"/>
        <v>14.26124479</v>
      </c>
      <c r="N489" s="15">
        <f>MAX(0,M489*VLOOKUP(C489,'Таблица (Плотность нефти)'!$B$3:$C$10,2,FALSE)-R489)</f>
        <v>11.46604081</v>
      </c>
      <c r="O489" s="15">
        <f t="shared" si="3"/>
        <v>12.20880573</v>
      </c>
      <c r="P489" s="15">
        <f t="shared" si="4"/>
        <v>94.36471828</v>
      </c>
      <c r="Q489" s="15">
        <f t="shared" si="5"/>
        <v>0</v>
      </c>
      <c r="R489" s="15">
        <f t="shared" si="6"/>
        <v>0</v>
      </c>
      <c r="S489" s="15"/>
      <c r="T489" s="15"/>
    </row>
    <row r="490" ht="12.75" customHeight="1">
      <c r="B490" s="12">
        <v>43687.0</v>
      </c>
      <c r="C490" s="19" t="s">
        <v>39</v>
      </c>
      <c r="D490" s="19" t="s">
        <v>67</v>
      </c>
      <c r="E490" s="19">
        <v>12.0</v>
      </c>
      <c r="F490" s="15">
        <v>4.417128581475053</v>
      </c>
      <c r="G490" s="20">
        <v>4.7538563880543165</v>
      </c>
      <c r="H490" s="19">
        <v>0.0</v>
      </c>
      <c r="I490" s="19">
        <v>0.0</v>
      </c>
      <c r="J490" s="15">
        <v>7.632130504046592</v>
      </c>
      <c r="K490" s="15">
        <v>7.136218784698468</v>
      </c>
      <c r="L490" s="15">
        <f t="shared" si="1"/>
        <v>8.834257163</v>
      </c>
      <c r="M490" s="15">
        <f t="shared" si="2"/>
        <v>8.414289264</v>
      </c>
      <c r="N490" s="15">
        <f>MAX(0,M490*VLOOKUP(C490,'Таблица (Плотность нефти)'!$B$3:$C$10,2,FALSE)-R490)</f>
        <v>6.765088569</v>
      </c>
      <c r="O490" s="15">
        <f t="shared" si="3"/>
        <v>7.185056467</v>
      </c>
      <c r="P490" s="15">
        <f t="shared" si="4"/>
        <v>55.56129357</v>
      </c>
      <c r="Q490" s="15">
        <f t="shared" si="5"/>
        <v>0</v>
      </c>
      <c r="R490" s="15">
        <f t="shared" si="6"/>
        <v>0</v>
      </c>
      <c r="S490" s="15"/>
      <c r="T490" s="15"/>
    </row>
    <row r="491" ht="12.75" customHeight="1">
      <c r="B491" s="12">
        <v>43687.0</v>
      </c>
      <c r="C491" s="19" t="s">
        <v>39</v>
      </c>
      <c r="D491" s="19" t="s">
        <v>68</v>
      </c>
      <c r="E491" s="19">
        <v>14.0</v>
      </c>
      <c r="F491" s="15">
        <v>19.562159474848624</v>
      </c>
      <c r="G491" s="20">
        <v>4.065803751022722</v>
      </c>
      <c r="H491" s="19">
        <v>0.0</v>
      </c>
      <c r="I491" s="19">
        <v>0.0</v>
      </c>
      <c r="J491" s="15">
        <v>25.63594713024414</v>
      </c>
      <c r="K491" s="15">
        <v>24.139851110349937</v>
      </c>
      <c r="L491" s="15">
        <f t="shared" si="1"/>
        <v>33.53513053</v>
      </c>
      <c r="M491" s="15">
        <f t="shared" si="2"/>
        <v>32.17165793</v>
      </c>
      <c r="N491" s="15">
        <f>MAX(0,M491*VLOOKUP(C491,'Таблица (Плотность нефти)'!$B$3:$C$10,2,FALSE)-R491)</f>
        <v>25.86601298</v>
      </c>
      <c r="O491" s="15">
        <f t="shared" si="3"/>
        <v>27.22948557</v>
      </c>
      <c r="P491" s="15">
        <f t="shared" si="4"/>
        <v>210.9124964</v>
      </c>
      <c r="Q491" s="15">
        <f t="shared" si="5"/>
        <v>0</v>
      </c>
      <c r="R491" s="15">
        <f t="shared" si="6"/>
        <v>0</v>
      </c>
      <c r="S491" s="15"/>
      <c r="T491" s="15"/>
    </row>
    <row r="492" ht="12.75" customHeight="1">
      <c r="B492" s="12">
        <v>43687.0</v>
      </c>
      <c r="C492" s="19" t="s">
        <v>39</v>
      </c>
      <c r="D492" s="19" t="s">
        <v>69</v>
      </c>
      <c r="E492" s="19">
        <v>14.0</v>
      </c>
      <c r="F492" s="15">
        <v>9.348586135075498</v>
      </c>
      <c r="G492" s="20">
        <v>2.0999390737895935</v>
      </c>
      <c r="H492" s="19">
        <v>0.0</v>
      </c>
      <c r="I492" s="19">
        <v>0.0</v>
      </c>
      <c r="J492" s="15">
        <v>13.008009987821076</v>
      </c>
      <c r="K492" s="15">
        <v>12.578976333505567</v>
      </c>
      <c r="L492" s="15">
        <f t="shared" si="1"/>
        <v>16.02614766</v>
      </c>
      <c r="M492" s="15">
        <f t="shared" si="2"/>
        <v>15.68960832</v>
      </c>
      <c r="N492" s="15">
        <f>MAX(0,M492*VLOOKUP(C492,'Таблица (Плотность нефти)'!$B$3:$C$10,2,FALSE)-R492)</f>
        <v>12.61444509</v>
      </c>
      <c r="O492" s="15">
        <f t="shared" si="3"/>
        <v>12.95098443</v>
      </c>
      <c r="P492" s="15">
        <f t="shared" si="4"/>
        <v>100.7932505</v>
      </c>
      <c r="Q492" s="15">
        <f t="shared" si="5"/>
        <v>0</v>
      </c>
      <c r="R492" s="15">
        <f t="shared" si="6"/>
        <v>0</v>
      </c>
      <c r="S492" s="15"/>
      <c r="T492" s="15"/>
    </row>
    <row r="493" ht="12.75" customHeight="1">
      <c r="B493" s="12">
        <v>43687.0</v>
      </c>
      <c r="C493" s="19" t="s">
        <v>39</v>
      </c>
      <c r="D493" s="19" t="s">
        <v>70</v>
      </c>
      <c r="E493" s="19">
        <v>0.0</v>
      </c>
      <c r="F493" s="15">
        <v>0.0</v>
      </c>
      <c r="G493" s="20">
        <v>0.0</v>
      </c>
      <c r="H493" s="19">
        <v>0.0</v>
      </c>
      <c r="I493" s="19">
        <v>0.0</v>
      </c>
      <c r="J493" s="15">
        <v>0.0</v>
      </c>
      <c r="K493" s="15">
        <v>0.0</v>
      </c>
      <c r="L493" s="15">
        <f t="shared" si="1"/>
        <v>0</v>
      </c>
      <c r="M493" s="15">
        <f t="shared" si="2"/>
        <v>0</v>
      </c>
      <c r="N493" s="15">
        <f>MAX(0,M493*VLOOKUP(C493,'Таблица (Плотность нефти)'!$B$3:$C$10,2,FALSE)-R493)</f>
        <v>0</v>
      </c>
      <c r="O493" s="15">
        <f t="shared" si="3"/>
        <v>0</v>
      </c>
      <c r="P493" s="15">
        <f t="shared" si="4"/>
        <v>0</v>
      </c>
      <c r="Q493" s="15">
        <f t="shared" si="5"/>
        <v>0</v>
      </c>
      <c r="R493" s="15">
        <f t="shared" si="6"/>
        <v>0</v>
      </c>
      <c r="S493" s="15"/>
      <c r="T493" s="15"/>
    </row>
    <row r="494" ht="12.75" customHeight="1">
      <c r="B494" s="12">
        <v>43687.0</v>
      </c>
      <c r="C494" s="19" t="s">
        <v>39</v>
      </c>
      <c r="D494" s="19" t="s">
        <v>71</v>
      </c>
      <c r="E494" s="19">
        <v>10.0</v>
      </c>
      <c r="F494" s="15">
        <v>5.151694870625729</v>
      </c>
      <c r="G494" s="20">
        <v>2.886284944682857</v>
      </c>
      <c r="H494" s="19">
        <v>0.0</v>
      </c>
      <c r="I494" s="19">
        <v>0.0</v>
      </c>
      <c r="J494" s="15">
        <v>9.97147857457258</v>
      </c>
      <c r="K494" s="15">
        <v>9.53960891166075</v>
      </c>
      <c r="L494" s="15">
        <f t="shared" si="1"/>
        <v>12.36406769</v>
      </c>
      <c r="M494" s="15">
        <f t="shared" si="2"/>
        <v>12.00720547</v>
      </c>
      <c r="N494" s="15">
        <f>MAX(0,M494*VLOOKUP(C494,'Таблица (Плотность нефти)'!$B$3:$C$10,2,FALSE)-R494)</f>
        <v>9.653793194</v>
      </c>
      <c r="O494" s="15">
        <f t="shared" si="3"/>
        <v>10.01065542</v>
      </c>
      <c r="P494" s="15">
        <f t="shared" si="4"/>
        <v>77.76133092</v>
      </c>
      <c r="Q494" s="15">
        <f t="shared" si="5"/>
        <v>0</v>
      </c>
      <c r="R494" s="15">
        <f t="shared" si="6"/>
        <v>0</v>
      </c>
      <c r="S494" s="15"/>
      <c r="T494" s="15"/>
    </row>
    <row r="495" ht="12.75" customHeight="1">
      <c r="B495" s="12">
        <v>43687.0</v>
      </c>
      <c r="C495" s="19" t="s">
        <v>39</v>
      </c>
      <c r="D495" s="19" t="s">
        <v>72</v>
      </c>
      <c r="E495" s="19">
        <v>0.0</v>
      </c>
      <c r="F495" s="15">
        <v>0.0</v>
      </c>
      <c r="G495" s="20">
        <v>0.0</v>
      </c>
      <c r="H495" s="19">
        <v>0.0</v>
      </c>
      <c r="I495" s="19">
        <v>0.0</v>
      </c>
      <c r="J495" s="15">
        <v>0.0</v>
      </c>
      <c r="K495" s="15">
        <v>0.0</v>
      </c>
      <c r="L495" s="15">
        <f t="shared" si="1"/>
        <v>0</v>
      </c>
      <c r="M495" s="15">
        <f t="shared" si="2"/>
        <v>0</v>
      </c>
      <c r="N495" s="15">
        <f>MAX(0,M495*VLOOKUP(C495,'Таблица (Плотность нефти)'!$B$3:$C$10,2,FALSE)-R495)</f>
        <v>0</v>
      </c>
      <c r="O495" s="15">
        <f t="shared" si="3"/>
        <v>0</v>
      </c>
      <c r="P495" s="15">
        <f t="shared" si="4"/>
        <v>0</v>
      </c>
      <c r="Q495" s="15">
        <f t="shared" si="5"/>
        <v>0</v>
      </c>
      <c r="R495" s="15">
        <f t="shared" si="6"/>
        <v>0</v>
      </c>
      <c r="S495" s="15"/>
      <c r="T495" s="15"/>
    </row>
    <row r="496" ht="12.75" customHeight="1">
      <c r="B496" s="12">
        <v>43687.0</v>
      </c>
      <c r="C496" s="19" t="s">
        <v>39</v>
      </c>
      <c r="D496" s="19" t="s">
        <v>73</v>
      </c>
      <c r="E496" s="19">
        <v>0.0</v>
      </c>
      <c r="F496" s="15">
        <v>0.0</v>
      </c>
      <c r="G496" s="20">
        <v>0.0</v>
      </c>
      <c r="H496" s="19">
        <v>0.0</v>
      </c>
      <c r="I496" s="19">
        <v>0.0</v>
      </c>
      <c r="J496" s="15">
        <v>0.0</v>
      </c>
      <c r="K496" s="15">
        <v>0.0</v>
      </c>
      <c r="L496" s="15">
        <f t="shared" si="1"/>
        <v>0</v>
      </c>
      <c r="M496" s="15">
        <f t="shared" si="2"/>
        <v>0</v>
      </c>
      <c r="N496" s="15">
        <f>MAX(0,M496*VLOOKUP(C496,'Таблица (Плотность нефти)'!$B$3:$C$10,2,FALSE)-R496)</f>
        <v>0</v>
      </c>
      <c r="O496" s="15">
        <f t="shared" si="3"/>
        <v>0</v>
      </c>
      <c r="P496" s="15">
        <f t="shared" si="4"/>
        <v>0</v>
      </c>
      <c r="Q496" s="15">
        <f t="shared" si="5"/>
        <v>0</v>
      </c>
      <c r="R496" s="15">
        <f t="shared" si="6"/>
        <v>0</v>
      </c>
      <c r="S496" s="15"/>
      <c r="T496" s="15"/>
    </row>
    <row r="497" ht="12.75" customHeight="1">
      <c r="B497" s="12">
        <v>43687.0</v>
      </c>
      <c r="C497" s="19" t="s">
        <v>39</v>
      </c>
      <c r="D497" s="19" t="s">
        <v>74</v>
      </c>
      <c r="E497" s="19">
        <v>0.0</v>
      </c>
      <c r="F497" s="15">
        <v>0.0</v>
      </c>
      <c r="G497" s="20">
        <v>0.0</v>
      </c>
      <c r="H497" s="19">
        <v>0.0</v>
      </c>
      <c r="I497" s="19">
        <v>0.0</v>
      </c>
      <c r="J497" s="15">
        <v>0.2891999682749105</v>
      </c>
      <c r="K497" s="15">
        <v>0.2741245833399486</v>
      </c>
      <c r="L497" s="15">
        <f t="shared" si="1"/>
        <v>0</v>
      </c>
      <c r="M497" s="15">
        <f t="shared" si="2"/>
        <v>0</v>
      </c>
      <c r="N497" s="15">
        <f>MAX(0,M497*VLOOKUP(C497,'Таблица (Плотность нефти)'!$B$3:$C$10,2,FALSE)-R497)</f>
        <v>0</v>
      </c>
      <c r="O497" s="15">
        <f t="shared" si="3"/>
        <v>0</v>
      </c>
      <c r="P497" s="15">
        <f t="shared" si="4"/>
        <v>0</v>
      </c>
      <c r="Q497" s="15">
        <f t="shared" si="5"/>
        <v>0</v>
      </c>
      <c r="R497" s="15">
        <f t="shared" si="6"/>
        <v>0</v>
      </c>
      <c r="S497" s="15"/>
      <c r="T497" s="15"/>
    </row>
    <row r="498" ht="12.75" customHeight="1">
      <c r="B498" s="12">
        <v>43687.0</v>
      </c>
      <c r="C498" s="19" t="s">
        <v>39</v>
      </c>
      <c r="D498" s="19" t="s">
        <v>75</v>
      </c>
      <c r="E498" s="19">
        <v>0.0</v>
      </c>
      <c r="F498" s="15">
        <v>0.0</v>
      </c>
      <c r="G498" s="20">
        <v>0.0</v>
      </c>
      <c r="H498" s="19">
        <v>0.0</v>
      </c>
      <c r="I498" s="19">
        <v>0.0</v>
      </c>
      <c r="J498" s="15">
        <v>0.0</v>
      </c>
      <c r="K498" s="15">
        <v>0.0</v>
      </c>
      <c r="L498" s="15">
        <f t="shared" si="1"/>
        <v>0</v>
      </c>
      <c r="M498" s="15">
        <f t="shared" si="2"/>
        <v>0</v>
      </c>
      <c r="N498" s="15">
        <f>MAX(0,M498*VLOOKUP(C498,'Таблица (Плотность нефти)'!$B$3:$C$10,2,FALSE)-R498)</f>
        <v>0</v>
      </c>
      <c r="O498" s="15">
        <f t="shared" si="3"/>
        <v>0</v>
      </c>
      <c r="P498" s="15">
        <f t="shared" si="4"/>
        <v>0</v>
      </c>
      <c r="Q498" s="15">
        <f t="shared" si="5"/>
        <v>0</v>
      </c>
      <c r="R498" s="15">
        <f t="shared" si="6"/>
        <v>0</v>
      </c>
      <c r="S498" s="15"/>
      <c r="T498" s="15"/>
    </row>
    <row r="499" ht="12.75" customHeight="1">
      <c r="B499" s="12">
        <v>43687.0</v>
      </c>
      <c r="C499" s="19" t="s">
        <v>39</v>
      </c>
      <c r="D499" s="19" t="s">
        <v>76</v>
      </c>
      <c r="E499" s="19">
        <v>0.0</v>
      </c>
      <c r="F499" s="15">
        <v>0.0</v>
      </c>
      <c r="G499" s="20">
        <v>0.0</v>
      </c>
      <c r="H499" s="19">
        <v>0.0</v>
      </c>
      <c r="I499" s="19">
        <v>0.0</v>
      </c>
      <c r="J499" s="15">
        <v>0.0</v>
      </c>
      <c r="K499" s="15">
        <v>0.0</v>
      </c>
      <c r="L499" s="15">
        <f t="shared" si="1"/>
        <v>0</v>
      </c>
      <c r="M499" s="15">
        <f t="shared" si="2"/>
        <v>0</v>
      </c>
      <c r="N499" s="15">
        <f>MAX(0,M499*VLOOKUP(C499,'Таблица (Плотность нефти)'!$B$3:$C$10,2,FALSE)-R499)</f>
        <v>0</v>
      </c>
      <c r="O499" s="15">
        <f t="shared" si="3"/>
        <v>0</v>
      </c>
      <c r="P499" s="15">
        <f t="shared" si="4"/>
        <v>0</v>
      </c>
      <c r="Q499" s="15">
        <f t="shared" si="5"/>
        <v>0</v>
      </c>
      <c r="R499" s="15">
        <f t="shared" si="6"/>
        <v>0</v>
      </c>
      <c r="S499" s="15"/>
      <c r="T499" s="15"/>
    </row>
    <row r="500" ht="12.75" customHeight="1">
      <c r="B500" s="12">
        <v>43687.0</v>
      </c>
      <c r="C500" s="19" t="s">
        <v>39</v>
      </c>
      <c r="D500" s="19" t="s">
        <v>77</v>
      </c>
      <c r="E500" s="19">
        <v>0.0</v>
      </c>
      <c r="F500" s="15">
        <v>0.0</v>
      </c>
      <c r="G500" s="20">
        <v>0.0</v>
      </c>
      <c r="H500" s="19">
        <v>0.0</v>
      </c>
      <c r="I500" s="19">
        <v>0.0</v>
      </c>
      <c r="J500" s="15">
        <v>0.0</v>
      </c>
      <c r="K500" s="15">
        <v>0.0</v>
      </c>
      <c r="L500" s="15">
        <f t="shared" si="1"/>
        <v>0</v>
      </c>
      <c r="M500" s="15">
        <f t="shared" si="2"/>
        <v>0</v>
      </c>
      <c r="N500" s="15">
        <f>MAX(0,M500*VLOOKUP(C500,'Таблица (Плотность нефти)'!$B$3:$C$10,2,FALSE)-R500)</f>
        <v>0</v>
      </c>
      <c r="O500" s="15">
        <f t="shared" si="3"/>
        <v>0</v>
      </c>
      <c r="P500" s="15">
        <f t="shared" si="4"/>
        <v>0</v>
      </c>
      <c r="Q500" s="15">
        <f t="shared" si="5"/>
        <v>0</v>
      </c>
      <c r="R500" s="15">
        <f t="shared" si="6"/>
        <v>0</v>
      </c>
      <c r="S500" s="15"/>
      <c r="T500" s="15"/>
    </row>
    <row r="501" ht="12.75" customHeight="1">
      <c r="B501" s="12">
        <v>43687.0</v>
      </c>
      <c r="C501" s="19" t="s">
        <v>39</v>
      </c>
      <c r="D501" s="19" t="s">
        <v>78</v>
      </c>
      <c r="E501" s="19">
        <v>0.0</v>
      </c>
      <c r="F501" s="15">
        <v>0.0</v>
      </c>
      <c r="G501" s="20">
        <v>0.0</v>
      </c>
      <c r="H501" s="19">
        <v>0.0</v>
      </c>
      <c r="I501" s="19">
        <v>0.0</v>
      </c>
      <c r="J501" s="15">
        <v>0.0</v>
      </c>
      <c r="K501" s="15">
        <v>0.0</v>
      </c>
      <c r="L501" s="15">
        <f t="shared" si="1"/>
        <v>0</v>
      </c>
      <c r="M501" s="15">
        <f t="shared" si="2"/>
        <v>0</v>
      </c>
      <c r="N501" s="15">
        <f>MAX(0,M501*VLOOKUP(C501,'Таблица (Плотность нефти)'!$B$3:$C$10,2,FALSE)-R501)</f>
        <v>0</v>
      </c>
      <c r="O501" s="15">
        <f t="shared" si="3"/>
        <v>0</v>
      </c>
      <c r="P501" s="15">
        <f t="shared" si="4"/>
        <v>0</v>
      </c>
      <c r="Q501" s="15">
        <f t="shared" si="5"/>
        <v>0</v>
      </c>
      <c r="R501" s="15">
        <f t="shared" si="6"/>
        <v>0</v>
      </c>
      <c r="S501" s="15"/>
      <c r="T501" s="15"/>
    </row>
    <row r="502" ht="12.75" customHeight="1">
      <c r="B502" s="12">
        <v>43687.0</v>
      </c>
      <c r="C502" s="19" t="s">
        <v>39</v>
      </c>
      <c r="D502" s="19" t="s">
        <v>79</v>
      </c>
      <c r="E502" s="19">
        <v>0.0</v>
      </c>
      <c r="F502" s="15">
        <v>0.0</v>
      </c>
      <c r="G502" s="20">
        <v>0.0</v>
      </c>
      <c r="H502" s="19">
        <v>0.0</v>
      </c>
      <c r="I502" s="19">
        <v>0.0</v>
      </c>
      <c r="J502" s="15">
        <v>0.0</v>
      </c>
      <c r="K502" s="15">
        <v>0.0</v>
      </c>
      <c r="L502" s="15">
        <f t="shared" si="1"/>
        <v>0</v>
      </c>
      <c r="M502" s="15">
        <f t="shared" si="2"/>
        <v>0</v>
      </c>
      <c r="N502" s="15">
        <f>MAX(0,M502*VLOOKUP(C502,'Таблица (Плотность нефти)'!$B$3:$C$10,2,FALSE)-R502)</f>
        <v>0</v>
      </c>
      <c r="O502" s="15">
        <f t="shared" si="3"/>
        <v>0</v>
      </c>
      <c r="P502" s="15">
        <f t="shared" si="4"/>
        <v>0</v>
      </c>
      <c r="Q502" s="15">
        <f t="shared" si="5"/>
        <v>0</v>
      </c>
      <c r="R502" s="15">
        <f t="shared" si="6"/>
        <v>0</v>
      </c>
      <c r="S502" s="15"/>
      <c r="T502" s="15"/>
    </row>
    <row r="503" ht="12.75" customHeight="1">
      <c r="B503" s="12">
        <v>43687.0</v>
      </c>
      <c r="C503" s="19" t="s">
        <v>39</v>
      </c>
      <c r="D503" s="19" t="s">
        <v>80</v>
      </c>
      <c r="E503" s="19">
        <v>0.0</v>
      </c>
      <c r="F503" s="15">
        <v>0.0</v>
      </c>
      <c r="G503" s="20">
        <v>0.0</v>
      </c>
      <c r="H503" s="19">
        <v>0.0</v>
      </c>
      <c r="I503" s="19">
        <v>0.0</v>
      </c>
      <c r="J503" s="15">
        <v>0.0</v>
      </c>
      <c r="K503" s="15">
        <v>0.0</v>
      </c>
      <c r="L503" s="15">
        <f t="shared" si="1"/>
        <v>0</v>
      </c>
      <c r="M503" s="15">
        <f t="shared" si="2"/>
        <v>0</v>
      </c>
      <c r="N503" s="15">
        <f>MAX(0,M503*VLOOKUP(C503,'Таблица (Плотность нефти)'!$B$3:$C$10,2,FALSE)-R503)</f>
        <v>0</v>
      </c>
      <c r="O503" s="15">
        <f t="shared" si="3"/>
        <v>0</v>
      </c>
      <c r="P503" s="15">
        <f t="shared" si="4"/>
        <v>0</v>
      </c>
      <c r="Q503" s="15">
        <f t="shared" si="5"/>
        <v>0</v>
      </c>
      <c r="R503" s="15">
        <f t="shared" si="6"/>
        <v>0</v>
      </c>
      <c r="S503" s="15"/>
      <c r="T503" s="15"/>
    </row>
    <row r="504" ht="12.75" customHeight="1">
      <c r="B504" s="12">
        <v>43687.0</v>
      </c>
      <c r="C504" s="19" t="s">
        <v>39</v>
      </c>
      <c r="D504" s="19" t="s">
        <v>81</v>
      </c>
      <c r="E504" s="19">
        <v>0.0</v>
      </c>
      <c r="F504" s="15">
        <v>0.0</v>
      </c>
      <c r="G504" s="20">
        <v>0.0</v>
      </c>
      <c r="H504" s="19">
        <v>0.0</v>
      </c>
      <c r="I504" s="19">
        <v>0.0</v>
      </c>
      <c r="J504" s="15">
        <v>0.0</v>
      </c>
      <c r="K504" s="15">
        <v>0.0</v>
      </c>
      <c r="L504" s="15">
        <f t="shared" si="1"/>
        <v>0</v>
      </c>
      <c r="M504" s="15">
        <f t="shared" si="2"/>
        <v>0</v>
      </c>
      <c r="N504" s="15">
        <f>MAX(0,M504*VLOOKUP(C504,'Таблица (Плотность нефти)'!$B$3:$C$10,2,FALSE)-R504)</f>
        <v>0</v>
      </c>
      <c r="O504" s="15">
        <f t="shared" si="3"/>
        <v>0</v>
      </c>
      <c r="P504" s="15">
        <f t="shared" si="4"/>
        <v>0</v>
      </c>
      <c r="Q504" s="15">
        <f t="shared" si="5"/>
        <v>0</v>
      </c>
      <c r="R504" s="15">
        <f t="shared" si="6"/>
        <v>0</v>
      </c>
      <c r="S504" s="15"/>
      <c r="T504" s="15"/>
    </row>
    <row r="505" ht="12.75" customHeight="1">
      <c r="B505" s="12">
        <v>43687.0</v>
      </c>
      <c r="C505" s="19" t="s">
        <v>39</v>
      </c>
      <c r="D505" s="19" t="s">
        <v>82</v>
      </c>
      <c r="E505" s="19">
        <v>10.0</v>
      </c>
      <c r="F505" s="15">
        <v>2.577749497232464</v>
      </c>
      <c r="G505" s="20">
        <v>2.3948187753745445</v>
      </c>
      <c r="H505" s="19">
        <v>0.0</v>
      </c>
      <c r="I505" s="19">
        <v>0.0</v>
      </c>
      <c r="J505" s="15">
        <v>5.86966420643426</v>
      </c>
      <c r="K505" s="15">
        <v>5.666430310723931</v>
      </c>
      <c r="L505" s="15">
        <f t="shared" si="1"/>
        <v>6.186598793</v>
      </c>
      <c r="M505" s="15">
        <f t="shared" si="2"/>
        <v>6.038440964</v>
      </c>
      <c r="N505" s="15">
        <f>MAX(0,M505*VLOOKUP(C505,'Таблица (Плотность нефти)'!$B$3:$C$10,2,FALSE)-R505)</f>
        <v>4.854906535</v>
      </c>
      <c r="O505" s="15">
        <f t="shared" si="3"/>
        <v>5.003064364</v>
      </c>
      <c r="P505" s="15">
        <f t="shared" si="4"/>
        <v>38.90937579</v>
      </c>
      <c r="Q505" s="15">
        <f t="shared" si="5"/>
        <v>0</v>
      </c>
      <c r="R505" s="15">
        <f t="shared" si="6"/>
        <v>0</v>
      </c>
      <c r="S505" s="15"/>
      <c r="T505" s="15"/>
    </row>
    <row r="506" ht="12.75" customHeight="1">
      <c r="B506" s="12">
        <v>43687.0</v>
      </c>
      <c r="C506" s="19" t="s">
        <v>39</v>
      </c>
      <c r="D506" s="19" t="s">
        <v>83</v>
      </c>
      <c r="E506" s="19">
        <v>24.0</v>
      </c>
      <c r="F506" s="15">
        <v>43.64432766796484</v>
      </c>
      <c r="G506" s="20">
        <v>1.8050593722046056</v>
      </c>
      <c r="H506" s="19">
        <v>0.0</v>
      </c>
      <c r="I506" s="19">
        <v>0.0</v>
      </c>
      <c r="J506" s="15">
        <v>33.73391927407299</v>
      </c>
      <c r="K506" s="15">
        <v>32.72318573922195</v>
      </c>
      <c r="L506" s="15">
        <f t="shared" si="1"/>
        <v>43.64432767</v>
      </c>
      <c r="M506" s="15">
        <f t="shared" si="2"/>
        <v>42.85652164</v>
      </c>
      <c r="N506" s="15">
        <f>MAX(0,M506*VLOOKUP(C506,'Таблица (Плотность нефти)'!$B$3:$C$10,2,FALSE)-R506)</f>
        <v>34.4566434</v>
      </c>
      <c r="O506" s="15">
        <f t="shared" si="3"/>
        <v>35.24444943</v>
      </c>
      <c r="P506" s="15">
        <f t="shared" si="4"/>
        <v>274.49227</v>
      </c>
      <c r="Q506" s="15">
        <f t="shared" si="5"/>
        <v>0</v>
      </c>
      <c r="R506" s="15">
        <f t="shared" si="6"/>
        <v>0</v>
      </c>
      <c r="S506" s="15"/>
      <c r="T506" s="15"/>
    </row>
    <row r="507" ht="12.75" customHeight="1">
      <c r="B507" s="12">
        <v>43687.0</v>
      </c>
      <c r="C507" s="19" t="s">
        <v>39</v>
      </c>
      <c r="D507" s="19" t="s">
        <v>84</v>
      </c>
      <c r="E507" s="19">
        <v>0.0</v>
      </c>
      <c r="F507" s="15">
        <v>0.0</v>
      </c>
      <c r="G507" s="20">
        <v>0.0</v>
      </c>
      <c r="H507" s="19">
        <v>0.0</v>
      </c>
      <c r="I507" s="19">
        <v>0.0</v>
      </c>
      <c r="J507" s="15">
        <v>0.0</v>
      </c>
      <c r="K507" s="15">
        <v>0.0</v>
      </c>
      <c r="L507" s="15">
        <f t="shared" si="1"/>
        <v>0</v>
      </c>
      <c r="M507" s="15">
        <f t="shared" si="2"/>
        <v>0</v>
      </c>
      <c r="N507" s="15">
        <f>MAX(0,M507*VLOOKUP(C507,'Таблица (Плотность нефти)'!$B$3:$C$10,2,FALSE)-R507)</f>
        <v>0</v>
      </c>
      <c r="O507" s="15">
        <f t="shared" si="3"/>
        <v>0</v>
      </c>
      <c r="P507" s="15">
        <f t="shared" si="4"/>
        <v>0</v>
      </c>
      <c r="Q507" s="15">
        <f t="shared" si="5"/>
        <v>0</v>
      </c>
      <c r="R507" s="15">
        <f t="shared" si="6"/>
        <v>0</v>
      </c>
      <c r="S507" s="15"/>
      <c r="T507" s="15"/>
    </row>
    <row r="508" ht="12.75" customHeight="1">
      <c r="B508" s="12">
        <v>43687.0</v>
      </c>
      <c r="C508" s="19" t="s">
        <v>39</v>
      </c>
      <c r="D508" s="19" t="s">
        <v>85</v>
      </c>
      <c r="E508" s="19">
        <v>8.0</v>
      </c>
      <c r="F508" s="15">
        <v>2.95149268736281</v>
      </c>
      <c r="G508" s="20">
        <v>0.8999999999999999</v>
      </c>
      <c r="H508" s="19">
        <v>0.0</v>
      </c>
      <c r="I508" s="19">
        <v>0.0</v>
      </c>
      <c r="J508" s="15">
        <v>5.940641835108463</v>
      </c>
      <c r="K508" s="15">
        <v>5.874287696035513</v>
      </c>
      <c r="L508" s="15">
        <f t="shared" si="1"/>
        <v>8.854478062</v>
      </c>
      <c r="M508" s="15">
        <f t="shared" si="2"/>
        <v>8.77478776</v>
      </c>
      <c r="N508" s="15">
        <f>MAX(0,M508*VLOOKUP(C508,'Таблица (Плотность нефти)'!$B$3:$C$10,2,FALSE)-R508)</f>
        <v>7.054929359</v>
      </c>
      <c r="O508" s="15">
        <f t="shared" si="3"/>
        <v>7.134619661</v>
      </c>
      <c r="P508" s="15">
        <f t="shared" si="4"/>
        <v>55.68846888</v>
      </c>
      <c r="Q508" s="15">
        <f t="shared" si="5"/>
        <v>0</v>
      </c>
      <c r="R508" s="15">
        <f t="shared" si="6"/>
        <v>0</v>
      </c>
      <c r="S508" s="15"/>
      <c r="T508" s="15"/>
    </row>
    <row r="509" ht="12.75" customHeight="1">
      <c r="B509" s="12">
        <v>43687.0</v>
      </c>
      <c r="C509" s="19" t="s">
        <v>39</v>
      </c>
      <c r="D509" s="19" t="s">
        <v>86</v>
      </c>
      <c r="E509" s="19">
        <v>21.0</v>
      </c>
      <c r="F509" s="15">
        <v>26.636470928327185</v>
      </c>
      <c r="G509" s="20">
        <v>2.6896984769595202</v>
      </c>
      <c r="H509" s="19">
        <v>0.0</v>
      </c>
      <c r="I509" s="19">
        <v>0.0</v>
      </c>
      <c r="J509" s="15">
        <v>25.50469722894551</v>
      </c>
      <c r="K509" s="15">
        <v>24.44101068786525</v>
      </c>
      <c r="L509" s="15">
        <f t="shared" si="1"/>
        <v>30.44168106</v>
      </c>
      <c r="M509" s="15">
        <f t="shared" si="2"/>
        <v>29.62289163</v>
      </c>
      <c r="N509" s="15">
        <f>MAX(0,M509*VLOOKUP(C509,'Таблица (Плотность нефти)'!$B$3:$C$10,2,FALSE)-R509)</f>
        <v>23.81680487</v>
      </c>
      <c r="O509" s="15">
        <f t="shared" si="3"/>
        <v>24.6355943</v>
      </c>
      <c r="P509" s="15">
        <f t="shared" si="4"/>
        <v>191.4568647</v>
      </c>
      <c r="Q509" s="15">
        <f t="shared" si="5"/>
        <v>0</v>
      </c>
      <c r="R509" s="15">
        <f t="shared" si="6"/>
        <v>0</v>
      </c>
      <c r="S509" s="15"/>
      <c r="T509" s="15"/>
    </row>
    <row r="510" ht="12.75" customHeight="1">
      <c r="B510" s="12">
        <v>43687.0</v>
      </c>
      <c r="C510" s="19" t="s">
        <v>41</v>
      </c>
      <c r="D510" s="19" t="s">
        <v>87</v>
      </c>
      <c r="E510" s="19">
        <v>0.0</v>
      </c>
      <c r="F510" s="15">
        <v>0.0</v>
      </c>
      <c r="G510" s="20">
        <v>0.0</v>
      </c>
      <c r="H510" s="19">
        <v>0.0</v>
      </c>
      <c r="I510" s="19">
        <v>0.0</v>
      </c>
      <c r="J510" s="15">
        <v>0.0</v>
      </c>
      <c r="K510" s="15">
        <v>0.0</v>
      </c>
      <c r="L510" s="15">
        <f t="shared" si="1"/>
        <v>0</v>
      </c>
      <c r="M510" s="15">
        <f t="shared" si="2"/>
        <v>0</v>
      </c>
      <c r="N510" s="15">
        <f>MAX(0,M510*VLOOKUP(C510,'Таблица (Плотность нефти)'!$B$3:$C$10,2,FALSE)-R510)</f>
        <v>0</v>
      </c>
      <c r="O510" s="15">
        <f t="shared" si="3"/>
        <v>0</v>
      </c>
      <c r="P510" s="15">
        <f t="shared" si="4"/>
        <v>0</v>
      </c>
      <c r="Q510" s="15">
        <f t="shared" si="5"/>
        <v>0</v>
      </c>
      <c r="R510" s="15">
        <f t="shared" si="6"/>
        <v>0</v>
      </c>
      <c r="S510" s="15"/>
      <c r="T510" s="15"/>
    </row>
    <row r="511" ht="12.75" customHeight="1">
      <c r="B511" s="12">
        <v>43687.0</v>
      </c>
      <c r="C511" s="19" t="s">
        <v>41</v>
      </c>
      <c r="D511" s="19" t="s">
        <v>88</v>
      </c>
      <c r="E511" s="19">
        <v>24.0</v>
      </c>
      <c r="F511" s="15">
        <v>110.4017204730539</v>
      </c>
      <c r="G511" s="20">
        <v>0.03</v>
      </c>
      <c r="H511" s="19">
        <v>0.0</v>
      </c>
      <c r="I511" s="19">
        <v>0.0</v>
      </c>
      <c r="J511" s="15">
        <v>92.16905748030679</v>
      </c>
      <c r="K511" s="15">
        <v>90.10614002665687</v>
      </c>
      <c r="L511" s="15">
        <f t="shared" si="1"/>
        <v>110.4017205</v>
      </c>
      <c r="M511" s="15">
        <f t="shared" si="2"/>
        <v>110.3686</v>
      </c>
      <c r="N511" s="15">
        <f>MAX(0,M511*VLOOKUP(C511,'Таблица (Плотность нефти)'!$B$3:$C$10,2,FALSE)-R511)</f>
        <v>92.15778096</v>
      </c>
      <c r="O511" s="15">
        <f t="shared" si="3"/>
        <v>92.19090148</v>
      </c>
      <c r="P511" s="15">
        <f t="shared" si="4"/>
        <v>694.3495406</v>
      </c>
      <c r="Q511" s="15">
        <f t="shared" si="5"/>
        <v>0</v>
      </c>
      <c r="R511" s="15">
        <f t="shared" si="6"/>
        <v>0</v>
      </c>
      <c r="S511" s="15"/>
      <c r="T511" s="15"/>
    </row>
    <row r="512" ht="12.75" customHeight="1">
      <c r="B512" s="12">
        <v>43687.0</v>
      </c>
      <c r="C512" s="25" t="s">
        <v>41</v>
      </c>
      <c r="D512" s="25" t="s">
        <v>89</v>
      </c>
      <c r="E512" s="25">
        <v>0.0</v>
      </c>
      <c r="F512" s="26">
        <v>0.0</v>
      </c>
      <c r="G512" s="32">
        <v>90.0</v>
      </c>
      <c r="H512" s="25">
        <v>0.0</v>
      </c>
      <c r="I512" s="25">
        <v>0.0</v>
      </c>
      <c r="J512" s="26">
        <v>0.0</v>
      </c>
      <c r="K512" s="26">
        <v>0.0</v>
      </c>
      <c r="L512" s="26">
        <f t="shared" si="1"/>
        <v>0</v>
      </c>
      <c r="M512" s="26">
        <f t="shared" si="2"/>
        <v>0</v>
      </c>
      <c r="N512" s="26">
        <f>MAX(0,M512*VLOOKUP(C512,'Таблица (Плотность нефти)'!$B$3:$C$10,2,FALSE)-R512)</f>
        <v>0</v>
      </c>
      <c r="O512" s="26">
        <f t="shared" si="3"/>
        <v>0</v>
      </c>
      <c r="P512" s="26">
        <f t="shared" si="4"/>
        <v>0</v>
      </c>
      <c r="Q512" s="26">
        <f t="shared" si="5"/>
        <v>0</v>
      </c>
      <c r="R512" s="26">
        <f t="shared" si="6"/>
        <v>0</v>
      </c>
      <c r="S512" s="26"/>
      <c r="T512" s="26"/>
    </row>
    <row r="513" ht="12.75" customHeight="1">
      <c r="B513" s="3">
        <v>43688.0</v>
      </c>
      <c r="C513" s="5" t="s">
        <v>31</v>
      </c>
      <c r="D513" s="5" t="s">
        <v>33</v>
      </c>
      <c r="E513" s="5">
        <v>0.0</v>
      </c>
      <c r="F513" s="7">
        <v>0.0</v>
      </c>
      <c r="G513" s="8">
        <v>0.0</v>
      </c>
      <c r="H513" s="5">
        <v>0.0</v>
      </c>
      <c r="I513" s="5">
        <v>0.0</v>
      </c>
      <c r="J513" s="7">
        <v>0.0</v>
      </c>
      <c r="K513" s="7">
        <v>0.0</v>
      </c>
      <c r="L513" s="7">
        <f t="shared" si="1"/>
        <v>0</v>
      </c>
      <c r="M513" s="7">
        <f t="shared" si="2"/>
        <v>0</v>
      </c>
      <c r="N513" s="7">
        <f>MAX(0,M513*VLOOKUP(C513,'Таблица (Плотность нефти)'!$B$3:$C$10,2,FALSE)-R513)</f>
        <v>0</v>
      </c>
      <c r="O513" s="7">
        <f t="shared" si="3"/>
        <v>0</v>
      </c>
      <c r="P513" s="7">
        <f t="shared" si="4"/>
        <v>0</v>
      </c>
      <c r="Q513" s="17">
        <f t="shared" si="5"/>
        <v>0</v>
      </c>
      <c r="R513" s="7">
        <f t="shared" si="6"/>
        <v>0</v>
      </c>
      <c r="S513" s="17"/>
      <c r="T513" s="7"/>
    </row>
    <row r="514" ht="12.75" customHeight="1">
      <c r="B514" s="12">
        <v>43688.0</v>
      </c>
      <c r="C514" s="13" t="s">
        <v>32</v>
      </c>
      <c r="D514" s="13" t="s">
        <v>36</v>
      </c>
      <c r="E514" s="13">
        <v>20.0</v>
      </c>
      <c r="F514" s="14">
        <v>0.0</v>
      </c>
      <c r="G514" s="49">
        <v>0.0</v>
      </c>
      <c r="H514" s="13">
        <v>0.0</v>
      </c>
      <c r="I514" s="13">
        <v>0.0</v>
      </c>
      <c r="J514" s="14">
        <v>0.0</v>
      </c>
      <c r="K514" s="14">
        <v>0.0</v>
      </c>
      <c r="L514" s="14">
        <f t="shared" si="1"/>
        <v>0</v>
      </c>
      <c r="M514" s="14">
        <f t="shared" si="2"/>
        <v>0</v>
      </c>
      <c r="N514" s="14">
        <f>MAX(0,M514*VLOOKUP(C514,'Таблица (Плотность нефти)'!$B$3:$C$10,2,FALSE)-R514)</f>
        <v>0</v>
      </c>
      <c r="O514" s="14">
        <f t="shared" si="3"/>
        <v>0</v>
      </c>
      <c r="P514" s="14">
        <f t="shared" si="4"/>
        <v>0</v>
      </c>
      <c r="Q514" s="23">
        <f t="shared" si="5"/>
        <v>0</v>
      </c>
      <c r="R514" s="14">
        <f t="shared" si="6"/>
        <v>0</v>
      </c>
      <c r="S514" s="23"/>
      <c r="T514" s="14"/>
    </row>
    <row r="515" ht="12.75" customHeight="1">
      <c r="B515" s="12">
        <v>43688.0</v>
      </c>
      <c r="C515" s="13" t="s">
        <v>32</v>
      </c>
      <c r="D515" s="19" t="s">
        <v>40</v>
      </c>
      <c r="E515" s="19">
        <v>24.0</v>
      </c>
      <c r="F515" s="15">
        <v>10.257727245466647</v>
      </c>
      <c r="G515" s="20">
        <v>48.774820331372105</v>
      </c>
      <c r="H515" s="19">
        <v>0.0</v>
      </c>
      <c r="I515" s="19">
        <v>0.0</v>
      </c>
      <c r="J515" s="15">
        <v>10.59683108093695</v>
      </c>
      <c r="K515" s="15">
        <v>5.271610805747679</v>
      </c>
      <c r="L515" s="15">
        <f t="shared" si="1"/>
        <v>10.25772725</v>
      </c>
      <c r="M515" s="15">
        <f t="shared" si="2"/>
        <v>5.254539211</v>
      </c>
      <c r="N515" s="15">
        <f>MAX(0,M515*VLOOKUP(C515,'Таблица (Плотность нефти)'!$B$3:$C$10,2,FALSE)-R515)</f>
        <v>3.988195261</v>
      </c>
      <c r="O515" s="15">
        <f t="shared" si="3"/>
        <v>8.991383296</v>
      </c>
      <c r="P515" s="15">
        <f t="shared" si="4"/>
        <v>64.51392396</v>
      </c>
      <c r="Q515" s="30">
        <f t="shared" si="5"/>
        <v>0</v>
      </c>
      <c r="R515" s="15">
        <f t="shared" si="6"/>
        <v>0</v>
      </c>
      <c r="S515" s="30"/>
      <c r="T515" s="15"/>
    </row>
    <row r="516" ht="12.75" customHeight="1">
      <c r="B516" s="12">
        <v>43688.0</v>
      </c>
      <c r="C516" s="13" t="s">
        <v>32</v>
      </c>
      <c r="D516" s="19" t="s">
        <v>42</v>
      </c>
      <c r="E516" s="19">
        <v>0.0</v>
      </c>
      <c r="F516" s="15">
        <v>0.0</v>
      </c>
      <c r="G516" s="20">
        <v>0.0</v>
      </c>
      <c r="H516" s="19">
        <v>0.0</v>
      </c>
      <c r="I516" s="19">
        <v>0.0</v>
      </c>
      <c r="J516" s="15">
        <v>0.0</v>
      </c>
      <c r="K516" s="15">
        <v>0.0</v>
      </c>
      <c r="L516" s="15">
        <f t="shared" si="1"/>
        <v>0</v>
      </c>
      <c r="M516" s="15">
        <f t="shared" si="2"/>
        <v>0</v>
      </c>
      <c r="N516" s="15">
        <f>MAX(0,M516*VLOOKUP(C516,'Таблица (Плотность нефти)'!$B$3:$C$10,2,FALSE)-R516)</f>
        <v>0</v>
      </c>
      <c r="O516" s="15">
        <f t="shared" si="3"/>
        <v>0</v>
      </c>
      <c r="P516" s="15">
        <f t="shared" si="4"/>
        <v>0</v>
      </c>
      <c r="Q516" s="30">
        <f t="shared" si="5"/>
        <v>0</v>
      </c>
      <c r="R516" s="15">
        <f t="shared" si="6"/>
        <v>0</v>
      </c>
      <c r="S516" s="30"/>
      <c r="T516" s="15"/>
    </row>
    <row r="517" ht="12.75" customHeight="1">
      <c r="B517" s="12">
        <v>43688.0</v>
      </c>
      <c r="C517" s="13" t="s">
        <v>32</v>
      </c>
      <c r="D517" s="19" t="s">
        <v>43</v>
      </c>
      <c r="E517" s="19">
        <v>24.0</v>
      </c>
      <c r="F517" s="15">
        <v>2.0614554936321596</v>
      </c>
      <c r="G517" s="20">
        <v>49.10530536149228</v>
      </c>
      <c r="H517" s="19">
        <v>0.0</v>
      </c>
      <c r="I517" s="19">
        <v>0.0</v>
      </c>
      <c r="J517" s="15">
        <v>2.034699154863494</v>
      </c>
      <c r="K517" s="15">
        <v>0.9938515995502581</v>
      </c>
      <c r="L517" s="15">
        <f t="shared" si="1"/>
        <v>2.061455494</v>
      </c>
      <c r="M517" s="15">
        <f t="shared" si="2"/>
        <v>1.049171479</v>
      </c>
      <c r="N517" s="15">
        <f>MAX(0,M517*VLOOKUP(C517,'Таблица (Плотность нефти)'!$B$3:$C$10,2,FALSE)-R517)</f>
        <v>0.7963211523</v>
      </c>
      <c r="O517" s="15">
        <f t="shared" si="3"/>
        <v>1.808605167</v>
      </c>
      <c r="P517" s="15">
        <f t="shared" si="4"/>
        <v>12.96511204</v>
      </c>
      <c r="Q517" s="30">
        <f t="shared" si="5"/>
        <v>0</v>
      </c>
      <c r="R517" s="15">
        <f t="shared" si="6"/>
        <v>0</v>
      </c>
      <c r="S517" s="30"/>
      <c r="T517" s="15"/>
    </row>
    <row r="518" ht="12.75" customHeight="1">
      <c r="B518" s="12">
        <v>43688.0</v>
      </c>
      <c r="C518" s="13" t="s">
        <v>32</v>
      </c>
      <c r="D518" s="19" t="s">
        <v>44</v>
      </c>
      <c r="E518" s="19">
        <v>24.0</v>
      </c>
      <c r="F518" s="15">
        <v>2.7281192067509377</v>
      </c>
      <c r="G518" s="20">
        <v>49.76627542173265</v>
      </c>
      <c r="H518" s="19">
        <v>0.0</v>
      </c>
      <c r="I518" s="19">
        <v>0.0</v>
      </c>
      <c r="J518" s="15">
        <v>2.7007414829336467</v>
      </c>
      <c r="K518" s="15">
        <v>1.3144340622577921</v>
      </c>
      <c r="L518" s="15">
        <f t="shared" si="1"/>
        <v>2.728119207</v>
      </c>
      <c r="M518" s="15">
        <f t="shared" si="2"/>
        <v>1.370435888</v>
      </c>
      <c r="N518" s="15">
        <f>MAX(0,M518*VLOOKUP(C518,'Таблица (Плотность нефти)'!$B$3:$C$10,2,FALSE)-R518)</f>
        <v>1.040160839</v>
      </c>
      <c r="O518" s="15">
        <f t="shared" si="3"/>
        <v>2.397844158</v>
      </c>
      <c r="P518" s="15">
        <f t="shared" si="4"/>
        <v>17.15796013</v>
      </c>
      <c r="Q518" s="30">
        <f t="shared" si="5"/>
        <v>0</v>
      </c>
      <c r="R518" s="15">
        <f t="shared" si="6"/>
        <v>0</v>
      </c>
      <c r="S518" s="30"/>
      <c r="T518" s="15"/>
    </row>
    <row r="519" ht="12.75" customHeight="1">
      <c r="B519" s="12">
        <v>43688.0</v>
      </c>
      <c r="C519" s="13" t="s">
        <v>32</v>
      </c>
      <c r="D519" s="19" t="s">
        <v>45</v>
      </c>
      <c r="E519" s="19">
        <v>0.0</v>
      </c>
      <c r="F519" s="15">
        <v>0.0</v>
      </c>
      <c r="G519" s="20">
        <v>0.0</v>
      </c>
      <c r="H519" s="19">
        <v>0.0</v>
      </c>
      <c r="I519" s="19">
        <v>0.0</v>
      </c>
      <c r="J519" s="15">
        <v>0.0</v>
      </c>
      <c r="K519" s="15">
        <v>0.0</v>
      </c>
      <c r="L519" s="15">
        <f t="shared" si="1"/>
        <v>0</v>
      </c>
      <c r="M519" s="15">
        <f t="shared" si="2"/>
        <v>0</v>
      </c>
      <c r="N519" s="15">
        <f>MAX(0,M519*VLOOKUP(C519,'Таблица (Плотность нефти)'!$B$3:$C$10,2,FALSE)-R519)</f>
        <v>0</v>
      </c>
      <c r="O519" s="15">
        <f t="shared" si="3"/>
        <v>0</v>
      </c>
      <c r="P519" s="15">
        <f t="shared" si="4"/>
        <v>0</v>
      </c>
      <c r="Q519" s="30">
        <f t="shared" si="5"/>
        <v>0</v>
      </c>
      <c r="R519" s="15">
        <f t="shared" si="6"/>
        <v>0</v>
      </c>
      <c r="S519" s="30"/>
      <c r="T519" s="15"/>
    </row>
    <row r="520" ht="12.75" customHeight="1">
      <c r="B520" s="12">
        <v>43688.0</v>
      </c>
      <c r="C520" s="13" t="s">
        <v>32</v>
      </c>
      <c r="D520" s="19" t="s">
        <v>46</v>
      </c>
      <c r="E520" s="19">
        <v>0.0</v>
      </c>
      <c r="F520" s="15">
        <v>0.0</v>
      </c>
      <c r="G520" s="20">
        <v>0.0</v>
      </c>
      <c r="H520" s="19">
        <v>0.0</v>
      </c>
      <c r="I520" s="19">
        <v>0.0</v>
      </c>
      <c r="J520" s="15">
        <v>0.0</v>
      </c>
      <c r="K520" s="15">
        <v>0.0</v>
      </c>
      <c r="L520" s="15">
        <f t="shared" si="1"/>
        <v>0</v>
      </c>
      <c r="M520" s="15">
        <f t="shared" si="2"/>
        <v>0</v>
      </c>
      <c r="N520" s="15">
        <f>MAX(0,M520*VLOOKUP(C520,'Таблица (Плотность нефти)'!$B$3:$C$10,2,FALSE)-R520)</f>
        <v>0</v>
      </c>
      <c r="O520" s="15">
        <f t="shared" si="3"/>
        <v>0</v>
      </c>
      <c r="P520" s="15">
        <f t="shared" si="4"/>
        <v>0</v>
      </c>
      <c r="Q520" s="30">
        <f t="shared" si="5"/>
        <v>0</v>
      </c>
      <c r="R520" s="15">
        <f t="shared" si="6"/>
        <v>0</v>
      </c>
      <c r="S520" s="30"/>
      <c r="T520" s="15"/>
    </row>
    <row r="521" ht="12.75" customHeight="1">
      <c r="B521" s="12">
        <v>43688.0</v>
      </c>
      <c r="C521" s="19" t="s">
        <v>34</v>
      </c>
      <c r="D521" s="19" t="s">
        <v>47</v>
      </c>
      <c r="E521" s="19">
        <v>0.0</v>
      </c>
      <c r="F521" s="15">
        <v>0.0</v>
      </c>
      <c r="G521" s="20">
        <v>0.0</v>
      </c>
      <c r="H521" s="19">
        <v>0.0</v>
      </c>
      <c r="I521" s="19">
        <v>0.0</v>
      </c>
      <c r="J521" s="15">
        <v>0.0</v>
      </c>
      <c r="K521" s="15">
        <v>0.0</v>
      </c>
      <c r="L521" s="15">
        <f t="shared" si="1"/>
        <v>0</v>
      </c>
      <c r="M521" s="15">
        <f t="shared" si="2"/>
        <v>0</v>
      </c>
      <c r="N521" s="15">
        <f>MAX(0,M521*VLOOKUP(C521,'Таблица (Плотность нефти)'!$B$3:$C$10,2,FALSE)-R521)</f>
        <v>0</v>
      </c>
      <c r="O521" s="15">
        <f t="shared" si="3"/>
        <v>0</v>
      </c>
      <c r="P521" s="15">
        <f t="shared" si="4"/>
        <v>0</v>
      </c>
      <c r="Q521" s="15">
        <f t="shared" si="5"/>
        <v>0</v>
      </c>
      <c r="R521" s="15">
        <f t="shared" si="6"/>
        <v>0</v>
      </c>
      <c r="S521" s="15"/>
      <c r="T521" s="15"/>
    </row>
    <row r="522" ht="12.75" customHeight="1">
      <c r="B522" s="12">
        <v>43688.0</v>
      </c>
      <c r="C522" s="19" t="s">
        <v>35</v>
      </c>
      <c r="D522" s="19" t="s">
        <v>48</v>
      </c>
      <c r="E522" s="19">
        <v>24.0</v>
      </c>
      <c r="F522" s="15">
        <v>9.235489232045563</v>
      </c>
      <c r="G522" s="20">
        <v>45.00388364947317</v>
      </c>
      <c r="H522" s="19">
        <v>0.0</v>
      </c>
      <c r="I522" s="19">
        <v>0.0</v>
      </c>
      <c r="J522" s="15">
        <v>9.249822101489116</v>
      </c>
      <c r="K522" s="15">
        <v>6.035673339872731</v>
      </c>
      <c r="L522" s="15">
        <f t="shared" si="1"/>
        <v>9.235489232</v>
      </c>
      <c r="M522" s="15">
        <f t="shared" si="2"/>
        <v>5.079160404</v>
      </c>
      <c r="N522" s="15">
        <f>MAX(0,M522*VLOOKUP(C522,'Таблица (Плотность нефти)'!$B$3:$C$10,2,FALSE)-R522)</f>
        <v>4.083644964</v>
      </c>
      <c r="O522" s="15">
        <f t="shared" si="3"/>
        <v>8.239973793</v>
      </c>
      <c r="P522" s="15">
        <f t="shared" si="4"/>
        <v>58.08476243</v>
      </c>
      <c r="Q522" s="38">
        <f t="shared" si="5"/>
        <v>0</v>
      </c>
      <c r="R522" s="15">
        <f t="shared" si="6"/>
        <v>0</v>
      </c>
      <c r="S522" s="38"/>
      <c r="T522" s="15"/>
    </row>
    <row r="523" ht="12.75" customHeight="1">
      <c r="B523" s="12">
        <v>43688.0</v>
      </c>
      <c r="C523" s="19" t="s">
        <v>35</v>
      </c>
      <c r="D523" s="19" t="s">
        <v>49</v>
      </c>
      <c r="E523" s="19">
        <v>24.0</v>
      </c>
      <c r="F523" s="15">
        <v>9.193717042232958</v>
      </c>
      <c r="G523" s="20">
        <v>44.16210635839368</v>
      </c>
      <c r="H523" s="19">
        <v>0.0</v>
      </c>
      <c r="I523" s="19">
        <v>0.0</v>
      </c>
      <c r="J523" s="15">
        <v>7.942494796291573</v>
      </c>
      <c r="K523" s="15">
        <v>5.279965072274945</v>
      </c>
      <c r="L523" s="15">
        <f t="shared" si="1"/>
        <v>9.193717042</v>
      </c>
      <c r="M523" s="15">
        <f t="shared" si="2"/>
        <v>5.133577944</v>
      </c>
      <c r="N523" s="15">
        <f>MAX(0,M523*VLOOKUP(C523,'Таблица (Плотность нефти)'!$B$3:$C$10,2,FALSE)-R523)</f>
        <v>4.127396667</v>
      </c>
      <c r="O523" s="15">
        <f t="shared" si="3"/>
        <v>8.187535765</v>
      </c>
      <c r="P523" s="15">
        <f t="shared" si="4"/>
        <v>57.82204459</v>
      </c>
      <c r="Q523" s="15">
        <f t="shared" si="5"/>
        <v>0</v>
      </c>
      <c r="R523" s="15">
        <f t="shared" si="6"/>
        <v>0</v>
      </c>
      <c r="S523" s="15"/>
      <c r="T523" s="15"/>
    </row>
    <row r="524" ht="12.75" customHeight="1">
      <c r="B524" s="12">
        <v>43688.0</v>
      </c>
      <c r="C524" s="19" t="s">
        <v>35</v>
      </c>
      <c r="D524" s="19" t="s">
        <v>50</v>
      </c>
      <c r="E524" s="19">
        <v>24.0</v>
      </c>
      <c r="F524" s="15">
        <v>21.553091465062906</v>
      </c>
      <c r="G524" s="20">
        <v>43.88151392803385</v>
      </c>
      <c r="H524" s="19">
        <v>0.0</v>
      </c>
      <c r="I524" s="19">
        <v>0.0</v>
      </c>
      <c r="J524" s="15">
        <v>21.86143418171704</v>
      </c>
      <c r="K524" s="15">
        <v>14.424796219975049</v>
      </c>
      <c r="L524" s="15">
        <f t="shared" si="1"/>
        <v>21.55309147</v>
      </c>
      <c r="M524" s="15">
        <f t="shared" si="2"/>
        <v>12.09526863</v>
      </c>
      <c r="N524" s="15">
        <f>MAX(0,M524*VLOOKUP(C524,'Таблица (Плотность нефти)'!$B$3:$C$10,2,FALSE)-R524)</f>
        <v>9.72459598</v>
      </c>
      <c r="O524" s="15">
        <f t="shared" si="3"/>
        <v>19.18241881</v>
      </c>
      <c r="P524" s="15">
        <f t="shared" si="4"/>
        <v>135.5538582</v>
      </c>
      <c r="Q524" s="15">
        <f t="shared" si="5"/>
        <v>0</v>
      </c>
      <c r="R524" s="15">
        <f t="shared" si="6"/>
        <v>0</v>
      </c>
      <c r="S524" s="15"/>
      <c r="T524" s="15"/>
    </row>
    <row r="525" ht="12.75" customHeight="1">
      <c r="B525" s="12">
        <v>43688.0</v>
      </c>
      <c r="C525" s="19" t="s">
        <v>35</v>
      </c>
      <c r="D525" s="19" t="s">
        <v>51</v>
      </c>
      <c r="E525" s="19">
        <v>0.0</v>
      </c>
      <c r="F525" s="15">
        <v>0.0</v>
      </c>
      <c r="G525" s="20">
        <v>0.0</v>
      </c>
      <c r="H525" s="19">
        <v>0.0</v>
      </c>
      <c r="I525" s="19">
        <v>0.0</v>
      </c>
      <c r="J525" s="15">
        <v>0.0</v>
      </c>
      <c r="K525" s="15">
        <v>0.0</v>
      </c>
      <c r="L525" s="15">
        <f t="shared" si="1"/>
        <v>0</v>
      </c>
      <c r="M525" s="15">
        <f t="shared" si="2"/>
        <v>0</v>
      </c>
      <c r="N525" s="15">
        <f>MAX(0,M525*VLOOKUP(C525,'Таблица (Плотность нефти)'!$B$3:$C$10,2,FALSE)-R525)</f>
        <v>0</v>
      </c>
      <c r="O525" s="15">
        <f t="shared" si="3"/>
        <v>0</v>
      </c>
      <c r="P525" s="15">
        <f t="shared" si="4"/>
        <v>0</v>
      </c>
      <c r="Q525" s="15">
        <f t="shared" si="5"/>
        <v>0</v>
      </c>
      <c r="R525" s="15">
        <f t="shared" si="6"/>
        <v>0</v>
      </c>
      <c r="S525" s="15"/>
      <c r="T525" s="15"/>
    </row>
    <row r="526" ht="12.75" customHeight="1">
      <c r="B526" s="12">
        <v>43688.0</v>
      </c>
      <c r="C526" s="19" t="s">
        <v>35</v>
      </c>
      <c r="D526" s="19" t="s">
        <v>52</v>
      </c>
      <c r="E526" s="19">
        <v>0.0</v>
      </c>
      <c r="F526" s="15">
        <v>0.0</v>
      </c>
      <c r="G526" s="20">
        <v>0.0</v>
      </c>
      <c r="H526" s="19">
        <v>0.0</v>
      </c>
      <c r="I526" s="19">
        <v>0.0</v>
      </c>
      <c r="J526" s="15">
        <v>0.0</v>
      </c>
      <c r="K526" s="15">
        <v>0.0</v>
      </c>
      <c r="L526" s="15">
        <f t="shared" si="1"/>
        <v>0</v>
      </c>
      <c r="M526" s="15">
        <f t="shared" si="2"/>
        <v>0</v>
      </c>
      <c r="N526" s="15">
        <f>MAX(0,M526*VLOOKUP(C526,'Таблица (Плотность нефти)'!$B$3:$C$10,2,FALSE)-R526)</f>
        <v>0</v>
      </c>
      <c r="O526" s="15">
        <f t="shared" si="3"/>
        <v>0</v>
      </c>
      <c r="P526" s="15">
        <f t="shared" si="4"/>
        <v>0</v>
      </c>
      <c r="Q526" s="15">
        <f t="shared" si="5"/>
        <v>0</v>
      </c>
      <c r="R526" s="15">
        <f t="shared" si="6"/>
        <v>0</v>
      </c>
      <c r="S526" s="15"/>
      <c r="T526" s="15"/>
    </row>
    <row r="527" ht="12.75" customHeight="1">
      <c r="B527" s="12">
        <v>43688.0</v>
      </c>
      <c r="C527" s="19" t="s">
        <v>35</v>
      </c>
      <c r="D527" s="19" t="s">
        <v>53</v>
      </c>
      <c r="E527" s="19">
        <v>24.0</v>
      </c>
      <c r="F527" s="15">
        <v>19.905554114361315</v>
      </c>
      <c r="G527" s="20">
        <v>47.97816341128738</v>
      </c>
      <c r="H527" s="19">
        <v>0.0</v>
      </c>
      <c r="I527" s="19">
        <v>0.0</v>
      </c>
      <c r="J527" s="15">
        <v>16.425815526884865</v>
      </c>
      <c r="K527" s="15">
        <v>9.980297532068546</v>
      </c>
      <c r="L527" s="15">
        <f t="shared" si="1"/>
        <v>19.90555411</v>
      </c>
      <c r="M527" s="15">
        <f t="shared" si="2"/>
        <v>10.35523483</v>
      </c>
      <c r="N527" s="15">
        <f>MAX(0,M527*VLOOKUP(C527,'Таблица (Плотность нефти)'!$B$3:$C$10,2,FALSE)-R527)</f>
        <v>8.325608806</v>
      </c>
      <c r="O527" s="15">
        <f t="shared" si="3"/>
        <v>17.87592809</v>
      </c>
      <c r="P527" s="15">
        <f t="shared" si="4"/>
        <v>125.1920015</v>
      </c>
      <c r="Q527" s="15">
        <f t="shared" si="5"/>
        <v>0</v>
      </c>
      <c r="R527" s="15">
        <f t="shared" si="6"/>
        <v>0</v>
      </c>
      <c r="S527" s="15"/>
      <c r="T527" s="15"/>
    </row>
    <row r="528" ht="12.75" customHeight="1">
      <c r="B528" s="12">
        <v>43688.0</v>
      </c>
      <c r="C528" s="19" t="s">
        <v>35</v>
      </c>
      <c r="D528" s="19" t="s">
        <v>54</v>
      </c>
      <c r="E528" s="19">
        <v>0.0</v>
      </c>
      <c r="F528" s="15">
        <v>0.0</v>
      </c>
      <c r="G528" s="20">
        <v>0.0</v>
      </c>
      <c r="H528" s="19">
        <v>0.0</v>
      </c>
      <c r="I528" s="19">
        <v>0.0</v>
      </c>
      <c r="J528" s="15">
        <v>0.0</v>
      </c>
      <c r="K528" s="15">
        <v>0.0</v>
      </c>
      <c r="L528" s="15">
        <f t="shared" si="1"/>
        <v>0</v>
      </c>
      <c r="M528" s="15">
        <f t="shared" si="2"/>
        <v>0</v>
      </c>
      <c r="N528" s="15">
        <f>MAX(0,M528*VLOOKUP(C528,'Таблица (Плотность нефти)'!$B$3:$C$10,2,FALSE)-R528)</f>
        <v>0</v>
      </c>
      <c r="O528" s="15">
        <f t="shared" si="3"/>
        <v>0</v>
      </c>
      <c r="P528" s="15">
        <f t="shared" si="4"/>
        <v>0</v>
      </c>
      <c r="Q528" s="15">
        <f t="shared" si="5"/>
        <v>0</v>
      </c>
      <c r="R528" s="15">
        <f t="shared" si="6"/>
        <v>0</v>
      </c>
      <c r="S528" s="15"/>
      <c r="T528" s="15"/>
    </row>
    <row r="529" ht="12.75" customHeight="1">
      <c r="B529" s="12">
        <v>43688.0</v>
      </c>
      <c r="C529" s="19" t="s">
        <v>35</v>
      </c>
      <c r="D529" s="19" t="s">
        <v>55</v>
      </c>
      <c r="E529" s="19">
        <v>24.0</v>
      </c>
      <c r="F529" s="15">
        <v>11.087476587259852</v>
      </c>
      <c r="G529" s="20">
        <v>45.78954245448069</v>
      </c>
      <c r="H529" s="19">
        <v>0.0</v>
      </c>
      <c r="I529" s="19">
        <v>0.0</v>
      </c>
      <c r="J529" s="15">
        <v>10.424538571983168</v>
      </c>
      <c r="K529" s="15">
        <v>6.665201892206188</v>
      </c>
      <c r="L529" s="15">
        <f t="shared" si="1"/>
        <v>11.08747659</v>
      </c>
      <c r="M529" s="15">
        <f t="shared" si="2"/>
        <v>6.010571788</v>
      </c>
      <c r="N529" s="15">
        <f>MAX(0,M529*VLOOKUP(C529,'Таблица (Плотность нефти)'!$B$3:$C$10,2,FALSE)-R529)</f>
        <v>4.832499718</v>
      </c>
      <c r="O529" s="15">
        <f t="shared" si="3"/>
        <v>9.909404517</v>
      </c>
      <c r="P529" s="15">
        <f t="shared" si="4"/>
        <v>69.7324665</v>
      </c>
      <c r="Q529" s="15">
        <f t="shared" si="5"/>
        <v>0</v>
      </c>
      <c r="R529" s="15">
        <f t="shared" si="6"/>
        <v>0</v>
      </c>
      <c r="S529" s="15"/>
      <c r="T529" s="15"/>
    </row>
    <row r="530" ht="12.75" customHeight="1">
      <c r="B530" s="12">
        <v>43688.0</v>
      </c>
      <c r="C530" s="19" t="s">
        <v>35</v>
      </c>
      <c r="D530" s="19" t="s">
        <v>56</v>
      </c>
      <c r="E530" s="19">
        <v>24.0</v>
      </c>
      <c r="F530" s="15">
        <v>11.049444963108428</v>
      </c>
      <c r="G530" s="20">
        <v>45.4528315380489</v>
      </c>
      <c r="H530" s="19">
        <v>0.0</v>
      </c>
      <c r="I530" s="19">
        <v>0.0</v>
      </c>
      <c r="J530" s="15">
        <v>10.149026526278004</v>
      </c>
      <c r="K530" s="15">
        <v>6.486176228705273</v>
      </c>
      <c r="L530" s="15">
        <f t="shared" si="1"/>
        <v>11.04944496</v>
      </c>
      <c r="M530" s="15">
        <f t="shared" si="2"/>
        <v>6.027159358</v>
      </c>
      <c r="N530" s="15">
        <f>MAX(0,M530*VLOOKUP(C530,'Таблица (Плотность нефти)'!$B$3:$C$10,2,FALSE)-R530)</f>
        <v>4.845836124</v>
      </c>
      <c r="O530" s="15">
        <f t="shared" si="3"/>
        <v>9.868121729</v>
      </c>
      <c r="P530" s="15">
        <f t="shared" si="4"/>
        <v>69.49327421</v>
      </c>
      <c r="Q530" s="15">
        <f t="shared" si="5"/>
        <v>0</v>
      </c>
      <c r="R530" s="15">
        <f t="shared" si="6"/>
        <v>0</v>
      </c>
      <c r="S530" s="15"/>
      <c r="T530" s="15"/>
    </row>
    <row r="531" ht="12.75" customHeight="1">
      <c r="B531" s="12">
        <v>43688.0</v>
      </c>
      <c r="C531" s="19" t="s">
        <v>35</v>
      </c>
      <c r="D531" s="19" t="s">
        <v>57</v>
      </c>
      <c r="E531" s="19">
        <v>0.0</v>
      </c>
      <c r="F531" s="15">
        <v>0.0</v>
      </c>
      <c r="G531" s="20">
        <v>0.0</v>
      </c>
      <c r="H531" s="19">
        <v>0.0</v>
      </c>
      <c r="I531" s="19">
        <v>0.0</v>
      </c>
      <c r="J531" s="15">
        <v>0.0</v>
      </c>
      <c r="K531" s="15">
        <v>0.0</v>
      </c>
      <c r="L531" s="15">
        <f t="shared" si="1"/>
        <v>0</v>
      </c>
      <c r="M531" s="15">
        <f t="shared" si="2"/>
        <v>0</v>
      </c>
      <c r="N531" s="15">
        <f>MAX(0,M531*VLOOKUP(C531,'Таблица (Плотность нефти)'!$B$3:$C$10,2,FALSE)-R531)</f>
        <v>0</v>
      </c>
      <c r="O531" s="15">
        <f t="shared" si="3"/>
        <v>0</v>
      </c>
      <c r="P531" s="15">
        <f t="shared" si="4"/>
        <v>0</v>
      </c>
      <c r="Q531" s="15">
        <f t="shared" si="5"/>
        <v>0</v>
      </c>
      <c r="R531" s="15">
        <f t="shared" si="6"/>
        <v>0</v>
      </c>
      <c r="S531" s="15"/>
      <c r="T531" s="15"/>
    </row>
    <row r="532" ht="12.75" customHeight="1">
      <c r="B532" s="12">
        <v>43688.0</v>
      </c>
      <c r="C532" s="19" t="s">
        <v>37</v>
      </c>
      <c r="D532" s="19" t="s">
        <v>58</v>
      </c>
      <c r="E532" s="19">
        <v>0.0</v>
      </c>
      <c r="F532" s="15">
        <v>0.0</v>
      </c>
      <c r="G532" s="20">
        <v>0.0</v>
      </c>
      <c r="H532" s="19">
        <v>0.0</v>
      </c>
      <c r="I532" s="19">
        <v>0.0</v>
      </c>
      <c r="J532" s="15">
        <v>0.0</v>
      </c>
      <c r="K532" s="15">
        <v>0.0</v>
      </c>
      <c r="L532" s="15">
        <f t="shared" si="1"/>
        <v>0</v>
      </c>
      <c r="M532" s="15">
        <f t="shared" si="2"/>
        <v>0</v>
      </c>
      <c r="N532" s="15">
        <f>MAX(0,M532*VLOOKUP(C532,'Таблица (Плотность нефти)'!$B$3:$C$10,2,FALSE)-R532)</f>
        <v>0</v>
      </c>
      <c r="O532" s="15">
        <f t="shared" si="3"/>
        <v>0</v>
      </c>
      <c r="P532" s="15">
        <f t="shared" si="4"/>
        <v>0</v>
      </c>
      <c r="Q532" s="15">
        <f t="shared" si="5"/>
        <v>0</v>
      </c>
      <c r="R532" s="15">
        <f t="shared" si="6"/>
        <v>0</v>
      </c>
      <c r="S532" s="15"/>
      <c r="T532" s="15"/>
    </row>
    <row r="533" ht="12.75" customHeight="1">
      <c r="B533" s="12">
        <v>43688.0</v>
      </c>
      <c r="C533" s="19" t="s">
        <v>37</v>
      </c>
      <c r="D533" s="19" t="s">
        <v>59</v>
      </c>
      <c r="E533" s="19">
        <v>0.0</v>
      </c>
      <c r="F533" s="15">
        <v>0.0</v>
      </c>
      <c r="G533" s="20">
        <v>0.0</v>
      </c>
      <c r="H533" s="19">
        <v>0.0</v>
      </c>
      <c r="I533" s="19">
        <v>0.0</v>
      </c>
      <c r="J533" s="15">
        <v>0.0</v>
      </c>
      <c r="K533" s="15">
        <v>0.0</v>
      </c>
      <c r="L533" s="15">
        <f t="shared" si="1"/>
        <v>0</v>
      </c>
      <c r="M533" s="15">
        <f t="shared" si="2"/>
        <v>0</v>
      </c>
      <c r="N533" s="15">
        <f>MAX(0,M533*VLOOKUP(C533,'Таблица (Плотность нефти)'!$B$3:$C$10,2,FALSE)-R533)</f>
        <v>0</v>
      </c>
      <c r="O533" s="15">
        <f t="shared" si="3"/>
        <v>0</v>
      </c>
      <c r="P533" s="15">
        <f t="shared" si="4"/>
        <v>0</v>
      </c>
      <c r="Q533" s="15">
        <f t="shared" si="5"/>
        <v>0</v>
      </c>
      <c r="R533" s="15">
        <f t="shared" si="6"/>
        <v>0</v>
      </c>
      <c r="S533" s="15"/>
      <c r="T533" s="15"/>
    </row>
    <row r="534" ht="12.75" customHeight="1">
      <c r="B534" s="12">
        <v>43688.0</v>
      </c>
      <c r="C534" s="19" t="s">
        <v>37</v>
      </c>
      <c r="D534" s="19" t="s">
        <v>60</v>
      </c>
      <c r="E534" s="19">
        <v>0.0</v>
      </c>
      <c r="F534" s="15">
        <v>0.0</v>
      </c>
      <c r="G534" s="20">
        <v>0.0</v>
      </c>
      <c r="H534" s="19">
        <v>0.0</v>
      </c>
      <c r="I534" s="19">
        <v>0.0</v>
      </c>
      <c r="J534" s="15">
        <v>0.0</v>
      </c>
      <c r="K534" s="15">
        <v>0.0</v>
      </c>
      <c r="L534" s="15">
        <f t="shared" si="1"/>
        <v>0</v>
      </c>
      <c r="M534" s="15">
        <f t="shared" si="2"/>
        <v>0</v>
      </c>
      <c r="N534" s="15">
        <f>MAX(0,M534*VLOOKUP(C534,'Таблица (Плотность нефти)'!$B$3:$C$10,2,FALSE)-R534)</f>
        <v>0</v>
      </c>
      <c r="O534" s="15">
        <f t="shared" si="3"/>
        <v>0</v>
      </c>
      <c r="P534" s="15">
        <f t="shared" si="4"/>
        <v>0</v>
      </c>
      <c r="Q534" s="15">
        <f t="shared" si="5"/>
        <v>0</v>
      </c>
      <c r="R534" s="15">
        <f t="shared" si="6"/>
        <v>0</v>
      </c>
      <c r="S534" s="15"/>
      <c r="T534" s="15"/>
    </row>
    <row r="535" ht="12.75" customHeight="1">
      <c r="B535" s="12">
        <v>43688.0</v>
      </c>
      <c r="C535" s="19" t="s">
        <v>37</v>
      </c>
      <c r="D535" s="19" t="s">
        <v>61</v>
      </c>
      <c r="E535" s="19">
        <v>0.0</v>
      </c>
      <c r="F535" s="15">
        <v>0.0</v>
      </c>
      <c r="G535" s="20">
        <v>0.0</v>
      </c>
      <c r="H535" s="19">
        <v>0.0</v>
      </c>
      <c r="I535" s="19">
        <v>0.0</v>
      </c>
      <c r="J535" s="15">
        <v>0.0</v>
      </c>
      <c r="K535" s="15">
        <v>0.0</v>
      </c>
      <c r="L535" s="15">
        <f t="shared" si="1"/>
        <v>0</v>
      </c>
      <c r="M535" s="15">
        <f t="shared" si="2"/>
        <v>0</v>
      </c>
      <c r="N535" s="15">
        <f>MAX(0,M535*VLOOKUP(C535,'Таблица (Плотность нефти)'!$B$3:$C$10,2,FALSE)-R535)</f>
        <v>0</v>
      </c>
      <c r="O535" s="15">
        <f t="shared" si="3"/>
        <v>0</v>
      </c>
      <c r="P535" s="15">
        <f t="shared" si="4"/>
        <v>0</v>
      </c>
      <c r="Q535" s="15">
        <f t="shared" si="5"/>
        <v>0</v>
      </c>
      <c r="R535" s="15">
        <f t="shared" si="6"/>
        <v>0</v>
      </c>
      <c r="S535" s="15"/>
      <c r="T535" s="15"/>
    </row>
    <row r="536" ht="12.75" customHeight="1">
      <c r="B536" s="12">
        <v>43688.0</v>
      </c>
      <c r="C536" s="19" t="s">
        <v>38</v>
      </c>
      <c r="D536" s="19" t="s">
        <v>62</v>
      </c>
      <c r="E536" s="19">
        <v>0.0</v>
      </c>
      <c r="F536" s="15">
        <v>0.0</v>
      </c>
      <c r="G536" s="20">
        <v>0.0</v>
      </c>
      <c r="H536" s="19">
        <v>0.0</v>
      </c>
      <c r="I536" s="19">
        <v>0.0</v>
      </c>
      <c r="J536" s="15">
        <v>0.0</v>
      </c>
      <c r="K536" s="15">
        <v>0.0</v>
      </c>
      <c r="L536" s="15">
        <f t="shared" si="1"/>
        <v>0</v>
      </c>
      <c r="M536" s="15">
        <f t="shared" si="2"/>
        <v>0</v>
      </c>
      <c r="N536" s="15">
        <f>MAX(0,M536*VLOOKUP(C536,'Таблица (Плотность нефти)'!$B$3:$C$10,2,FALSE)-R536)</f>
        <v>0</v>
      </c>
      <c r="O536" s="15">
        <f t="shared" si="3"/>
        <v>0</v>
      </c>
      <c r="P536" s="15">
        <f t="shared" si="4"/>
        <v>0</v>
      </c>
      <c r="Q536" s="15">
        <f t="shared" si="5"/>
        <v>0</v>
      </c>
      <c r="R536" s="15">
        <f t="shared" si="6"/>
        <v>0</v>
      </c>
      <c r="S536" s="15"/>
      <c r="T536" s="15"/>
    </row>
    <row r="537" ht="12.75" customHeight="1">
      <c r="B537" s="12">
        <v>43688.0</v>
      </c>
      <c r="C537" s="19" t="s">
        <v>38</v>
      </c>
      <c r="D537" s="19" t="s">
        <v>63</v>
      </c>
      <c r="E537" s="19">
        <v>0.0</v>
      </c>
      <c r="F537" s="15">
        <v>0.0</v>
      </c>
      <c r="G537" s="20">
        <v>0.0</v>
      </c>
      <c r="H537" s="19">
        <v>0.0</v>
      </c>
      <c r="I537" s="19">
        <v>0.0</v>
      </c>
      <c r="J537" s="15">
        <v>0.0</v>
      </c>
      <c r="K537" s="15">
        <v>0.0</v>
      </c>
      <c r="L537" s="15">
        <f t="shared" si="1"/>
        <v>0</v>
      </c>
      <c r="M537" s="15">
        <f t="shared" si="2"/>
        <v>0</v>
      </c>
      <c r="N537" s="15">
        <f>MAX(0,M537*VLOOKUP(C537,'Таблица (Плотность нефти)'!$B$3:$C$10,2,FALSE)-R537)</f>
        <v>0</v>
      </c>
      <c r="O537" s="15">
        <f t="shared" si="3"/>
        <v>0</v>
      </c>
      <c r="P537" s="15">
        <f t="shared" si="4"/>
        <v>0</v>
      </c>
      <c r="Q537" s="15">
        <f t="shared" si="5"/>
        <v>0</v>
      </c>
      <c r="R537" s="15">
        <f t="shared" si="6"/>
        <v>0</v>
      </c>
      <c r="S537" s="15"/>
      <c r="T537" s="15"/>
    </row>
    <row r="538" ht="12.75" customHeight="1">
      <c r="B538" s="12">
        <v>43688.0</v>
      </c>
      <c r="C538" s="19" t="s">
        <v>38</v>
      </c>
      <c r="D538" s="19" t="s">
        <v>64</v>
      </c>
      <c r="E538" s="19">
        <v>0.0</v>
      </c>
      <c r="F538" s="15">
        <v>0.0</v>
      </c>
      <c r="G538" s="20">
        <v>0.0</v>
      </c>
      <c r="H538" s="19">
        <v>0.0</v>
      </c>
      <c r="I538" s="19">
        <v>0.0</v>
      </c>
      <c r="J538" s="15">
        <v>0.0</v>
      </c>
      <c r="K538" s="15">
        <v>0.0</v>
      </c>
      <c r="L538" s="15">
        <f t="shared" si="1"/>
        <v>0</v>
      </c>
      <c r="M538" s="15">
        <f t="shared" si="2"/>
        <v>0</v>
      </c>
      <c r="N538" s="15">
        <f>MAX(0,M538*VLOOKUP(C538,'Таблица (Плотность нефти)'!$B$3:$C$10,2,FALSE)-R538)</f>
        <v>0</v>
      </c>
      <c r="O538" s="15">
        <f t="shared" si="3"/>
        <v>0</v>
      </c>
      <c r="P538" s="15">
        <f t="shared" si="4"/>
        <v>0</v>
      </c>
      <c r="Q538" s="15">
        <f t="shared" si="5"/>
        <v>0</v>
      </c>
      <c r="R538" s="15">
        <f t="shared" si="6"/>
        <v>0</v>
      </c>
      <c r="S538" s="15"/>
      <c r="T538" s="15"/>
    </row>
    <row r="539" ht="12.75" customHeight="1">
      <c r="B539" s="12">
        <v>43688.0</v>
      </c>
      <c r="C539" s="19" t="s">
        <v>39</v>
      </c>
      <c r="D539" s="19" t="s">
        <v>65</v>
      </c>
      <c r="E539" s="19">
        <v>0.0</v>
      </c>
      <c r="F539" s="15">
        <v>0.0</v>
      </c>
      <c r="G539" s="20">
        <v>0.0</v>
      </c>
      <c r="H539" s="19">
        <v>0.0</v>
      </c>
      <c r="I539" s="19">
        <v>0.0</v>
      </c>
      <c r="J539" s="15">
        <v>0.0</v>
      </c>
      <c r="K539" s="15">
        <v>0.0</v>
      </c>
      <c r="L539" s="15">
        <f t="shared" si="1"/>
        <v>0</v>
      </c>
      <c r="M539" s="15">
        <f t="shared" si="2"/>
        <v>0</v>
      </c>
      <c r="N539" s="15">
        <f>MAX(0,M539*VLOOKUP(C539,'Таблица (Плотность нефти)'!$B$3:$C$10,2,FALSE)-R539)</f>
        <v>0</v>
      </c>
      <c r="O539" s="15">
        <f t="shared" si="3"/>
        <v>0</v>
      </c>
      <c r="P539" s="15">
        <f t="shared" si="4"/>
        <v>0</v>
      </c>
      <c r="Q539" s="15">
        <f t="shared" si="5"/>
        <v>0</v>
      </c>
      <c r="R539" s="15">
        <f t="shared" si="6"/>
        <v>0</v>
      </c>
      <c r="S539" s="15"/>
      <c r="T539" s="15"/>
    </row>
    <row r="540" ht="12.75" customHeight="1">
      <c r="B540" s="12">
        <v>43688.0</v>
      </c>
      <c r="C540" s="19" t="s">
        <v>39</v>
      </c>
      <c r="D540" s="19" t="s">
        <v>66</v>
      </c>
      <c r="E540" s="19">
        <v>10.0</v>
      </c>
      <c r="F540" s="15">
        <v>4.694013924989432</v>
      </c>
      <c r="G540" s="20">
        <v>4.043742620609193</v>
      </c>
      <c r="H540" s="19">
        <v>0.0</v>
      </c>
      <c r="I540" s="19">
        <v>0.0</v>
      </c>
      <c r="J540" s="15">
        <v>11.90507773207454</v>
      </c>
      <c r="K540" s="15">
        <v>11.085656949554489</v>
      </c>
      <c r="L540" s="15">
        <f t="shared" si="1"/>
        <v>11.26563342</v>
      </c>
      <c r="M540" s="15">
        <f t="shared" si="2"/>
        <v>10.8100802</v>
      </c>
      <c r="N540" s="15">
        <f>MAX(0,M540*VLOOKUP(C540,'Таблица (Плотность нефти)'!$B$3:$C$10,2,FALSE)-R540)</f>
        <v>8.691304481</v>
      </c>
      <c r="O540" s="15">
        <f t="shared" si="3"/>
        <v>9.146857701</v>
      </c>
      <c r="P540" s="15">
        <f t="shared" si="4"/>
        <v>70.85294827</v>
      </c>
      <c r="Q540" s="15">
        <f t="shared" si="5"/>
        <v>0</v>
      </c>
      <c r="R540" s="15">
        <f t="shared" si="6"/>
        <v>0</v>
      </c>
      <c r="S540" s="15"/>
      <c r="T540" s="15"/>
    </row>
    <row r="541" ht="12.75" customHeight="1">
      <c r="B541" s="12">
        <v>43688.0</v>
      </c>
      <c r="C541" s="19" t="s">
        <v>39</v>
      </c>
      <c r="D541" s="19" t="s">
        <v>67</v>
      </c>
      <c r="E541" s="19">
        <v>12.0</v>
      </c>
      <c r="F541" s="15">
        <v>4.775288566489063</v>
      </c>
      <c r="G541" s="20">
        <v>3.845280868014797</v>
      </c>
      <c r="H541" s="19">
        <v>0.0</v>
      </c>
      <c r="I541" s="19">
        <v>0.0</v>
      </c>
      <c r="J541" s="15">
        <v>7.632130504046592</v>
      </c>
      <c r="K541" s="15">
        <v>7.136218784698468</v>
      </c>
      <c r="L541" s="15">
        <f t="shared" si="1"/>
        <v>9.550577133</v>
      </c>
      <c r="M541" s="15">
        <f t="shared" si="2"/>
        <v>9.183330618</v>
      </c>
      <c r="N541" s="15">
        <f>MAX(0,M541*VLOOKUP(C541,'Таблица (Плотность нефти)'!$B$3:$C$10,2,FALSE)-R541)</f>
        <v>7.383397817</v>
      </c>
      <c r="O541" s="15">
        <f t="shared" si="3"/>
        <v>7.750644332</v>
      </c>
      <c r="P541" s="15">
        <f t="shared" si="4"/>
        <v>60.06644476</v>
      </c>
      <c r="Q541" s="15">
        <f t="shared" si="5"/>
        <v>0</v>
      </c>
      <c r="R541" s="15">
        <f t="shared" si="6"/>
        <v>0</v>
      </c>
      <c r="S541" s="15"/>
      <c r="T541" s="15"/>
    </row>
    <row r="542" ht="12.75" customHeight="1">
      <c r="B542" s="12">
        <v>43688.0</v>
      </c>
      <c r="C542" s="19" t="s">
        <v>39</v>
      </c>
      <c r="D542" s="19" t="s">
        <v>68</v>
      </c>
      <c r="E542" s="19">
        <v>12.0</v>
      </c>
      <c r="F542" s="15">
        <v>14.735115982562784</v>
      </c>
      <c r="G542" s="20">
        <v>3.1506647339344247</v>
      </c>
      <c r="H542" s="19">
        <v>0.0</v>
      </c>
      <c r="I542" s="19">
        <v>0.0</v>
      </c>
      <c r="J542" s="15">
        <v>25.63594713024414</v>
      </c>
      <c r="K542" s="15">
        <v>24.139851110349937</v>
      </c>
      <c r="L542" s="15">
        <f t="shared" si="1"/>
        <v>29.47023197</v>
      </c>
      <c r="M542" s="15">
        <f t="shared" si="2"/>
        <v>28.54172376</v>
      </c>
      <c r="N542" s="15">
        <f>MAX(0,M542*VLOOKUP(C542,'Таблица (Плотность нефти)'!$B$3:$C$10,2,FALSE)-R542)</f>
        <v>22.9475459</v>
      </c>
      <c r="O542" s="15">
        <f t="shared" si="3"/>
        <v>23.87605411</v>
      </c>
      <c r="P542" s="15">
        <f t="shared" si="4"/>
        <v>185.3471299</v>
      </c>
      <c r="Q542" s="15">
        <f t="shared" si="5"/>
        <v>0</v>
      </c>
      <c r="R542" s="15">
        <f t="shared" si="6"/>
        <v>0</v>
      </c>
      <c r="S542" s="15"/>
      <c r="T542" s="15"/>
    </row>
    <row r="543" ht="12.75" customHeight="1">
      <c r="B543" s="12">
        <v>43688.0</v>
      </c>
      <c r="C543" s="19" t="s">
        <v>39</v>
      </c>
      <c r="D543" s="19" t="s">
        <v>69</v>
      </c>
      <c r="E543" s="19">
        <v>14.0</v>
      </c>
      <c r="F543" s="15">
        <v>9.182951065241939</v>
      </c>
      <c r="G543" s="20">
        <v>1.1660472079904554</v>
      </c>
      <c r="H543" s="19">
        <v>0.0</v>
      </c>
      <c r="I543" s="19">
        <v>0.0</v>
      </c>
      <c r="J543" s="15">
        <v>13.008009987821076</v>
      </c>
      <c r="K543" s="15">
        <v>12.578976333505567</v>
      </c>
      <c r="L543" s="15">
        <f t="shared" si="1"/>
        <v>15.74220183</v>
      </c>
      <c r="M543" s="15">
        <f t="shared" si="2"/>
        <v>15.55864032</v>
      </c>
      <c r="N543" s="15">
        <f>MAX(0,M543*VLOOKUP(C543,'Таблица (Плотность нефти)'!$B$3:$C$10,2,FALSE)-R543)</f>
        <v>12.50914682</v>
      </c>
      <c r="O543" s="15">
        <f t="shared" si="3"/>
        <v>12.69270832</v>
      </c>
      <c r="P543" s="15">
        <f t="shared" si="4"/>
        <v>99.00742995</v>
      </c>
      <c r="Q543" s="15">
        <f t="shared" si="5"/>
        <v>0</v>
      </c>
      <c r="R543" s="15">
        <f t="shared" si="6"/>
        <v>0</v>
      </c>
      <c r="S543" s="15"/>
      <c r="T543" s="15"/>
    </row>
    <row r="544" ht="12.75" customHeight="1">
      <c r="B544" s="12">
        <v>43688.0</v>
      </c>
      <c r="C544" s="19" t="s">
        <v>39</v>
      </c>
      <c r="D544" s="19" t="s">
        <v>70</v>
      </c>
      <c r="E544" s="19">
        <v>0.0</v>
      </c>
      <c r="F544" s="15">
        <v>0.0</v>
      </c>
      <c r="G544" s="20">
        <v>0.0</v>
      </c>
      <c r="H544" s="19">
        <v>0.0</v>
      </c>
      <c r="I544" s="19">
        <v>0.0</v>
      </c>
      <c r="J544" s="15">
        <v>0.0</v>
      </c>
      <c r="K544" s="15">
        <v>0.0</v>
      </c>
      <c r="L544" s="15">
        <f t="shared" si="1"/>
        <v>0</v>
      </c>
      <c r="M544" s="15">
        <f t="shared" si="2"/>
        <v>0</v>
      </c>
      <c r="N544" s="15">
        <f>MAX(0,M544*VLOOKUP(C544,'Таблица (Плотность нефти)'!$B$3:$C$10,2,FALSE)-R544)</f>
        <v>0</v>
      </c>
      <c r="O544" s="15">
        <f t="shared" si="3"/>
        <v>0</v>
      </c>
      <c r="P544" s="15">
        <f t="shared" si="4"/>
        <v>0</v>
      </c>
      <c r="Q544" s="15">
        <f t="shared" si="5"/>
        <v>0</v>
      </c>
      <c r="R544" s="15">
        <f t="shared" si="6"/>
        <v>0</v>
      </c>
      <c r="S544" s="15"/>
      <c r="T544" s="15"/>
    </row>
    <row r="545" ht="12.75" customHeight="1">
      <c r="B545" s="12">
        <v>43688.0</v>
      </c>
      <c r="C545" s="19" t="s">
        <v>39</v>
      </c>
      <c r="D545" s="19" t="s">
        <v>71</v>
      </c>
      <c r="E545" s="19">
        <v>11.0</v>
      </c>
      <c r="F545" s="15">
        <v>5.169613102400007</v>
      </c>
      <c r="G545" s="20">
        <v>1.9598942183680228</v>
      </c>
      <c r="H545" s="19">
        <v>0.0</v>
      </c>
      <c r="I545" s="19">
        <v>0.0</v>
      </c>
      <c r="J545" s="15">
        <v>9.97147857457258</v>
      </c>
      <c r="K545" s="15">
        <v>9.53960891166075</v>
      </c>
      <c r="L545" s="15">
        <f t="shared" si="1"/>
        <v>11.27915586</v>
      </c>
      <c r="M545" s="15">
        <f t="shared" si="2"/>
        <v>11.05809634</v>
      </c>
      <c r="N545" s="15">
        <f>MAX(0,M545*VLOOKUP(C545,'Таблица (Плотность нефти)'!$B$3:$C$10,2,FALSE)-R545)</f>
        <v>8.890709454</v>
      </c>
      <c r="O545" s="15">
        <f t="shared" si="3"/>
        <v>9.111768978</v>
      </c>
      <c r="P545" s="15">
        <f t="shared" si="4"/>
        <v>70.93799495</v>
      </c>
      <c r="Q545" s="15">
        <f t="shared" si="5"/>
        <v>0</v>
      </c>
      <c r="R545" s="15">
        <f t="shared" si="6"/>
        <v>0</v>
      </c>
      <c r="S545" s="15"/>
      <c r="T545" s="15"/>
    </row>
    <row r="546" ht="12.75" customHeight="1">
      <c r="B546" s="12">
        <v>43688.0</v>
      </c>
      <c r="C546" s="19" t="s">
        <v>39</v>
      </c>
      <c r="D546" s="19" t="s">
        <v>72</v>
      </c>
      <c r="E546" s="19">
        <v>0.0</v>
      </c>
      <c r="F546" s="15">
        <v>0.0</v>
      </c>
      <c r="G546" s="20">
        <v>0.0</v>
      </c>
      <c r="H546" s="19">
        <v>0.0</v>
      </c>
      <c r="I546" s="19">
        <v>0.0</v>
      </c>
      <c r="J546" s="15">
        <v>0.0</v>
      </c>
      <c r="K546" s="15">
        <v>0.0</v>
      </c>
      <c r="L546" s="15">
        <f t="shared" si="1"/>
        <v>0</v>
      </c>
      <c r="M546" s="15">
        <f t="shared" si="2"/>
        <v>0</v>
      </c>
      <c r="N546" s="15">
        <f>MAX(0,M546*VLOOKUP(C546,'Таблица (Плотность нефти)'!$B$3:$C$10,2,FALSE)-R546)</f>
        <v>0</v>
      </c>
      <c r="O546" s="15">
        <f t="shared" si="3"/>
        <v>0</v>
      </c>
      <c r="P546" s="15">
        <f t="shared" si="4"/>
        <v>0</v>
      </c>
      <c r="Q546" s="15">
        <f t="shared" si="5"/>
        <v>0</v>
      </c>
      <c r="R546" s="15">
        <f t="shared" si="6"/>
        <v>0</v>
      </c>
      <c r="S546" s="15"/>
      <c r="T546" s="15"/>
    </row>
    <row r="547" ht="12.75" customHeight="1">
      <c r="B547" s="12">
        <v>43688.0</v>
      </c>
      <c r="C547" s="19" t="s">
        <v>39</v>
      </c>
      <c r="D547" s="19" t="s">
        <v>73</v>
      </c>
      <c r="E547" s="19">
        <v>0.0</v>
      </c>
      <c r="F547" s="15">
        <v>0.0</v>
      </c>
      <c r="G547" s="20">
        <v>0.0</v>
      </c>
      <c r="H547" s="19">
        <v>0.0</v>
      </c>
      <c r="I547" s="19">
        <v>0.0</v>
      </c>
      <c r="J547" s="15">
        <v>0.0</v>
      </c>
      <c r="K547" s="15">
        <v>0.0</v>
      </c>
      <c r="L547" s="15">
        <f t="shared" si="1"/>
        <v>0</v>
      </c>
      <c r="M547" s="15">
        <f t="shared" si="2"/>
        <v>0</v>
      </c>
      <c r="N547" s="15">
        <f>MAX(0,M547*VLOOKUP(C547,'Таблица (Плотность нефти)'!$B$3:$C$10,2,FALSE)-R547)</f>
        <v>0</v>
      </c>
      <c r="O547" s="15">
        <f t="shared" si="3"/>
        <v>0</v>
      </c>
      <c r="P547" s="15">
        <f t="shared" si="4"/>
        <v>0</v>
      </c>
      <c r="Q547" s="15">
        <f t="shared" si="5"/>
        <v>0</v>
      </c>
      <c r="R547" s="15">
        <f t="shared" si="6"/>
        <v>0</v>
      </c>
      <c r="S547" s="15"/>
      <c r="T547" s="15"/>
    </row>
    <row r="548" ht="12.75" customHeight="1">
      <c r="B548" s="12">
        <v>43688.0</v>
      </c>
      <c r="C548" s="19" t="s">
        <v>39</v>
      </c>
      <c r="D548" s="19" t="s">
        <v>74</v>
      </c>
      <c r="E548" s="19">
        <v>0.0</v>
      </c>
      <c r="F548" s="15">
        <v>0.0</v>
      </c>
      <c r="G548" s="20">
        <v>0.0</v>
      </c>
      <c r="H548" s="19">
        <v>0.0</v>
      </c>
      <c r="I548" s="19">
        <v>0.0</v>
      </c>
      <c r="J548" s="15">
        <v>0.2891999682749105</v>
      </c>
      <c r="K548" s="15">
        <v>0.2741245833399486</v>
      </c>
      <c r="L548" s="15">
        <f t="shared" si="1"/>
        <v>0</v>
      </c>
      <c r="M548" s="15">
        <f t="shared" si="2"/>
        <v>0</v>
      </c>
      <c r="N548" s="15">
        <f>MAX(0,M548*VLOOKUP(C548,'Таблица (Плотность нефти)'!$B$3:$C$10,2,FALSE)-R548)</f>
        <v>0</v>
      </c>
      <c r="O548" s="15">
        <f t="shared" si="3"/>
        <v>0</v>
      </c>
      <c r="P548" s="15">
        <f t="shared" si="4"/>
        <v>0</v>
      </c>
      <c r="Q548" s="15">
        <f t="shared" si="5"/>
        <v>0</v>
      </c>
      <c r="R548" s="15">
        <f t="shared" si="6"/>
        <v>0</v>
      </c>
      <c r="S548" s="15"/>
      <c r="T548" s="15"/>
    </row>
    <row r="549" ht="12.75" customHeight="1">
      <c r="B549" s="12">
        <v>43688.0</v>
      </c>
      <c r="C549" s="19" t="s">
        <v>39</v>
      </c>
      <c r="D549" s="19" t="s">
        <v>75</v>
      </c>
      <c r="E549" s="19">
        <v>0.0</v>
      </c>
      <c r="F549" s="15">
        <v>0.0</v>
      </c>
      <c r="G549" s="20">
        <v>0.0</v>
      </c>
      <c r="H549" s="19">
        <v>0.0</v>
      </c>
      <c r="I549" s="19">
        <v>0.0</v>
      </c>
      <c r="J549" s="15">
        <v>0.0</v>
      </c>
      <c r="K549" s="15">
        <v>0.0</v>
      </c>
      <c r="L549" s="15">
        <f t="shared" si="1"/>
        <v>0</v>
      </c>
      <c r="M549" s="15">
        <f t="shared" si="2"/>
        <v>0</v>
      </c>
      <c r="N549" s="15">
        <f>MAX(0,M549*VLOOKUP(C549,'Таблица (Плотность нефти)'!$B$3:$C$10,2,FALSE)-R549)</f>
        <v>0</v>
      </c>
      <c r="O549" s="15">
        <f t="shared" si="3"/>
        <v>0</v>
      </c>
      <c r="P549" s="15">
        <f t="shared" si="4"/>
        <v>0</v>
      </c>
      <c r="Q549" s="15">
        <f t="shared" si="5"/>
        <v>0</v>
      </c>
      <c r="R549" s="15">
        <f t="shared" si="6"/>
        <v>0</v>
      </c>
      <c r="S549" s="15"/>
      <c r="T549" s="15"/>
    </row>
    <row r="550" ht="12.75" customHeight="1">
      <c r="B550" s="12">
        <v>43688.0</v>
      </c>
      <c r="C550" s="19" t="s">
        <v>39</v>
      </c>
      <c r="D550" s="19" t="s">
        <v>76</v>
      </c>
      <c r="E550" s="19">
        <v>0.0</v>
      </c>
      <c r="F550" s="15">
        <v>0.0</v>
      </c>
      <c r="G550" s="20">
        <v>0.0</v>
      </c>
      <c r="H550" s="19">
        <v>0.0</v>
      </c>
      <c r="I550" s="19">
        <v>0.0</v>
      </c>
      <c r="J550" s="15">
        <v>0.0</v>
      </c>
      <c r="K550" s="15">
        <v>0.0</v>
      </c>
      <c r="L550" s="15">
        <f t="shared" si="1"/>
        <v>0</v>
      </c>
      <c r="M550" s="15">
        <f t="shared" si="2"/>
        <v>0</v>
      </c>
      <c r="N550" s="15">
        <f>MAX(0,M550*VLOOKUP(C550,'Таблица (Плотность нефти)'!$B$3:$C$10,2,FALSE)-R550)</f>
        <v>0</v>
      </c>
      <c r="O550" s="15">
        <f t="shared" si="3"/>
        <v>0</v>
      </c>
      <c r="P550" s="15">
        <f t="shared" si="4"/>
        <v>0</v>
      </c>
      <c r="Q550" s="15">
        <f t="shared" si="5"/>
        <v>0</v>
      </c>
      <c r="R550" s="15">
        <f t="shared" si="6"/>
        <v>0</v>
      </c>
      <c r="S550" s="15"/>
      <c r="T550" s="15"/>
    </row>
    <row r="551" ht="12.75" customHeight="1">
      <c r="B551" s="12">
        <v>43688.0</v>
      </c>
      <c r="C551" s="19" t="s">
        <v>39</v>
      </c>
      <c r="D551" s="19" t="s">
        <v>77</v>
      </c>
      <c r="E551" s="19">
        <v>0.0</v>
      </c>
      <c r="F551" s="15">
        <v>0.0</v>
      </c>
      <c r="G551" s="20">
        <v>0.0</v>
      </c>
      <c r="H551" s="19">
        <v>0.0</v>
      </c>
      <c r="I551" s="19">
        <v>0.0</v>
      </c>
      <c r="J551" s="15">
        <v>0.0</v>
      </c>
      <c r="K551" s="15">
        <v>0.0</v>
      </c>
      <c r="L551" s="15">
        <f t="shared" si="1"/>
        <v>0</v>
      </c>
      <c r="M551" s="15">
        <f t="shared" si="2"/>
        <v>0</v>
      </c>
      <c r="N551" s="15">
        <f>MAX(0,M551*VLOOKUP(C551,'Таблица (Плотность нефти)'!$B$3:$C$10,2,FALSE)-R551)</f>
        <v>0</v>
      </c>
      <c r="O551" s="15">
        <f t="shared" si="3"/>
        <v>0</v>
      </c>
      <c r="P551" s="15">
        <f t="shared" si="4"/>
        <v>0</v>
      </c>
      <c r="Q551" s="15">
        <f t="shared" si="5"/>
        <v>0</v>
      </c>
      <c r="R551" s="15">
        <f t="shared" si="6"/>
        <v>0</v>
      </c>
      <c r="S551" s="15"/>
      <c r="T551" s="15"/>
    </row>
    <row r="552" ht="12.75" customHeight="1">
      <c r="B552" s="12">
        <v>43688.0</v>
      </c>
      <c r="C552" s="19" t="s">
        <v>39</v>
      </c>
      <c r="D552" s="19" t="s">
        <v>78</v>
      </c>
      <c r="E552" s="19">
        <v>0.0</v>
      </c>
      <c r="F552" s="15">
        <v>0.0</v>
      </c>
      <c r="G552" s="20">
        <v>0.0</v>
      </c>
      <c r="H552" s="19">
        <v>0.0</v>
      </c>
      <c r="I552" s="19">
        <v>0.0</v>
      </c>
      <c r="J552" s="15">
        <v>0.0</v>
      </c>
      <c r="K552" s="15">
        <v>0.0</v>
      </c>
      <c r="L552" s="15">
        <f t="shared" si="1"/>
        <v>0</v>
      </c>
      <c r="M552" s="15">
        <f t="shared" si="2"/>
        <v>0</v>
      </c>
      <c r="N552" s="15">
        <f>MAX(0,M552*VLOOKUP(C552,'Таблица (Плотность нефти)'!$B$3:$C$10,2,FALSE)-R552)</f>
        <v>0</v>
      </c>
      <c r="O552" s="15">
        <f t="shared" si="3"/>
        <v>0</v>
      </c>
      <c r="P552" s="15">
        <f t="shared" si="4"/>
        <v>0</v>
      </c>
      <c r="Q552" s="15">
        <f t="shared" si="5"/>
        <v>0</v>
      </c>
      <c r="R552" s="15">
        <f t="shared" si="6"/>
        <v>0</v>
      </c>
      <c r="S552" s="15"/>
      <c r="T552" s="15"/>
    </row>
    <row r="553" ht="12.75" customHeight="1">
      <c r="B553" s="12">
        <v>43688.0</v>
      </c>
      <c r="C553" s="19" t="s">
        <v>39</v>
      </c>
      <c r="D553" s="19" t="s">
        <v>79</v>
      </c>
      <c r="E553" s="19">
        <v>0.0</v>
      </c>
      <c r="F553" s="15">
        <v>0.0</v>
      </c>
      <c r="G553" s="20">
        <v>0.0</v>
      </c>
      <c r="H553" s="19">
        <v>0.0</v>
      </c>
      <c r="I553" s="19">
        <v>0.0</v>
      </c>
      <c r="J553" s="15">
        <v>0.0</v>
      </c>
      <c r="K553" s="15">
        <v>0.0</v>
      </c>
      <c r="L553" s="15">
        <f t="shared" si="1"/>
        <v>0</v>
      </c>
      <c r="M553" s="15">
        <f t="shared" si="2"/>
        <v>0</v>
      </c>
      <c r="N553" s="15">
        <f>MAX(0,M553*VLOOKUP(C553,'Таблица (Плотность нефти)'!$B$3:$C$10,2,FALSE)-R553)</f>
        <v>0</v>
      </c>
      <c r="O553" s="15">
        <f t="shared" si="3"/>
        <v>0</v>
      </c>
      <c r="P553" s="15">
        <f t="shared" si="4"/>
        <v>0</v>
      </c>
      <c r="Q553" s="15">
        <f t="shared" si="5"/>
        <v>0</v>
      </c>
      <c r="R553" s="15">
        <f t="shared" si="6"/>
        <v>0</v>
      </c>
      <c r="S553" s="15"/>
      <c r="T553" s="15"/>
    </row>
    <row r="554" ht="12.75" customHeight="1">
      <c r="B554" s="12">
        <v>43688.0</v>
      </c>
      <c r="C554" s="19" t="s">
        <v>39</v>
      </c>
      <c r="D554" s="19" t="s">
        <v>80</v>
      </c>
      <c r="E554" s="19">
        <v>0.0</v>
      </c>
      <c r="F554" s="15">
        <v>0.0</v>
      </c>
      <c r="G554" s="20">
        <v>0.0</v>
      </c>
      <c r="H554" s="19">
        <v>0.0</v>
      </c>
      <c r="I554" s="19">
        <v>0.0</v>
      </c>
      <c r="J554" s="15">
        <v>0.0</v>
      </c>
      <c r="K554" s="15">
        <v>0.0</v>
      </c>
      <c r="L554" s="15">
        <f t="shared" si="1"/>
        <v>0</v>
      </c>
      <c r="M554" s="15">
        <f t="shared" si="2"/>
        <v>0</v>
      </c>
      <c r="N554" s="15">
        <f>MAX(0,M554*VLOOKUP(C554,'Таблица (Плотность нефти)'!$B$3:$C$10,2,FALSE)-R554)</f>
        <v>0</v>
      </c>
      <c r="O554" s="15">
        <f t="shared" si="3"/>
        <v>0</v>
      </c>
      <c r="P554" s="15">
        <f t="shared" si="4"/>
        <v>0</v>
      </c>
      <c r="Q554" s="15">
        <f t="shared" si="5"/>
        <v>0</v>
      </c>
      <c r="R554" s="15">
        <f t="shared" si="6"/>
        <v>0</v>
      </c>
      <c r="S554" s="15"/>
      <c r="T554" s="15"/>
    </row>
    <row r="555" ht="12.75" customHeight="1">
      <c r="B555" s="12">
        <v>43688.0</v>
      </c>
      <c r="C555" s="19" t="s">
        <v>39</v>
      </c>
      <c r="D555" s="19" t="s">
        <v>81</v>
      </c>
      <c r="E555" s="19">
        <v>0.0</v>
      </c>
      <c r="F555" s="15">
        <v>0.0</v>
      </c>
      <c r="G555" s="20">
        <v>0.0</v>
      </c>
      <c r="H555" s="19">
        <v>0.0</v>
      </c>
      <c r="I555" s="19">
        <v>0.0</v>
      </c>
      <c r="J555" s="15">
        <v>0.0</v>
      </c>
      <c r="K555" s="15">
        <v>0.0</v>
      </c>
      <c r="L555" s="15">
        <f t="shared" si="1"/>
        <v>0</v>
      </c>
      <c r="M555" s="15">
        <f t="shared" si="2"/>
        <v>0</v>
      </c>
      <c r="N555" s="15">
        <f>MAX(0,M555*VLOOKUP(C555,'Таблица (Плотность нефти)'!$B$3:$C$10,2,FALSE)-R555)</f>
        <v>0</v>
      </c>
      <c r="O555" s="15">
        <f t="shared" si="3"/>
        <v>0</v>
      </c>
      <c r="P555" s="15">
        <f t="shared" si="4"/>
        <v>0</v>
      </c>
      <c r="Q555" s="15">
        <f t="shared" si="5"/>
        <v>0</v>
      </c>
      <c r="R555" s="15">
        <f t="shared" si="6"/>
        <v>0</v>
      </c>
      <c r="S555" s="15"/>
      <c r="T555" s="15"/>
    </row>
    <row r="556" ht="12.75" customHeight="1">
      <c r="B556" s="12">
        <v>43688.0</v>
      </c>
      <c r="C556" s="19" t="s">
        <v>39</v>
      </c>
      <c r="D556" s="19" t="s">
        <v>82</v>
      </c>
      <c r="E556" s="19">
        <v>10.0</v>
      </c>
      <c r="F556" s="15">
        <v>2.532463678933858</v>
      </c>
      <c r="G556" s="20">
        <v>1.4637398368820485</v>
      </c>
      <c r="H556" s="19">
        <v>0.0</v>
      </c>
      <c r="I556" s="19">
        <v>0.0</v>
      </c>
      <c r="J556" s="15">
        <v>5.86966420643426</v>
      </c>
      <c r="K556" s="15">
        <v>5.666430310723931</v>
      </c>
      <c r="L556" s="15">
        <f t="shared" si="1"/>
        <v>6.077912829</v>
      </c>
      <c r="M556" s="15">
        <f t="shared" si="2"/>
        <v>5.988947998</v>
      </c>
      <c r="N556" s="15">
        <f>MAX(0,M556*VLOOKUP(C556,'Таблица (Плотность нефти)'!$B$3:$C$10,2,FALSE)-R556)</f>
        <v>4.81511419</v>
      </c>
      <c r="O556" s="15">
        <f t="shared" si="3"/>
        <v>4.904079022</v>
      </c>
      <c r="P556" s="15">
        <f t="shared" si="4"/>
        <v>38.22581716</v>
      </c>
      <c r="Q556" s="15">
        <f t="shared" si="5"/>
        <v>0</v>
      </c>
      <c r="R556" s="15">
        <f t="shared" si="6"/>
        <v>0</v>
      </c>
      <c r="S556" s="15"/>
      <c r="T556" s="15"/>
    </row>
    <row r="557" ht="12.75" customHeight="1">
      <c r="B557" s="12">
        <v>43688.0</v>
      </c>
      <c r="C557" s="19" t="s">
        <v>39</v>
      </c>
      <c r="D557" s="19" t="s">
        <v>83</v>
      </c>
      <c r="E557" s="19">
        <v>24.0</v>
      </c>
      <c r="F557" s="15">
        <v>45.48137930884129</v>
      </c>
      <c r="G557" s="20">
        <v>0.868354579098841</v>
      </c>
      <c r="H557" s="19">
        <v>0.0</v>
      </c>
      <c r="I557" s="19">
        <v>0.0</v>
      </c>
      <c r="J557" s="15">
        <v>33.73391927407299</v>
      </c>
      <c r="K557" s="15">
        <v>32.72318573922195</v>
      </c>
      <c r="L557" s="15">
        <f t="shared" si="1"/>
        <v>45.48137931</v>
      </c>
      <c r="M557" s="15">
        <f t="shared" si="2"/>
        <v>45.08643967</v>
      </c>
      <c r="N557" s="15">
        <f>MAX(0,M557*VLOOKUP(C557,'Таблица (Плотность нефти)'!$B$3:$C$10,2,FALSE)-R557)</f>
        <v>36.24949749</v>
      </c>
      <c r="O557" s="15">
        <f t="shared" si="3"/>
        <v>36.64443713</v>
      </c>
      <c r="P557" s="15">
        <f t="shared" si="4"/>
        <v>286.0460389</v>
      </c>
      <c r="Q557" s="15">
        <f t="shared" si="5"/>
        <v>0</v>
      </c>
      <c r="R557" s="15">
        <f t="shared" si="6"/>
        <v>0</v>
      </c>
      <c r="S557" s="15"/>
      <c r="T557" s="15"/>
    </row>
    <row r="558" ht="12.75" customHeight="1">
      <c r="B558" s="12">
        <v>43688.0</v>
      </c>
      <c r="C558" s="19" t="s">
        <v>39</v>
      </c>
      <c r="D558" s="19" t="s">
        <v>84</v>
      </c>
      <c r="E558" s="19">
        <v>0.0</v>
      </c>
      <c r="F558" s="15">
        <v>0.0</v>
      </c>
      <c r="G558" s="20">
        <v>0.0</v>
      </c>
      <c r="H558" s="19">
        <v>0.0</v>
      </c>
      <c r="I558" s="19">
        <v>0.0</v>
      </c>
      <c r="J558" s="15">
        <v>0.0</v>
      </c>
      <c r="K558" s="15">
        <v>0.0</v>
      </c>
      <c r="L558" s="15">
        <f t="shared" si="1"/>
        <v>0</v>
      </c>
      <c r="M558" s="15">
        <f t="shared" si="2"/>
        <v>0</v>
      </c>
      <c r="N558" s="15">
        <f>MAX(0,M558*VLOOKUP(C558,'Таблица (Плотность нефти)'!$B$3:$C$10,2,FALSE)-R558)</f>
        <v>0</v>
      </c>
      <c r="O558" s="15">
        <f t="shared" si="3"/>
        <v>0</v>
      </c>
      <c r="P558" s="15">
        <f t="shared" si="4"/>
        <v>0</v>
      </c>
      <c r="Q558" s="15">
        <f t="shared" si="5"/>
        <v>0</v>
      </c>
      <c r="R558" s="15">
        <f t="shared" si="6"/>
        <v>0</v>
      </c>
      <c r="S558" s="15"/>
      <c r="T558" s="15"/>
    </row>
    <row r="559" ht="12.75" customHeight="1">
      <c r="B559" s="12">
        <v>43688.0</v>
      </c>
      <c r="C559" s="19" t="s">
        <v>39</v>
      </c>
      <c r="D559" s="19" t="s">
        <v>85</v>
      </c>
      <c r="E559" s="19">
        <v>8.0</v>
      </c>
      <c r="F559" s="15">
        <v>2.3173523486986514</v>
      </c>
      <c r="G559" s="20">
        <v>0.8999999999999999</v>
      </c>
      <c r="H559" s="19">
        <v>0.0</v>
      </c>
      <c r="I559" s="19">
        <v>0.0</v>
      </c>
      <c r="J559" s="15">
        <v>5.940641835108463</v>
      </c>
      <c r="K559" s="15">
        <v>5.874287696035513</v>
      </c>
      <c r="L559" s="15">
        <f t="shared" si="1"/>
        <v>6.952057046</v>
      </c>
      <c r="M559" s="15">
        <f t="shared" si="2"/>
        <v>6.889488533</v>
      </c>
      <c r="N559" s="15">
        <f>MAX(0,M559*VLOOKUP(C559,'Таблица (Плотность нефти)'!$B$3:$C$10,2,FALSE)-R559)</f>
        <v>5.53914878</v>
      </c>
      <c r="O559" s="15">
        <f t="shared" si="3"/>
        <v>5.601717294</v>
      </c>
      <c r="P559" s="15">
        <f t="shared" si="4"/>
        <v>43.72357238</v>
      </c>
      <c r="Q559" s="15">
        <f t="shared" si="5"/>
        <v>0</v>
      </c>
      <c r="R559" s="15">
        <f t="shared" si="6"/>
        <v>0</v>
      </c>
      <c r="S559" s="15"/>
      <c r="T559" s="15"/>
    </row>
    <row r="560" ht="12.75" customHeight="1">
      <c r="B560" s="12">
        <v>43688.0</v>
      </c>
      <c r="C560" s="19" t="s">
        <v>39</v>
      </c>
      <c r="D560" s="19" t="s">
        <v>86</v>
      </c>
      <c r="E560" s="19">
        <v>22.0</v>
      </c>
      <c r="F560" s="15">
        <v>26.44037428690388</v>
      </c>
      <c r="G560" s="20">
        <v>1.7614324657736369</v>
      </c>
      <c r="H560" s="19">
        <v>0.0</v>
      </c>
      <c r="I560" s="19">
        <v>0.0</v>
      </c>
      <c r="J560" s="15">
        <v>25.50469722894551</v>
      </c>
      <c r="K560" s="15">
        <v>24.44101068786525</v>
      </c>
      <c r="L560" s="15">
        <f t="shared" si="1"/>
        <v>28.84404468</v>
      </c>
      <c r="M560" s="15">
        <f t="shared" si="2"/>
        <v>28.33597631</v>
      </c>
      <c r="N560" s="15">
        <f>MAX(0,M560*VLOOKUP(C560,'Таблица (Плотность нефти)'!$B$3:$C$10,2,FALSE)-R560)</f>
        <v>22.78212495</v>
      </c>
      <c r="O560" s="15">
        <f t="shared" si="3"/>
        <v>23.29019332</v>
      </c>
      <c r="P560" s="15">
        <f t="shared" si="4"/>
        <v>181.4088502</v>
      </c>
      <c r="Q560" s="15">
        <f t="shared" si="5"/>
        <v>0</v>
      </c>
      <c r="R560" s="15">
        <f t="shared" si="6"/>
        <v>0</v>
      </c>
      <c r="S560" s="15"/>
      <c r="T560" s="15"/>
    </row>
    <row r="561" ht="12.75" customHeight="1">
      <c r="B561" s="12">
        <v>43688.0</v>
      </c>
      <c r="C561" s="19" t="s">
        <v>41</v>
      </c>
      <c r="D561" s="19" t="s">
        <v>87</v>
      </c>
      <c r="E561" s="19">
        <v>0.0</v>
      </c>
      <c r="F561" s="15">
        <v>0.0</v>
      </c>
      <c r="G561" s="20">
        <v>0.0</v>
      </c>
      <c r="H561" s="19">
        <v>0.0</v>
      </c>
      <c r="I561" s="19">
        <v>0.0</v>
      </c>
      <c r="J561" s="15">
        <v>0.0</v>
      </c>
      <c r="K561" s="15">
        <v>0.0</v>
      </c>
      <c r="L561" s="15">
        <f t="shared" si="1"/>
        <v>0</v>
      </c>
      <c r="M561" s="15">
        <f t="shared" si="2"/>
        <v>0</v>
      </c>
      <c r="N561" s="15">
        <f>MAX(0,M561*VLOOKUP(C561,'Таблица (Плотность нефти)'!$B$3:$C$10,2,FALSE)-R561)</f>
        <v>0</v>
      </c>
      <c r="O561" s="15">
        <f t="shared" si="3"/>
        <v>0</v>
      </c>
      <c r="P561" s="15">
        <f t="shared" si="4"/>
        <v>0</v>
      </c>
      <c r="Q561" s="15">
        <f t="shared" si="5"/>
        <v>0</v>
      </c>
      <c r="R561" s="15">
        <f t="shared" si="6"/>
        <v>0</v>
      </c>
      <c r="S561" s="15"/>
      <c r="T561" s="15"/>
    </row>
    <row r="562" ht="12.75" customHeight="1">
      <c r="B562" s="12">
        <v>43688.0</v>
      </c>
      <c r="C562" s="19" t="s">
        <v>41</v>
      </c>
      <c r="D562" s="19" t="s">
        <v>88</v>
      </c>
      <c r="E562" s="19">
        <v>24.0</v>
      </c>
      <c r="F562" s="15">
        <v>107.38390579041918</v>
      </c>
      <c r="G562" s="20">
        <v>0.03</v>
      </c>
      <c r="H562" s="19">
        <v>0.0</v>
      </c>
      <c r="I562" s="19">
        <v>0.0</v>
      </c>
      <c r="J562" s="15">
        <v>92.16905748030679</v>
      </c>
      <c r="K562" s="15">
        <v>90.10614002665687</v>
      </c>
      <c r="L562" s="15">
        <f t="shared" si="1"/>
        <v>107.3839058</v>
      </c>
      <c r="M562" s="15">
        <f t="shared" si="2"/>
        <v>107.3516906</v>
      </c>
      <c r="N562" s="15">
        <f>MAX(0,M562*VLOOKUP(C562,'Таблица (Плотность нефти)'!$B$3:$C$10,2,FALSE)-R562)</f>
        <v>89.63866167</v>
      </c>
      <c r="O562" s="15">
        <f t="shared" si="3"/>
        <v>89.67087684</v>
      </c>
      <c r="P562" s="15">
        <f t="shared" si="4"/>
        <v>675.3695987</v>
      </c>
      <c r="Q562" s="15">
        <f t="shared" si="5"/>
        <v>0</v>
      </c>
      <c r="R562" s="15">
        <f t="shared" si="6"/>
        <v>0</v>
      </c>
      <c r="S562" s="15"/>
      <c r="T562" s="15"/>
    </row>
    <row r="563" ht="12.75" customHeight="1">
      <c r="B563" s="12">
        <v>43688.0</v>
      </c>
      <c r="C563" s="25" t="s">
        <v>41</v>
      </c>
      <c r="D563" s="25" t="s">
        <v>89</v>
      </c>
      <c r="E563" s="25">
        <v>0.0</v>
      </c>
      <c r="F563" s="26">
        <v>0.0</v>
      </c>
      <c r="G563" s="32">
        <v>90.0</v>
      </c>
      <c r="H563" s="25">
        <v>0.0</v>
      </c>
      <c r="I563" s="25">
        <v>0.0</v>
      </c>
      <c r="J563" s="26">
        <v>0.0</v>
      </c>
      <c r="K563" s="26">
        <v>0.0</v>
      </c>
      <c r="L563" s="26">
        <f t="shared" si="1"/>
        <v>0</v>
      </c>
      <c r="M563" s="26">
        <f t="shared" si="2"/>
        <v>0</v>
      </c>
      <c r="N563" s="26">
        <f>MAX(0,M563*VLOOKUP(C563,'Таблица (Плотность нефти)'!$B$3:$C$10,2,FALSE)-R563)</f>
        <v>0</v>
      </c>
      <c r="O563" s="26">
        <f t="shared" si="3"/>
        <v>0</v>
      </c>
      <c r="P563" s="26">
        <f t="shared" si="4"/>
        <v>0</v>
      </c>
      <c r="Q563" s="26">
        <f t="shared" si="5"/>
        <v>0</v>
      </c>
      <c r="R563" s="26">
        <f t="shared" si="6"/>
        <v>0</v>
      </c>
      <c r="S563" s="26"/>
      <c r="T563" s="26"/>
    </row>
    <row r="564" ht="12.75" customHeight="1">
      <c r="B564" s="3">
        <v>43689.0</v>
      </c>
      <c r="C564" s="5" t="s">
        <v>31</v>
      </c>
      <c r="D564" s="5" t="s">
        <v>33</v>
      </c>
      <c r="E564" s="5">
        <v>0.0</v>
      </c>
      <c r="F564" s="7">
        <v>0.0</v>
      </c>
      <c r="G564" s="8">
        <v>0.0</v>
      </c>
      <c r="H564" s="5">
        <v>0.0</v>
      </c>
      <c r="I564" s="5">
        <v>0.0</v>
      </c>
      <c r="J564" s="7">
        <v>0.0</v>
      </c>
      <c r="K564" s="7">
        <v>0.0</v>
      </c>
      <c r="L564" s="7">
        <f t="shared" si="1"/>
        <v>0</v>
      </c>
      <c r="M564" s="7">
        <f t="shared" si="2"/>
        <v>0</v>
      </c>
      <c r="N564" s="7">
        <f>MAX(0,M564*VLOOKUP(C564,'Таблица (Плотность нефти)'!$B$3:$C$10,2,FALSE)-R564)</f>
        <v>0</v>
      </c>
      <c r="O564" s="7">
        <f t="shared" si="3"/>
        <v>0</v>
      </c>
      <c r="P564" s="7">
        <f t="shared" si="4"/>
        <v>0</v>
      </c>
      <c r="Q564" s="17">
        <f t="shared" si="5"/>
        <v>0</v>
      </c>
      <c r="R564" s="7">
        <f t="shared" si="6"/>
        <v>0</v>
      </c>
      <c r="S564" s="17"/>
      <c r="T564" s="7"/>
    </row>
    <row r="565" ht="12.75" customHeight="1">
      <c r="B565" s="12">
        <v>43689.0</v>
      </c>
      <c r="C565" s="13" t="s">
        <v>32</v>
      </c>
      <c r="D565" s="13" t="s">
        <v>36</v>
      </c>
      <c r="E565" s="13">
        <v>0.0</v>
      </c>
      <c r="F565" s="14">
        <v>0.0</v>
      </c>
      <c r="G565" s="49">
        <v>0.0</v>
      </c>
      <c r="H565" s="13">
        <v>0.0</v>
      </c>
      <c r="I565" s="13">
        <v>0.0</v>
      </c>
      <c r="J565" s="14">
        <v>0.0</v>
      </c>
      <c r="K565" s="14">
        <v>0.0</v>
      </c>
      <c r="L565" s="14">
        <f t="shared" si="1"/>
        <v>0</v>
      </c>
      <c r="M565" s="14">
        <f t="shared" si="2"/>
        <v>0</v>
      </c>
      <c r="N565" s="14">
        <f>MAX(0,M565*VLOOKUP(C565,'Таблица (Плотность нефти)'!$B$3:$C$10,2,FALSE)-R565)</f>
        <v>0</v>
      </c>
      <c r="O565" s="14">
        <f t="shared" si="3"/>
        <v>0</v>
      </c>
      <c r="P565" s="14">
        <f t="shared" si="4"/>
        <v>0</v>
      </c>
      <c r="Q565" s="23">
        <f t="shared" si="5"/>
        <v>0</v>
      </c>
      <c r="R565" s="14">
        <f t="shared" si="6"/>
        <v>0</v>
      </c>
      <c r="S565" s="23"/>
      <c r="T565" s="14"/>
    </row>
    <row r="566" ht="12.75" customHeight="1">
      <c r="B566" s="12">
        <v>43689.0</v>
      </c>
      <c r="C566" s="13" t="s">
        <v>32</v>
      </c>
      <c r="D566" s="19" t="s">
        <v>40</v>
      </c>
      <c r="E566" s="19">
        <v>24.0</v>
      </c>
      <c r="F566" s="15">
        <v>15.095843918816763</v>
      </c>
      <c r="G566" s="20">
        <v>48.77470032877048</v>
      </c>
      <c r="H566" s="19">
        <v>0.0</v>
      </c>
      <c r="I566" s="19">
        <v>0.0</v>
      </c>
      <c r="J566" s="15">
        <v>10.59683108093695</v>
      </c>
      <c r="K566" s="15">
        <v>5.271610805747679</v>
      </c>
      <c r="L566" s="15">
        <f t="shared" si="1"/>
        <v>15.09584392</v>
      </c>
      <c r="M566" s="15">
        <f t="shared" si="2"/>
        <v>7.732891285</v>
      </c>
      <c r="N566" s="15">
        <f>MAX(0,M566*VLOOKUP(C566,'Таблица (Плотность нефти)'!$B$3:$C$10,2,FALSE)-R566)</f>
        <v>5.869264486</v>
      </c>
      <c r="O566" s="15">
        <f t="shared" si="3"/>
        <v>13.23221712</v>
      </c>
      <c r="P566" s="15">
        <f t="shared" si="4"/>
        <v>94.94229116</v>
      </c>
      <c r="Q566" s="30">
        <f t="shared" si="5"/>
        <v>0</v>
      </c>
      <c r="R566" s="15">
        <f t="shared" si="6"/>
        <v>0</v>
      </c>
      <c r="S566" s="30"/>
      <c r="T566" s="15"/>
    </row>
    <row r="567" ht="12.75" customHeight="1">
      <c r="B567" s="12">
        <v>43689.0</v>
      </c>
      <c r="C567" s="13" t="s">
        <v>32</v>
      </c>
      <c r="D567" s="19" t="s">
        <v>42</v>
      </c>
      <c r="E567" s="19">
        <v>0.0</v>
      </c>
      <c r="F567" s="15">
        <v>0.0</v>
      </c>
      <c r="G567" s="20">
        <v>0.0</v>
      </c>
      <c r="H567" s="19">
        <v>0.0</v>
      </c>
      <c r="I567" s="19">
        <v>0.0</v>
      </c>
      <c r="J567" s="15">
        <v>0.0</v>
      </c>
      <c r="K567" s="15">
        <v>0.0</v>
      </c>
      <c r="L567" s="15">
        <f t="shared" si="1"/>
        <v>0</v>
      </c>
      <c r="M567" s="15">
        <f t="shared" si="2"/>
        <v>0</v>
      </c>
      <c r="N567" s="15">
        <f>MAX(0,M567*VLOOKUP(C567,'Таблица (Плотность нефти)'!$B$3:$C$10,2,FALSE)-R567)</f>
        <v>0</v>
      </c>
      <c r="O567" s="15">
        <f t="shared" si="3"/>
        <v>0</v>
      </c>
      <c r="P567" s="15">
        <f t="shared" si="4"/>
        <v>0</v>
      </c>
      <c r="Q567" s="30">
        <f t="shared" si="5"/>
        <v>0</v>
      </c>
      <c r="R567" s="15">
        <f t="shared" si="6"/>
        <v>0</v>
      </c>
      <c r="S567" s="30"/>
      <c r="T567" s="15"/>
    </row>
    <row r="568" ht="12.75" customHeight="1">
      <c r="B568" s="12">
        <v>43689.0</v>
      </c>
      <c r="C568" s="13" t="s">
        <v>32</v>
      </c>
      <c r="D568" s="19" t="s">
        <v>43</v>
      </c>
      <c r="E568" s="19">
        <v>24.0</v>
      </c>
      <c r="F568" s="15">
        <v>3.045333022485719</v>
      </c>
      <c r="G568" s="20">
        <v>49.105186133101</v>
      </c>
      <c r="H568" s="19">
        <v>0.0</v>
      </c>
      <c r="I568" s="19">
        <v>0.0</v>
      </c>
      <c r="J568" s="15">
        <v>2.034699154863494</v>
      </c>
      <c r="K568" s="15">
        <v>0.9938515995502581</v>
      </c>
      <c r="L568" s="15">
        <f t="shared" si="1"/>
        <v>3.045333022</v>
      </c>
      <c r="M568" s="15">
        <f t="shared" si="2"/>
        <v>1.549916573</v>
      </c>
      <c r="N568" s="15">
        <f>MAX(0,M568*VLOOKUP(C568,'Таблица (Плотность нефти)'!$B$3:$C$10,2,FALSE)-R568)</f>
        <v>1.176386679</v>
      </c>
      <c r="O568" s="15">
        <f t="shared" si="3"/>
        <v>2.671803128</v>
      </c>
      <c r="P568" s="15">
        <f t="shared" si="4"/>
        <v>19.15301298</v>
      </c>
      <c r="Q568" s="30">
        <f t="shared" si="5"/>
        <v>0</v>
      </c>
      <c r="R568" s="15">
        <f t="shared" si="6"/>
        <v>0</v>
      </c>
      <c r="S568" s="30"/>
      <c r="T568" s="15"/>
    </row>
    <row r="569" ht="12.75" customHeight="1">
      <c r="B569" s="12">
        <v>43689.0</v>
      </c>
      <c r="C569" s="13" t="s">
        <v>32</v>
      </c>
      <c r="D569" s="19" t="s">
        <v>44</v>
      </c>
      <c r="E569" s="19">
        <v>24.0</v>
      </c>
      <c r="F569" s="15">
        <v>4.016721497969315</v>
      </c>
      <c r="G569" s="20">
        <v>49.766157741762015</v>
      </c>
      <c r="H569" s="19">
        <v>0.0</v>
      </c>
      <c r="I569" s="19">
        <v>0.0</v>
      </c>
      <c r="J569" s="15">
        <v>2.7007414829336467</v>
      </c>
      <c r="K569" s="15">
        <v>1.3144340622577921</v>
      </c>
      <c r="L569" s="15">
        <f t="shared" si="1"/>
        <v>4.016721498</v>
      </c>
      <c r="M569" s="15">
        <f t="shared" si="2"/>
        <v>2.017753541</v>
      </c>
      <c r="N569" s="15">
        <f>MAX(0,M569*VLOOKUP(C569,'Таблица (Плотность нефти)'!$B$3:$C$10,2,FALSE)-R569)</f>
        <v>1.531474938</v>
      </c>
      <c r="O569" s="15">
        <f t="shared" si="3"/>
        <v>3.530442895</v>
      </c>
      <c r="P569" s="15">
        <f t="shared" si="4"/>
        <v>25.26236652</v>
      </c>
      <c r="Q569" s="30">
        <f t="shared" si="5"/>
        <v>0</v>
      </c>
      <c r="R569" s="15">
        <f t="shared" si="6"/>
        <v>0</v>
      </c>
      <c r="S569" s="30"/>
      <c r="T569" s="15"/>
    </row>
    <row r="570" ht="12.75" customHeight="1">
      <c r="B570" s="12">
        <v>43689.0</v>
      </c>
      <c r="C570" s="13" t="s">
        <v>32</v>
      </c>
      <c r="D570" s="19" t="s">
        <v>45</v>
      </c>
      <c r="E570" s="19">
        <v>0.0</v>
      </c>
      <c r="F570" s="15">
        <v>0.0</v>
      </c>
      <c r="G570" s="20">
        <v>0.0</v>
      </c>
      <c r="H570" s="19">
        <v>0.0</v>
      </c>
      <c r="I570" s="19">
        <v>0.0</v>
      </c>
      <c r="J570" s="15">
        <v>0.0</v>
      </c>
      <c r="K570" s="15">
        <v>0.0</v>
      </c>
      <c r="L570" s="15">
        <f t="shared" si="1"/>
        <v>0</v>
      </c>
      <c r="M570" s="15">
        <f t="shared" si="2"/>
        <v>0</v>
      </c>
      <c r="N570" s="15">
        <f>MAX(0,M570*VLOOKUP(C570,'Таблица (Плотность нефти)'!$B$3:$C$10,2,FALSE)-R570)</f>
        <v>0</v>
      </c>
      <c r="O570" s="15">
        <f t="shared" si="3"/>
        <v>0</v>
      </c>
      <c r="P570" s="15">
        <f t="shared" si="4"/>
        <v>0</v>
      </c>
      <c r="Q570" s="30">
        <f t="shared" si="5"/>
        <v>0</v>
      </c>
      <c r="R570" s="15">
        <f t="shared" si="6"/>
        <v>0</v>
      </c>
      <c r="S570" s="30"/>
      <c r="T570" s="15"/>
    </row>
    <row r="571" ht="12.75" customHeight="1">
      <c r="B571" s="12">
        <v>43689.0</v>
      </c>
      <c r="C571" s="13" t="s">
        <v>32</v>
      </c>
      <c r="D571" s="19" t="s">
        <v>46</v>
      </c>
      <c r="E571" s="19">
        <v>0.0</v>
      </c>
      <c r="F571" s="15">
        <v>0.0</v>
      </c>
      <c r="G571" s="20">
        <v>0.0</v>
      </c>
      <c r="H571" s="19">
        <v>0.0</v>
      </c>
      <c r="I571" s="19">
        <v>0.0</v>
      </c>
      <c r="J571" s="15">
        <v>0.0</v>
      </c>
      <c r="K571" s="15">
        <v>0.0</v>
      </c>
      <c r="L571" s="15">
        <f t="shared" si="1"/>
        <v>0</v>
      </c>
      <c r="M571" s="15">
        <f t="shared" si="2"/>
        <v>0</v>
      </c>
      <c r="N571" s="15">
        <f>MAX(0,M571*VLOOKUP(C571,'Таблица (Плотность нефти)'!$B$3:$C$10,2,FALSE)-R571)</f>
        <v>0</v>
      </c>
      <c r="O571" s="15">
        <f t="shared" si="3"/>
        <v>0</v>
      </c>
      <c r="P571" s="15">
        <f t="shared" si="4"/>
        <v>0</v>
      </c>
      <c r="Q571" s="30">
        <f t="shared" si="5"/>
        <v>0</v>
      </c>
      <c r="R571" s="15">
        <f t="shared" si="6"/>
        <v>0</v>
      </c>
      <c r="S571" s="30"/>
      <c r="T571" s="15"/>
    </row>
    <row r="572" ht="12.75" customHeight="1">
      <c r="B572" s="12">
        <v>43689.0</v>
      </c>
      <c r="C572" s="19" t="s">
        <v>34</v>
      </c>
      <c r="D572" s="19" t="s">
        <v>47</v>
      </c>
      <c r="E572" s="19">
        <v>0.0</v>
      </c>
      <c r="F572" s="15">
        <v>0.0</v>
      </c>
      <c r="G572" s="20">
        <v>0.0</v>
      </c>
      <c r="H572" s="19">
        <v>0.0</v>
      </c>
      <c r="I572" s="19">
        <v>0.0</v>
      </c>
      <c r="J572" s="15">
        <v>0.0</v>
      </c>
      <c r="K572" s="15">
        <v>0.0</v>
      </c>
      <c r="L572" s="15">
        <f t="shared" si="1"/>
        <v>0</v>
      </c>
      <c r="M572" s="15">
        <f t="shared" si="2"/>
        <v>0</v>
      </c>
      <c r="N572" s="15">
        <f>MAX(0,M572*VLOOKUP(C572,'Таблица (Плотность нефти)'!$B$3:$C$10,2,FALSE)-R572)</f>
        <v>0</v>
      </c>
      <c r="O572" s="15">
        <f t="shared" si="3"/>
        <v>0</v>
      </c>
      <c r="P572" s="15">
        <f t="shared" si="4"/>
        <v>0</v>
      </c>
      <c r="Q572" s="15">
        <f t="shared" si="5"/>
        <v>0</v>
      </c>
      <c r="R572" s="15">
        <f t="shared" si="6"/>
        <v>0</v>
      </c>
      <c r="S572" s="15"/>
      <c r="T572" s="15"/>
    </row>
    <row r="573" ht="12.75" customHeight="1">
      <c r="B573" s="12">
        <v>43689.0</v>
      </c>
      <c r="C573" s="19" t="s">
        <v>35</v>
      </c>
      <c r="D573" s="19" t="s">
        <v>48</v>
      </c>
      <c r="E573" s="19">
        <v>24.0</v>
      </c>
      <c r="F573" s="15">
        <v>9.392344452731518</v>
      </c>
      <c r="G573" s="20">
        <v>31.26473853238252</v>
      </c>
      <c r="H573" s="19">
        <v>0.0</v>
      </c>
      <c r="I573" s="19">
        <v>0.0</v>
      </c>
      <c r="J573" s="15">
        <v>9.249822101489116</v>
      </c>
      <c r="K573" s="15">
        <v>6.035673339872731</v>
      </c>
      <c r="L573" s="15">
        <f t="shared" si="1"/>
        <v>9.392344453</v>
      </c>
      <c r="M573" s="15">
        <f t="shared" si="2"/>
        <v>6.455852518</v>
      </c>
      <c r="N573" s="15">
        <f>MAX(0,M573*VLOOKUP(C573,'Таблица (Плотность нефти)'!$B$3:$C$10,2,FALSE)-R573)</f>
        <v>5.190505424</v>
      </c>
      <c r="O573" s="15">
        <f t="shared" si="3"/>
        <v>8.126997359</v>
      </c>
      <c r="P573" s="15">
        <f t="shared" si="4"/>
        <v>59.07127197</v>
      </c>
      <c r="Q573" s="38">
        <f t="shared" si="5"/>
        <v>0</v>
      </c>
      <c r="R573" s="15">
        <f t="shared" si="6"/>
        <v>0</v>
      </c>
      <c r="S573" s="38"/>
      <c r="T573" s="15"/>
    </row>
    <row r="574" ht="12.75" customHeight="1">
      <c r="B574" s="12">
        <v>43689.0</v>
      </c>
      <c r="C574" s="19" t="s">
        <v>35</v>
      </c>
      <c r="D574" s="19" t="s">
        <v>49</v>
      </c>
      <c r="E574" s="19">
        <v>24.0</v>
      </c>
      <c r="F574" s="15">
        <v>9.34077809541914</v>
      </c>
      <c r="G574" s="20">
        <v>30.21266820379653</v>
      </c>
      <c r="H574" s="19">
        <v>0.0</v>
      </c>
      <c r="I574" s="19">
        <v>0.0</v>
      </c>
      <c r="J574" s="15">
        <v>7.942494796291573</v>
      </c>
      <c r="K574" s="15">
        <v>5.279965072274945</v>
      </c>
      <c r="L574" s="15">
        <f t="shared" si="1"/>
        <v>9.340778095</v>
      </c>
      <c r="M574" s="15">
        <f t="shared" si="2"/>
        <v>6.518679802</v>
      </c>
      <c r="N574" s="15">
        <f>MAX(0,M574*VLOOKUP(C574,'Таблица (Плотность нефти)'!$B$3:$C$10,2,FALSE)-R574)</f>
        <v>5.241018561</v>
      </c>
      <c r="O574" s="15">
        <f t="shared" si="3"/>
        <v>8.063116854</v>
      </c>
      <c r="P574" s="15">
        <f t="shared" si="4"/>
        <v>58.74695568</v>
      </c>
      <c r="Q574" s="15">
        <f t="shared" si="5"/>
        <v>0</v>
      </c>
      <c r="R574" s="15">
        <f t="shared" si="6"/>
        <v>0</v>
      </c>
      <c r="S574" s="15"/>
      <c r="T574" s="15"/>
    </row>
    <row r="575" ht="12.75" customHeight="1">
      <c r="B575" s="12">
        <v>43689.0</v>
      </c>
      <c r="C575" s="19" t="s">
        <v>35</v>
      </c>
      <c r="D575" s="19" t="s">
        <v>50</v>
      </c>
      <c r="E575" s="19">
        <v>24.0</v>
      </c>
      <c r="F575" s="15">
        <v>26.779618499295953</v>
      </c>
      <c r="G575" s="20">
        <v>29.861978094267872</v>
      </c>
      <c r="H575" s="19">
        <v>0.0</v>
      </c>
      <c r="I575" s="19">
        <v>0.0</v>
      </c>
      <c r="J575" s="15">
        <v>21.86143418171704</v>
      </c>
      <c r="K575" s="15">
        <v>14.424796219975049</v>
      </c>
      <c r="L575" s="15">
        <f t="shared" si="1"/>
        <v>26.7796185</v>
      </c>
      <c r="M575" s="15">
        <f t="shared" si="2"/>
        <v>18.78269469</v>
      </c>
      <c r="N575" s="15">
        <f>MAX(0,M575*VLOOKUP(C575,'Таблица (Плотность нефти)'!$B$3:$C$10,2,FALSE)-R575)</f>
        <v>15.10128653</v>
      </c>
      <c r="O575" s="15">
        <f t="shared" si="3"/>
        <v>23.09821034</v>
      </c>
      <c r="P575" s="15">
        <f t="shared" si="4"/>
        <v>168.4250546</v>
      </c>
      <c r="Q575" s="15">
        <f t="shared" si="5"/>
        <v>0</v>
      </c>
      <c r="R575" s="15">
        <f t="shared" si="6"/>
        <v>0</v>
      </c>
      <c r="S575" s="15"/>
      <c r="T575" s="15"/>
    </row>
    <row r="576" ht="12.75" customHeight="1">
      <c r="B576" s="12">
        <v>43689.0</v>
      </c>
      <c r="C576" s="19" t="s">
        <v>35</v>
      </c>
      <c r="D576" s="19" t="s">
        <v>51</v>
      </c>
      <c r="E576" s="19">
        <v>0.0</v>
      </c>
      <c r="F576" s="15">
        <v>0.0</v>
      </c>
      <c r="G576" s="20">
        <v>0.0</v>
      </c>
      <c r="H576" s="19">
        <v>0.0</v>
      </c>
      <c r="I576" s="19">
        <v>0.0</v>
      </c>
      <c r="J576" s="15">
        <v>0.0</v>
      </c>
      <c r="K576" s="15">
        <v>0.0</v>
      </c>
      <c r="L576" s="15">
        <f t="shared" si="1"/>
        <v>0</v>
      </c>
      <c r="M576" s="15">
        <f t="shared" si="2"/>
        <v>0</v>
      </c>
      <c r="N576" s="15">
        <f>MAX(0,M576*VLOOKUP(C576,'Таблица (Плотность нефти)'!$B$3:$C$10,2,FALSE)-R576)</f>
        <v>0</v>
      </c>
      <c r="O576" s="15">
        <f t="shared" si="3"/>
        <v>0</v>
      </c>
      <c r="P576" s="15">
        <f t="shared" si="4"/>
        <v>0</v>
      </c>
      <c r="Q576" s="15">
        <f t="shared" si="5"/>
        <v>0</v>
      </c>
      <c r="R576" s="15">
        <f t="shared" si="6"/>
        <v>0</v>
      </c>
      <c r="S576" s="15"/>
      <c r="T576" s="15"/>
    </row>
    <row r="577" ht="12.75" customHeight="1">
      <c r="B577" s="12">
        <v>43689.0</v>
      </c>
      <c r="C577" s="19" t="s">
        <v>35</v>
      </c>
      <c r="D577" s="19" t="s">
        <v>52</v>
      </c>
      <c r="E577" s="19">
        <v>0.0</v>
      </c>
      <c r="F577" s="15">
        <v>0.0</v>
      </c>
      <c r="G577" s="20">
        <v>0.0</v>
      </c>
      <c r="H577" s="19">
        <v>0.0</v>
      </c>
      <c r="I577" s="19">
        <v>0.0</v>
      </c>
      <c r="J577" s="15">
        <v>0.0</v>
      </c>
      <c r="K577" s="15">
        <v>0.0</v>
      </c>
      <c r="L577" s="15">
        <f t="shared" si="1"/>
        <v>0</v>
      </c>
      <c r="M577" s="15">
        <f t="shared" si="2"/>
        <v>0</v>
      </c>
      <c r="N577" s="15">
        <f>MAX(0,M577*VLOOKUP(C577,'Таблица (Плотность нефти)'!$B$3:$C$10,2,FALSE)-R577)</f>
        <v>0</v>
      </c>
      <c r="O577" s="15">
        <f t="shared" si="3"/>
        <v>0</v>
      </c>
      <c r="P577" s="15">
        <f t="shared" si="4"/>
        <v>0</v>
      </c>
      <c r="Q577" s="15">
        <f t="shared" si="5"/>
        <v>0</v>
      </c>
      <c r="R577" s="15">
        <f t="shared" si="6"/>
        <v>0</v>
      </c>
      <c r="S577" s="15"/>
      <c r="T577" s="15"/>
    </row>
    <row r="578" ht="12.75" customHeight="1">
      <c r="B578" s="12">
        <v>43689.0</v>
      </c>
      <c r="C578" s="19" t="s">
        <v>35</v>
      </c>
      <c r="D578" s="19" t="s">
        <v>53</v>
      </c>
      <c r="E578" s="19">
        <v>24.0</v>
      </c>
      <c r="F578" s="15">
        <v>20.15344756844256</v>
      </c>
      <c r="G578" s="20">
        <v>34.98205369338633</v>
      </c>
      <c r="H578" s="19">
        <v>0.0</v>
      </c>
      <c r="I578" s="19">
        <v>0.0</v>
      </c>
      <c r="J578" s="15">
        <v>16.425815526884865</v>
      </c>
      <c r="K578" s="15">
        <v>9.980297532068546</v>
      </c>
      <c r="L578" s="15">
        <f t="shared" si="1"/>
        <v>20.15344757</v>
      </c>
      <c r="M578" s="15">
        <f t="shared" si="2"/>
        <v>13.10335772</v>
      </c>
      <c r="N578" s="15">
        <f>MAX(0,M578*VLOOKUP(C578,'Таблица (Плотность нефти)'!$B$3:$C$10,2,FALSE)-R578)</f>
        <v>10.53509961</v>
      </c>
      <c r="O578" s="15">
        <f t="shared" si="3"/>
        <v>17.58518946</v>
      </c>
      <c r="P578" s="15">
        <f t="shared" si="4"/>
        <v>126.7510778</v>
      </c>
      <c r="Q578" s="15">
        <f t="shared" si="5"/>
        <v>0</v>
      </c>
      <c r="R578" s="15">
        <f t="shared" si="6"/>
        <v>0</v>
      </c>
      <c r="S578" s="15"/>
      <c r="T578" s="15"/>
    </row>
    <row r="579" ht="12.75" customHeight="1">
      <c r="B579" s="12">
        <v>43689.0</v>
      </c>
      <c r="C579" s="19" t="s">
        <v>35</v>
      </c>
      <c r="D579" s="19" t="s">
        <v>54</v>
      </c>
      <c r="E579" s="19">
        <v>0.0</v>
      </c>
      <c r="F579" s="15">
        <v>0.0</v>
      </c>
      <c r="G579" s="20">
        <v>0.0</v>
      </c>
      <c r="H579" s="19">
        <v>0.0</v>
      </c>
      <c r="I579" s="19">
        <v>0.0</v>
      </c>
      <c r="J579" s="15">
        <v>0.0</v>
      </c>
      <c r="K579" s="15">
        <v>0.0</v>
      </c>
      <c r="L579" s="15">
        <f t="shared" si="1"/>
        <v>0</v>
      </c>
      <c r="M579" s="15">
        <f t="shared" si="2"/>
        <v>0</v>
      </c>
      <c r="N579" s="15">
        <f>MAX(0,M579*VLOOKUP(C579,'Таблица (Плотность нефти)'!$B$3:$C$10,2,FALSE)-R579)</f>
        <v>0</v>
      </c>
      <c r="O579" s="15">
        <f t="shared" si="3"/>
        <v>0</v>
      </c>
      <c r="P579" s="15">
        <f t="shared" si="4"/>
        <v>0</v>
      </c>
      <c r="Q579" s="15">
        <f t="shared" si="5"/>
        <v>0</v>
      </c>
      <c r="R579" s="15">
        <f t="shared" si="6"/>
        <v>0</v>
      </c>
      <c r="S579" s="15"/>
      <c r="T579" s="15"/>
    </row>
    <row r="580" ht="12.75" customHeight="1">
      <c r="B580" s="12">
        <v>43689.0</v>
      </c>
      <c r="C580" s="19" t="s">
        <v>35</v>
      </c>
      <c r="D580" s="19" t="s">
        <v>55</v>
      </c>
      <c r="E580" s="19">
        <v>24.0</v>
      </c>
      <c r="F580" s="15">
        <v>12.21121428714502</v>
      </c>
      <c r="G580" s="20">
        <v>32.24667083906275</v>
      </c>
      <c r="H580" s="19">
        <v>0.0</v>
      </c>
      <c r="I580" s="19">
        <v>0.0</v>
      </c>
      <c r="J580" s="15">
        <v>10.424538571983168</v>
      </c>
      <c r="K580" s="15">
        <v>6.665201892206188</v>
      </c>
      <c r="L580" s="15">
        <f t="shared" si="1"/>
        <v>12.21121429</v>
      </c>
      <c r="M580" s="15">
        <f t="shared" si="2"/>
        <v>8.273504211</v>
      </c>
      <c r="N580" s="15">
        <f>MAX(0,M580*VLOOKUP(C580,'Таблица (Плотность нефти)'!$B$3:$C$10,2,FALSE)-R580)</f>
        <v>6.651897385</v>
      </c>
      <c r="O580" s="15">
        <f t="shared" si="3"/>
        <v>10.58960746</v>
      </c>
      <c r="P580" s="15">
        <f t="shared" si="4"/>
        <v>76.79999002</v>
      </c>
      <c r="Q580" s="15">
        <f t="shared" si="5"/>
        <v>0</v>
      </c>
      <c r="R580" s="15">
        <f t="shared" si="6"/>
        <v>0</v>
      </c>
      <c r="S580" s="15"/>
      <c r="T580" s="15"/>
    </row>
    <row r="581" ht="12.75" customHeight="1">
      <c r="B581" s="12">
        <v>43689.0</v>
      </c>
      <c r="C581" s="19" t="s">
        <v>35</v>
      </c>
      <c r="D581" s="19" t="s">
        <v>56</v>
      </c>
      <c r="E581" s="19">
        <v>24.0</v>
      </c>
      <c r="F581" s="15">
        <v>14.033885332747346</v>
      </c>
      <c r="G581" s="20">
        <v>31.825842707628382</v>
      </c>
      <c r="H581" s="19">
        <v>0.0</v>
      </c>
      <c r="I581" s="19">
        <v>0.0</v>
      </c>
      <c r="J581" s="15">
        <v>10.149026526278004</v>
      </c>
      <c r="K581" s="15">
        <v>6.486176228705273</v>
      </c>
      <c r="L581" s="15">
        <f t="shared" si="1"/>
        <v>14.03388533</v>
      </c>
      <c r="M581" s="15">
        <f t="shared" si="2"/>
        <v>9.567483061</v>
      </c>
      <c r="N581" s="15">
        <f>MAX(0,M581*VLOOKUP(C581,'Таблица (Плотность нефти)'!$B$3:$C$10,2,FALSE)-R581)</f>
        <v>7.692256381</v>
      </c>
      <c r="O581" s="15">
        <f t="shared" si="3"/>
        <v>12.15865865</v>
      </c>
      <c r="P581" s="15">
        <f t="shared" si="4"/>
        <v>88.26331502</v>
      </c>
      <c r="Q581" s="15">
        <f t="shared" si="5"/>
        <v>0</v>
      </c>
      <c r="R581" s="15">
        <f t="shared" si="6"/>
        <v>0</v>
      </c>
      <c r="S581" s="15"/>
      <c r="T581" s="15"/>
    </row>
    <row r="582" ht="12.75" customHeight="1">
      <c r="B582" s="12">
        <v>43689.0</v>
      </c>
      <c r="C582" s="19" t="s">
        <v>35</v>
      </c>
      <c r="D582" s="19" t="s">
        <v>57</v>
      </c>
      <c r="E582" s="19">
        <v>0.0</v>
      </c>
      <c r="F582" s="15">
        <v>0.0</v>
      </c>
      <c r="G582" s="20">
        <v>0.0</v>
      </c>
      <c r="H582" s="19">
        <v>0.0</v>
      </c>
      <c r="I582" s="19">
        <v>0.0</v>
      </c>
      <c r="J582" s="15">
        <v>0.0</v>
      </c>
      <c r="K582" s="15">
        <v>0.0</v>
      </c>
      <c r="L582" s="15">
        <f t="shared" si="1"/>
        <v>0</v>
      </c>
      <c r="M582" s="15">
        <f t="shared" si="2"/>
        <v>0</v>
      </c>
      <c r="N582" s="15">
        <f>MAX(0,M582*VLOOKUP(C582,'Таблица (Плотность нефти)'!$B$3:$C$10,2,FALSE)-R582)</f>
        <v>0</v>
      </c>
      <c r="O582" s="15">
        <f t="shared" si="3"/>
        <v>0</v>
      </c>
      <c r="P582" s="15">
        <f t="shared" si="4"/>
        <v>0</v>
      </c>
      <c r="Q582" s="15">
        <f t="shared" si="5"/>
        <v>0</v>
      </c>
      <c r="R582" s="15">
        <f t="shared" si="6"/>
        <v>0</v>
      </c>
      <c r="S582" s="15"/>
      <c r="T582" s="15"/>
    </row>
    <row r="583" ht="12.75" customHeight="1">
      <c r="B583" s="12">
        <v>43689.0</v>
      </c>
      <c r="C583" s="19" t="s">
        <v>37</v>
      </c>
      <c r="D583" s="19" t="s">
        <v>58</v>
      </c>
      <c r="E583" s="19">
        <v>0.0</v>
      </c>
      <c r="F583" s="15">
        <v>0.0</v>
      </c>
      <c r="G583" s="20">
        <v>0.0</v>
      </c>
      <c r="H583" s="19">
        <v>0.0</v>
      </c>
      <c r="I583" s="19">
        <v>0.0</v>
      </c>
      <c r="J583" s="15">
        <v>0.0</v>
      </c>
      <c r="K583" s="15">
        <v>0.0</v>
      </c>
      <c r="L583" s="15">
        <f t="shared" si="1"/>
        <v>0</v>
      </c>
      <c r="M583" s="15">
        <f t="shared" si="2"/>
        <v>0</v>
      </c>
      <c r="N583" s="15">
        <f>MAX(0,M583*VLOOKUP(C583,'Таблица (Плотность нефти)'!$B$3:$C$10,2,FALSE)-R583)</f>
        <v>0</v>
      </c>
      <c r="O583" s="15">
        <f t="shared" si="3"/>
        <v>0</v>
      </c>
      <c r="P583" s="15">
        <f t="shared" si="4"/>
        <v>0</v>
      </c>
      <c r="Q583" s="15">
        <f t="shared" si="5"/>
        <v>0</v>
      </c>
      <c r="R583" s="15">
        <f t="shared" si="6"/>
        <v>0</v>
      </c>
      <c r="S583" s="15"/>
      <c r="T583" s="15"/>
    </row>
    <row r="584" ht="12.75" customHeight="1">
      <c r="B584" s="12">
        <v>43689.0</v>
      </c>
      <c r="C584" s="19" t="s">
        <v>37</v>
      </c>
      <c r="D584" s="19" t="s">
        <v>59</v>
      </c>
      <c r="E584" s="19">
        <v>0.0</v>
      </c>
      <c r="F584" s="15">
        <v>0.0</v>
      </c>
      <c r="G584" s="20">
        <v>0.0</v>
      </c>
      <c r="H584" s="19">
        <v>0.0</v>
      </c>
      <c r="I584" s="19">
        <v>0.0</v>
      </c>
      <c r="J584" s="15">
        <v>0.0</v>
      </c>
      <c r="K584" s="15">
        <v>0.0</v>
      </c>
      <c r="L584" s="15">
        <f t="shared" si="1"/>
        <v>0</v>
      </c>
      <c r="M584" s="15">
        <f t="shared" si="2"/>
        <v>0</v>
      </c>
      <c r="N584" s="15">
        <f>MAX(0,M584*VLOOKUP(C584,'Таблица (Плотность нефти)'!$B$3:$C$10,2,FALSE)-R584)</f>
        <v>0</v>
      </c>
      <c r="O584" s="15">
        <f t="shared" si="3"/>
        <v>0</v>
      </c>
      <c r="P584" s="15">
        <f t="shared" si="4"/>
        <v>0</v>
      </c>
      <c r="Q584" s="15">
        <f t="shared" si="5"/>
        <v>0</v>
      </c>
      <c r="R584" s="15">
        <f t="shared" si="6"/>
        <v>0</v>
      </c>
      <c r="S584" s="15"/>
      <c r="T584" s="15"/>
    </row>
    <row r="585" ht="12.75" customHeight="1">
      <c r="B585" s="12">
        <v>43689.0</v>
      </c>
      <c r="C585" s="19" t="s">
        <v>37</v>
      </c>
      <c r="D585" s="19" t="s">
        <v>60</v>
      </c>
      <c r="E585" s="19">
        <v>0.0</v>
      </c>
      <c r="F585" s="15">
        <v>0.0</v>
      </c>
      <c r="G585" s="20">
        <v>0.0</v>
      </c>
      <c r="H585" s="19">
        <v>0.0</v>
      </c>
      <c r="I585" s="19">
        <v>0.0</v>
      </c>
      <c r="J585" s="15">
        <v>0.0</v>
      </c>
      <c r="K585" s="15">
        <v>0.0</v>
      </c>
      <c r="L585" s="15">
        <f t="shared" si="1"/>
        <v>0</v>
      </c>
      <c r="M585" s="15">
        <f t="shared" si="2"/>
        <v>0</v>
      </c>
      <c r="N585" s="15">
        <f>MAX(0,M585*VLOOKUP(C585,'Таблица (Плотность нефти)'!$B$3:$C$10,2,FALSE)-R585)</f>
        <v>0</v>
      </c>
      <c r="O585" s="15">
        <f t="shared" si="3"/>
        <v>0</v>
      </c>
      <c r="P585" s="15">
        <f t="shared" si="4"/>
        <v>0</v>
      </c>
      <c r="Q585" s="15">
        <f t="shared" si="5"/>
        <v>0</v>
      </c>
      <c r="R585" s="15">
        <f t="shared" si="6"/>
        <v>0</v>
      </c>
      <c r="S585" s="15"/>
      <c r="T585" s="15"/>
    </row>
    <row r="586" ht="12.75" customHeight="1">
      <c r="B586" s="12">
        <v>43689.0</v>
      </c>
      <c r="C586" s="19" t="s">
        <v>37</v>
      </c>
      <c r="D586" s="19" t="s">
        <v>61</v>
      </c>
      <c r="E586" s="19">
        <v>0.0</v>
      </c>
      <c r="F586" s="15">
        <v>0.0</v>
      </c>
      <c r="G586" s="20">
        <v>0.0</v>
      </c>
      <c r="H586" s="19">
        <v>0.0</v>
      </c>
      <c r="I586" s="19">
        <v>0.0</v>
      </c>
      <c r="J586" s="15">
        <v>0.0</v>
      </c>
      <c r="K586" s="15">
        <v>0.0</v>
      </c>
      <c r="L586" s="15">
        <f t="shared" si="1"/>
        <v>0</v>
      </c>
      <c r="M586" s="15">
        <f t="shared" si="2"/>
        <v>0</v>
      </c>
      <c r="N586" s="15">
        <f>MAX(0,M586*VLOOKUP(C586,'Таблица (Плотность нефти)'!$B$3:$C$10,2,FALSE)-R586)</f>
        <v>0</v>
      </c>
      <c r="O586" s="15">
        <f t="shared" si="3"/>
        <v>0</v>
      </c>
      <c r="P586" s="15">
        <f t="shared" si="4"/>
        <v>0</v>
      </c>
      <c r="Q586" s="15">
        <f t="shared" si="5"/>
        <v>0</v>
      </c>
      <c r="R586" s="15">
        <f t="shared" si="6"/>
        <v>0</v>
      </c>
      <c r="S586" s="15"/>
      <c r="T586" s="15"/>
    </row>
    <row r="587" ht="12.75" customHeight="1">
      <c r="B587" s="12">
        <v>43689.0</v>
      </c>
      <c r="C587" s="19" t="s">
        <v>38</v>
      </c>
      <c r="D587" s="19" t="s">
        <v>62</v>
      </c>
      <c r="E587" s="19">
        <v>0.0</v>
      </c>
      <c r="F587" s="15">
        <v>0.0</v>
      </c>
      <c r="G587" s="20">
        <v>0.0</v>
      </c>
      <c r="H587" s="19">
        <v>0.0</v>
      </c>
      <c r="I587" s="19">
        <v>0.0</v>
      </c>
      <c r="J587" s="15">
        <v>0.0</v>
      </c>
      <c r="K587" s="15">
        <v>0.0</v>
      </c>
      <c r="L587" s="15">
        <f t="shared" si="1"/>
        <v>0</v>
      </c>
      <c r="M587" s="15">
        <f t="shared" si="2"/>
        <v>0</v>
      </c>
      <c r="N587" s="15">
        <f>MAX(0,M587*VLOOKUP(C587,'Таблица (Плотность нефти)'!$B$3:$C$10,2,FALSE)-R587)</f>
        <v>0</v>
      </c>
      <c r="O587" s="15">
        <f t="shared" si="3"/>
        <v>0</v>
      </c>
      <c r="P587" s="15">
        <f t="shared" si="4"/>
        <v>0</v>
      </c>
      <c r="Q587" s="15">
        <f t="shared" si="5"/>
        <v>0</v>
      </c>
      <c r="R587" s="15">
        <f t="shared" si="6"/>
        <v>0</v>
      </c>
      <c r="S587" s="15"/>
      <c r="T587" s="15"/>
    </row>
    <row r="588" ht="12.75" customHeight="1">
      <c r="B588" s="12">
        <v>43689.0</v>
      </c>
      <c r="C588" s="19" t="s">
        <v>38</v>
      </c>
      <c r="D588" s="19" t="s">
        <v>63</v>
      </c>
      <c r="E588" s="19">
        <v>0.0</v>
      </c>
      <c r="F588" s="15">
        <v>0.0</v>
      </c>
      <c r="G588" s="20">
        <v>0.0</v>
      </c>
      <c r="H588" s="19">
        <v>0.0</v>
      </c>
      <c r="I588" s="19">
        <v>0.0</v>
      </c>
      <c r="J588" s="15">
        <v>0.0</v>
      </c>
      <c r="K588" s="15">
        <v>0.0</v>
      </c>
      <c r="L588" s="15">
        <f t="shared" si="1"/>
        <v>0</v>
      </c>
      <c r="M588" s="15">
        <f t="shared" si="2"/>
        <v>0</v>
      </c>
      <c r="N588" s="15">
        <f>MAX(0,M588*VLOOKUP(C588,'Таблица (Плотность нефти)'!$B$3:$C$10,2,FALSE)-R588)</f>
        <v>0</v>
      </c>
      <c r="O588" s="15">
        <f t="shared" si="3"/>
        <v>0</v>
      </c>
      <c r="P588" s="15">
        <f t="shared" si="4"/>
        <v>0</v>
      </c>
      <c r="Q588" s="15">
        <f t="shared" si="5"/>
        <v>0</v>
      </c>
      <c r="R588" s="15">
        <f t="shared" si="6"/>
        <v>0</v>
      </c>
      <c r="S588" s="15"/>
      <c r="T588" s="15"/>
    </row>
    <row r="589" ht="12.75" customHeight="1">
      <c r="B589" s="12">
        <v>43689.0</v>
      </c>
      <c r="C589" s="19" t="s">
        <v>38</v>
      </c>
      <c r="D589" s="19" t="s">
        <v>64</v>
      </c>
      <c r="E589" s="19">
        <v>0.0</v>
      </c>
      <c r="F589" s="15">
        <v>0.0</v>
      </c>
      <c r="G589" s="20">
        <v>0.0</v>
      </c>
      <c r="H589" s="19">
        <v>0.0</v>
      </c>
      <c r="I589" s="19">
        <v>0.0</v>
      </c>
      <c r="J589" s="15">
        <v>0.0</v>
      </c>
      <c r="K589" s="15">
        <v>0.0</v>
      </c>
      <c r="L589" s="15">
        <f t="shared" si="1"/>
        <v>0</v>
      </c>
      <c r="M589" s="15">
        <f t="shared" si="2"/>
        <v>0</v>
      </c>
      <c r="N589" s="15">
        <f>MAX(0,M589*VLOOKUP(C589,'Таблица (Плотность нефти)'!$B$3:$C$10,2,FALSE)-R589)</f>
        <v>0</v>
      </c>
      <c r="O589" s="15">
        <f t="shared" si="3"/>
        <v>0</v>
      </c>
      <c r="P589" s="15">
        <f t="shared" si="4"/>
        <v>0</v>
      </c>
      <c r="Q589" s="15">
        <f t="shared" si="5"/>
        <v>0</v>
      </c>
      <c r="R589" s="15">
        <f t="shared" si="6"/>
        <v>0</v>
      </c>
      <c r="S589" s="15"/>
      <c r="T589" s="15"/>
    </row>
    <row r="590" ht="12.75" customHeight="1">
      <c r="B590" s="12">
        <v>43689.0</v>
      </c>
      <c r="C590" s="19" t="s">
        <v>39</v>
      </c>
      <c r="D590" s="19" t="s">
        <v>65</v>
      </c>
      <c r="E590" s="19">
        <v>0.0</v>
      </c>
      <c r="F590" s="15">
        <v>0.0</v>
      </c>
      <c r="G590" s="20">
        <v>0.0</v>
      </c>
      <c r="H590" s="19">
        <v>0.0</v>
      </c>
      <c r="I590" s="19">
        <v>0.0</v>
      </c>
      <c r="J590" s="15">
        <v>0.0</v>
      </c>
      <c r="K590" s="15">
        <v>0.0</v>
      </c>
      <c r="L590" s="15">
        <f t="shared" si="1"/>
        <v>0</v>
      </c>
      <c r="M590" s="15">
        <f t="shared" si="2"/>
        <v>0</v>
      </c>
      <c r="N590" s="15">
        <f>MAX(0,M590*VLOOKUP(C590,'Таблица (Плотность нефти)'!$B$3:$C$10,2,FALSE)-R590)</f>
        <v>0</v>
      </c>
      <c r="O590" s="15">
        <f t="shared" si="3"/>
        <v>0</v>
      </c>
      <c r="P590" s="15">
        <f t="shared" si="4"/>
        <v>0</v>
      </c>
      <c r="Q590" s="15">
        <f t="shared" si="5"/>
        <v>0</v>
      </c>
      <c r="R590" s="15">
        <f t="shared" si="6"/>
        <v>0</v>
      </c>
      <c r="S590" s="15"/>
      <c r="T590" s="15"/>
    </row>
    <row r="591" ht="12.75" customHeight="1">
      <c r="B591" s="12">
        <v>43689.0</v>
      </c>
      <c r="C591" s="19" t="s">
        <v>39</v>
      </c>
      <c r="D591" s="19" t="s">
        <v>66</v>
      </c>
      <c r="E591" s="19">
        <v>10.0</v>
      </c>
      <c r="F591" s="15">
        <v>6.388283826096642</v>
      </c>
      <c r="G591" s="20">
        <v>4.932206677660789</v>
      </c>
      <c r="H591" s="19">
        <v>0.0</v>
      </c>
      <c r="I591" s="19">
        <v>0.0</v>
      </c>
      <c r="J591" s="15">
        <v>11.90507773207454</v>
      </c>
      <c r="K591" s="15">
        <v>11.085656949554489</v>
      </c>
      <c r="L591" s="15">
        <f t="shared" si="1"/>
        <v>15.33188118</v>
      </c>
      <c r="M591" s="15">
        <f t="shared" si="2"/>
        <v>14.57568112</v>
      </c>
      <c r="N591" s="15">
        <f>MAX(0,M591*VLOOKUP(C591,'Таблица (Плотность нефти)'!$B$3:$C$10,2,FALSE)-R591)</f>
        <v>11.71884762</v>
      </c>
      <c r="O591" s="15">
        <f t="shared" si="3"/>
        <v>12.47504768</v>
      </c>
      <c r="P591" s="15">
        <f t="shared" si="4"/>
        <v>96.42680032</v>
      </c>
      <c r="Q591" s="15">
        <f t="shared" si="5"/>
        <v>0</v>
      </c>
      <c r="R591" s="15">
        <f t="shared" si="6"/>
        <v>0</v>
      </c>
      <c r="S591" s="15"/>
      <c r="T591" s="15"/>
    </row>
    <row r="592" ht="12.75" customHeight="1">
      <c r="B592" s="12">
        <v>43689.0</v>
      </c>
      <c r="C592" s="19" t="s">
        <v>39</v>
      </c>
      <c r="D592" s="19" t="s">
        <v>67</v>
      </c>
      <c r="E592" s="19">
        <v>12.0</v>
      </c>
      <c r="F592" s="15">
        <v>5.120263785413162</v>
      </c>
      <c r="G592" s="20">
        <v>4.735582492919633</v>
      </c>
      <c r="H592" s="19">
        <v>0.0</v>
      </c>
      <c r="I592" s="19">
        <v>0.0</v>
      </c>
      <c r="J592" s="15">
        <v>7.632130504046592</v>
      </c>
      <c r="K592" s="15">
        <v>7.136218784698468</v>
      </c>
      <c r="L592" s="15">
        <f t="shared" si="1"/>
        <v>10.24052757</v>
      </c>
      <c r="M592" s="15">
        <f t="shared" si="2"/>
        <v>9.75557894</v>
      </c>
      <c r="N592" s="15">
        <f>MAX(0,M592*VLOOKUP(C592,'Таблица (Плотность нефти)'!$B$3:$C$10,2,FALSE)-R592)</f>
        <v>7.843485468</v>
      </c>
      <c r="O592" s="15">
        <f t="shared" si="3"/>
        <v>8.328434099</v>
      </c>
      <c r="P592" s="15">
        <f t="shared" si="4"/>
        <v>64.40575005</v>
      </c>
      <c r="Q592" s="15">
        <f t="shared" si="5"/>
        <v>0</v>
      </c>
      <c r="R592" s="15">
        <f t="shared" si="6"/>
        <v>0</v>
      </c>
      <c r="S592" s="15"/>
      <c r="T592" s="15"/>
    </row>
    <row r="593" ht="12.75" customHeight="1">
      <c r="B593" s="12">
        <v>43689.0</v>
      </c>
      <c r="C593" s="19" t="s">
        <v>39</v>
      </c>
      <c r="D593" s="19" t="s">
        <v>68</v>
      </c>
      <c r="E593" s="19">
        <v>12.0</v>
      </c>
      <c r="F593" s="15">
        <v>14.054266074919648</v>
      </c>
      <c r="G593" s="20">
        <v>4.047397846325676</v>
      </c>
      <c r="H593" s="19">
        <v>0.0</v>
      </c>
      <c r="I593" s="19">
        <v>0.0</v>
      </c>
      <c r="J593" s="15">
        <v>25.63594713024414</v>
      </c>
      <c r="K593" s="15">
        <v>24.139851110349937</v>
      </c>
      <c r="L593" s="15">
        <f t="shared" si="1"/>
        <v>28.10853215</v>
      </c>
      <c r="M593" s="15">
        <f t="shared" si="2"/>
        <v>26.97086802</v>
      </c>
      <c r="N593" s="15">
        <f>MAX(0,M593*VLOOKUP(C593,'Таблица (Плотность нефти)'!$B$3:$C$10,2,FALSE)-R593)</f>
        <v>21.68457789</v>
      </c>
      <c r="O593" s="15">
        <f t="shared" si="3"/>
        <v>22.82224202</v>
      </c>
      <c r="P593" s="15">
        <f t="shared" si="4"/>
        <v>176.7829912</v>
      </c>
      <c r="Q593" s="15">
        <f t="shared" si="5"/>
        <v>0</v>
      </c>
      <c r="R593" s="15">
        <f t="shared" si="6"/>
        <v>0</v>
      </c>
      <c r="S593" s="15"/>
      <c r="T593" s="15"/>
    </row>
    <row r="594" ht="12.75" customHeight="1">
      <c r="B594" s="12">
        <v>43689.0</v>
      </c>
      <c r="C594" s="19" t="s">
        <v>39</v>
      </c>
      <c r="D594" s="19" t="s">
        <v>69</v>
      </c>
      <c r="E594" s="19">
        <v>14.0</v>
      </c>
      <c r="F594" s="15">
        <v>10.030404182067281</v>
      </c>
      <c r="G594" s="20">
        <v>2.081155998914314</v>
      </c>
      <c r="H594" s="19">
        <v>0.0</v>
      </c>
      <c r="I594" s="19">
        <v>0.0</v>
      </c>
      <c r="J594" s="15">
        <v>13.008009987821076</v>
      </c>
      <c r="K594" s="15">
        <v>12.578976333505567</v>
      </c>
      <c r="L594" s="15">
        <f t="shared" si="1"/>
        <v>17.1949786</v>
      </c>
      <c r="M594" s="15">
        <f t="shared" si="2"/>
        <v>16.83712427</v>
      </c>
      <c r="N594" s="15">
        <f>MAX(0,M594*VLOOKUP(C594,'Таблица (Плотность нефти)'!$B$3:$C$10,2,FALSE)-R594)</f>
        <v>13.53704791</v>
      </c>
      <c r="O594" s="15">
        <f t="shared" si="3"/>
        <v>13.89490224</v>
      </c>
      <c r="P594" s="15">
        <f t="shared" si="4"/>
        <v>108.1443789</v>
      </c>
      <c r="Q594" s="15">
        <f t="shared" si="5"/>
        <v>0</v>
      </c>
      <c r="R594" s="15">
        <f t="shared" si="6"/>
        <v>0</v>
      </c>
      <c r="S594" s="15"/>
      <c r="T594" s="15"/>
    </row>
    <row r="595" ht="12.75" customHeight="1">
      <c r="B595" s="12">
        <v>43689.0</v>
      </c>
      <c r="C595" s="19" t="s">
        <v>39</v>
      </c>
      <c r="D595" s="19" t="s">
        <v>70</v>
      </c>
      <c r="E595" s="19">
        <v>0.0</v>
      </c>
      <c r="F595" s="15">
        <v>0.0</v>
      </c>
      <c r="G595" s="20">
        <v>0.0</v>
      </c>
      <c r="H595" s="19">
        <v>0.0</v>
      </c>
      <c r="I595" s="19">
        <v>0.0</v>
      </c>
      <c r="J595" s="15">
        <v>0.0</v>
      </c>
      <c r="K595" s="15">
        <v>0.0</v>
      </c>
      <c r="L595" s="15">
        <f t="shared" si="1"/>
        <v>0</v>
      </c>
      <c r="M595" s="15">
        <f t="shared" si="2"/>
        <v>0</v>
      </c>
      <c r="N595" s="15">
        <f>MAX(0,M595*VLOOKUP(C595,'Таблица (Плотность нефти)'!$B$3:$C$10,2,FALSE)-R595)</f>
        <v>0</v>
      </c>
      <c r="O595" s="15">
        <f t="shared" si="3"/>
        <v>0</v>
      </c>
      <c r="P595" s="15">
        <f t="shared" si="4"/>
        <v>0</v>
      </c>
      <c r="Q595" s="15">
        <f t="shared" si="5"/>
        <v>0</v>
      </c>
      <c r="R595" s="15">
        <f t="shared" si="6"/>
        <v>0</v>
      </c>
      <c r="S595" s="15"/>
      <c r="T595" s="15"/>
    </row>
    <row r="596" ht="12.75" customHeight="1">
      <c r="B596" s="12">
        <v>43689.0</v>
      </c>
      <c r="C596" s="19" t="s">
        <v>39</v>
      </c>
      <c r="D596" s="19" t="s">
        <v>71</v>
      </c>
      <c r="E596" s="19">
        <v>11.0</v>
      </c>
      <c r="F596" s="15">
        <v>3.9068113103466495</v>
      </c>
      <c r="G596" s="20">
        <v>2.867652737878863</v>
      </c>
      <c r="H596" s="19">
        <v>0.0</v>
      </c>
      <c r="I596" s="19">
        <v>0.0</v>
      </c>
      <c r="J596" s="15">
        <v>9.97147857457258</v>
      </c>
      <c r="K596" s="15">
        <v>9.53960891166075</v>
      </c>
      <c r="L596" s="15">
        <f t="shared" si="1"/>
        <v>8.52395195</v>
      </c>
      <c r="M596" s="15">
        <f t="shared" si="2"/>
        <v>8.279514608</v>
      </c>
      <c r="N596" s="15">
        <f>MAX(0,M596*VLOOKUP(C596,'Таблица (Плотность нефти)'!$B$3:$C$10,2,FALSE)-R596)</f>
        <v>6.656729745</v>
      </c>
      <c r="O596" s="15">
        <f t="shared" si="3"/>
        <v>6.901167087</v>
      </c>
      <c r="P596" s="15">
        <f t="shared" si="4"/>
        <v>53.609691</v>
      </c>
      <c r="Q596" s="15">
        <f t="shared" si="5"/>
        <v>0</v>
      </c>
      <c r="R596" s="15">
        <f t="shared" si="6"/>
        <v>0</v>
      </c>
      <c r="S596" s="15"/>
      <c r="T596" s="15"/>
    </row>
    <row r="597" ht="12.75" customHeight="1">
      <c r="B597" s="12">
        <v>43689.0</v>
      </c>
      <c r="C597" s="19" t="s">
        <v>39</v>
      </c>
      <c r="D597" s="19" t="s">
        <v>72</v>
      </c>
      <c r="E597" s="19">
        <v>0.0</v>
      </c>
      <c r="F597" s="15">
        <v>0.0</v>
      </c>
      <c r="G597" s="20">
        <v>0.0</v>
      </c>
      <c r="H597" s="19">
        <v>0.0</v>
      </c>
      <c r="I597" s="19">
        <v>0.0</v>
      </c>
      <c r="J597" s="15">
        <v>0.0</v>
      </c>
      <c r="K597" s="15">
        <v>0.0</v>
      </c>
      <c r="L597" s="15">
        <f t="shared" si="1"/>
        <v>0</v>
      </c>
      <c r="M597" s="15">
        <f t="shared" si="2"/>
        <v>0</v>
      </c>
      <c r="N597" s="15">
        <f>MAX(0,M597*VLOOKUP(C597,'Таблица (Плотность нефти)'!$B$3:$C$10,2,FALSE)-R597)</f>
        <v>0</v>
      </c>
      <c r="O597" s="15">
        <f t="shared" si="3"/>
        <v>0</v>
      </c>
      <c r="P597" s="15">
        <f t="shared" si="4"/>
        <v>0</v>
      </c>
      <c r="Q597" s="15">
        <f t="shared" si="5"/>
        <v>0</v>
      </c>
      <c r="R597" s="15">
        <f t="shared" si="6"/>
        <v>0</v>
      </c>
      <c r="S597" s="15"/>
      <c r="T597" s="15"/>
    </row>
    <row r="598" ht="12.75" customHeight="1">
      <c r="B598" s="12">
        <v>43689.0</v>
      </c>
      <c r="C598" s="19" t="s">
        <v>39</v>
      </c>
      <c r="D598" s="19" t="s">
        <v>73</v>
      </c>
      <c r="E598" s="19">
        <v>0.0</v>
      </c>
      <c r="F598" s="15">
        <v>0.0</v>
      </c>
      <c r="G598" s="20">
        <v>0.0</v>
      </c>
      <c r="H598" s="19">
        <v>0.0</v>
      </c>
      <c r="I598" s="19">
        <v>0.0</v>
      </c>
      <c r="J598" s="15">
        <v>0.0</v>
      </c>
      <c r="K598" s="15">
        <v>0.0</v>
      </c>
      <c r="L598" s="15">
        <f t="shared" si="1"/>
        <v>0</v>
      </c>
      <c r="M598" s="15">
        <f t="shared" si="2"/>
        <v>0</v>
      </c>
      <c r="N598" s="15">
        <f>MAX(0,M598*VLOOKUP(C598,'Таблица (Плотность нефти)'!$B$3:$C$10,2,FALSE)-R598)</f>
        <v>0</v>
      </c>
      <c r="O598" s="15">
        <f t="shared" si="3"/>
        <v>0</v>
      </c>
      <c r="P598" s="15">
        <f t="shared" si="4"/>
        <v>0</v>
      </c>
      <c r="Q598" s="15">
        <f t="shared" si="5"/>
        <v>0</v>
      </c>
      <c r="R598" s="15">
        <f t="shared" si="6"/>
        <v>0</v>
      </c>
      <c r="S598" s="15"/>
      <c r="T598" s="15"/>
    </row>
    <row r="599" ht="12.75" customHeight="1">
      <c r="B599" s="12">
        <v>43689.0</v>
      </c>
      <c r="C599" s="19" t="s">
        <v>39</v>
      </c>
      <c r="D599" s="19" t="s">
        <v>74</v>
      </c>
      <c r="E599" s="19">
        <v>0.0</v>
      </c>
      <c r="F599" s="15">
        <v>0.0</v>
      </c>
      <c r="G599" s="20">
        <v>0.0</v>
      </c>
      <c r="H599" s="19">
        <v>0.0</v>
      </c>
      <c r="I599" s="19">
        <v>0.0</v>
      </c>
      <c r="J599" s="15">
        <v>0.2891999682749105</v>
      </c>
      <c r="K599" s="15">
        <v>0.2741245833399486</v>
      </c>
      <c r="L599" s="15">
        <f t="shared" si="1"/>
        <v>0</v>
      </c>
      <c r="M599" s="15">
        <f t="shared" si="2"/>
        <v>0</v>
      </c>
      <c r="N599" s="15">
        <f>MAX(0,M599*VLOOKUP(C599,'Таблица (Плотность нефти)'!$B$3:$C$10,2,FALSE)-R599)</f>
        <v>0</v>
      </c>
      <c r="O599" s="15">
        <f t="shared" si="3"/>
        <v>0</v>
      </c>
      <c r="P599" s="15">
        <f t="shared" si="4"/>
        <v>0</v>
      </c>
      <c r="Q599" s="15">
        <f t="shared" si="5"/>
        <v>0</v>
      </c>
      <c r="R599" s="15">
        <f t="shared" si="6"/>
        <v>0</v>
      </c>
      <c r="S599" s="15"/>
      <c r="T599" s="15"/>
    </row>
    <row r="600" ht="12.75" customHeight="1">
      <c r="B600" s="12">
        <v>43689.0</v>
      </c>
      <c r="C600" s="19" t="s">
        <v>39</v>
      </c>
      <c r="D600" s="19" t="s">
        <v>75</v>
      </c>
      <c r="E600" s="19">
        <v>0.0</v>
      </c>
      <c r="F600" s="15">
        <v>0.0</v>
      </c>
      <c r="G600" s="20">
        <v>0.0</v>
      </c>
      <c r="H600" s="19">
        <v>0.0</v>
      </c>
      <c r="I600" s="19">
        <v>0.0</v>
      </c>
      <c r="J600" s="15">
        <v>0.0</v>
      </c>
      <c r="K600" s="15">
        <v>0.0</v>
      </c>
      <c r="L600" s="15">
        <f t="shared" si="1"/>
        <v>0</v>
      </c>
      <c r="M600" s="15">
        <f t="shared" si="2"/>
        <v>0</v>
      </c>
      <c r="N600" s="15">
        <f>MAX(0,M600*VLOOKUP(C600,'Таблица (Плотность нефти)'!$B$3:$C$10,2,FALSE)-R600)</f>
        <v>0</v>
      </c>
      <c r="O600" s="15">
        <f t="shared" si="3"/>
        <v>0</v>
      </c>
      <c r="P600" s="15">
        <f t="shared" si="4"/>
        <v>0</v>
      </c>
      <c r="Q600" s="15">
        <f t="shared" si="5"/>
        <v>0</v>
      </c>
      <c r="R600" s="15">
        <f t="shared" si="6"/>
        <v>0</v>
      </c>
      <c r="S600" s="15"/>
      <c r="T600" s="15"/>
    </row>
    <row r="601" ht="12.75" customHeight="1">
      <c r="B601" s="12">
        <v>43689.0</v>
      </c>
      <c r="C601" s="19" t="s">
        <v>39</v>
      </c>
      <c r="D601" s="19" t="s">
        <v>76</v>
      </c>
      <c r="E601" s="19">
        <v>0.0</v>
      </c>
      <c r="F601" s="15">
        <v>0.0</v>
      </c>
      <c r="G601" s="20">
        <v>0.0</v>
      </c>
      <c r="H601" s="19">
        <v>0.0</v>
      </c>
      <c r="I601" s="19">
        <v>0.0</v>
      </c>
      <c r="J601" s="15">
        <v>0.0</v>
      </c>
      <c r="K601" s="15">
        <v>0.0</v>
      </c>
      <c r="L601" s="15">
        <f t="shared" si="1"/>
        <v>0</v>
      </c>
      <c r="M601" s="15">
        <f t="shared" si="2"/>
        <v>0</v>
      </c>
      <c r="N601" s="15">
        <f>MAX(0,M601*VLOOKUP(C601,'Таблица (Плотность нефти)'!$B$3:$C$10,2,FALSE)-R601)</f>
        <v>0</v>
      </c>
      <c r="O601" s="15">
        <f t="shared" si="3"/>
        <v>0</v>
      </c>
      <c r="P601" s="15">
        <f t="shared" si="4"/>
        <v>0</v>
      </c>
      <c r="Q601" s="15">
        <f t="shared" si="5"/>
        <v>0</v>
      </c>
      <c r="R601" s="15">
        <f t="shared" si="6"/>
        <v>0</v>
      </c>
      <c r="S601" s="15"/>
      <c r="T601" s="15"/>
    </row>
    <row r="602" ht="12.75" customHeight="1">
      <c r="B602" s="12">
        <v>43689.0</v>
      </c>
      <c r="C602" s="19" t="s">
        <v>39</v>
      </c>
      <c r="D602" s="19" t="s">
        <v>77</v>
      </c>
      <c r="E602" s="19">
        <v>0.0</v>
      </c>
      <c r="F602" s="15">
        <v>0.0</v>
      </c>
      <c r="G602" s="20">
        <v>0.0</v>
      </c>
      <c r="H602" s="19">
        <v>0.0</v>
      </c>
      <c r="I602" s="19">
        <v>0.0</v>
      </c>
      <c r="J602" s="15">
        <v>0.0</v>
      </c>
      <c r="K602" s="15">
        <v>0.0</v>
      </c>
      <c r="L602" s="15">
        <f t="shared" si="1"/>
        <v>0</v>
      </c>
      <c r="M602" s="15">
        <f t="shared" si="2"/>
        <v>0</v>
      </c>
      <c r="N602" s="15">
        <f>MAX(0,M602*VLOOKUP(C602,'Таблица (Плотность нефти)'!$B$3:$C$10,2,FALSE)-R602)</f>
        <v>0</v>
      </c>
      <c r="O602" s="15">
        <f t="shared" si="3"/>
        <v>0</v>
      </c>
      <c r="P602" s="15">
        <f t="shared" si="4"/>
        <v>0</v>
      </c>
      <c r="Q602" s="15">
        <f t="shared" si="5"/>
        <v>0</v>
      </c>
      <c r="R602" s="15">
        <f t="shared" si="6"/>
        <v>0</v>
      </c>
      <c r="S602" s="15"/>
      <c r="T602" s="15"/>
    </row>
    <row r="603" ht="12.75" customHeight="1">
      <c r="B603" s="12">
        <v>43689.0</v>
      </c>
      <c r="C603" s="19" t="s">
        <v>39</v>
      </c>
      <c r="D603" s="19" t="s">
        <v>78</v>
      </c>
      <c r="E603" s="19">
        <v>0.0</v>
      </c>
      <c r="F603" s="15">
        <v>0.0</v>
      </c>
      <c r="G603" s="20">
        <v>0.0</v>
      </c>
      <c r="H603" s="19">
        <v>0.0</v>
      </c>
      <c r="I603" s="19">
        <v>0.0</v>
      </c>
      <c r="J603" s="15">
        <v>0.0</v>
      </c>
      <c r="K603" s="15">
        <v>0.0</v>
      </c>
      <c r="L603" s="15">
        <f t="shared" si="1"/>
        <v>0</v>
      </c>
      <c r="M603" s="15">
        <f t="shared" si="2"/>
        <v>0</v>
      </c>
      <c r="N603" s="15">
        <f>MAX(0,M603*VLOOKUP(C603,'Таблица (Плотность нефти)'!$B$3:$C$10,2,FALSE)-R603)</f>
        <v>0</v>
      </c>
      <c r="O603" s="15">
        <f t="shared" si="3"/>
        <v>0</v>
      </c>
      <c r="P603" s="15">
        <f t="shared" si="4"/>
        <v>0</v>
      </c>
      <c r="Q603" s="15">
        <f t="shared" si="5"/>
        <v>0</v>
      </c>
      <c r="R603" s="15">
        <f t="shared" si="6"/>
        <v>0</v>
      </c>
      <c r="S603" s="15"/>
      <c r="T603" s="15"/>
    </row>
    <row r="604" ht="12.75" customHeight="1">
      <c r="B604" s="12">
        <v>43689.0</v>
      </c>
      <c r="C604" s="19" t="s">
        <v>39</v>
      </c>
      <c r="D604" s="19" t="s">
        <v>79</v>
      </c>
      <c r="E604" s="19">
        <v>0.0</v>
      </c>
      <c r="F604" s="15">
        <v>0.0</v>
      </c>
      <c r="G604" s="20">
        <v>0.0</v>
      </c>
      <c r="H604" s="19">
        <v>0.0</v>
      </c>
      <c r="I604" s="19">
        <v>0.0</v>
      </c>
      <c r="J604" s="15">
        <v>0.0</v>
      </c>
      <c r="K604" s="15">
        <v>0.0</v>
      </c>
      <c r="L604" s="15">
        <f t="shared" si="1"/>
        <v>0</v>
      </c>
      <c r="M604" s="15">
        <f t="shared" si="2"/>
        <v>0</v>
      </c>
      <c r="N604" s="15">
        <f>MAX(0,M604*VLOOKUP(C604,'Таблица (Плотность нефти)'!$B$3:$C$10,2,FALSE)-R604)</f>
        <v>0</v>
      </c>
      <c r="O604" s="15">
        <f t="shared" si="3"/>
        <v>0</v>
      </c>
      <c r="P604" s="15">
        <f t="shared" si="4"/>
        <v>0</v>
      </c>
      <c r="Q604" s="15">
        <f t="shared" si="5"/>
        <v>0</v>
      </c>
      <c r="R604" s="15">
        <f t="shared" si="6"/>
        <v>0</v>
      </c>
      <c r="S604" s="15"/>
      <c r="T604" s="15"/>
    </row>
    <row r="605" ht="12.75" customHeight="1">
      <c r="B605" s="12">
        <v>43689.0</v>
      </c>
      <c r="C605" s="19" t="s">
        <v>39</v>
      </c>
      <c r="D605" s="19" t="s">
        <v>80</v>
      </c>
      <c r="E605" s="19">
        <v>0.0</v>
      </c>
      <c r="F605" s="15">
        <v>0.0</v>
      </c>
      <c r="G605" s="20">
        <v>0.0</v>
      </c>
      <c r="H605" s="19">
        <v>0.0</v>
      </c>
      <c r="I605" s="19">
        <v>0.0</v>
      </c>
      <c r="J605" s="15">
        <v>0.0</v>
      </c>
      <c r="K605" s="15">
        <v>0.0</v>
      </c>
      <c r="L605" s="15">
        <f t="shared" si="1"/>
        <v>0</v>
      </c>
      <c r="M605" s="15">
        <f t="shared" si="2"/>
        <v>0</v>
      </c>
      <c r="N605" s="15">
        <f>MAX(0,M605*VLOOKUP(C605,'Таблица (Плотность нефти)'!$B$3:$C$10,2,FALSE)-R605)</f>
        <v>0</v>
      </c>
      <c r="O605" s="15">
        <f t="shared" si="3"/>
        <v>0</v>
      </c>
      <c r="P605" s="15">
        <f t="shared" si="4"/>
        <v>0</v>
      </c>
      <c r="Q605" s="15">
        <f t="shared" si="5"/>
        <v>0</v>
      </c>
      <c r="R605" s="15">
        <f t="shared" si="6"/>
        <v>0</v>
      </c>
      <c r="S605" s="15"/>
      <c r="T605" s="15"/>
    </row>
    <row r="606" ht="12.75" customHeight="1">
      <c r="B606" s="12">
        <v>43689.0</v>
      </c>
      <c r="C606" s="19" t="s">
        <v>39</v>
      </c>
      <c r="D606" s="19" t="s">
        <v>81</v>
      </c>
      <c r="E606" s="19">
        <v>0.0</v>
      </c>
      <c r="F606" s="15">
        <v>0.0</v>
      </c>
      <c r="G606" s="20">
        <v>0.0</v>
      </c>
      <c r="H606" s="19">
        <v>0.0</v>
      </c>
      <c r="I606" s="19">
        <v>0.0</v>
      </c>
      <c r="J606" s="15">
        <v>0.0</v>
      </c>
      <c r="K606" s="15">
        <v>0.0</v>
      </c>
      <c r="L606" s="15">
        <f t="shared" si="1"/>
        <v>0</v>
      </c>
      <c r="M606" s="15">
        <f t="shared" si="2"/>
        <v>0</v>
      </c>
      <c r="N606" s="15">
        <f>MAX(0,M606*VLOOKUP(C606,'Таблица (Плотность нефти)'!$B$3:$C$10,2,FALSE)-R606)</f>
        <v>0</v>
      </c>
      <c r="O606" s="15">
        <f t="shared" si="3"/>
        <v>0</v>
      </c>
      <c r="P606" s="15">
        <f t="shared" si="4"/>
        <v>0</v>
      </c>
      <c r="Q606" s="15">
        <f t="shared" si="5"/>
        <v>0</v>
      </c>
      <c r="R606" s="15">
        <f t="shared" si="6"/>
        <v>0</v>
      </c>
      <c r="S606" s="15"/>
      <c r="T606" s="15"/>
    </row>
    <row r="607" ht="12.75" customHeight="1">
      <c r="B607" s="12">
        <v>43689.0</v>
      </c>
      <c r="C607" s="19" t="s">
        <v>39</v>
      </c>
      <c r="D607" s="19" t="s">
        <v>82</v>
      </c>
      <c r="E607" s="19">
        <v>10.0</v>
      </c>
      <c r="F607" s="15">
        <v>2.8463450942292003</v>
      </c>
      <c r="G607" s="20">
        <v>2.3760922760260006</v>
      </c>
      <c r="H607" s="19">
        <v>0.0</v>
      </c>
      <c r="I607" s="19">
        <v>0.0</v>
      </c>
      <c r="J607" s="15">
        <v>5.86966420643426</v>
      </c>
      <c r="K607" s="15">
        <v>5.666430310723931</v>
      </c>
      <c r="L607" s="15">
        <f t="shared" si="1"/>
        <v>6.831228226</v>
      </c>
      <c r="M607" s="15">
        <f t="shared" si="2"/>
        <v>6.66891194</v>
      </c>
      <c r="N607" s="15">
        <f>MAX(0,M607*VLOOKUP(C607,'Таблица (Плотность нефти)'!$B$3:$C$10,2,FALSE)-R607)</f>
        <v>5.3618052</v>
      </c>
      <c r="O607" s="15">
        <f t="shared" si="3"/>
        <v>5.524121486</v>
      </c>
      <c r="P607" s="15">
        <f t="shared" si="4"/>
        <v>42.96364368</v>
      </c>
      <c r="Q607" s="15">
        <f t="shared" si="5"/>
        <v>0</v>
      </c>
      <c r="R607" s="15">
        <f t="shared" si="6"/>
        <v>0</v>
      </c>
      <c r="S607" s="15"/>
      <c r="T607" s="15"/>
    </row>
    <row r="608" ht="12.75" customHeight="1">
      <c r="B608" s="12">
        <v>43689.0</v>
      </c>
      <c r="C608" s="19" t="s">
        <v>39</v>
      </c>
      <c r="D608" s="19" t="s">
        <v>83</v>
      </c>
      <c r="E608" s="19">
        <v>24.0</v>
      </c>
      <c r="F608" s="15">
        <v>38.68722155238519</v>
      </c>
      <c r="G608" s="20">
        <v>1.786219721802599</v>
      </c>
      <c r="H608" s="19">
        <v>0.0</v>
      </c>
      <c r="I608" s="19">
        <v>0.0</v>
      </c>
      <c r="J608" s="15">
        <v>33.73391927407299</v>
      </c>
      <c r="K608" s="15">
        <v>32.72318573922195</v>
      </c>
      <c r="L608" s="15">
        <f t="shared" si="1"/>
        <v>38.68722155</v>
      </c>
      <c r="M608" s="15">
        <f t="shared" si="2"/>
        <v>37.99618277</v>
      </c>
      <c r="N608" s="15">
        <f>MAX(0,M608*VLOOKUP(C608,'Таблица (Плотность нефти)'!$B$3:$C$10,2,FALSE)-R608)</f>
        <v>30.54893095</v>
      </c>
      <c r="O608" s="15">
        <f t="shared" si="3"/>
        <v>31.23996973</v>
      </c>
      <c r="P608" s="15">
        <f t="shared" si="4"/>
        <v>243.3155425</v>
      </c>
      <c r="Q608" s="15">
        <f t="shared" si="5"/>
        <v>0</v>
      </c>
      <c r="R608" s="15">
        <f t="shared" si="6"/>
        <v>0</v>
      </c>
      <c r="S608" s="15"/>
      <c r="T608" s="15"/>
    </row>
    <row r="609" ht="12.75" customHeight="1">
      <c r="B609" s="12">
        <v>43689.0</v>
      </c>
      <c r="C609" s="19" t="s">
        <v>39</v>
      </c>
      <c r="D609" s="19" t="s">
        <v>84</v>
      </c>
      <c r="E609" s="19">
        <v>0.0</v>
      </c>
      <c r="F609" s="15">
        <v>0.0</v>
      </c>
      <c r="G609" s="20">
        <v>0.0</v>
      </c>
      <c r="H609" s="19">
        <v>0.0</v>
      </c>
      <c r="I609" s="19">
        <v>0.0</v>
      </c>
      <c r="J609" s="15">
        <v>0.0</v>
      </c>
      <c r="K609" s="15">
        <v>0.0</v>
      </c>
      <c r="L609" s="15">
        <f t="shared" si="1"/>
        <v>0</v>
      </c>
      <c r="M609" s="15">
        <f t="shared" si="2"/>
        <v>0</v>
      </c>
      <c r="N609" s="15">
        <f>MAX(0,M609*VLOOKUP(C609,'Таблица (Плотность нефти)'!$B$3:$C$10,2,FALSE)-R609)</f>
        <v>0</v>
      </c>
      <c r="O609" s="15">
        <f t="shared" si="3"/>
        <v>0</v>
      </c>
      <c r="P609" s="15">
        <f t="shared" si="4"/>
        <v>0</v>
      </c>
      <c r="Q609" s="15">
        <f t="shared" si="5"/>
        <v>0</v>
      </c>
      <c r="R609" s="15">
        <f t="shared" si="6"/>
        <v>0</v>
      </c>
      <c r="S609" s="15"/>
      <c r="T609" s="15"/>
    </row>
    <row r="610" ht="12.75" customHeight="1">
      <c r="B610" s="12">
        <v>43689.0</v>
      </c>
      <c r="C610" s="19" t="s">
        <v>39</v>
      </c>
      <c r="D610" s="19" t="s">
        <v>85</v>
      </c>
      <c r="E610" s="19">
        <v>8.0</v>
      </c>
      <c r="F610" s="15">
        <v>2.849717077453748</v>
      </c>
      <c r="G610" s="20">
        <v>0.8999999999999999</v>
      </c>
      <c r="H610" s="19">
        <v>0.0</v>
      </c>
      <c r="I610" s="19">
        <v>0.0</v>
      </c>
      <c r="J610" s="15">
        <v>5.940641835108463</v>
      </c>
      <c r="K610" s="15">
        <v>5.874287696035513</v>
      </c>
      <c r="L610" s="15">
        <f t="shared" si="1"/>
        <v>8.549151232</v>
      </c>
      <c r="M610" s="15">
        <f t="shared" si="2"/>
        <v>8.472208871</v>
      </c>
      <c r="N610" s="15">
        <f>MAX(0,M610*VLOOKUP(C610,'Таблица (Плотность нефти)'!$B$3:$C$10,2,FALSE)-R610)</f>
        <v>6.811655933</v>
      </c>
      <c r="O610" s="15">
        <f t="shared" si="3"/>
        <v>6.888598294</v>
      </c>
      <c r="P610" s="15">
        <f t="shared" si="4"/>
        <v>53.76817685</v>
      </c>
      <c r="Q610" s="15">
        <f t="shared" si="5"/>
        <v>0</v>
      </c>
      <c r="R610" s="15">
        <f t="shared" si="6"/>
        <v>0</v>
      </c>
      <c r="S610" s="15"/>
      <c r="T610" s="15"/>
    </row>
    <row r="611" ht="12.75" customHeight="1">
      <c r="B611" s="12">
        <v>43689.0</v>
      </c>
      <c r="C611" s="19" t="s">
        <v>39</v>
      </c>
      <c r="D611" s="19" t="s">
        <v>86</v>
      </c>
      <c r="E611" s="19">
        <v>22.0</v>
      </c>
      <c r="F611" s="15">
        <v>25.981158617998044</v>
      </c>
      <c r="G611" s="20">
        <v>2.671028553137731</v>
      </c>
      <c r="H611" s="19">
        <v>0.0</v>
      </c>
      <c r="I611" s="19">
        <v>0.0</v>
      </c>
      <c r="J611" s="15">
        <v>25.50469722894551</v>
      </c>
      <c r="K611" s="15">
        <v>24.44101068786525</v>
      </c>
      <c r="L611" s="15">
        <f t="shared" si="1"/>
        <v>28.34308213</v>
      </c>
      <c r="M611" s="15">
        <f t="shared" si="2"/>
        <v>27.58603031</v>
      </c>
      <c r="N611" s="15">
        <f>MAX(0,M611*VLOOKUP(C611,'Таблица (Плотность нефти)'!$B$3:$C$10,2,FALSE)-R611)</f>
        <v>22.17916837</v>
      </c>
      <c r="O611" s="15">
        <f t="shared" si="3"/>
        <v>22.93622019</v>
      </c>
      <c r="P611" s="15">
        <f t="shared" si="4"/>
        <v>178.2581464</v>
      </c>
      <c r="Q611" s="15">
        <f t="shared" si="5"/>
        <v>0</v>
      </c>
      <c r="R611" s="15">
        <f t="shared" si="6"/>
        <v>0</v>
      </c>
      <c r="S611" s="15"/>
      <c r="T611" s="15"/>
    </row>
    <row r="612" ht="12.75" customHeight="1">
      <c r="B612" s="12">
        <v>43689.0</v>
      </c>
      <c r="C612" s="19" t="s">
        <v>41</v>
      </c>
      <c r="D612" s="19" t="s">
        <v>87</v>
      </c>
      <c r="E612" s="19">
        <v>0.0</v>
      </c>
      <c r="F612" s="15">
        <v>0.0</v>
      </c>
      <c r="G612" s="20">
        <v>0.0</v>
      </c>
      <c r="H612" s="19">
        <v>0.0</v>
      </c>
      <c r="I612" s="19">
        <v>0.0</v>
      </c>
      <c r="J612" s="15">
        <v>0.0</v>
      </c>
      <c r="K612" s="15">
        <v>0.0</v>
      </c>
      <c r="L612" s="15">
        <f t="shared" si="1"/>
        <v>0</v>
      </c>
      <c r="M612" s="15">
        <f t="shared" si="2"/>
        <v>0</v>
      </c>
      <c r="N612" s="15">
        <f>MAX(0,M612*VLOOKUP(C612,'Таблица (Плотность нефти)'!$B$3:$C$10,2,FALSE)-R612)</f>
        <v>0</v>
      </c>
      <c r="O612" s="15">
        <f t="shared" si="3"/>
        <v>0</v>
      </c>
      <c r="P612" s="15">
        <f t="shared" si="4"/>
        <v>0</v>
      </c>
      <c r="Q612" s="15">
        <f t="shared" si="5"/>
        <v>0</v>
      </c>
      <c r="R612" s="15">
        <f t="shared" si="6"/>
        <v>0</v>
      </c>
      <c r="S612" s="15"/>
      <c r="T612" s="15"/>
    </row>
    <row r="613" ht="12.75" customHeight="1">
      <c r="B613" s="12">
        <v>43689.0</v>
      </c>
      <c r="C613" s="19" t="s">
        <v>41</v>
      </c>
      <c r="D613" s="19" t="s">
        <v>88</v>
      </c>
      <c r="E613" s="19">
        <v>24.0</v>
      </c>
      <c r="F613" s="15">
        <v>110.4017204730539</v>
      </c>
      <c r="G613" s="20">
        <v>0.03</v>
      </c>
      <c r="H613" s="19">
        <v>0.0</v>
      </c>
      <c r="I613" s="19">
        <v>0.0</v>
      </c>
      <c r="J613" s="15">
        <v>92.16905748030679</v>
      </c>
      <c r="K613" s="15">
        <v>90.10614002665687</v>
      </c>
      <c r="L613" s="15">
        <f t="shared" si="1"/>
        <v>110.4017205</v>
      </c>
      <c r="M613" s="15">
        <f t="shared" si="2"/>
        <v>110.3686</v>
      </c>
      <c r="N613" s="15">
        <f>MAX(0,M613*VLOOKUP(C613,'Таблица (Плотность нефти)'!$B$3:$C$10,2,FALSE)-R613)</f>
        <v>92.15778096</v>
      </c>
      <c r="O613" s="15">
        <f t="shared" si="3"/>
        <v>92.19090148</v>
      </c>
      <c r="P613" s="15">
        <f t="shared" si="4"/>
        <v>694.3495406</v>
      </c>
      <c r="Q613" s="15">
        <f t="shared" si="5"/>
        <v>0</v>
      </c>
      <c r="R613" s="15">
        <f t="shared" si="6"/>
        <v>0</v>
      </c>
      <c r="S613" s="15"/>
      <c r="T613" s="15"/>
    </row>
    <row r="614" ht="12.75" customHeight="1">
      <c r="B614" s="12">
        <v>43689.0</v>
      </c>
      <c r="C614" s="25" t="s">
        <v>41</v>
      </c>
      <c r="D614" s="25" t="s">
        <v>89</v>
      </c>
      <c r="E614" s="25">
        <v>0.0</v>
      </c>
      <c r="F614" s="26">
        <v>0.0</v>
      </c>
      <c r="G614" s="32">
        <v>90.0</v>
      </c>
      <c r="H614" s="25">
        <v>0.0</v>
      </c>
      <c r="I614" s="25">
        <v>0.0</v>
      </c>
      <c r="J614" s="26">
        <v>0.0</v>
      </c>
      <c r="K614" s="26">
        <v>0.0</v>
      </c>
      <c r="L614" s="26">
        <f t="shared" si="1"/>
        <v>0</v>
      </c>
      <c r="M614" s="26">
        <f t="shared" si="2"/>
        <v>0</v>
      </c>
      <c r="N614" s="26">
        <f>MAX(0,M614*VLOOKUP(C614,'Таблица (Плотность нефти)'!$B$3:$C$10,2,FALSE)-R614)</f>
        <v>0</v>
      </c>
      <c r="O614" s="26">
        <f t="shared" si="3"/>
        <v>0</v>
      </c>
      <c r="P614" s="26">
        <f t="shared" si="4"/>
        <v>0</v>
      </c>
      <c r="Q614" s="26">
        <f t="shared" si="5"/>
        <v>0</v>
      </c>
      <c r="R614" s="26">
        <f t="shared" si="6"/>
        <v>0</v>
      </c>
      <c r="S614" s="26"/>
      <c r="T614" s="26"/>
    </row>
    <row r="615" ht="12.75" customHeight="1">
      <c r="B615" s="3">
        <v>43690.0</v>
      </c>
      <c r="C615" s="5" t="s">
        <v>31</v>
      </c>
      <c r="D615" s="5" t="s">
        <v>33</v>
      </c>
      <c r="E615" s="5">
        <v>0.0</v>
      </c>
      <c r="F615" s="7">
        <v>0.0</v>
      </c>
      <c r="G615" s="8">
        <v>0.0</v>
      </c>
      <c r="H615" s="5">
        <v>0.0</v>
      </c>
      <c r="I615" s="5">
        <v>0.0</v>
      </c>
      <c r="J615" s="7">
        <v>0.0</v>
      </c>
      <c r="K615" s="7">
        <v>0.0</v>
      </c>
      <c r="L615" s="7">
        <f t="shared" si="1"/>
        <v>0</v>
      </c>
      <c r="M615" s="7">
        <f t="shared" si="2"/>
        <v>0</v>
      </c>
      <c r="N615" s="7">
        <f>MAX(0,M615*VLOOKUP(C615,'Таблица (Плотность нефти)'!$B$3:$C$10,2,FALSE)-R615)</f>
        <v>0</v>
      </c>
      <c r="O615" s="7">
        <f t="shared" si="3"/>
        <v>0</v>
      </c>
      <c r="P615" s="7">
        <f t="shared" si="4"/>
        <v>0</v>
      </c>
      <c r="Q615" s="17">
        <f t="shared" si="5"/>
        <v>0</v>
      </c>
      <c r="R615" s="7">
        <f t="shared" si="6"/>
        <v>0</v>
      </c>
      <c r="S615" s="17"/>
      <c r="T615" s="7"/>
    </row>
    <row r="616" ht="12.75" customHeight="1">
      <c r="B616" s="12">
        <v>43690.0</v>
      </c>
      <c r="C616" s="13" t="s">
        <v>32</v>
      </c>
      <c r="D616" s="13" t="s">
        <v>36</v>
      </c>
      <c r="E616" s="13">
        <v>0.0</v>
      </c>
      <c r="F616" s="14">
        <v>0.0</v>
      </c>
      <c r="G616" s="49">
        <v>0.0</v>
      </c>
      <c r="H616" s="13">
        <v>0.0</v>
      </c>
      <c r="I616" s="13">
        <v>0.0</v>
      </c>
      <c r="J616" s="14">
        <v>0.0</v>
      </c>
      <c r="K616" s="14">
        <v>0.0</v>
      </c>
      <c r="L616" s="14">
        <f t="shared" si="1"/>
        <v>0</v>
      </c>
      <c r="M616" s="14">
        <f t="shared" si="2"/>
        <v>0</v>
      </c>
      <c r="N616" s="14">
        <f>MAX(0,M616*VLOOKUP(C616,'Таблица (Плотность нефти)'!$B$3:$C$10,2,FALSE)-R616)</f>
        <v>0</v>
      </c>
      <c r="O616" s="14">
        <f t="shared" si="3"/>
        <v>0</v>
      </c>
      <c r="P616" s="14">
        <f t="shared" si="4"/>
        <v>0</v>
      </c>
      <c r="Q616" s="23">
        <f t="shared" si="5"/>
        <v>0</v>
      </c>
      <c r="R616" s="14">
        <f t="shared" si="6"/>
        <v>0</v>
      </c>
      <c r="S616" s="23"/>
      <c r="T616" s="14"/>
    </row>
    <row r="617" ht="12.75" customHeight="1">
      <c r="B617" s="12">
        <v>43690.0</v>
      </c>
      <c r="C617" s="13" t="s">
        <v>32</v>
      </c>
      <c r="D617" s="19" t="s">
        <v>40</v>
      </c>
      <c r="E617" s="19">
        <v>24.0</v>
      </c>
      <c r="F617" s="15">
        <v>9.739497717179686</v>
      </c>
      <c r="G617" s="20">
        <v>60.8276696056821</v>
      </c>
      <c r="H617" s="19">
        <v>0.0</v>
      </c>
      <c r="I617" s="19">
        <v>0.0</v>
      </c>
      <c r="J617" s="15">
        <v>10.59683108093695</v>
      </c>
      <c r="K617" s="15">
        <v>5.271610805747679</v>
      </c>
      <c r="L617" s="15">
        <f t="shared" si="1"/>
        <v>9.739497717</v>
      </c>
      <c r="M617" s="15">
        <f t="shared" si="2"/>
        <v>3.815188225</v>
      </c>
      <c r="N617" s="15">
        <f>MAX(0,M617*VLOOKUP(C617,'Таблица (Плотность нефти)'!$B$3:$C$10,2,FALSE)-R617)</f>
        <v>2.895727862</v>
      </c>
      <c r="O617" s="15">
        <f t="shared" si="3"/>
        <v>8.820037355</v>
      </c>
      <c r="P617" s="15">
        <f t="shared" si="4"/>
        <v>61.25462299</v>
      </c>
      <c r="Q617" s="30">
        <f t="shared" si="5"/>
        <v>0</v>
      </c>
      <c r="R617" s="15">
        <f t="shared" si="6"/>
        <v>0</v>
      </c>
      <c r="S617" s="30"/>
      <c r="T617" s="15"/>
    </row>
    <row r="618" ht="12.75" customHeight="1">
      <c r="B618" s="12">
        <v>43690.0</v>
      </c>
      <c r="C618" s="13" t="s">
        <v>32</v>
      </c>
      <c r="D618" s="19" t="s">
        <v>42</v>
      </c>
      <c r="E618" s="19">
        <v>0.0</v>
      </c>
      <c r="F618" s="15">
        <v>0.0</v>
      </c>
      <c r="G618" s="20">
        <v>0.0</v>
      </c>
      <c r="H618" s="19">
        <v>0.0</v>
      </c>
      <c r="I618" s="19">
        <v>0.0</v>
      </c>
      <c r="J618" s="15">
        <v>0.0</v>
      </c>
      <c r="K618" s="15">
        <v>0.0</v>
      </c>
      <c r="L618" s="15">
        <f t="shared" si="1"/>
        <v>0</v>
      </c>
      <c r="M618" s="15">
        <f t="shared" si="2"/>
        <v>0</v>
      </c>
      <c r="N618" s="15">
        <f>MAX(0,M618*VLOOKUP(C618,'Таблица (Плотность нефти)'!$B$3:$C$10,2,FALSE)-R618)</f>
        <v>0</v>
      </c>
      <c r="O618" s="15">
        <f t="shared" si="3"/>
        <v>0</v>
      </c>
      <c r="P618" s="15">
        <f t="shared" si="4"/>
        <v>0</v>
      </c>
      <c r="Q618" s="30">
        <f t="shared" si="5"/>
        <v>0</v>
      </c>
      <c r="R618" s="15">
        <f t="shared" si="6"/>
        <v>0</v>
      </c>
      <c r="S618" s="30"/>
      <c r="T618" s="15"/>
    </row>
    <row r="619" ht="12.75" customHeight="1">
      <c r="B619" s="12">
        <v>43690.0</v>
      </c>
      <c r="C619" s="13" t="s">
        <v>32</v>
      </c>
      <c r="D619" s="19" t="s">
        <v>43</v>
      </c>
      <c r="E619" s="19">
        <v>24.0</v>
      </c>
      <c r="F619" s="15">
        <v>1.9565961655920983</v>
      </c>
      <c r="G619" s="20">
        <v>61.08039431790351</v>
      </c>
      <c r="H619" s="19">
        <v>0.0</v>
      </c>
      <c r="I619" s="19">
        <v>0.0</v>
      </c>
      <c r="J619" s="15">
        <v>2.034699154863494</v>
      </c>
      <c r="K619" s="15">
        <v>0.9938515995502581</v>
      </c>
      <c r="L619" s="15">
        <f t="shared" si="1"/>
        <v>1.956596166</v>
      </c>
      <c r="M619" s="15">
        <f t="shared" si="2"/>
        <v>0.7614995124</v>
      </c>
      <c r="N619" s="15">
        <f>MAX(0,M619*VLOOKUP(C619,'Таблица (Плотность нефти)'!$B$3:$C$10,2,FALSE)-R619)</f>
        <v>0.5779781299</v>
      </c>
      <c r="O619" s="15">
        <f t="shared" si="3"/>
        <v>1.773074783</v>
      </c>
      <c r="P619" s="15">
        <f t="shared" si="4"/>
        <v>12.30562026</v>
      </c>
      <c r="Q619" s="30">
        <f t="shared" si="5"/>
        <v>0</v>
      </c>
      <c r="R619" s="15">
        <f t="shared" si="6"/>
        <v>0</v>
      </c>
      <c r="S619" s="30"/>
      <c r="T619" s="15"/>
    </row>
    <row r="620" ht="12.75" customHeight="1">
      <c r="B620" s="12">
        <v>43690.0</v>
      </c>
      <c r="C620" s="13" t="s">
        <v>32</v>
      </c>
      <c r="D620" s="19" t="s">
        <v>44</v>
      </c>
      <c r="E620" s="19">
        <v>24.0</v>
      </c>
      <c r="F620" s="15">
        <v>2.5942292533895785</v>
      </c>
      <c r="G620" s="20">
        <v>61.58584374234633</v>
      </c>
      <c r="H620" s="19">
        <v>0.0</v>
      </c>
      <c r="I620" s="19">
        <v>0.0</v>
      </c>
      <c r="J620" s="15">
        <v>2.7007414829336467</v>
      </c>
      <c r="K620" s="15">
        <v>1.3144340622577921</v>
      </c>
      <c r="L620" s="15">
        <f t="shared" si="1"/>
        <v>2.594229253</v>
      </c>
      <c r="M620" s="15">
        <f t="shared" si="2"/>
        <v>0.9965512791</v>
      </c>
      <c r="N620" s="15">
        <f>MAX(0,M620*VLOOKUP(C620,'Таблица (Плотность нефти)'!$B$3:$C$10,2,FALSE)-R620)</f>
        <v>0.7563824208</v>
      </c>
      <c r="O620" s="15">
        <f t="shared" si="3"/>
        <v>2.354060395</v>
      </c>
      <c r="P620" s="15">
        <f t="shared" si="4"/>
        <v>16.31588604</v>
      </c>
      <c r="Q620" s="30">
        <f t="shared" si="5"/>
        <v>0</v>
      </c>
      <c r="R620" s="15">
        <f t="shared" si="6"/>
        <v>0</v>
      </c>
      <c r="S620" s="30"/>
      <c r="T620" s="15"/>
    </row>
    <row r="621" ht="12.75" customHeight="1">
      <c r="B621" s="12">
        <v>43690.0</v>
      </c>
      <c r="C621" s="13" t="s">
        <v>32</v>
      </c>
      <c r="D621" s="19" t="s">
        <v>45</v>
      </c>
      <c r="E621" s="19">
        <v>0.0</v>
      </c>
      <c r="F621" s="15">
        <v>0.0</v>
      </c>
      <c r="G621" s="20">
        <v>0.0</v>
      </c>
      <c r="H621" s="19">
        <v>0.0</v>
      </c>
      <c r="I621" s="19">
        <v>0.0</v>
      </c>
      <c r="J621" s="15">
        <v>0.0</v>
      </c>
      <c r="K621" s="15">
        <v>0.0</v>
      </c>
      <c r="L621" s="15">
        <f t="shared" si="1"/>
        <v>0</v>
      </c>
      <c r="M621" s="15">
        <f t="shared" si="2"/>
        <v>0</v>
      </c>
      <c r="N621" s="15">
        <f>MAX(0,M621*VLOOKUP(C621,'Таблица (Плотность нефти)'!$B$3:$C$10,2,FALSE)-R621)</f>
        <v>0</v>
      </c>
      <c r="O621" s="15">
        <f t="shared" si="3"/>
        <v>0</v>
      </c>
      <c r="P621" s="15">
        <f t="shared" si="4"/>
        <v>0</v>
      </c>
      <c r="Q621" s="30">
        <f t="shared" si="5"/>
        <v>0</v>
      </c>
      <c r="R621" s="15">
        <f t="shared" si="6"/>
        <v>0</v>
      </c>
      <c r="S621" s="30"/>
      <c r="T621" s="15"/>
    </row>
    <row r="622" ht="12.75" customHeight="1">
      <c r="B622" s="12">
        <v>43690.0</v>
      </c>
      <c r="C622" s="13" t="s">
        <v>32</v>
      </c>
      <c r="D622" s="19" t="s">
        <v>46</v>
      </c>
      <c r="E622" s="19">
        <v>0.0</v>
      </c>
      <c r="F622" s="15">
        <v>0.0</v>
      </c>
      <c r="G622" s="20">
        <v>0.0</v>
      </c>
      <c r="H622" s="19">
        <v>0.0</v>
      </c>
      <c r="I622" s="19">
        <v>0.0</v>
      </c>
      <c r="J622" s="15">
        <v>0.0</v>
      </c>
      <c r="K622" s="15">
        <v>0.0</v>
      </c>
      <c r="L622" s="15">
        <f t="shared" si="1"/>
        <v>0</v>
      </c>
      <c r="M622" s="15">
        <f t="shared" si="2"/>
        <v>0</v>
      </c>
      <c r="N622" s="15">
        <f>MAX(0,M622*VLOOKUP(C622,'Таблица (Плотность нефти)'!$B$3:$C$10,2,FALSE)-R622)</f>
        <v>0</v>
      </c>
      <c r="O622" s="15">
        <f t="shared" si="3"/>
        <v>0</v>
      </c>
      <c r="P622" s="15">
        <f t="shared" si="4"/>
        <v>0</v>
      </c>
      <c r="Q622" s="30">
        <f t="shared" si="5"/>
        <v>0</v>
      </c>
      <c r="R622" s="15">
        <f t="shared" si="6"/>
        <v>0</v>
      </c>
      <c r="S622" s="30"/>
      <c r="T622" s="15"/>
    </row>
    <row r="623" ht="12.75" customHeight="1">
      <c r="B623" s="12">
        <v>43690.0</v>
      </c>
      <c r="C623" s="19" t="s">
        <v>34</v>
      </c>
      <c r="D623" s="19" t="s">
        <v>47</v>
      </c>
      <c r="E623" s="19">
        <v>0.0</v>
      </c>
      <c r="F623" s="15">
        <v>0.0</v>
      </c>
      <c r="G623" s="20">
        <v>0.0</v>
      </c>
      <c r="H623" s="19">
        <v>0.0</v>
      </c>
      <c r="I623" s="19">
        <v>0.0</v>
      </c>
      <c r="J623" s="15">
        <v>0.0</v>
      </c>
      <c r="K623" s="15">
        <v>0.0</v>
      </c>
      <c r="L623" s="15">
        <f t="shared" si="1"/>
        <v>0</v>
      </c>
      <c r="M623" s="15">
        <f t="shared" si="2"/>
        <v>0</v>
      </c>
      <c r="N623" s="15">
        <f>MAX(0,M623*VLOOKUP(C623,'Таблица (Плотность нефти)'!$B$3:$C$10,2,FALSE)-R623)</f>
        <v>0</v>
      </c>
      <c r="O623" s="15">
        <f t="shared" si="3"/>
        <v>0</v>
      </c>
      <c r="P623" s="15">
        <f t="shared" si="4"/>
        <v>0</v>
      </c>
      <c r="Q623" s="15">
        <f t="shared" si="5"/>
        <v>0</v>
      </c>
      <c r="R623" s="15">
        <f t="shared" si="6"/>
        <v>0</v>
      </c>
      <c r="S623" s="15"/>
      <c r="T623" s="15"/>
    </row>
    <row r="624" ht="12.75" customHeight="1">
      <c r="B624" s="12">
        <v>43690.0</v>
      </c>
      <c r="C624" s="19" t="s">
        <v>35</v>
      </c>
      <c r="D624" s="19" t="s">
        <v>48</v>
      </c>
      <c r="E624" s="19">
        <v>24.0</v>
      </c>
      <c r="F624" s="15">
        <v>9.440415513272756</v>
      </c>
      <c r="G624" s="20">
        <v>27.024343720696802</v>
      </c>
      <c r="H624" s="19">
        <v>0.0</v>
      </c>
      <c r="I624" s="19">
        <v>0.0</v>
      </c>
      <c r="J624" s="15">
        <v>9.249822101489116</v>
      </c>
      <c r="K624" s="15">
        <v>6.035673339872731</v>
      </c>
      <c r="L624" s="15">
        <f t="shared" si="1"/>
        <v>9.440415513</v>
      </c>
      <c r="M624" s="15">
        <f t="shared" si="2"/>
        <v>6.889205176</v>
      </c>
      <c r="N624" s="15">
        <f>MAX(0,M624*VLOOKUP(C624,'Таблица (Плотность нефти)'!$B$3:$C$10,2,FALSE)-R624)</f>
        <v>5.538920962</v>
      </c>
      <c r="O624" s="15">
        <f t="shared" si="3"/>
        <v>8.090131299</v>
      </c>
      <c r="P624" s="15">
        <f t="shared" si="4"/>
        <v>59.37360529</v>
      </c>
      <c r="Q624" s="38">
        <f t="shared" si="5"/>
        <v>0</v>
      </c>
      <c r="R624" s="15">
        <f t="shared" si="6"/>
        <v>0</v>
      </c>
      <c r="S624" s="38"/>
      <c r="T624" s="15"/>
    </row>
    <row r="625" ht="12.75" customHeight="1">
      <c r="B625" s="12">
        <v>43690.0</v>
      </c>
      <c r="C625" s="19" t="s">
        <v>35</v>
      </c>
      <c r="D625" s="19" t="s">
        <v>49</v>
      </c>
      <c r="E625" s="19">
        <v>24.0</v>
      </c>
      <c r="F625" s="15">
        <v>9.385872221943682</v>
      </c>
      <c r="G625" s="20">
        <v>25.907369389891148</v>
      </c>
      <c r="H625" s="19">
        <v>0.0</v>
      </c>
      <c r="I625" s="19">
        <v>0.0</v>
      </c>
      <c r="J625" s="15">
        <v>7.942494796291573</v>
      </c>
      <c r="K625" s="15">
        <v>5.279965072274945</v>
      </c>
      <c r="L625" s="15">
        <f t="shared" si="1"/>
        <v>9.385872222</v>
      </c>
      <c r="M625" s="15">
        <f t="shared" si="2"/>
        <v>6.954239635</v>
      </c>
      <c r="N625" s="15">
        <f>MAX(0,M625*VLOOKUP(C625,'Таблица (Плотность нефти)'!$B$3:$C$10,2,FALSE)-R625)</f>
        <v>5.591208666</v>
      </c>
      <c r="O625" s="15">
        <f t="shared" si="3"/>
        <v>8.022841253</v>
      </c>
      <c r="P625" s="15">
        <f t="shared" si="4"/>
        <v>59.03056617</v>
      </c>
      <c r="Q625" s="15">
        <f t="shared" si="5"/>
        <v>0</v>
      </c>
      <c r="R625" s="15">
        <f t="shared" si="6"/>
        <v>0</v>
      </c>
      <c r="S625" s="15"/>
      <c r="T625" s="15"/>
    </row>
    <row r="626" ht="12.75" customHeight="1">
      <c r="B626" s="12">
        <v>43690.0</v>
      </c>
      <c r="C626" s="19" t="s">
        <v>35</v>
      </c>
      <c r="D626" s="19" t="s">
        <v>50</v>
      </c>
      <c r="E626" s="19">
        <v>24.0</v>
      </c>
      <c r="F626" s="15">
        <v>28.867643611502853</v>
      </c>
      <c r="G626" s="20">
        <v>25.53504461295592</v>
      </c>
      <c r="H626" s="19">
        <v>0.0</v>
      </c>
      <c r="I626" s="19">
        <v>0.0</v>
      </c>
      <c r="J626" s="15">
        <v>21.86143418171704</v>
      </c>
      <c r="K626" s="15">
        <v>14.424796219975049</v>
      </c>
      <c r="L626" s="15">
        <f t="shared" si="1"/>
        <v>28.86764361</v>
      </c>
      <c r="M626" s="15">
        <f t="shared" si="2"/>
        <v>21.49627794</v>
      </c>
      <c r="N626" s="15">
        <f>MAX(0,M626*VLOOKUP(C626,'Таблица (Плотность нефти)'!$B$3:$C$10,2,FALSE)-R626)</f>
        <v>17.28300746</v>
      </c>
      <c r="O626" s="15">
        <f t="shared" si="3"/>
        <v>24.65437314</v>
      </c>
      <c r="P626" s="15">
        <f t="shared" si="4"/>
        <v>181.557271</v>
      </c>
      <c r="Q626" s="15">
        <f t="shared" si="5"/>
        <v>0</v>
      </c>
      <c r="R626" s="15">
        <f t="shared" si="6"/>
        <v>0</v>
      </c>
      <c r="S626" s="15"/>
      <c r="T626" s="15"/>
    </row>
    <row r="627" ht="12.75" customHeight="1">
      <c r="B627" s="12">
        <v>43690.0</v>
      </c>
      <c r="C627" s="19" t="s">
        <v>35</v>
      </c>
      <c r="D627" s="19" t="s">
        <v>51</v>
      </c>
      <c r="E627" s="19">
        <v>0.0</v>
      </c>
      <c r="F627" s="15">
        <v>0.0</v>
      </c>
      <c r="G627" s="20">
        <v>0.0</v>
      </c>
      <c r="H627" s="19">
        <v>0.0</v>
      </c>
      <c r="I627" s="19">
        <v>0.0</v>
      </c>
      <c r="J627" s="15">
        <v>0.0</v>
      </c>
      <c r="K627" s="15">
        <v>0.0</v>
      </c>
      <c r="L627" s="15">
        <f t="shared" si="1"/>
        <v>0</v>
      </c>
      <c r="M627" s="15">
        <f t="shared" si="2"/>
        <v>0</v>
      </c>
      <c r="N627" s="15">
        <f>MAX(0,M627*VLOOKUP(C627,'Таблица (Плотность нефти)'!$B$3:$C$10,2,FALSE)-R627)</f>
        <v>0</v>
      </c>
      <c r="O627" s="15">
        <f t="shared" si="3"/>
        <v>0</v>
      </c>
      <c r="P627" s="15">
        <f t="shared" si="4"/>
        <v>0</v>
      </c>
      <c r="Q627" s="15">
        <f t="shared" si="5"/>
        <v>0</v>
      </c>
      <c r="R627" s="15">
        <f t="shared" si="6"/>
        <v>0</v>
      </c>
      <c r="S627" s="15"/>
      <c r="T627" s="15"/>
    </row>
    <row r="628" ht="12.75" customHeight="1">
      <c r="B628" s="12">
        <v>43690.0</v>
      </c>
      <c r="C628" s="19" t="s">
        <v>35</v>
      </c>
      <c r="D628" s="19" t="s">
        <v>52</v>
      </c>
      <c r="E628" s="19">
        <v>0.0</v>
      </c>
      <c r="F628" s="15">
        <v>0.0</v>
      </c>
      <c r="G628" s="20">
        <v>0.0</v>
      </c>
      <c r="H628" s="19">
        <v>0.0</v>
      </c>
      <c r="I628" s="19">
        <v>0.0</v>
      </c>
      <c r="J628" s="15">
        <v>0.0</v>
      </c>
      <c r="K628" s="15">
        <v>0.0</v>
      </c>
      <c r="L628" s="15">
        <f t="shared" si="1"/>
        <v>0</v>
      </c>
      <c r="M628" s="15">
        <f t="shared" si="2"/>
        <v>0</v>
      </c>
      <c r="N628" s="15">
        <f>MAX(0,M628*VLOOKUP(C628,'Таблица (Плотность нефти)'!$B$3:$C$10,2,FALSE)-R628)</f>
        <v>0</v>
      </c>
      <c r="O628" s="15">
        <f t="shared" si="3"/>
        <v>0</v>
      </c>
      <c r="P628" s="15">
        <f t="shared" si="4"/>
        <v>0</v>
      </c>
      <c r="Q628" s="15">
        <f t="shared" si="5"/>
        <v>0</v>
      </c>
      <c r="R628" s="15">
        <f t="shared" si="6"/>
        <v>0</v>
      </c>
      <c r="S628" s="15"/>
      <c r="T628" s="15"/>
    </row>
    <row r="629" ht="12.75" customHeight="1">
      <c r="B629" s="12">
        <v>43690.0</v>
      </c>
      <c r="C629" s="19" t="s">
        <v>35</v>
      </c>
      <c r="D629" s="19" t="s">
        <v>53</v>
      </c>
      <c r="E629" s="19">
        <v>24.0</v>
      </c>
      <c r="F629" s="15">
        <v>18.388516542840794</v>
      </c>
      <c r="G629" s="20">
        <v>30.97098635621015</v>
      </c>
      <c r="H629" s="19">
        <v>0.0</v>
      </c>
      <c r="I629" s="19">
        <v>0.0</v>
      </c>
      <c r="J629" s="15">
        <v>16.425815526884865</v>
      </c>
      <c r="K629" s="15">
        <v>9.980297532068546</v>
      </c>
      <c r="L629" s="15">
        <f t="shared" si="1"/>
        <v>18.38851654</v>
      </c>
      <c r="M629" s="15">
        <f t="shared" si="2"/>
        <v>12.69341159</v>
      </c>
      <c r="N629" s="15">
        <f>MAX(0,M629*VLOOKUP(C629,'Таблица (Плотность нефти)'!$B$3:$C$10,2,FALSE)-R629)</f>
        <v>10.20550292</v>
      </c>
      <c r="O629" s="15">
        <f t="shared" si="3"/>
        <v>15.90060787</v>
      </c>
      <c r="P629" s="15">
        <f t="shared" si="4"/>
        <v>115.6508971</v>
      </c>
      <c r="Q629" s="15">
        <f t="shared" si="5"/>
        <v>0</v>
      </c>
      <c r="R629" s="15">
        <f t="shared" si="6"/>
        <v>0</v>
      </c>
      <c r="S629" s="15"/>
      <c r="T629" s="15"/>
    </row>
    <row r="630" ht="12.75" customHeight="1">
      <c r="B630" s="12">
        <v>43690.0</v>
      </c>
      <c r="C630" s="19" t="s">
        <v>35</v>
      </c>
      <c r="D630" s="19" t="s">
        <v>54</v>
      </c>
      <c r="E630" s="19">
        <v>0.0</v>
      </c>
      <c r="F630" s="15">
        <v>0.0</v>
      </c>
      <c r="G630" s="20">
        <v>0.0</v>
      </c>
      <c r="H630" s="19">
        <v>0.0</v>
      </c>
      <c r="I630" s="19">
        <v>0.0</v>
      </c>
      <c r="J630" s="15">
        <v>0.0</v>
      </c>
      <c r="K630" s="15">
        <v>0.0</v>
      </c>
      <c r="L630" s="15">
        <f t="shared" si="1"/>
        <v>0</v>
      </c>
      <c r="M630" s="15">
        <f t="shared" si="2"/>
        <v>0</v>
      </c>
      <c r="N630" s="15">
        <f>MAX(0,M630*VLOOKUP(C630,'Таблица (Плотность нефти)'!$B$3:$C$10,2,FALSE)-R630)</f>
        <v>0</v>
      </c>
      <c r="O630" s="15">
        <f t="shared" si="3"/>
        <v>0</v>
      </c>
      <c r="P630" s="15">
        <f t="shared" si="4"/>
        <v>0</v>
      </c>
      <c r="Q630" s="15">
        <f t="shared" si="5"/>
        <v>0</v>
      </c>
      <c r="R630" s="15">
        <f t="shared" si="6"/>
        <v>0</v>
      </c>
      <c r="S630" s="15"/>
      <c r="T630" s="15"/>
    </row>
    <row r="631" ht="12.75" customHeight="1">
      <c r="B631" s="12">
        <v>43690.0</v>
      </c>
      <c r="C631" s="19" t="s">
        <v>35</v>
      </c>
      <c r="D631" s="19" t="s">
        <v>55</v>
      </c>
      <c r="E631" s="19">
        <v>24.0</v>
      </c>
      <c r="F631" s="15">
        <v>13.227646225346001</v>
      </c>
      <c r="G631" s="20">
        <v>28.06685309611543</v>
      </c>
      <c r="H631" s="19">
        <v>0.0</v>
      </c>
      <c r="I631" s="19">
        <v>0.0</v>
      </c>
      <c r="J631" s="15">
        <v>10.424538571983168</v>
      </c>
      <c r="K631" s="15">
        <v>6.665201892206188</v>
      </c>
      <c r="L631" s="15">
        <f t="shared" si="1"/>
        <v>13.22764623</v>
      </c>
      <c r="M631" s="15">
        <f t="shared" si="2"/>
        <v>9.515062191</v>
      </c>
      <c r="N631" s="15">
        <f>MAX(0,M631*VLOOKUP(C631,'Таблица (Плотность нефти)'!$B$3:$C$10,2,FALSE)-R631)</f>
        <v>7.650110002</v>
      </c>
      <c r="O631" s="15">
        <f t="shared" si="3"/>
        <v>11.36269404</v>
      </c>
      <c r="P631" s="15">
        <f t="shared" si="4"/>
        <v>83.19263541</v>
      </c>
      <c r="Q631" s="15">
        <f t="shared" si="5"/>
        <v>0</v>
      </c>
      <c r="R631" s="15">
        <f t="shared" si="6"/>
        <v>0</v>
      </c>
      <c r="S631" s="15"/>
      <c r="T631" s="15"/>
    </row>
    <row r="632" ht="12.75" customHeight="1">
      <c r="B632" s="12">
        <v>43690.0</v>
      </c>
      <c r="C632" s="19" t="s">
        <v>35</v>
      </c>
      <c r="D632" s="19" t="s">
        <v>56</v>
      </c>
      <c r="E632" s="19">
        <v>24.0</v>
      </c>
      <c r="F632" s="15">
        <v>15.047722327555888</v>
      </c>
      <c r="G632" s="20">
        <v>27.620063363793157</v>
      </c>
      <c r="H632" s="19">
        <v>0.0</v>
      </c>
      <c r="I632" s="19">
        <v>0.0</v>
      </c>
      <c r="J632" s="15">
        <v>10.149026526278004</v>
      </c>
      <c r="K632" s="15">
        <v>6.486176228705273</v>
      </c>
      <c r="L632" s="15">
        <f t="shared" si="1"/>
        <v>15.04772233</v>
      </c>
      <c r="M632" s="15">
        <f t="shared" si="2"/>
        <v>10.89153189</v>
      </c>
      <c r="N632" s="15">
        <f>MAX(0,M632*VLOOKUP(C632,'Таблица (Плотность нефти)'!$B$3:$C$10,2,FALSE)-R632)</f>
        <v>8.756791636</v>
      </c>
      <c r="O632" s="15">
        <f t="shared" si="3"/>
        <v>12.91298208</v>
      </c>
      <c r="P632" s="15">
        <f t="shared" si="4"/>
        <v>94.63964003</v>
      </c>
      <c r="Q632" s="15">
        <f t="shared" si="5"/>
        <v>0</v>
      </c>
      <c r="R632" s="15">
        <f t="shared" si="6"/>
        <v>0</v>
      </c>
      <c r="S632" s="15"/>
      <c r="T632" s="15"/>
    </row>
    <row r="633" ht="12.75" customHeight="1">
      <c r="B633" s="12">
        <v>43690.0</v>
      </c>
      <c r="C633" s="19" t="s">
        <v>35</v>
      </c>
      <c r="D633" s="19" t="s">
        <v>57</v>
      </c>
      <c r="E633" s="19">
        <v>0.0</v>
      </c>
      <c r="F633" s="15">
        <v>0.0</v>
      </c>
      <c r="G633" s="20">
        <v>0.0</v>
      </c>
      <c r="H633" s="19">
        <v>0.0</v>
      </c>
      <c r="I633" s="19">
        <v>0.0</v>
      </c>
      <c r="J633" s="15">
        <v>0.0</v>
      </c>
      <c r="K633" s="15">
        <v>0.0</v>
      </c>
      <c r="L633" s="15">
        <f t="shared" si="1"/>
        <v>0</v>
      </c>
      <c r="M633" s="15">
        <f t="shared" si="2"/>
        <v>0</v>
      </c>
      <c r="N633" s="15">
        <f>MAX(0,M633*VLOOKUP(C633,'Таблица (Плотность нефти)'!$B$3:$C$10,2,FALSE)-R633)</f>
        <v>0</v>
      </c>
      <c r="O633" s="15">
        <f t="shared" si="3"/>
        <v>0</v>
      </c>
      <c r="P633" s="15">
        <f t="shared" si="4"/>
        <v>0</v>
      </c>
      <c r="Q633" s="15">
        <f t="shared" si="5"/>
        <v>0</v>
      </c>
      <c r="R633" s="15">
        <f t="shared" si="6"/>
        <v>0</v>
      </c>
      <c r="S633" s="15"/>
      <c r="T633" s="15"/>
    </row>
    <row r="634" ht="12.75" customHeight="1">
      <c r="B634" s="12">
        <v>43690.0</v>
      </c>
      <c r="C634" s="19" t="s">
        <v>37</v>
      </c>
      <c r="D634" s="19" t="s">
        <v>58</v>
      </c>
      <c r="E634" s="19">
        <v>0.0</v>
      </c>
      <c r="F634" s="15">
        <v>0.0</v>
      </c>
      <c r="G634" s="20">
        <v>0.0</v>
      </c>
      <c r="H634" s="19">
        <v>0.0</v>
      </c>
      <c r="I634" s="19">
        <v>0.0</v>
      </c>
      <c r="J634" s="15">
        <v>0.0</v>
      </c>
      <c r="K634" s="15">
        <v>0.0</v>
      </c>
      <c r="L634" s="15">
        <f t="shared" si="1"/>
        <v>0</v>
      </c>
      <c r="M634" s="15">
        <f t="shared" si="2"/>
        <v>0</v>
      </c>
      <c r="N634" s="15">
        <f>MAX(0,M634*VLOOKUP(C634,'Таблица (Плотность нефти)'!$B$3:$C$10,2,FALSE)-R634)</f>
        <v>0</v>
      </c>
      <c r="O634" s="15">
        <f t="shared" si="3"/>
        <v>0</v>
      </c>
      <c r="P634" s="15">
        <f t="shared" si="4"/>
        <v>0</v>
      </c>
      <c r="Q634" s="15">
        <f t="shared" si="5"/>
        <v>0</v>
      </c>
      <c r="R634" s="15">
        <f t="shared" si="6"/>
        <v>0</v>
      </c>
      <c r="S634" s="15"/>
      <c r="T634" s="15"/>
    </row>
    <row r="635" ht="12.75" customHeight="1">
      <c r="B635" s="12">
        <v>43690.0</v>
      </c>
      <c r="C635" s="19" t="s">
        <v>37</v>
      </c>
      <c r="D635" s="19" t="s">
        <v>59</v>
      </c>
      <c r="E635" s="19">
        <v>0.0</v>
      </c>
      <c r="F635" s="15">
        <v>0.0</v>
      </c>
      <c r="G635" s="20">
        <v>0.0</v>
      </c>
      <c r="H635" s="19">
        <v>0.0</v>
      </c>
      <c r="I635" s="19">
        <v>0.0</v>
      </c>
      <c r="J635" s="15">
        <v>0.0</v>
      </c>
      <c r="K635" s="15">
        <v>0.0</v>
      </c>
      <c r="L635" s="15">
        <f t="shared" si="1"/>
        <v>0</v>
      </c>
      <c r="M635" s="15">
        <f t="shared" si="2"/>
        <v>0</v>
      </c>
      <c r="N635" s="15">
        <f>MAX(0,M635*VLOOKUP(C635,'Таблица (Плотность нефти)'!$B$3:$C$10,2,FALSE)-R635)</f>
        <v>0</v>
      </c>
      <c r="O635" s="15">
        <f t="shared" si="3"/>
        <v>0</v>
      </c>
      <c r="P635" s="15">
        <f t="shared" si="4"/>
        <v>0</v>
      </c>
      <c r="Q635" s="15">
        <f t="shared" si="5"/>
        <v>0</v>
      </c>
      <c r="R635" s="15">
        <f t="shared" si="6"/>
        <v>0</v>
      </c>
      <c r="S635" s="15"/>
      <c r="T635" s="15"/>
    </row>
    <row r="636" ht="12.75" customHeight="1">
      <c r="B636" s="12">
        <v>43690.0</v>
      </c>
      <c r="C636" s="19" t="s">
        <v>37</v>
      </c>
      <c r="D636" s="19" t="s">
        <v>60</v>
      </c>
      <c r="E636" s="19">
        <v>0.0</v>
      </c>
      <c r="F636" s="15">
        <v>0.0</v>
      </c>
      <c r="G636" s="20">
        <v>0.0</v>
      </c>
      <c r="H636" s="19">
        <v>0.0</v>
      </c>
      <c r="I636" s="19">
        <v>0.0</v>
      </c>
      <c r="J636" s="15">
        <v>0.0</v>
      </c>
      <c r="K636" s="15">
        <v>0.0</v>
      </c>
      <c r="L636" s="15">
        <f t="shared" si="1"/>
        <v>0</v>
      </c>
      <c r="M636" s="15">
        <f t="shared" si="2"/>
        <v>0</v>
      </c>
      <c r="N636" s="15">
        <f>MAX(0,M636*VLOOKUP(C636,'Таблица (Плотность нефти)'!$B$3:$C$10,2,FALSE)-R636)</f>
        <v>0</v>
      </c>
      <c r="O636" s="15">
        <f t="shared" si="3"/>
        <v>0</v>
      </c>
      <c r="P636" s="15">
        <f t="shared" si="4"/>
        <v>0</v>
      </c>
      <c r="Q636" s="15">
        <f t="shared" si="5"/>
        <v>0</v>
      </c>
      <c r="R636" s="15">
        <f t="shared" si="6"/>
        <v>0</v>
      </c>
      <c r="S636" s="15"/>
      <c r="T636" s="15"/>
    </row>
    <row r="637" ht="12.75" customHeight="1">
      <c r="B637" s="12">
        <v>43690.0</v>
      </c>
      <c r="C637" s="19" t="s">
        <v>37</v>
      </c>
      <c r="D637" s="19" t="s">
        <v>61</v>
      </c>
      <c r="E637" s="19">
        <v>0.0</v>
      </c>
      <c r="F637" s="15">
        <v>0.0</v>
      </c>
      <c r="G637" s="20">
        <v>0.0</v>
      </c>
      <c r="H637" s="19">
        <v>0.0</v>
      </c>
      <c r="I637" s="19">
        <v>0.0</v>
      </c>
      <c r="J637" s="15">
        <v>0.0</v>
      </c>
      <c r="K637" s="15">
        <v>0.0</v>
      </c>
      <c r="L637" s="15">
        <f t="shared" si="1"/>
        <v>0</v>
      </c>
      <c r="M637" s="15">
        <f t="shared" si="2"/>
        <v>0</v>
      </c>
      <c r="N637" s="15">
        <f>MAX(0,M637*VLOOKUP(C637,'Таблица (Плотность нефти)'!$B$3:$C$10,2,FALSE)-R637)</f>
        <v>0</v>
      </c>
      <c r="O637" s="15">
        <f t="shared" si="3"/>
        <v>0</v>
      </c>
      <c r="P637" s="15">
        <f t="shared" si="4"/>
        <v>0</v>
      </c>
      <c r="Q637" s="15">
        <f t="shared" si="5"/>
        <v>0</v>
      </c>
      <c r="R637" s="15">
        <f t="shared" si="6"/>
        <v>0</v>
      </c>
      <c r="S637" s="15"/>
      <c r="T637" s="15"/>
    </row>
    <row r="638" ht="12.75" customHeight="1">
      <c r="B638" s="12">
        <v>43690.0</v>
      </c>
      <c r="C638" s="19" t="s">
        <v>38</v>
      </c>
      <c r="D638" s="19" t="s">
        <v>62</v>
      </c>
      <c r="E638" s="19">
        <v>0.0</v>
      </c>
      <c r="F638" s="15">
        <v>0.0</v>
      </c>
      <c r="G638" s="20">
        <v>0.0</v>
      </c>
      <c r="H638" s="19">
        <v>0.0</v>
      </c>
      <c r="I638" s="19">
        <v>0.0</v>
      </c>
      <c r="J638" s="15">
        <v>0.0</v>
      </c>
      <c r="K638" s="15">
        <v>0.0</v>
      </c>
      <c r="L638" s="15">
        <f t="shared" si="1"/>
        <v>0</v>
      </c>
      <c r="M638" s="15">
        <f t="shared" si="2"/>
        <v>0</v>
      </c>
      <c r="N638" s="15">
        <f>MAX(0,M638*VLOOKUP(C638,'Таблица (Плотность нефти)'!$B$3:$C$10,2,FALSE)-R638)</f>
        <v>0</v>
      </c>
      <c r="O638" s="15">
        <f t="shared" si="3"/>
        <v>0</v>
      </c>
      <c r="P638" s="15">
        <f t="shared" si="4"/>
        <v>0</v>
      </c>
      <c r="Q638" s="15">
        <f t="shared" si="5"/>
        <v>0</v>
      </c>
      <c r="R638" s="15">
        <f t="shared" si="6"/>
        <v>0</v>
      </c>
      <c r="S638" s="15"/>
      <c r="T638" s="15"/>
    </row>
    <row r="639" ht="12.75" customHeight="1">
      <c r="B639" s="12">
        <v>43690.0</v>
      </c>
      <c r="C639" s="19" t="s">
        <v>38</v>
      </c>
      <c r="D639" s="19" t="s">
        <v>63</v>
      </c>
      <c r="E639" s="19">
        <v>0.0</v>
      </c>
      <c r="F639" s="15">
        <v>0.0</v>
      </c>
      <c r="G639" s="20">
        <v>0.0</v>
      </c>
      <c r="H639" s="19">
        <v>0.0</v>
      </c>
      <c r="I639" s="19">
        <v>0.0</v>
      </c>
      <c r="J639" s="15">
        <v>0.0</v>
      </c>
      <c r="K639" s="15">
        <v>0.0</v>
      </c>
      <c r="L639" s="15">
        <f t="shared" si="1"/>
        <v>0</v>
      </c>
      <c r="M639" s="15">
        <f t="shared" si="2"/>
        <v>0</v>
      </c>
      <c r="N639" s="15">
        <f>MAX(0,M639*VLOOKUP(C639,'Таблица (Плотность нефти)'!$B$3:$C$10,2,FALSE)-R639)</f>
        <v>0</v>
      </c>
      <c r="O639" s="15">
        <f t="shared" si="3"/>
        <v>0</v>
      </c>
      <c r="P639" s="15">
        <f t="shared" si="4"/>
        <v>0</v>
      </c>
      <c r="Q639" s="15">
        <f t="shared" si="5"/>
        <v>0</v>
      </c>
      <c r="R639" s="15">
        <f t="shared" si="6"/>
        <v>0</v>
      </c>
      <c r="S639" s="15"/>
      <c r="T639" s="15"/>
    </row>
    <row r="640" ht="12.75" customHeight="1">
      <c r="B640" s="12">
        <v>43690.0</v>
      </c>
      <c r="C640" s="19" t="s">
        <v>38</v>
      </c>
      <c r="D640" s="19" t="s">
        <v>64</v>
      </c>
      <c r="E640" s="19">
        <v>0.0</v>
      </c>
      <c r="F640" s="15">
        <v>0.0</v>
      </c>
      <c r="G640" s="20">
        <v>0.0</v>
      </c>
      <c r="H640" s="19">
        <v>0.0</v>
      </c>
      <c r="I640" s="19">
        <v>0.0</v>
      </c>
      <c r="J640" s="15">
        <v>0.0</v>
      </c>
      <c r="K640" s="15">
        <v>0.0</v>
      </c>
      <c r="L640" s="15">
        <f t="shared" si="1"/>
        <v>0</v>
      </c>
      <c r="M640" s="15">
        <f t="shared" si="2"/>
        <v>0</v>
      </c>
      <c r="N640" s="15">
        <f>MAX(0,M640*VLOOKUP(C640,'Таблица (Плотность нефти)'!$B$3:$C$10,2,FALSE)-R640)</f>
        <v>0</v>
      </c>
      <c r="O640" s="15">
        <f t="shared" si="3"/>
        <v>0</v>
      </c>
      <c r="P640" s="15">
        <f t="shared" si="4"/>
        <v>0</v>
      </c>
      <c r="Q640" s="15">
        <f t="shared" si="5"/>
        <v>0</v>
      </c>
      <c r="R640" s="15">
        <f t="shared" si="6"/>
        <v>0</v>
      </c>
      <c r="S640" s="15"/>
      <c r="T640" s="15"/>
    </row>
    <row r="641" ht="12.75" customHeight="1">
      <c r="B641" s="12">
        <v>43690.0</v>
      </c>
      <c r="C641" s="19" t="s">
        <v>39</v>
      </c>
      <c r="D641" s="19" t="s">
        <v>65</v>
      </c>
      <c r="E641" s="19">
        <v>0.0</v>
      </c>
      <c r="F641" s="15">
        <v>0.0</v>
      </c>
      <c r="G641" s="20">
        <v>0.0</v>
      </c>
      <c r="H641" s="19">
        <v>0.0</v>
      </c>
      <c r="I641" s="19">
        <v>0.0</v>
      </c>
      <c r="J641" s="15">
        <v>0.0</v>
      </c>
      <c r="K641" s="15">
        <v>0.0</v>
      </c>
      <c r="L641" s="15">
        <f t="shared" si="1"/>
        <v>0</v>
      </c>
      <c r="M641" s="15">
        <f t="shared" si="2"/>
        <v>0</v>
      </c>
      <c r="N641" s="15">
        <f>MAX(0,M641*VLOOKUP(C641,'Таблица (Плотность нефти)'!$B$3:$C$10,2,FALSE)-R641)</f>
        <v>0</v>
      </c>
      <c r="O641" s="15">
        <f t="shared" si="3"/>
        <v>0</v>
      </c>
      <c r="P641" s="15">
        <f t="shared" si="4"/>
        <v>0</v>
      </c>
      <c r="Q641" s="15">
        <f t="shared" si="5"/>
        <v>0</v>
      </c>
      <c r="R641" s="15">
        <f t="shared" si="6"/>
        <v>0</v>
      </c>
      <c r="S641" s="15"/>
      <c r="T641" s="15"/>
    </row>
    <row r="642" ht="12.75" customHeight="1">
      <c r="B642" s="12">
        <v>43690.0</v>
      </c>
      <c r="C642" s="19" t="s">
        <v>39</v>
      </c>
      <c r="D642" s="19" t="s">
        <v>66</v>
      </c>
      <c r="E642" s="19">
        <v>10.0</v>
      </c>
      <c r="F642" s="15">
        <v>5.99956774738935</v>
      </c>
      <c r="G642" s="20">
        <v>5.8750331245228</v>
      </c>
      <c r="H642" s="19">
        <v>0.0</v>
      </c>
      <c r="I642" s="19">
        <v>0.0</v>
      </c>
      <c r="J642" s="15">
        <v>11.90507773207454</v>
      </c>
      <c r="K642" s="15">
        <v>11.085656949554489</v>
      </c>
      <c r="L642" s="15">
        <f t="shared" si="1"/>
        <v>14.39896259</v>
      </c>
      <c r="M642" s="15">
        <f t="shared" si="2"/>
        <v>13.55301877</v>
      </c>
      <c r="N642" s="15">
        <f>MAX(0,M642*VLOOKUP(C642,'Таблица (Плотность нефти)'!$B$3:$C$10,2,FALSE)-R642)</f>
        <v>10.89662709</v>
      </c>
      <c r="O642" s="15">
        <f t="shared" si="3"/>
        <v>11.74257091</v>
      </c>
      <c r="P642" s="15">
        <f t="shared" si="4"/>
        <v>90.55939544</v>
      </c>
      <c r="Q642" s="15">
        <f t="shared" si="5"/>
        <v>0</v>
      </c>
      <c r="R642" s="15">
        <f t="shared" si="6"/>
        <v>0</v>
      </c>
      <c r="S642" s="15"/>
      <c r="T642" s="15"/>
    </row>
    <row r="643" ht="12.75" customHeight="1">
      <c r="B643" s="12">
        <v>43690.0</v>
      </c>
      <c r="C643" s="19" t="s">
        <v>39</v>
      </c>
      <c r="D643" s="19" t="s">
        <v>67</v>
      </c>
      <c r="E643" s="19">
        <v>12.0</v>
      </c>
      <c r="F643" s="15">
        <v>5.861611849865294</v>
      </c>
      <c r="G643" s="20">
        <v>5.680358942774127</v>
      </c>
      <c r="H643" s="19">
        <v>0.0</v>
      </c>
      <c r="I643" s="19">
        <v>0.0</v>
      </c>
      <c r="J643" s="15">
        <v>7.632130504046592</v>
      </c>
      <c r="K643" s="15">
        <v>7.136218784698468</v>
      </c>
      <c r="L643" s="15">
        <f t="shared" si="1"/>
        <v>11.7232237</v>
      </c>
      <c r="M643" s="15">
        <f t="shared" si="2"/>
        <v>11.05730251</v>
      </c>
      <c r="N643" s="15">
        <f>MAX(0,M643*VLOOKUP(C643,'Таблица (Плотность нефти)'!$B$3:$C$10,2,FALSE)-R643)</f>
        <v>8.890071221</v>
      </c>
      <c r="O643" s="15">
        <f t="shared" si="3"/>
        <v>9.555992407</v>
      </c>
      <c r="P643" s="15">
        <f t="shared" si="4"/>
        <v>73.73087081</v>
      </c>
      <c r="Q643" s="15">
        <f t="shared" si="5"/>
        <v>0</v>
      </c>
      <c r="R643" s="15">
        <f t="shared" si="6"/>
        <v>0</v>
      </c>
      <c r="S643" s="15"/>
      <c r="T643" s="15"/>
    </row>
    <row r="644" ht="12.75" customHeight="1">
      <c r="B644" s="12">
        <v>43690.0</v>
      </c>
      <c r="C644" s="19" t="s">
        <v>39</v>
      </c>
      <c r="D644" s="19" t="s">
        <v>68</v>
      </c>
      <c r="E644" s="19">
        <v>12.0</v>
      </c>
      <c r="F644" s="15">
        <v>15.751065678483828</v>
      </c>
      <c r="G644" s="20">
        <v>4.998999306653811</v>
      </c>
      <c r="H644" s="19">
        <v>0.0</v>
      </c>
      <c r="I644" s="19">
        <v>0.0</v>
      </c>
      <c r="J644" s="15">
        <v>25.63594713024414</v>
      </c>
      <c r="K644" s="15">
        <v>24.139851110349937</v>
      </c>
      <c r="L644" s="15">
        <f t="shared" si="1"/>
        <v>31.50213136</v>
      </c>
      <c r="M644" s="15">
        <f t="shared" si="2"/>
        <v>29.92734003</v>
      </c>
      <c r="N644" s="15">
        <f>MAX(0,M644*VLOOKUP(C644,'Таблица (Плотность нефти)'!$B$3:$C$10,2,FALSE)-R644)</f>
        <v>24.06158138</v>
      </c>
      <c r="O644" s="15">
        <f t="shared" si="3"/>
        <v>25.63637271</v>
      </c>
      <c r="P644" s="15">
        <f t="shared" si="4"/>
        <v>198.1263547</v>
      </c>
      <c r="Q644" s="15">
        <f t="shared" si="5"/>
        <v>0</v>
      </c>
      <c r="R644" s="15">
        <f t="shared" si="6"/>
        <v>0</v>
      </c>
      <c r="S644" s="15"/>
      <c r="T644" s="15"/>
    </row>
    <row r="645" ht="12.75" customHeight="1">
      <c r="B645" s="12">
        <v>43690.0</v>
      </c>
      <c r="C645" s="19" t="s">
        <v>39</v>
      </c>
      <c r="D645" s="19" t="s">
        <v>69</v>
      </c>
      <c r="E645" s="19">
        <v>14.0</v>
      </c>
      <c r="F645" s="15">
        <v>9.534047865051056</v>
      </c>
      <c r="G645" s="20">
        <v>3.052257489167224</v>
      </c>
      <c r="H645" s="19">
        <v>0.0</v>
      </c>
      <c r="I645" s="19">
        <v>0.0</v>
      </c>
      <c r="J645" s="15">
        <v>13.008009987821076</v>
      </c>
      <c r="K645" s="15">
        <v>12.578976333505567</v>
      </c>
      <c r="L645" s="15">
        <f t="shared" si="1"/>
        <v>16.34408205</v>
      </c>
      <c r="M645" s="15">
        <f t="shared" si="2"/>
        <v>15.84521859</v>
      </c>
      <c r="N645" s="15">
        <f>MAX(0,M645*VLOOKUP(C645,'Таблица (Плотность нефти)'!$B$3:$C$10,2,FALSE)-R645)</f>
        <v>12.73955574</v>
      </c>
      <c r="O645" s="15">
        <f t="shared" si="3"/>
        <v>13.23841921</v>
      </c>
      <c r="P645" s="15">
        <f t="shared" si="4"/>
        <v>102.7928353</v>
      </c>
      <c r="Q645" s="15">
        <f t="shared" si="5"/>
        <v>0</v>
      </c>
      <c r="R645" s="15">
        <f t="shared" si="6"/>
        <v>0</v>
      </c>
      <c r="S645" s="15"/>
      <c r="T645" s="15"/>
    </row>
    <row r="646" ht="12.75" customHeight="1">
      <c r="B646" s="12">
        <v>43690.0</v>
      </c>
      <c r="C646" s="19" t="s">
        <v>39</v>
      </c>
      <c r="D646" s="19" t="s">
        <v>70</v>
      </c>
      <c r="E646" s="19">
        <v>0.0</v>
      </c>
      <c r="F646" s="15">
        <v>0.0</v>
      </c>
      <c r="G646" s="20">
        <v>0.0</v>
      </c>
      <c r="H646" s="19">
        <v>0.0</v>
      </c>
      <c r="I646" s="19">
        <v>0.0</v>
      </c>
      <c r="J646" s="15">
        <v>0.0</v>
      </c>
      <c r="K646" s="15">
        <v>0.0</v>
      </c>
      <c r="L646" s="15">
        <f t="shared" si="1"/>
        <v>0</v>
      </c>
      <c r="M646" s="15">
        <f t="shared" si="2"/>
        <v>0</v>
      </c>
      <c r="N646" s="15">
        <f>MAX(0,M646*VLOOKUP(C646,'Таблица (Плотность нефти)'!$B$3:$C$10,2,FALSE)-R646)</f>
        <v>0</v>
      </c>
      <c r="O646" s="15">
        <f t="shared" si="3"/>
        <v>0</v>
      </c>
      <c r="P646" s="15">
        <f t="shared" si="4"/>
        <v>0</v>
      </c>
      <c r="Q646" s="15">
        <f t="shared" si="5"/>
        <v>0</v>
      </c>
      <c r="R646" s="15">
        <f t="shared" si="6"/>
        <v>0</v>
      </c>
      <c r="S646" s="15"/>
      <c r="T646" s="15"/>
    </row>
    <row r="647" ht="12.75" customHeight="1">
      <c r="B647" s="12">
        <v>43690.0</v>
      </c>
      <c r="C647" s="19" t="s">
        <v>39</v>
      </c>
      <c r="D647" s="19" t="s">
        <v>71</v>
      </c>
      <c r="E647" s="19">
        <v>11.0</v>
      </c>
      <c r="F647" s="15">
        <v>4.126223698363764</v>
      </c>
      <c r="G647" s="20">
        <v>3.8309542161618517</v>
      </c>
      <c r="H647" s="19">
        <v>0.0</v>
      </c>
      <c r="I647" s="19">
        <v>0.0</v>
      </c>
      <c r="J647" s="15">
        <v>9.97147857457258</v>
      </c>
      <c r="K647" s="15">
        <v>9.53960891166075</v>
      </c>
      <c r="L647" s="15">
        <f t="shared" si="1"/>
        <v>9.002669887</v>
      </c>
      <c r="M647" s="15">
        <f t="shared" si="2"/>
        <v>8.657781726</v>
      </c>
      <c r="N647" s="15">
        <f>MAX(0,M647*VLOOKUP(C647,'Таблица (Плотность нефти)'!$B$3:$C$10,2,FALSE)-R647)</f>
        <v>6.960856507</v>
      </c>
      <c r="O647" s="15">
        <f t="shared" si="3"/>
        <v>7.305744669</v>
      </c>
      <c r="P647" s="15">
        <f t="shared" si="4"/>
        <v>56.62049172</v>
      </c>
      <c r="Q647" s="15">
        <f t="shared" si="5"/>
        <v>0</v>
      </c>
      <c r="R647" s="15">
        <f t="shared" si="6"/>
        <v>0</v>
      </c>
      <c r="S647" s="15"/>
      <c r="T647" s="15"/>
    </row>
    <row r="648" ht="12.75" customHeight="1">
      <c r="B648" s="12">
        <v>43690.0</v>
      </c>
      <c r="C648" s="19" t="s">
        <v>39</v>
      </c>
      <c r="D648" s="19" t="s">
        <v>72</v>
      </c>
      <c r="E648" s="19">
        <v>0.0</v>
      </c>
      <c r="F648" s="15">
        <v>0.0</v>
      </c>
      <c r="G648" s="20">
        <v>0.0</v>
      </c>
      <c r="H648" s="19">
        <v>0.0</v>
      </c>
      <c r="I648" s="19">
        <v>0.0</v>
      </c>
      <c r="J648" s="15">
        <v>0.0</v>
      </c>
      <c r="K648" s="15">
        <v>0.0</v>
      </c>
      <c r="L648" s="15">
        <f t="shared" si="1"/>
        <v>0</v>
      </c>
      <c r="M648" s="15">
        <f t="shared" si="2"/>
        <v>0</v>
      </c>
      <c r="N648" s="15">
        <f>MAX(0,M648*VLOOKUP(C648,'Таблица (Плотность нефти)'!$B$3:$C$10,2,FALSE)-R648)</f>
        <v>0</v>
      </c>
      <c r="O648" s="15">
        <f t="shared" si="3"/>
        <v>0</v>
      </c>
      <c r="P648" s="15">
        <f t="shared" si="4"/>
        <v>0</v>
      </c>
      <c r="Q648" s="15">
        <f t="shared" si="5"/>
        <v>0</v>
      </c>
      <c r="R648" s="15">
        <f t="shared" si="6"/>
        <v>0</v>
      </c>
      <c r="S648" s="15"/>
      <c r="T648" s="15"/>
    </row>
    <row r="649" ht="12.75" customHeight="1">
      <c r="B649" s="12">
        <v>43690.0</v>
      </c>
      <c r="C649" s="19" t="s">
        <v>39</v>
      </c>
      <c r="D649" s="19" t="s">
        <v>73</v>
      </c>
      <c r="E649" s="19">
        <v>0.0</v>
      </c>
      <c r="F649" s="15">
        <v>0.0</v>
      </c>
      <c r="G649" s="20">
        <v>0.0</v>
      </c>
      <c r="H649" s="19">
        <v>0.0</v>
      </c>
      <c r="I649" s="19">
        <v>0.0</v>
      </c>
      <c r="J649" s="15">
        <v>0.0</v>
      </c>
      <c r="K649" s="15">
        <v>0.0</v>
      </c>
      <c r="L649" s="15">
        <f t="shared" si="1"/>
        <v>0</v>
      </c>
      <c r="M649" s="15">
        <f t="shared" si="2"/>
        <v>0</v>
      </c>
      <c r="N649" s="15">
        <f>MAX(0,M649*VLOOKUP(C649,'Таблица (Плотность нефти)'!$B$3:$C$10,2,FALSE)-R649)</f>
        <v>0</v>
      </c>
      <c r="O649" s="15">
        <f t="shared" si="3"/>
        <v>0</v>
      </c>
      <c r="P649" s="15">
        <f t="shared" si="4"/>
        <v>0</v>
      </c>
      <c r="Q649" s="15">
        <f t="shared" si="5"/>
        <v>0</v>
      </c>
      <c r="R649" s="15">
        <f t="shared" si="6"/>
        <v>0</v>
      </c>
      <c r="S649" s="15"/>
      <c r="T649" s="15"/>
    </row>
    <row r="650" ht="12.75" customHeight="1">
      <c r="B650" s="12">
        <v>43690.0</v>
      </c>
      <c r="C650" s="19" t="s">
        <v>39</v>
      </c>
      <c r="D650" s="19" t="s">
        <v>74</v>
      </c>
      <c r="E650" s="19">
        <v>0.0</v>
      </c>
      <c r="F650" s="15">
        <v>0.0</v>
      </c>
      <c r="G650" s="20">
        <v>0.0</v>
      </c>
      <c r="H650" s="19">
        <v>0.0</v>
      </c>
      <c r="I650" s="19">
        <v>0.0</v>
      </c>
      <c r="J650" s="15">
        <v>0.2891999682749105</v>
      </c>
      <c r="K650" s="15">
        <v>0.2741245833399486</v>
      </c>
      <c r="L650" s="15">
        <f t="shared" si="1"/>
        <v>0</v>
      </c>
      <c r="M650" s="15">
        <f t="shared" si="2"/>
        <v>0</v>
      </c>
      <c r="N650" s="15">
        <f>MAX(0,M650*VLOOKUP(C650,'Таблица (Плотность нефти)'!$B$3:$C$10,2,FALSE)-R650)</f>
        <v>0</v>
      </c>
      <c r="O650" s="15">
        <f t="shared" si="3"/>
        <v>0</v>
      </c>
      <c r="P650" s="15">
        <f t="shared" si="4"/>
        <v>0</v>
      </c>
      <c r="Q650" s="15">
        <f t="shared" si="5"/>
        <v>0</v>
      </c>
      <c r="R650" s="15">
        <f t="shared" si="6"/>
        <v>0</v>
      </c>
      <c r="S650" s="15"/>
      <c r="T650" s="15"/>
    </row>
    <row r="651" ht="12.75" customHeight="1">
      <c r="B651" s="12">
        <v>43690.0</v>
      </c>
      <c r="C651" s="19" t="s">
        <v>39</v>
      </c>
      <c r="D651" s="19" t="s">
        <v>75</v>
      </c>
      <c r="E651" s="19">
        <v>0.0</v>
      </c>
      <c r="F651" s="15">
        <v>0.0</v>
      </c>
      <c r="G651" s="20">
        <v>0.0</v>
      </c>
      <c r="H651" s="19">
        <v>0.0</v>
      </c>
      <c r="I651" s="19">
        <v>0.0</v>
      </c>
      <c r="J651" s="15">
        <v>0.0</v>
      </c>
      <c r="K651" s="15">
        <v>0.0</v>
      </c>
      <c r="L651" s="15">
        <f t="shared" si="1"/>
        <v>0</v>
      </c>
      <c r="M651" s="15">
        <f t="shared" si="2"/>
        <v>0</v>
      </c>
      <c r="N651" s="15">
        <f>MAX(0,M651*VLOOKUP(C651,'Таблица (Плотность нефти)'!$B$3:$C$10,2,FALSE)-R651)</f>
        <v>0</v>
      </c>
      <c r="O651" s="15">
        <f t="shared" si="3"/>
        <v>0</v>
      </c>
      <c r="P651" s="15">
        <f t="shared" si="4"/>
        <v>0</v>
      </c>
      <c r="Q651" s="15">
        <f t="shared" si="5"/>
        <v>0</v>
      </c>
      <c r="R651" s="15">
        <f t="shared" si="6"/>
        <v>0</v>
      </c>
      <c r="S651" s="15"/>
      <c r="T651" s="15"/>
    </row>
    <row r="652" ht="12.75" customHeight="1">
      <c r="B652" s="12">
        <v>43690.0</v>
      </c>
      <c r="C652" s="19" t="s">
        <v>39</v>
      </c>
      <c r="D652" s="19" t="s">
        <v>76</v>
      </c>
      <c r="E652" s="19">
        <v>0.0</v>
      </c>
      <c r="F652" s="15">
        <v>0.0</v>
      </c>
      <c r="G652" s="20">
        <v>0.0</v>
      </c>
      <c r="H652" s="19">
        <v>0.0</v>
      </c>
      <c r="I652" s="19">
        <v>0.0</v>
      </c>
      <c r="J652" s="15">
        <v>0.0</v>
      </c>
      <c r="K652" s="15">
        <v>0.0</v>
      </c>
      <c r="L652" s="15">
        <f t="shared" si="1"/>
        <v>0</v>
      </c>
      <c r="M652" s="15">
        <f t="shared" si="2"/>
        <v>0</v>
      </c>
      <c r="N652" s="15">
        <f>MAX(0,M652*VLOOKUP(C652,'Таблица (Плотность нефти)'!$B$3:$C$10,2,FALSE)-R652)</f>
        <v>0</v>
      </c>
      <c r="O652" s="15">
        <f t="shared" si="3"/>
        <v>0</v>
      </c>
      <c r="P652" s="15">
        <f t="shared" si="4"/>
        <v>0</v>
      </c>
      <c r="Q652" s="15">
        <f t="shared" si="5"/>
        <v>0</v>
      </c>
      <c r="R652" s="15">
        <f t="shared" si="6"/>
        <v>0</v>
      </c>
      <c r="S652" s="15"/>
      <c r="T652" s="15"/>
    </row>
    <row r="653" ht="12.75" customHeight="1">
      <c r="B653" s="12">
        <v>43690.0</v>
      </c>
      <c r="C653" s="19" t="s">
        <v>39</v>
      </c>
      <c r="D653" s="19" t="s">
        <v>77</v>
      </c>
      <c r="E653" s="19">
        <v>0.0</v>
      </c>
      <c r="F653" s="15">
        <v>0.0</v>
      </c>
      <c r="G653" s="20">
        <v>0.0</v>
      </c>
      <c r="H653" s="19">
        <v>0.0</v>
      </c>
      <c r="I653" s="19">
        <v>0.0</v>
      </c>
      <c r="J653" s="15">
        <v>0.0</v>
      </c>
      <c r="K653" s="15">
        <v>0.0</v>
      </c>
      <c r="L653" s="15">
        <f t="shared" si="1"/>
        <v>0</v>
      </c>
      <c r="M653" s="15">
        <f t="shared" si="2"/>
        <v>0</v>
      </c>
      <c r="N653" s="15">
        <f>MAX(0,M653*VLOOKUP(C653,'Таблица (Плотность нефти)'!$B$3:$C$10,2,FALSE)-R653)</f>
        <v>0</v>
      </c>
      <c r="O653" s="15">
        <f t="shared" si="3"/>
        <v>0</v>
      </c>
      <c r="P653" s="15">
        <f t="shared" si="4"/>
        <v>0</v>
      </c>
      <c r="Q653" s="15">
        <f t="shared" si="5"/>
        <v>0</v>
      </c>
      <c r="R653" s="15">
        <f t="shared" si="6"/>
        <v>0</v>
      </c>
      <c r="S653" s="15"/>
      <c r="T653" s="15"/>
    </row>
    <row r="654" ht="12.75" customHeight="1">
      <c r="B654" s="12">
        <v>43690.0</v>
      </c>
      <c r="C654" s="19" t="s">
        <v>39</v>
      </c>
      <c r="D654" s="19" t="s">
        <v>78</v>
      </c>
      <c r="E654" s="19">
        <v>0.0</v>
      </c>
      <c r="F654" s="15">
        <v>0.0</v>
      </c>
      <c r="G654" s="20">
        <v>0.0</v>
      </c>
      <c r="H654" s="19">
        <v>0.0</v>
      </c>
      <c r="I654" s="19">
        <v>0.0</v>
      </c>
      <c r="J654" s="15">
        <v>0.0</v>
      </c>
      <c r="K654" s="15">
        <v>0.0</v>
      </c>
      <c r="L654" s="15">
        <f t="shared" si="1"/>
        <v>0</v>
      </c>
      <c r="M654" s="15">
        <f t="shared" si="2"/>
        <v>0</v>
      </c>
      <c r="N654" s="15">
        <f>MAX(0,M654*VLOOKUP(C654,'Таблица (Плотность нефти)'!$B$3:$C$10,2,FALSE)-R654)</f>
        <v>0</v>
      </c>
      <c r="O654" s="15">
        <f t="shared" si="3"/>
        <v>0</v>
      </c>
      <c r="P654" s="15">
        <f t="shared" si="4"/>
        <v>0</v>
      </c>
      <c r="Q654" s="15">
        <f t="shared" si="5"/>
        <v>0</v>
      </c>
      <c r="R654" s="15">
        <f t="shared" si="6"/>
        <v>0</v>
      </c>
      <c r="S654" s="15"/>
      <c r="T654" s="15"/>
    </row>
    <row r="655" ht="12.75" customHeight="1">
      <c r="B655" s="12">
        <v>43690.0</v>
      </c>
      <c r="C655" s="19" t="s">
        <v>39</v>
      </c>
      <c r="D655" s="19" t="s">
        <v>79</v>
      </c>
      <c r="E655" s="19">
        <v>0.0</v>
      </c>
      <c r="F655" s="15">
        <v>0.0</v>
      </c>
      <c r="G655" s="20">
        <v>0.0</v>
      </c>
      <c r="H655" s="19">
        <v>0.0</v>
      </c>
      <c r="I655" s="19">
        <v>0.0</v>
      </c>
      <c r="J655" s="15">
        <v>0.0</v>
      </c>
      <c r="K655" s="15">
        <v>0.0</v>
      </c>
      <c r="L655" s="15">
        <f t="shared" si="1"/>
        <v>0</v>
      </c>
      <c r="M655" s="15">
        <f t="shared" si="2"/>
        <v>0</v>
      </c>
      <c r="N655" s="15">
        <f>MAX(0,M655*VLOOKUP(C655,'Таблица (Плотность нефти)'!$B$3:$C$10,2,FALSE)-R655)</f>
        <v>0</v>
      </c>
      <c r="O655" s="15">
        <f t="shared" si="3"/>
        <v>0</v>
      </c>
      <c r="P655" s="15">
        <f t="shared" si="4"/>
        <v>0</v>
      </c>
      <c r="Q655" s="15">
        <f t="shared" si="5"/>
        <v>0</v>
      </c>
      <c r="R655" s="15">
        <f t="shared" si="6"/>
        <v>0</v>
      </c>
      <c r="S655" s="15"/>
      <c r="T655" s="15"/>
    </row>
    <row r="656" ht="12.75" customHeight="1">
      <c r="B656" s="12">
        <v>43690.0</v>
      </c>
      <c r="C656" s="19" t="s">
        <v>39</v>
      </c>
      <c r="D656" s="19" t="s">
        <v>80</v>
      </c>
      <c r="E656" s="19">
        <v>0.0</v>
      </c>
      <c r="F656" s="15">
        <v>0.0</v>
      </c>
      <c r="G656" s="20">
        <v>0.0</v>
      </c>
      <c r="H656" s="19">
        <v>0.0</v>
      </c>
      <c r="I656" s="19">
        <v>0.0</v>
      </c>
      <c r="J656" s="15">
        <v>0.0</v>
      </c>
      <c r="K656" s="15">
        <v>0.0</v>
      </c>
      <c r="L656" s="15">
        <f t="shared" si="1"/>
        <v>0</v>
      </c>
      <c r="M656" s="15">
        <f t="shared" si="2"/>
        <v>0</v>
      </c>
      <c r="N656" s="15">
        <f>MAX(0,M656*VLOOKUP(C656,'Таблица (Плотность нефти)'!$B$3:$C$10,2,FALSE)-R656)</f>
        <v>0</v>
      </c>
      <c r="O656" s="15">
        <f t="shared" si="3"/>
        <v>0</v>
      </c>
      <c r="P656" s="15">
        <f t="shared" si="4"/>
        <v>0</v>
      </c>
      <c r="Q656" s="15">
        <f t="shared" si="5"/>
        <v>0</v>
      </c>
      <c r="R656" s="15">
        <f t="shared" si="6"/>
        <v>0</v>
      </c>
      <c r="S656" s="15"/>
      <c r="T656" s="15"/>
    </row>
    <row r="657" ht="12.75" customHeight="1">
      <c r="B657" s="12">
        <v>43690.0</v>
      </c>
      <c r="C657" s="19" t="s">
        <v>39</v>
      </c>
      <c r="D657" s="19" t="s">
        <v>81</v>
      </c>
      <c r="E657" s="19">
        <v>0.0</v>
      </c>
      <c r="F657" s="15">
        <v>0.0</v>
      </c>
      <c r="G657" s="20">
        <v>0.0</v>
      </c>
      <c r="H657" s="19">
        <v>0.0</v>
      </c>
      <c r="I657" s="19">
        <v>0.0</v>
      </c>
      <c r="J657" s="15">
        <v>0.0</v>
      </c>
      <c r="K657" s="15">
        <v>0.0</v>
      </c>
      <c r="L657" s="15">
        <f t="shared" si="1"/>
        <v>0</v>
      </c>
      <c r="M657" s="15">
        <f t="shared" si="2"/>
        <v>0</v>
      </c>
      <c r="N657" s="15">
        <f>MAX(0,M657*VLOOKUP(C657,'Таблица (Плотность нефти)'!$B$3:$C$10,2,FALSE)-R657)</f>
        <v>0</v>
      </c>
      <c r="O657" s="15">
        <f t="shared" si="3"/>
        <v>0</v>
      </c>
      <c r="P657" s="15">
        <f t="shared" si="4"/>
        <v>0</v>
      </c>
      <c r="Q657" s="15">
        <f t="shared" si="5"/>
        <v>0</v>
      </c>
      <c r="R657" s="15">
        <f t="shared" si="6"/>
        <v>0</v>
      </c>
      <c r="S657" s="15"/>
      <c r="T657" s="15"/>
    </row>
    <row r="658" ht="12.75" customHeight="1">
      <c r="B658" s="12">
        <v>43690.0</v>
      </c>
      <c r="C658" s="19" t="s">
        <v>39</v>
      </c>
      <c r="D658" s="19" t="s">
        <v>82</v>
      </c>
      <c r="E658" s="19">
        <v>10.0</v>
      </c>
      <c r="F658" s="15">
        <v>3.003087448761048</v>
      </c>
      <c r="G658" s="20">
        <v>3.344268761790213</v>
      </c>
      <c r="H658" s="19">
        <v>0.0</v>
      </c>
      <c r="I658" s="19">
        <v>0.0</v>
      </c>
      <c r="J658" s="15">
        <v>5.86966420643426</v>
      </c>
      <c r="K658" s="15">
        <v>5.666430310723931</v>
      </c>
      <c r="L658" s="15">
        <f t="shared" si="1"/>
        <v>7.207409877</v>
      </c>
      <c r="M658" s="15">
        <f t="shared" si="2"/>
        <v>6.96637472</v>
      </c>
      <c r="N658" s="15">
        <f>MAX(0,M658*VLOOKUP(C658,'Таблица (Плотность нефти)'!$B$3:$C$10,2,FALSE)-R658)</f>
        <v>5.600965275</v>
      </c>
      <c r="O658" s="15">
        <f t="shared" si="3"/>
        <v>5.842000432</v>
      </c>
      <c r="P658" s="15">
        <f t="shared" si="4"/>
        <v>45.32956294</v>
      </c>
      <c r="Q658" s="15">
        <f t="shared" si="5"/>
        <v>0</v>
      </c>
      <c r="R658" s="15">
        <f t="shared" si="6"/>
        <v>0</v>
      </c>
      <c r="S658" s="15"/>
      <c r="T658" s="15"/>
    </row>
    <row r="659" ht="12.75" customHeight="1">
      <c r="B659" s="12">
        <v>43690.0</v>
      </c>
      <c r="C659" s="19" t="s">
        <v>39</v>
      </c>
      <c r="D659" s="19" t="s">
        <v>83</v>
      </c>
      <c r="E659" s="19">
        <v>24.0</v>
      </c>
      <c r="F659" s="15">
        <v>37.23758060328646</v>
      </c>
      <c r="G659" s="20">
        <v>2.760246216544233</v>
      </c>
      <c r="H659" s="19">
        <v>0.0</v>
      </c>
      <c r="I659" s="19">
        <v>0.0</v>
      </c>
      <c r="J659" s="15">
        <v>33.73391927407299</v>
      </c>
      <c r="K659" s="15">
        <v>32.72318573922195</v>
      </c>
      <c r="L659" s="15">
        <f t="shared" si="1"/>
        <v>37.2375806</v>
      </c>
      <c r="M659" s="15">
        <f t="shared" si="2"/>
        <v>36.20973169</v>
      </c>
      <c r="N659" s="15">
        <f>MAX(0,M659*VLOOKUP(C659,'Таблица (Плотность нефти)'!$B$3:$C$10,2,FALSE)-R659)</f>
        <v>29.11262428</v>
      </c>
      <c r="O659" s="15">
        <f t="shared" si="3"/>
        <v>30.14047319</v>
      </c>
      <c r="P659" s="15">
        <f t="shared" si="4"/>
        <v>234.1983157</v>
      </c>
      <c r="Q659" s="15">
        <f t="shared" si="5"/>
        <v>0</v>
      </c>
      <c r="R659" s="15">
        <f t="shared" si="6"/>
        <v>0</v>
      </c>
      <c r="S659" s="15"/>
      <c r="T659" s="15"/>
    </row>
    <row r="660" ht="12.75" customHeight="1">
      <c r="B660" s="12">
        <v>43690.0</v>
      </c>
      <c r="C660" s="19" t="s">
        <v>39</v>
      </c>
      <c r="D660" s="19" t="s">
        <v>84</v>
      </c>
      <c r="E660" s="19">
        <v>0.0</v>
      </c>
      <c r="F660" s="15">
        <v>0.0</v>
      </c>
      <c r="G660" s="20">
        <v>0.0</v>
      </c>
      <c r="H660" s="19">
        <v>0.0</v>
      </c>
      <c r="I660" s="19">
        <v>0.0</v>
      </c>
      <c r="J660" s="15">
        <v>0.0</v>
      </c>
      <c r="K660" s="15">
        <v>0.0</v>
      </c>
      <c r="L660" s="15">
        <f t="shared" si="1"/>
        <v>0</v>
      </c>
      <c r="M660" s="15">
        <f t="shared" si="2"/>
        <v>0</v>
      </c>
      <c r="N660" s="15">
        <f>MAX(0,M660*VLOOKUP(C660,'Таблица (Плотность нефти)'!$B$3:$C$10,2,FALSE)-R660)</f>
        <v>0</v>
      </c>
      <c r="O660" s="15">
        <f t="shared" si="3"/>
        <v>0</v>
      </c>
      <c r="P660" s="15">
        <f t="shared" si="4"/>
        <v>0</v>
      </c>
      <c r="Q660" s="15">
        <f t="shared" si="5"/>
        <v>0</v>
      </c>
      <c r="R660" s="15">
        <f t="shared" si="6"/>
        <v>0</v>
      </c>
      <c r="S660" s="15"/>
      <c r="T660" s="15"/>
    </row>
    <row r="661" ht="12.75" customHeight="1">
      <c r="B661" s="12">
        <v>43690.0</v>
      </c>
      <c r="C661" s="19" t="s">
        <v>39</v>
      </c>
      <c r="D661" s="19" t="s">
        <v>85</v>
      </c>
      <c r="E661" s="19">
        <v>8.0</v>
      </c>
      <c r="F661" s="15">
        <v>2.411299065537786</v>
      </c>
      <c r="G661" s="20">
        <v>0.8999999999999999</v>
      </c>
      <c r="H661" s="19">
        <v>0.0</v>
      </c>
      <c r="I661" s="19">
        <v>0.0</v>
      </c>
      <c r="J661" s="15">
        <v>5.940641835108463</v>
      </c>
      <c r="K661" s="15">
        <v>5.874287696035513</v>
      </c>
      <c r="L661" s="15">
        <f t="shared" si="1"/>
        <v>7.233897197</v>
      </c>
      <c r="M661" s="15">
        <f t="shared" si="2"/>
        <v>7.168792122</v>
      </c>
      <c r="N661" s="15">
        <f>MAX(0,M661*VLOOKUP(C661,'Таблица (Плотность нефти)'!$B$3:$C$10,2,FALSE)-R661)</f>
        <v>5.763708866</v>
      </c>
      <c r="O661" s="15">
        <f t="shared" si="3"/>
        <v>5.828813941</v>
      </c>
      <c r="P661" s="15">
        <f t="shared" si="4"/>
        <v>45.49614964</v>
      </c>
      <c r="Q661" s="15">
        <f t="shared" si="5"/>
        <v>0</v>
      </c>
      <c r="R661" s="15">
        <f t="shared" si="6"/>
        <v>0</v>
      </c>
      <c r="S661" s="15"/>
      <c r="T661" s="15"/>
    </row>
    <row r="662" ht="12.75" customHeight="1">
      <c r="B662" s="12">
        <v>43690.0</v>
      </c>
      <c r="C662" s="19" t="s">
        <v>39</v>
      </c>
      <c r="D662" s="19" t="s">
        <v>86</v>
      </c>
      <c r="E662" s="19">
        <v>22.0</v>
      </c>
      <c r="F662" s="15">
        <v>27.453339651383875</v>
      </c>
      <c r="G662" s="20">
        <v>3.6362800344131974</v>
      </c>
      <c r="H662" s="19">
        <v>0.0</v>
      </c>
      <c r="I662" s="19">
        <v>0.0</v>
      </c>
      <c r="J662" s="15">
        <v>25.50469722894551</v>
      </c>
      <c r="K662" s="15">
        <v>24.44101068786525</v>
      </c>
      <c r="L662" s="15">
        <f t="shared" si="1"/>
        <v>29.9490978</v>
      </c>
      <c r="M662" s="15">
        <f t="shared" si="2"/>
        <v>28.86006474</v>
      </c>
      <c r="N662" s="15">
        <f>MAX(0,M662*VLOOKUP(C662,'Таблица (Плотность нефти)'!$B$3:$C$10,2,FALSE)-R662)</f>
        <v>23.20349205</v>
      </c>
      <c r="O662" s="15">
        <f t="shared" si="3"/>
        <v>24.29252511</v>
      </c>
      <c r="P662" s="15">
        <f t="shared" si="4"/>
        <v>188.3588608</v>
      </c>
      <c r="Q662" s="15">
        <f t="shared" si="5"/>
        <v>0</v>
      </c>
      <c r="R662" s="15">
        <f t="shared" si="6"/>
        <v>0</v>
      </c>
      <c r="S662" s="15"/>
      <c r="T662" s="15"/>
    </row>
    <row r="663" ht="12.75" customHeight="1">
      <c r="B663" s="12">
        <v>43690.0</v>
      </c>
      <c r="C663" s="19" t="s">
        <v>41</v>
      </c>
      <c r="D663" s="19" t="s">
        <v>87</v>
      </c>
      <c r="E663" s="19">
        <v>0.0</v>
      </c>
      <c r="F663" s="15">
        <v>0.0</v>
      </c>
      <c r="G663" s="20">
        <v>0.0</v>
      </c>
      <c r="H663" s="19">
        <v>0.0</v>
      </c>
      <c r="I663" s="19">
        <v>0.0</v>
      </c>
      <c r="J663" s="15">
        <v>0.0</v>
      </c>
      <c r="K663" s="15">
        <v>0.0</v>
      </c>
      <c r="L663" s="15">
        <f t="shared" si="1"/>
        <v>0</v>
      </c>
      <c r="M663" s="15">
        <f t="shared" si="2"/>
        <v>0</v>
      </c>
      <c r="N663" s="15">
        <f>MAX(0,M663*VLOOKUP(C663,'Таблица (Плотность нефти)'!$B$3:$C$10,2,FALSE)-R663)</f>
        <v>0</v>
      </c>
      <c r="O663" s="15">
        <f t="shared" si="3"/>
        <v>0</v>
      </c>
      <c r="P663" s="15">
        <f t="shared" si="4"/>
        <v>0</v>
      </c>
      <c r="Q663" s="15">
        <f t="shared" si="5"/>
        <v>0</v>
      </c>
      <c r="R663" s="15">
        <f t="shared" si="6"/>
        <v>0</v>
      </c>
      <c r="S663" s="15"/>
      <c r="T663" s="15"/>
    </row>
    <row r="664" ht="12.75" customHeight="1">
      <c r="B664" s="12">
        <v>43690.0</v>
      </c>
      <c r="C664" s="19" t="s">
        <v>41</v>
      </c>
      <c r="D664" s="19" t="s">
        <v>88</v>
      </c>
      <c r="E664" s="19">
        <v>24.0</v>
      </c>
      <c r="F664" s="15">
        <v>109.39578224550898</v>
      </c>
      <c r="G664" s="20">
        <v>0.03</v>
      </c>
      <c r="H664" s="19">
        <v>0.0</v>
      </c>
      <c r="I664" s="19">
        <v>0.0</v>
      </c>
      <c r="J664" s="15">
        <v>92.16905748030679</v>
      </c>
      <c r="K664" s="15">
        <v>90.10614002665687</v>
      </c>
      <c r="L664" s="15">
        <f t="shared" si="1"/>
        <v>109.3957822</v>
      </c>
      <c r="M664" s="15">
        <f t="shared" si="2"/>
        <v>109.3629635</v>
      </c>
      <c r="N664" s="15">
        <f>MAX(0,M664*VLOOKUP(C664,'Таблица (Плотность нефти)'!$B$3:$C$10,2,FALSE)-R664)</f>
        <v>91.31807453</v>
      </c>
      <c r="O664" s="15">
        <f t="shared" si="3"/>
        <v>91.35089327</v>
      </c>
      <c r="P664" s="15">
        <f t="shared" si="4"/>
        <v>688.0228933</v>
      </c>
      <c r="Q664" s="15">
        <f t="shared" si="5"/>
        <v>0</v>
      </c>
      <c r="R664" s="15">
        <f t="shared" si="6"/>
        <v>0</v>
      </c>
      <c r="S664" s="15"/>
      <c r="T664" s="15"/>
    </row>
    <row r="665" ht="12.75" customHeight="1">
      <c r="B665" s="12">
        <v>43690.0</v>
      </c>
      <c r="C665" s="25" t="s">
        <v>41</v>
      </c>
      <c r="D665" s="25" t="s">
        <v>89</v>
      </c>
      <c r="E665" s="25">
        <v>0.0</v>
      </c>
      <c r="F665" s="26">
        <v>0.0</v>
      </c>
      <c r="G665" s="32">
        <v>90.0</v>
      </c>
      <c r="H665" s="25">
        <v>0.0</v>
      </c>
      <c r="I665" s="25">
        <v>0.0</v>
      </c>
      <c r="J665" s="26">
        <v>0.0</v>
      </c>
      <c r="K665" s="26">
        <v>0.0</v>
      </c>
      <c r="L665" s="26">
        <f t="shared" si="1"/>
        <v>0</v>
      </c>
      <c r="M665" s="26">
        <f t="shared" si="2"/>
        <v>0</v>
      </c>
      <c r="N665" s="26">
        <f>MAX(0,M665*VLOOKUP(C665,'Таблица (Плотность нефти)'!$B$3:$C$10,2,FALSE)-R665)</f>
        <v>0</v>
      </c>
      <c r="O665" s="26">
        <f t="shared" si="3"/>
        <v>0</v>
      </c>
      <c r="P665" s="26">
        <f t="shared" si="4"/>
        <v>0</v>
      </c>
      <c r="Q665" s="26">
        <f t="shared" si="5"/>
        <v>0</v>
      </c>
      <c r="R665" s="26">
        <f t="shared" si="6"/>
        <v>0</v>
      </c>
      <c r="S665" s="26"/>
      <c r="T665" s="26"/>
    </row>
    <row r="666" ht="12.75" customHeight="1">
      <c r="B666" s="3">
        <v>43691.0</v>
      </c>
      <c r="C666" s="5" t="s">
        <v>31</v>
      </c>
      <c r="D666" s="5" t="s">
        <v>33</v>
      </c>
      <c r="E666" s="5">
        <v>0.0</v>
      </c>
      <c r="F666" s="7">
        <v>0.0</v>
      </c>
      <c r="G666" s="8">
        <v>0.0</v>
      </c>
      <c r="H666" s="5">
        <v>0.0</v>
      </c>
      <c r="I666" s="5">
        <v>0.0</v>
      </c>
      <c r="J666" s="7">
        <v>0.0</v>
      </c>
      <c r="K666" s="7">
        <v>0.0</v>
      </c>
      <c r="L666" s="7">
        <f t="shared" si="1"/>
        <v>0</v>
      </c>
      <c r="M666" s="7">
        <f t="shared" si="2"/>
        <v>0</v>
      </c>
      <c r="N666" s="7">
        <f>MAX(0,M666*VLOOKUP(C666,'Таблица (Плотность нефти)'!$B$3:$C$10,2,FALSE)-R666)</f>
        <v>0</v>
      </c>
      <c r="O666" s="7">
        <f t="shared" si="3"/>
        <v>0</v>
      </c>
      <c r="P666" s="7">
        <f t="shared" si="4"/>
        <v>0</v>
      </c>
      <c r="Q666" s="17">
        <f t="shared" si="5"/>
        <v>0</v>
      </c>
      <c r="R666" s="7">
        <f t="shared" si="6"/>
        <v>0</v>
      </c>
      <c r="S666" s="17"/>
      <c r="T666" s="7"/>
    </row>
    <row r="667" ht="12.75" customHeight="1">
      <c r="B667" s="12">
        <v>43691.0</v>
      </c>
      <c r="C667" s="13" t="s">
        <v>32</v>
      </c>
      <c r="D667" s="13" t="s">
        <v>36</v>
      </c>
      <c r="E667" s="13">
        <v>0.0</v>
      </c>
      <c r="F667" s="14">
        <v>0.0</v>
      </c>
      <c r="G667" s="49">
        <v>0.0</v>
      </c>
      <c r="H667" s="13">
        <v>0.0</v>
      </c>
      <c r="I667" s="13">
        <v>0.0</v>
      </c>
      <c r="J667" s="14">
        <v>0.0</v>
      </c>
      <c r="K667" s="14">
        <v>0.0</v>
      </c>
      <c r="L667" s="14">
        <f t="shared" si="1"/>
        <v>0</v>
      </c>
      <c r="M667" s="14">
        <f t="shared" si="2"/>
        <v>0</v>
      </c>
      <c r="N667" s="14">
        <f>MAX(0,M667*VLOOKUP(C667,'Таблица (Плотность нефти)'!$B$3:$C$10,2,FALSE)-R667)</f>
        <v>0</v>
      </c>
      <c r="O667" s="14">
        <f t="shared" si="3"/>
        <v>0</v>
      </c>
      <c r="P667" s="14">
        <f t="shared" si="4"/>
        <v>0</v>
      </c>
      <c r="Q667" s="23">
        <f t="shared" si="5"/>
        <v>0</v>
      </c>
      <c r="R667" s="14">
        <f t="shared" si="6"/>
        <v>0</v>
      </c>
      <c r="S667" s="23"/>
      <c r="T667" s="14"/>
    </row>
    <row r="668" ht="12.75" customHeight="1">
      <c r="B668" s="12">
        <v>43691.0</v>
      </c>
      <c r="C668" s="13" t="s">
        <v>32</v>
      </c>
      <c r="D668" s="19" t="s">
        <v>40</v>
      </c>
      <c r="E668" s="19">
        <v>24.0</v>
      </c>
      <c r="F668" s="15">
        <v>10.367555953614335</v>
      </c>
      <c r="G668" s="20">
        <v>47.770273963753105</v>
      </c>
      <c r="H668" s="19">
        <v>0.0</v>
      </c>
      <c r="I668" s="19">
        <v>0.0</v>
      </c>
      <c r="J668" s="15">
        <v>10.59683108093695</v>
      </c>
      <c r="K668" s="15">
        <v>5.271610805747679</v>
      </c>
      <c r="L668" s="15">
        <f t="shared" si="1"/>
        <v>10.36755595</v>
      </c>
      <c r="M668" s="15">
        <f t="shared" si="2"/>
        <v>5.414946071</v>
      </c>
      <c r="N668" s="15">
        <f>MAX(0,M668*VLOOKUP(C668,'Таблица (Плотность нефти)'!$B$3:$C$10,2,FALSE)-R668)</f>
        <v>4.109944068</v>
      </c>
      <c r="O668" s="15">
        <f t="shared" si="3"/>
        <v>9.06255395</v>
      </c>
      <c r="P668" s="15">
        <f t="shared" si="4"/>
        <v>65.20466966</v>
      </c>
      <c r="Q668" s="30">
        <f t="shared" si="5"/>
        <v>0</v>
      </c>
      <c r="R668" s="15">
        <f t="shared" si="6"/>
        <v>0</v>
      </c>
      <c r="S668" s="30"/>
      <c r="T668" s="15"/>
    </row>
    <row r="669" ht="12.75" customHeight="1">
      <c r="B669" s="12">
        <v>43691.0</v>
      </c>
      <c r="C669" s="13" t="s">
        <v>32</v>
      </c>
      <c r="D669" s="19" t="s">
        <v>42</v>
      </c>
      <c r="E669" s="19">
        <v>0.0</v>
      </c>
      <c r="F669" s="15">
        <v>0.0</v>
      </c>
      <c r="G669" s="20">
        <v>0.0</v>
      </c>
      <c r="H669" s="19">
        <v>0.0</v>
      </c>
      <c r="I669" s="19">
        <v>0.0</v>
      </c>
      <c r="J669" s="15">
        <v>0.0</v>
      </c>
      <c r="K669" s="15">
        <v>0.0</v>
      </c>
      <c r="L669" s="15">
        <f t="shared" si="1"/>
        <v>0</v>
      </c>
      <c r="M669" s="15">
        <f t="shared" si="2"/>
        <v>0</v>
      </c>
      <c r="N669" s="15">
        <f>MAX(0,M669*VLOOKUP(C669,'Таблица (Плотность нефти)'!$B$3:$C$10,2,FALSE)-R669)</f>
        <v>0</v>
      </c>
      <c r="O669" s="15">
        <f t="shared" si="3"/>
        <v>0</v>
      </c>
      <c r="P669" s="15">
        <f t="shared" si="4"/>
        <v>0</v>
      </c>
      <c r="Q669" s="30">
        <f t="shared" si="5"/>
        <v>0</v>
      </c>
      <c r="R669" s="15">
        <f t="shared" si="6"/>
        <v>0</v>
      </c>
      <c r="S669" s="30"/>
      <c r="T669" s="15"/>
    </row>
    <row r="670" ht="12.75" customHeight="1">
      <c r="B670" s="12">
        <v>43691.0</v>
      </c>
      <c r="C670" s="13" t="s">
        <v>32</v>
      </c>
      <c r="D670" s="19" t="s">
        <v>43</v>
      </c>
      <c r="E670" s="19">
        <v>24.0</v>
      </c>
      <c r="F670" s="15">
        <v>2.0908599656608895</v>
      </c>
      <c r="G670" s="20">
        <v>48.1072399381805</v>
      </c>
      <c r="H670" s="19">
        <v>0.0</v>
      </c>
      <c r="I670" s="19">
        <v>0.0</v>
      </c>
      <c r="J670" s="15">
        <v>2.034699154863494</v>
      </c>
      <c r="K670" s="15">
        <v>0.9938515995502581</v>
      </c>
      <c r="L670" s="15">
        <f t="shared" si="1"/>
        <v>2.090859966</v>
      </c>
      <c r="M670" s="15">
        <f t="shared" si="2"/>
        <v>1.085004945</v>
      </c>
      <c r="N670" s="15">
        <f>MAX(0,M670*VLOOKUP(C670,'Таблица (Плотность нефти)'!$B$3:$C$10,2,FALSE)-R670)</f>
        <v>0.8235187534</v>
      </c>
      <c r="O670" s="15">
        <f t="shared" si="3"/>
        <v>1.829373774</v>
      </c>
      <c r="P670" s="15">
        <f t="shared" si="4"/>
        <v>13.15004558</v>
      </c>
      <c r="Q670" s="30">
        <f t="shared" si="5"/>
        <v>0</v>
      </c>
      <c r="R670" s="15">
        <f t="shared" si="6"/>
        <v>0</v>
      </c>
      <c r="S670" s="30"/>
      <c r="T670" s="15"/>
    </row>
    <row r="671" ht="12.75" customHeight="1">
      <c r="B671" s="12">
        <v>43691.0</v>
      </c>
      <c r="C671" s="13" t="s">
        <v>32</v>
      </c>
      <c r="D671" s="19" t="s">
        <v>44</v>
      </c>
      <c r="E671" s="19">
        <v>24.0</v>
      </c>
      <c r="F671" s="15">
        <v>2.758815419190473</v>
      </c>
      <c r="G671" s="20">
        <v>48.7811718870353</v>
      </c>
      <c r="H671" s="19">
        <v>0.0</v>
      </c>
      <c r="I671" s="19">
        <v>0.0</v>
      </c>
      <c r="J671" s="15">
        <v>2.7007414829336467</v>
      </c>
      <c r="K671" s="15">
        <v>1.3144340622577921</v>
      </c>
      <c r="L671" s="15">
        <f t="shared" si="1"/>
        <v>2.758815419</v>
      </c>
      <c r="M671" s="15">
        <f t="shared" si="2"/>
        <v>1.413032928</v>
      </c>
      <c r="N671" s="15">
        <f>MAX(0,M671*VLOOKUP(C671,'Таблица (Плотность нефти)'!$B$3:$C$10,2,FALSE)-R671)</f>
        <v>1.072491992</v>
      </c>
      <c r="O671" s="15">
        <f t="shared" si="3"/>
        <v>2.418274484</v>
      </c>
      <c r="P671" s="15">
        <f t="shared" si="4"/>
        <v>17.35101782</v>
      </c>
      <c r="Q671" s="30">
        <f t="shared" si="5"/>
        <v>0</v>
      </c>
      <c r="R671" s="15">
        <f t="shared" si="6"/>
        <v>0</v>
      </c>
      <c r="S671" s="30"/>
      <c r="T671" s="15"/>
    </row>
    <row r="672" ht="12.75" customHeight="1">
      <c r="B672" s="12">
        <v>43691.0</v>
      </c>
      <c r="C672" s="13" t="s">
        <v>32</v>
      </c>
      <c r="D672" s="19" t="s">
        <v>45</v>
      </c>
      <c r="E672" s="19">
        <v>0.0</v>
      </c>
      <c r="F672" s="15">
        <v>0.0</v>
      </c>
      <c r="G672" s="20">
        <v>0.0</v>
      </c>
      <c r="H672" s="19">
        <v>0.0</v>
      </c>
      <c r="I672" s="19">
        <v>0.0</v>
      </c>
      <c r="J672" s="15">
        <v>0.0</v>
      </c>
      <c r="K672" s="15">
        <v>0.0</v>
      </c>
      <c r="L672" s="15">
        <f t="shared" si="1"/>
        <v>0</v>
      </c>
      <c r="M672" s="15">
        <f t="shared" si="2"/>
        <v>0</v>
      </c>
      <c r="N672" s="15">
        <f>MAX(0,M672*VLOOKUP(C672,'Таблица (Плотность нефти)'!$B$3:$C$10,2,FALSE)-R672)</f>
        <v>0</v>
      </c>
      <c r="O672" s="15">
        <f t="shared" si="3"/>
        <v>0</v>
      </c>
      <c r="P672" s="15">
        <f t="shared" si="4"/>
        <v>0</v>
      </c>
      <c r="Q672" s="30">
        <f t="shared" si="5"/>
        <v>0</v>
      </c>
      <c r="R672" s="15">
        <f t="shared" si="6"/>
        <v>0</v>
      </c>
      <c r="S672" s="30"/>
      <c r="T672" s="15"/>
    </row>
    <row r="673" ht="12.75" customHeight="1">
      <c r="B673" s="12">
        <v>43691.0</v>
      </c>
      <c r="C673" s="13" t="s">
        <v>32</v>
      </c>
      <c r="D673" s="19" t="s">
        <v>46</v>
      </c>
      <c r="E673" s="19">
        <v>0.0</v>
      </c>
      <c r="F673" s="15">
        <v>0.0</v>
      </c>
      <c r="G673" s="20">
        <v>0.0</v>
      </c>
      <c r="H673" s="19">
        <v>0.0</v>
      </c>
      <c r="I673" s="19">
        <v>0.0</v>
      </c>
      <c r="J673" s="15">
        <v>0.0</v>
      </c>
      <c r="K673" s="15">
        <v>0.0</v>
      </c>
      <c r="L673" s="15">
        <f t="shared" si="1"/>
        <v>0</v>
      </c>
      <c r="M673" s="15">
        <f t="shared" si="2"/>
        <v>0</v>
      </c>
      <c r="N673" s="15">
        <f>MAX(0,M673*VLOOKUP(C673,'Таблица (Плотность нефти)'!$B$3:$C$10,2,FALSE)-R673)</f>
        <v>0</v>
      </c>
      <c r="O673" s="15">
        <f t="shared" si="3"/>
        <v>0</v>
      </c>
      <c r="P673" s="15">
        <f t="shared" si="4"/>
        <v>0</v>
      </c>
      <c r="Q673" s="30">
        <f t="shared" si="5"/>
        <v>0</v>
      </c>
      <c r="R673" s="15">
        <f t="shared" si="6"/>
        <v>0</v>
      </c>
      <c r="S673" s="30"/>
      <c r="T673" s="15"/>
    </row>
    <row r="674" ht="12.75" customHeight="1">
      <c r="B674" s="12">
        <v>43691.0</v>
      </c>
      <c r="C674" s="19" t="s">
        <v>34</v>
      </c>
      <c r="D674" s="19" t="s">
        <v>47</v>
      </c>
      <c r="E674" s="19">
        <v>0.0</v>
      </c>
      <c r="F674" s="15">
        <v>0.0</v>
      </c>
      <c r="G674" s="20">
        <v>0.0</v>
      </c>
      <c r="H674" s="19">
        <v>0.0</v>
      </c>
      <c r="I674" s="19">
        <v>0.0</v>
      </c>
      <c r="J674" s="15">
        <v>0.0</v>
      </c>
      <c r="K674" s="15">
        <v>0.0</v>
      </c>
      <c r="L674" s="15">
        <f t="shared" si="1"/>
        <v>0</v>
      </c>
      <c r="M674" s="15">
        <f t="shared" si="2"/>
        <v>0</v>
      </c>
      <c r="N674" s="15">
        <f>MAX(0,M674*VLOOKUP(C674,'Таблица (Плотность нефти)'!$B$3:$C$10,2,FALSE)-R674)</f>
        <v>0</v>
      </c>
      <c r="O674" s="15">
        <f t="shared" si="3"/>
        <v>0</v>
      </c>
      <c r="P674" s="15">
        <f t="shared" si="4"/>
        <v>0</v>
      </c>
      <c r="Q674" s="15">
        <f t="shared" si="5"/>
        <v>0</v>
      </c>
      <c r="R674" s="15">
        <f t="shared" si="6"/>
        <v>0</v>
      </c>
      <c r="S674" s="15"/>
      <c r="T674" s="15"/>
    </row>
    <row r="675" ht="12.75" customHeight="1">
      <c r="B675" s="12">
        <v>43691.0</v>
      </c>
      <c r="C675" s="19" t="s">
        <v>35</v>
      </c>
      <c r="D675" s="19" t="s">
        <v>48</v>
      </c>
      <c r="E675" s="19">
        <v>24.0</v>
      </c>
      <c r="F675" s="15">
        <v>7.668195664314902</v>
      </c>
      <c r="G675" s="20">
        <v>38.138718827378334</v>
      </c>
      <c r="H675" s="19">
        <v>0.0</v>
      </c>
      <c r="I675" s="19">
        <v>0.0</v>
      </c>
      <c r="J675" s="15">
        <v>9.249822101489116</v>
      </c>
      <c r="K675" s="15">
        <v>6.035673339872731</v>
      </c>
      <c r="L675" s="15">
        <f t="shared" si="1"/>
        <v>7.668195664</v>
      </c>
      <c r="M675" s="15">
        <f t="shared" si="2"/>
        <v>4.743644081</v>
      </c>
      <c r="N675" s="15">
        <f>MAX(0,M675*VLOOKUP(C675,'Таблица (Плотность нефти)'!$B$3:$C$10,2,FALSE)-R675)</f>
        <v>3.813889841</v>
      </c>
      <c r="O675" s="15">
        <f t="shared" si="3"/>
        <v>6.738441424</v>
      </c>
      <c r="P675" s="15">
        <f t="shared" si="4"/>
        <v>48.22758299</v>
      </c>
      <c r="Q675" s="38">
        <f t="shared" si="5"/>
        <v>0</v>
      </c>
      <c r="R675" s="15">
        <f t="shared" si="6"/>
        <v>0</v>
      </c>
      <c r="S675" s="38"/>
      <c r="T675" s="15"/>
    </row>
    <row r="676" ht="12.75" customHeight="1">
      <c r="B676" s="12">
        <v>43691.0</v>
      </c>
      <c r="C676" s="19" t="s">
        <v>35</v>
      </c>
      <c r="D676" s="19" t="s">
        <v>49</v>
      </c>
      <c r="E676" s="19">
        <v>24.0</v>
      </c>
      <c r="F676" s="15">
        <v>7.629752072697513</v>
      </c>
      <c r="G676" s="20">
        <v>37.19186248289941</v>
      </c>
      <c r="H676" s="19">
        <v>0.0</v>
      </c>
      <c r="I676" s="19">
        <v>0.0</v>
      </c>
      <c r="J676" s="15">
        <v>7.942494796291573</v>
      </c>
      <c r="K676" s="15">
        <v>5.279965072274945</v>
      </c>
      <c r="L676" s="15">
        <f t="shared" si="1"/>
        <v>7.629752073</v>
      </c>
      <c r="M676" s="15">
        <f t="shared" si="2"/>
        <v>4.792105174</v>
      </c>
      <c r="N676" s="15">
        <f>MAX(0,M676*VLOOKUP(C676,'Таблица (Плотность нефти)'!$B$3:$C$10,2,FALSE)-R676)</f>
        <v>3.85285256</v>
      </c>
      <c r="O676" s="15">
        <f t="shared" si="3"/>
        <v>6.690499459</v>
      </c>
      <c r="P676" s="15">
        <f t="shared" si="4"/>
        <v>47.98579971</v>
      </c>
      <c r="Q676" s="15">
        <f t="shared" si="5"/>
        <v>0</v>
      </c>
      <c r="R676" s="15">
        <f t="shared" si="6"/>
        <v>0</v>
      </c>
      <c r="S676" s="15"/>
      <c r="T676" s="15"/>
    </row>
    <row r="677" ht="12.75" customHeight="1">
      <c r="B677" s="12">
        <v>43691.0</v>
      </c>
      <c r="C677" s="19" t="s">
        <v>35</v>
      </c>
      <c r="D677" s="19" t="s">
        <v>50</v>
      </c>
      <c r="E677" s="19">
        <v>24.0</v>
      </c>
      <c r="F677" s="15">
        <v>24.3642338134007</v>
      </c>
      <c r="G677" s="20">
        <v>36.87624370140646</v>
      </c>
      <c r="H677" s="19">
        <v>0.0</v>
      </c>
      <c r="I677" s="19">
        <v>0.0</v>
      </c>
      <c r="J677" s="15">
        <v>21.86143418171704</v>
      </c>
      <c r="K677" s="15">
        <v>14.424796219975049</v>
      </c>
      <c r="L677" s="15">
        <f t="shared" si="1"/>
        <v>24.36423381</v>
      </c>
      <c r="M677" s="15">
        <f t="shared" si="2"/>
        <v>15.37961958</v>
      </c>
      <c r="N677" s="15">
        <f>MAX(0,M677*VLOOKUP(C677,'Таблица (Плотность нефти)'!$B$3:$C$10,2,FALSE)-R677)</f>
        <v>12.36521414</v>
      </c>
      <c r="O677" s="15">
        <f t="shared" si="3"/>
        <v>21.34982838</v>
      </c>
      <c r="P677" s="15">
        <f t="shared" si="4"/>
        <v>153.2339757</v>
      </c>
      <c r="Q677" s="15">
        <f t="shared" si="5"/>
        <v>0</v>
      </c>
      <c r="R677" s="15">
        <f t="shared" si="6"/>
        <v>0</v>
      </c>
      <c r="S677" s="15"/>
      <c r="T677" s="15"/>
    </row>
    <row r="678" ht="12.75" customHeight="1">
      <c r="B678" s="12">
        <v>43691.0</v>
      </c>
      <c r="C678" s="19" t="s">
        <v>35</v>
      </c>
      <c r="D678" s="19" t="s">
        <v>51</v>
      </c>
      <c r="E678" s="19">
        <v>0.0</v>
      </c>
      <c r="F678" s="15">
        <v>0.0</v>
      </c>
      <c r="G678" s="20">
        <v>0.0</v>
      </c>
      <c r="H678" s="19">
        <v>0.0</v>
      </c>
      <c r="I678" s="19">
        <v>0.0</v>
      </c>
      <c r="J678" s="15">
        <v>0.0</v>
      </c>
      <c r="K678" s="15">
        <v>0.0</v>
      </c>
      <c r="L678" s="15">
        <f t="shared" si="1"/>
        <v>0</v>
      </c>
      <c r="M678" s="15">
        <f t="shared" si="2"/>
        <v>0</v>
      </c>
      <c r="N678" s="15">
        <f>MAX(0,M678*VLOOKUP(C678,'Таблица (Плотность нефти)'!$B$3:$C$10,2,FALSE)-R678)</f>
        <v>0</v>
      </c>
      <c r="O678" s="15">
        <f t="shared" si="3"/>
        <v>0</v>
      </c>
      <c r="P678" s="15">
        <f t="shared" si="4"/>
        <v>0</v>
      </c>
      <c r="Q678" s="15">
        <f t="shared" si="5"/>
        <v>0</v>
      </c>
      <c r="R678" s="15">
        <f t="shared" si="6"/>
        <v>0</v>
      </c>
      <c r="S678" s="15"/>
      <c r="T678" s="15"/>
    </row>
    <row r="679" ht="12.75" customHeight="1">
      <c r="B679" s="12">
        <v>43691.0</v>
      </c>
      <c r="C679" s="19" t="s">
        <v>35</v>
      </c>
      <c r="D679" s="19" t="s">
        <v>52</v>
      </c>
      <c r="E679" s="19">
        <v>0.0</v>
      </c>
      <c r="F679" s="15">
        <v>0.0</v>
      </c>
      <c r="G679" s="20">
        <v>0.0</v>
      </c>
      <c r="H679" s="19">
        <v>0.0</v>
      </c>
      <c r="I679" s="19">
        <v>0.0</v>
      </c>
      <c r="J679" s="15">
        <v>0.0</v>
      </c>
      <c r="K679" s="15">
        <v>0.0</v>
      </c>
      <c r="L679" s="15">
        <f t="shared" si="1"/>
        <v>0</v>
      </c>
      <c r="M679" s="15">
        <f t="shared" si="2"/>
        <v>0</v>
      </c>
      <c r="N679" s="15">
        <f>MAX(0,M679*VLOOKUP(C679,'Таблица (Плотность нефти)'!$B$3:$C$10,2,FALSE)-R679)</f>
        <v>0</v>
      </c>
      <c r="O679" s="15">
        <f t="shared" si="3"/>
        <v>0</v>
      </c>
      <c r="P679" s="15">
        <f t="shared" si="4"/>
        <v>0</v>
      </c>
      <c r="Q679" s="15">
        <f t="shared" si="5"/>
        <v>0</v>
      </c>
      <c r="R679" s="15">
        <f t="shared" si="6"/>
        <v>0</v>
      </c>
      <c r="S679" s="15"/>
      <c r="T679" s="15"/>
    </row>
    <row r="680" ht="12.75" customHeight="1">
      <c r="B680" s="12">
        <v>43691.0</v>
      </c>
      <c r="C680" s="19" t="s">
        <v>35</v>
      </c>
      <c r="D680" s="19" t="s">
        <v>53</v>
      </c>
      <c r="E680" s="19">
        <v>24.0</v>
      </c>
      <c r="F680" s="15">
        <v>18.736743403571147</v>
      </c>
      <c r="G680" s="20">
        <v>41.48427791120379</v>
      </c>
      <c r="H680" s="19">
        <v>0.0</v>
      </c>
      <c r="I680" s="19">
        <v>0.0</v>
      </c>
      <c r="J680" s="15">
        <v>16.425815526884865</v>
      </c>
      <c r="K680" s="15">
        <v>9.980297532068546</v>
      </c>
      <c r="L680" s="15">
        <f t="shared" si="1"/>
        <v>18.7367434</v>
      </c>
      <c r="M680" s="15">
        <f t="shared" si="2"/>
        <v>10.9639407</v>
      </c>
      <c r="N680" s="15">
        <f>MAX(0,M680*VLOOKUP(C680,'Таблица (Плотность нефти)'!$B$3:$C$10,2,FALSE)-R680)</f>
        <v>8.815008322</v>
      </c>
      <c r="O680" s="15">
        <f t="shared" si="3"/>
        <v>16.58781103</v>
      </c>
      <c r="P680" s="15">
        <f t="shared" si="4"/>
        <v>117.8410003</v>
      </c>
      <c r="Q680" s="15">
        <f t="shared" si="5"/>
        <v>0</v>
      </c>
      <c r="R680" s="15">
        <f t="shared" si="6"/>
        <v>0</v>
      </c>
      <c r="S680" s="15"/>
      <c r="T680" s="15"/>
    </row>
    <row r="681" ht="12.75" customHeight="1">
      <c r="B681" s="12">
        <v>43691.0</v>
      </c>
      <c r="C681" s="19" t="s">
        <v>35</v>
      </c>
      <c r="D681" s="19" t="s">
        <v>54</v>
      </c>
      <c r="E681" s="19">
        <v>0.0</v>
      </c>
      <c r="F681" s="15">
        <v>0.0</v>
      </c>
      <c r="G681" s="20">
        <v>0.0</v>
      </c>
      <c r="H681" s="19">
        <v>0.0</v>
      </c>
      <c r="I681" s="19">
        <v>0.0</v>
      </c>
      <c r="J681" s="15">
        <v>0.0</v>
      </c>
      <c r="K681" s="15">
        <v>0.0</v>
      </c>
      <c r="L681" s="15">
        <f t="shared" si="1"/>
        <v>0</v>
      </c>
      <c r="M681" s="15">
        <f t="shared" si="2"/>
        <v>0</v>
      </c>
      <c r="N681" s="15">
        <f>MAX(0,M681*VLOOKUP(C681,'Таблица (Плотность нефти)'!$B$3:$C$10,2,FALSE)-R681)</f>
        <v>0</v>
      </c>
      <c r="O681" s="15">
        <f t="shared" si="3"/>
        <v>0</v>
      </c>
      <c r="P681" s="15">
        <f t="shared" si="4"/>
        <v>0</v>
      </c>
      <c r="Q681" s="15">
        <f t="shared" si="5"/>
        <v>0</v>
      </c>
      <c r="R681" s="15">
        <f t="shared" si="6"/>
        <v>0</v>
      </c>
      <c r="S681" s="15"/>
      <c r="T681" s="15"/>
    </row>
    <row r="682" ht="12.75" customHeight="1">
      <c r="B682" s="12">
        <v>43691.0</v>
      </c>
      <c r="C682" s="19" t="s">
        <v>35</v>
      </c>
      <c r="D682" s="19" t="s">
        <v>55</v>
      </c>
      <c r="E682" s="19">
        <v>24.0</v>
      </c>
      <c r="F682" s="15">
        <v>13.42861694212939</v>
      </c>
      <c r="G682" s="20">
        <v>39.02245141555864</v>
      </c>
      <c r="H682" s="19">
        <v>0.0</v>
      </c>
      <c r="I682" s="19">
        <v>0.0</v>
      </c>
      <c r="J682" s="15">
        <v>10.424538571983168</v>
      </c>
      <c r="K682" s="15">
        <v>6.665201892206188</v>
      </c>
      <c r="L682" s="15">
        <f t="shared" si="1"/>
        <v>13.42861694</v>
      </c>
      <c r="M682" s="15">
        <f t="shared" si="2"/>
        <v>8.18844142</v>
      </c>
      <c r="N682" s="15">
        <f>MAX(0,M682*VLOOKUP(C682,'Таблица (Плотность нефти)'!$B$3:$C$10,2,FALSE)-R682)</f>
        <v>6.583506902</v>
      </c>
      <c r="O682" s="15">
        <f t="shared" si="3"/>
        <v>11.82368242</v>
      </c>
      <c r="P682" s="15">
        <f t="shared" si="4"/>
        <v>84.45660053</v>
      </c>
      <c r="Q682" s="15">
        <f t="shared" si="5"/>
        <v>0</v>
      </c>
      <c r="R682" s="15">
        <f t="shared" si="6"/>
        <v>0</v>
      </c>
      <c r="S682" s="15"/>
      <c r="T682" s="15"/>
    </row>
    <row r="683" ht="12.75" customHeight="1">
      <c r="B683" s="12">
        <v>43691.0</v>
      </c>
      <c r="C683" s="19" t="s">
        <v>35</v>
      </c>
      <c r="D683" s="19" t="s">
        <v>56</v>
      </c>
      <c r="E683" s="19">
        <v>24.0</v>
      </c>
      <c r="F683" s="15">
        <v>14.329824389089671</v>
      </c>
      <c r="G683" s="20">
        <v>38.643708877767075</v>
      </c>
      <c r="H683" s="19">
        <v>0.0</v>
      </c>
      <c r="I683" s="19">
        <v>0.0</v>
      </c>
      <c r="J683" s="15">
        <v>10.149026526278004</v>
      </c>
      <c r="K683" s="15">
        <v>6.486176228705273</v>
      </c>
      <c r="L683" s="15">
        <f t="shared" si="1"/>
        <v>14.32982439</v>
      </c>
      <c r="M683" s="15">
        <f t="shared" si="2"/>
        <v>8.792248769</v>
      </c>
      <c r="N683" s="15">
        <f>MAX(0,M683*VLOOKUP(C683,'Таблица (Плотность нефти)'!$B$3:$C$10,2,FALSE)-R683)</f>
        <v>7.068968011</v>
      </c>
      <c r="O683" s="15">
        <f t="shared" si="3"/>
        <v>12.60654363</v>
      </c>
      <c r="P683" s="15">
        <f t="shared" si="4"/>
        <v>90.12456453</v>
      </c>
      <c r="Q683" s="15">
        <f t="shared" si="5"/>
        <v>0</v>
      </c>
      <c r="R683" s="15">
        <f t="shared" si="6"/>
        <v>0</v>
      </c>
      <c r="S683" s="15"/>
      <c r="T683" s="15"/>
    </row>
    <row r="684" ht="12.75" customHeight="1">
      <c r="B684" s="12">
        <v>43691.0</v>
      </c>
      <c r="C684" s="19" t="s">
        <v>35</v>
      </c>
      <c r="D684" s="19" t="s">
        <v>57</v>
      </c>
      <c r="E684" s="19">
        <v>0.0</v>
      </c>
      <c r="F684" s="15">
        <v>0.0</v>
      </c>
      <c r="G684" s="20">
        <v>0.0</v>
      </c>
      <c r="H684" s="19">
        <v>0.0</v>
      </c>
      <c r="I684" s="19">
        <v>0.0</v>
      </c>
      <c r="J684" s="15">
        <v>0.0</v>
      </c>
      <c r="K684" s="15">
        <v>0.0</v>
      </c>
      <c r="L684" s="15">
        <f t="shared" si="1"/>
        <v>0</v>
      </c>
      <c r="M684" s="15">
        <f t="shared" si="2"/>
        <v>0</v>
      </c>
      <c r="N684" s="15">
        <f>MAX(0,M684*VLOOKUP(C684,'Таблица (Плотность нефти)'!$B$3:$C$10,2,FALSE)-R684)</f>
        <v>0</v>
      </c>
      <c r="O684" s="15">
        <f t="shared" si="3"/>
        <v>0</v>
      </c>
      <c r="P684" s="15">
        <f t="shared" si="4"/>
        <v>0</v>
      </c>
      <c r="Q684" s="15">
        <f t="shared" si="5"/>
        <v>0</v>
      </c>
      <c r="R684" s="15">
        <f t="shared" si="6"/>
        <v>0</v>
      </c>
      <c r="S684" s="15"/>
      <c r="T684" s="15"/>
    </row>
    <row r="685" ht="12.75" customHeight="1">
      <c r="B685" s="12">
        <v>43691.0</v>
      </c>
      <c r="C685" s="19" t="s">
        <v>37</v>
      </c>
      <c r="D685" s="19" t="s">
        <v>58</v>
      </c>
      <c r="E685" s="19">
        <v>0.0</v>
      </c>
      <c r="F685" s="15">
        <v>0.0</v>
      </c>
      <c r="G685" s="20">
        <v>0.0</v>
      </c>
      <c r="H685" s="19">
        <v>0.0</v>
      </c>
      <c r="I685" s="19">
        <v>0.0</v>
      </c>
      <c r="J685" s="15">
        <v>0.0</v>
      </c>
      <c r="K685" s="15">
        <v>0.0</v>
      </c>
      <c r="L685" s="15">
        <f t="shared" si="1"/>
        <v>0</v>
      </c>
      <c r="M685" s="15">
        <f t="shared" si="2"/>
        <v>0</v>
      </c>
      <c r="N685" s="15">
        <f>MAX(0,M685*VLOOKUP(C685,'Таблица (Плотность нефти)'!$B$3:$C$10,2,FALSE)-R685)</f>
        <v>0</v>
      </c>
      <c r="O685" s="15">
        <f t="shared" si="3"/>
        <v>0</v>
      </c>
      <c r="P685" s="15">
        <f t="shared" si="4"/>
        <v>0</v>
      </c>
      <c r="Q685" s="15">
        <f t="shared" si="5"/>
        <v>0</v>
      </c>
      <c r="R685" s="15">
        <f t="shared" si="6"/>
        <v>0</v>
      </c>
      <c r="S685" s="15"/>
      <c r="T685" s="15"/>
    </row>
    <row r="686" ht="12.75" customHeight="1">
      <c r="B686" s="12">
        <v>43691.0</v>
      </c>
      <c r="C686" s="19" t="s">
        <v>37</v>
      </c>
      <c r="D686" s="19" t="s">
        <v>59</v>
      </c>
      <c r="E686" s="19">
        <v>0.0</v>
      </c>
      <c r="F686" s="15">
        <v>0.0</v>
      </c>
      <c r="G686" s="20">
        <v>0.0</v>
      </c>
      <c r="H686" s="19">
        <v>0.0</v>
      </c>
      <c r="I686" s="19">
        <v>0.0</v>
      </c>
      <c r="J686" s="15">
        <v>0.0</v>
      </c>
      <c r="K686" s="15">
        <v>0.0</v>
      </c>
      <c r="L686" s="15">
        <f t="shared" si="1"/>
        <v>0</v>
      </c>
      <c r="M686" s="15">
        <f t="shared" si="2"/>
        <v>0</v>
      </c>
      <c r="N686" s="15">
        <f>MAX(0,M686*VLOOKUP(C686,'Таблица (Плотность нефти)'!$B$3:$C$10,2,FALSE)-R686)</f>
        <v>0</v>
      </c>
      <c r="O686" s="15">
        <f t="shared" si="3"/>
        <v>0</v>
      </c>
      <c r="P686" s="15">
        <f t="shared" si="4"/>
        <v>0</v>
      </c>
      <c r="Q686" s="15">
        <f t="shared" si="5"/>
        <v>0</v>
      </c>
      <c r="R686" s="15">
        <f t="shared" si="6"/>
        <v>0</v>
      </c>
      <c r="S686" s="15"/>
      <c r="T686" s="15"/>
    </row>
    <row r="687" ht="12.75" customHeight="1">
      <c r="B687" s="12">
        <v>43691.0</v>
      </c>
      <c r="C687" s="19" t="s">
        <v>37</v>
      </c>
      <c r="D687" s="19" t="s">
        <v>60</v>
      </c>
      <c r="E687" s="19">
        <v>0.0</v>
      </c>
      <c r="F687" s="15">
        <v>0.0</v>
      </c>
      <c r="G687" s="20">
        <v>0.0</v>
      </c>
      <c r="H687" s="19">
        <v>0.0</v>
      </c>
      <c r="I687" s="19">
        <v>0.0</v>
      </c>
      <c r="J687" s="15">
        <v>0.0</v>
      </c>
      <c r="K687" s="15">
        <v>0.0</v>
      </c>
      <c r="L687" s="15">
        <f t="shared" si="1"/>
        <v>0</v>
      </c>
      <c r="M687" s="15">
        <f t="shared" si="2"/>
        <v>0</v>
      </c>
      <c r="N687" s="15">
        <f>MAX(0,M687*VLOOKUP(C687,'Таблица (Плотность нефти)'!$B$3:$C$10,2,FALSE)-R687)</f>
        <v>0</v>
      </c>
      <c r="O687" s="15">
        <f t="shared" si="3"/>
        <v>0</v>
      </c>
      <c r="P687" s="15">
        <f t="shared" si="4"/>
        <v>0</v>
      </c>
      <c r="Q687" s="15">
        <f t="shared" si="5"/>
        <v>0</v>
      </c>
      <c r="R687" s="15">
        <f t="shared" si="6"/>
        <v>0</v>
      </c>
      <c r="S687" s="15"/>
      <c r="T687" s="15"/>
    </row>
    <row r="688" ht="12.75" customHeight="1">
      <c r="B688" s="12">
        <v>43691.0</v>
      </c>
      <c r="C688" s="19" t="s">
        <v>37</v>
      </c>
      <c r="D688" s="19" t="s">
        <v>61</v>
      </c>
      <c r="E688" s="19">
        <v>0.0</v>
      </c>
      <c r="F688" s="15">
        <v>0.0</v>
      </c>
      <c r="G688" s="20">
        <v>0.0</v>
      </c>
      <c r="H688" s="19">
        <v>0.0</v>
      </c>
      <c r="I688" s="19">
        <v>0.0</v>
      </c>
      <c r="J688" s="15">
        <v>0.0</v>
      </c>
      <c r="K688" s="15">
        <v>0.0</v>
      </c>
      <c r="L688" s="15">
        <f t="shared" si="1"/>
        <v>0</v>
      </c>
      <c r="M688" s="15">
        <f t="shared" si="2"/>
        <v>0</v>
      </c>
      <c r="N688" s="15">
        <f>MAX(0,M688*VLOOKUP(C688,'Таблица (Плотность нефти)'!$B$3:$C$10,2,FALSE)-R688)</f>
        <v>0</v>
      </c>
      <c r="O688" s="15">
        <f t="shared" si="3"/>
        <v>0</v>
      </c>
      <c r="P688" s="15">
        <f t="shared" si="4"/>
        <v>0</v>
      </c>
      <c r="Q688" s="15">
        <f t="shared" si="5"/>
        <v>0</v>
      </c>
      <c r="R688" s="15">
        <f t="shared" si="6"/>
        <v>0</v>
      </c>
      <c r="S688" s="15"/>
      <c r="T688" s="15"/>
    </row>
    <row r="689" ht="12.75" customHeight="1">
      <c r="B689" s="12">
        <v>43691.0</v>
      </c>
      <c r="C689" s="19" t="s">
        <v>38</v>
      </c>
      <c r="D689" s="19" t="s">
        <v>62</v>
      </c>
      <c r="E689" s="19">
        <v>0.0</v>
      </c>
      <c r="F689" s="15">
        <v>0.0</v>
      </c>
      <c r="G689" s="20">
        <v>0.0</v>
      </c>
      <c r="H689" s="19">
        <v>0.0</v>
      </c>
      <c r="I689" s="19">
        <v>0.0</v>
      </c>
      <c r="J689" s="15">
        <v>0.0</v>
      </c>
      <c r="K689" s="15">
        <v>0.0</v>
      </c>
      <c r="L689" s="15">
        <f t="shared" si="1"/>
        <v>0</v>
      </c>
      <c r="M689" s="15">
        <f t="shared" si="2"/>
        <v>0</v>
      </c>
      <c r="N689" s="15">
        <f>MAX(0,M689*VLOOKUP(C689,'Таблица (Плотность нефти)'!$B$3:$C$10,2,FALSE)-R689)</f>
        <v>0</v>
      </c>
      <c r="O689" s="15">
        <f t="shared" si="3"/>
        <v>0</v>
      </c>
      <c r="P689" s="15">
        <f t="shared" si="4"/>
        <v>0</v>
      </c>
      <c r="Q689" s="15">
        <f t="shared" si="5"/>
        <v>0</v>
      </c>
      <c r="R689" s="15">
        <f t="shared" si="6"/>
        <v>0</v>
      </c>
      <c r="S689" s="15"/>
      <c r="T689" s="15"/>
    </row>
    <row r="690" ht="12.75" customHeight="1">
      <c r="B690" s="12">
        <v>43691.0</v>
      </c>
      <c r="C690" s="19" t="s">
        <v>38</v>
      </c>
      <c r="D690" s="19" t="s">
        <v>63</v>
      </c>
      <c r="E690" s="19">
        <v>0.0</v>
      </c>
      <c r="F690" s="15">
        <v>0.0</v>
      </c>
      <c r="G690" s="20">
        <v>0.0</v>
      </c>
      <c r="H690" s="19">
        <v>0.0</v>
      </c>
      <c r="I690" s="19">
        <v>0.0</v>
      </c>
      <c r="J690" s="15">
        <v>0.0</v>
      </c>
      <c r="K690" s="15">
        <v>0.0</v>
      </c>
      <c r="L690" s="15">
        <f t="shared" si="1"/>
        <v>0</v>
      </c>
      <c r="M690" s="15">
        <f t="shared" si="2"/>
        <v>0</v>
      </c>
      <c r="N690" s="15">
        <f>MAX(0,M690*VLOOKUP(C690,'Таблица (Плотность нефти)'!$B$3:$C$10,2,FALSE)-R690)</f>
        <v>0</v>
      </c>
      <c r="O690" s="15">
        <f t="shared" si="3"/>
        <v>0</v>
      </c>
      <c r="P690" s="15">
        <f t="shared" si="4"/>
        <v>0</v>
      </c>
      <c r="Q690" s="15">
        <f t="shared" si="5"/>
        <v>0</v>
      </c>
      <c r="R690" s="15">
        <f t="shared" si="6"/>
        <v>0</v>
      </c>
      <c r="S690" s="15"/>
      <c r="T690" s="15"/>
    </row>
    <row r="691" ht="12.75" customHeight="1">
      <c r="B691" s="12">
        <v>43691.0</v>
      </c>
      <c r="C691" s="19" t="s">
        <v>38</v>
      </c>
      <c r="D691" s="19" t="s">
        <v>64</v>
      </c>
      <c r="E691" s="19">
        <v>0.0</v>
      </c>
      <c r="F691" s="15">
        <v>0.0</v>
      </c>
      <c r="G691" s="20">
        <v>0.0</v>
      </c>
      <c r="H691" s="19">
        <v>0.0</v>
      </c>
      <c r="I691" s="19">
        <v>0.0</v>
      </c>
      <c r="J691" s="15">
        <v>0.0</v>
      </c>
      <c r="K691" s="15">
        <v>0.0</v>
      </c>
      <c r="L691" s="15">
        <f t="shared" si="1"/>
        <v>0</v>
      </c>
      <c r="M691" s="15">
        <f t="shared" si="2"/>
        <v>0</v>
      </c>
      <c r="N691" s="15">
        <f>MAX(0,M691*VLOOKUP(C691,'Таблица (Плотность нефти)'!$B$3:$C$10,2,FALSE)-R691)</f>
        <v>0</v>
      </c>
      <c r="O691" s="15">
        <f t="shared" si="3"/>
        <v>0</v>
      </c>
      <c r="P691" s="15">
        <f t="shared" si="4"/>
        <v>0</v>
      </c>
      <c r="Q691" s="15">
        <f t="shared" si="5"/>
        <v>0</v>
      </c>
      <c r="R691" s="15">
        <f t="shared" si="6"/>
        <v>0</v>
      </c>
      <c r="S691" s="15"/>
      <c r="T691" s="15"/>
    </row>
    <row r="692" ht="12.75" customHeight="1">
      <c r="B692" s="12">
        <v>43691.0</v>
      </c>
      <c r="C692" s="19" t="s">
        <v>39</v>
      </c>
      <c r="D692" s="19" t="s">
        <v>65</v>
      </c>
      <c r="E692" s="19">
        <v>0.0</v>
      </c>
      <c r="F692" s="15">
        <v>0.0</v>
      </c>
      <c r="G692" s="20">
        <v>0.0</v>
      </c>
      <c r="H692" s="19">
        <v>0.0</v>
      </c>
      <c r="I692" s="19">
        <v>0.0</v>
      </c>
      <c r="J692" s="15">
        <v>0.0</v>
      </c>
      <c r="K692" s="15">
        <v>0.0</v>
      </c>
      <c r="L692" s="15">
        <f t="shared" si="1"/>
        <v>0</v>
      </c>
      <c r="M692" s="15">
        <f t="shared" si="2"/>
        <v>0</v>
      </c>
      <c r="N692" s="15">
        <f>MAX(0,M692*VLOOKUP(C692,'Таблица (Плотность нефти)'!$B$3:$C$10,2,FALSE)-R692)</f>
        <v>0</v>
      </c>
      <c r="O692" s="15">
        <f t="shared" si="3"/>
        <v>0</v>
      </c>
      <c r="P692" s="15">
        <f t="shared" si="4"/>
        <v>0</v>
      </c>
      <c r="Q692" s="15">
        <f t="shared" si="5"/>
        <v>0</v>
      </c>
      <c r="R692" s="15">
        <f t="shared" si="6"/>
        <v>0</v>
      </c>
      <c r="S692" s="15"/>
      <c r="T692" s="15"/>
    </row>
    <row r="693" ht="12.75" customHeight="1">
      <c r="B693" s="12">
        <v>43691.0</v>
      </c>
      <c r="C693" s="19" t="s">
        <v>39</v>
      </c>
      <c r="D693" s="19" t="s">
        <v>66</v>
      </c>
      <c r="E693" s="19">
        <v>10.0</v>
      </c>
      <c r="F693" s="15">
        <v>6.320339006085869</v>
      </c>
      <c r="G693" s="20">
        <v>5.913740412642062</v>
      </c>
      <c r="H693" s="19">
        <v>0.0</v>
      </c>
      <c r="I693" s="19">
        <v>0.0</v>
      </c>
      <c r="J693" s="15">
        <v>11.90507773207454</v>
      </c>
      <c r="K693" s="15">
        <v>11.085656949554489</v>
      </c>
      <c r="L693" s="15">
        <f t="shared" si="1"/>
        <v>15.16881361</v>
      </c>
      <c r="M693" s="15">
        <f t="shared" si="2"/>
        <v>14.27176935</v>
      </c>
      <c r="N693" s="15">
        <f>MAX(0,M693*VLOOKUP(C693,'Таблица (Плотность нефти)'!$B$3:$C$10,2,FALSE)-R693)</f>
        <v>11.47450256</v>
      </c>
      <c r="O693" s="15">
        <f t="shared" si="3"/>
        <v>12.37154682</v>
      </c>
      <c r="P693" s="15">
        <f t="shared" si="4"/>
        <v>95.40121947</v>
      </c>
      <c r="Q693" s="15">
        <f t="shared" si="5"/>
        <v>0</v>
      </c>
      <c r="R693" s="15">
        <f t="shared" si="6"/>
        <v>0</v>
      </c>
      <c r="S693" s="15"/>
      <c r="T693" s="15"/>
    </row>
    <row r="694" ht="12.75" customHeight="1">
      <c r="B694" s="12">
        <v>43691.0</v>
      </c>
      <c r="C694" s="19" t="s">
        <v>39</v>
      </c>
      <c r="D694" s="19" t="s">
        <v>67</v>
      </c>
      <c r="E694" s="19">
        <v>12.0</v>
      </c>
      <c r="F694" s="15">
        <v>5.8086155763832705</v>
      </c>
      <c r="G694" s="20">
        <v>5.719146287332096</v>
      </c>
      <c r="H694" s="19">
        <v>0.0</v>
      </c>
      <c r="I694" s="19">
        <v>0.0</v>
      </c>
      <c r="J694" s="15">
        <v>7.632130504046592</v>
      </c>
      <c r="K694" s="15">
        <v>7.136218784698468</v>
      </c>
      <c r="L694" s="15">
        <f t="shared" si="1"/>
        <v>11.61723115</v>
      </c>
      <c r="M694" s="15">
        <f t="shared" si="2"/>
        <v>10.95282471</v>
      </c>
      <c r="N694" s="15">
        <f>MAX(0,M694*VLOOKUP(C694,'Таблица (Плотность нефти)'!$B$3:$C$10,2,FALSE)-R694)</f>
        <v>8.806071066</v>
      </c>
      <c r="O694" s="15">
        <f t="shared" si="3"/>
        <v>9.47047751</v>
      </c>
      <c r="P694" s="15">
        <f t="shared" si="4"/>
        <v>73.06425189</v>
      </c>
      <c r="Q694" s="15">
        <f t="shared" si="5"/>
        <v>0</v>
      </c>
      <c r="R694" s="15">
        <f t="shared" si="6"/>
        <v>0</v>
      </c>
      <c r="S694" s="15"/>
      <c r="T694" s="15"/>
    </row>
    <row r="695" ht="12.75" customHeight="1">
      <c r="B695" s="12">
        <v>43691.0</v>
      </c>
      <c r="C695" s="19" t="s">
        <v>39</v>
      </c>
      <c r="D695" s="19" t="s">
        <v>68</v>
      </c>
      <c r="E695" s="19">
        <v>14.0</v>
      </c>
      <c r="F695" s="15">
        <v>17.70065092344542</v>
      </c>
      <c r="G695" s="20">
        <v>5.038066848747303</v>
      </c>
      <c r="H695" s="19">
        <v>0.0</v>
      </c>
      <c r="I695" s="19">
        <v>0.0</v>
      </c>
      <c r="J695" s="15">
        <v>25.63594713024414</v>
      </c>
      <c r="K695" s="15">
        <v>24.139851110349937</v>
      </c>
      <c r="L695" s="15">
        <f t="shared" si="1"/>
        <v>30.34397301</v>
      </c>
      <c r="M695" s="15">
        <f t="shared" si="2"/>
        <v>28.81522337</v>
      </c>
      <c r="N695" s="15">
        <f>MAX(0,M695*VLOOKUP(C695,'Таблица (Плотность нефти)'!$B$3:$C$10,2,FALSE)-R695)</f>
        <v>23.16743959</v>
      </c>
      <c r="O695" s="15">
        <f t="shared" si="3"/>
        <v>24.69618923</v>
      </c>
      <c r="P695" s="15">
        <f t="shared" si="4"/>
        <v>190.8423495</v>
      </c>
      <c r="Q695" s="15">
        <f t="shared" si="5"/>
        <v>0</v>
      </c>
      <c r="R695" s="15">
        <f t="shared" si="6"/>
        <v>0</v>
      </c>
      <c r="S695" s="15"/>
      <c r="T695" s="15"/>
    </row>
    <row r="696" ht="12.75" customHeight="1">
      <c r="B696" s="12">
        <v>43691.0</v>
      </c>
      <c r="C696" s="19" t="s">
        <v>39</v>
      </c>
      <c r="D696" s="19" t="s">
        <v>69</v>
      </c>
      <c r="E696" s="19">
        <v>14.0</v>
      </c>
      <c r="F696" s="15">
        <v>10.502608704982032</v>
      </c>
      <c r="G696" s="20">
        <v>3.0921255956478686</v>
      </c>
      <c r="H696" s="19">
        <v>0.0</v>
      </c>
      <c r="I696" s="19">
        <v>0.0</v>
      </c>
      <c r="J696" s="15">
        <v>13.008009987821076</v>
      </c>
      <c r="K696" s="15">
        <v>12.578976333505567</v>
      </c>
      <c r="L696" s="15">
        <f t="shared" si="1"/>
        <v>18.00447207</v>
      </c>
      <c r="M696" s="15">
        <f t="shared" si="2"/>
        <v>17.44775118</v>
      </c>
      <c r="N696" s="15">
        <f>MAX(0,M696*VLOOKUP(C696,'Таблица (Плотность нефти)'!$B$3:$C$10,2,FALSE)-R696)</f>
        <v>14.02799195</v>
      </c>
      <c r="O696" s="15">
        <f t="shared" si="3"/>
        <v>14.58471284</v>
      </c>
      <c r="P696" s="15">
        <f t="shared" si="4"/>
        <v>113.2355262</v>
      </c>
      <c r="Q696" s="15">
        <f t="shared" si="5"/>
        <v>0</v>
      </c>
      <c r="R696" s="15">
        <f t="shared" si="6"/>
        <v>0</v>
      </c>
      <c r="S696" s="15"/>
      <c r="T696" s="15"/>
    </row>
    <row r="697" ht="12.75" customHeight="1">
      <c r="B697" s="12">
        <v>43691.0</v>
      </c>
      <c r="C697" s="19" t="s">
        <v>39</v>
      </c>
      <c r="D697" s="19" t="s">
        <v>70</v>
      </c>
      <c r="E697" s="19">
        <v>0.0</v>
      </c>
      <c r="F697" s="15">
        <v>0.0</v>
      </c>
      <c r="G697" s="20">
        <v>0.0</v>
      </c>
      <c r="H697" s="19">
        <v>0.0</v>
      </c>
      <c r="I697" s="19">
        <v>0.0</v>
      </c>
      <c r="J697" s="15">
        <v>0.0</v>
      </c>
      <c r="K697" s="15">
        <v>0.0</v>
      </c>
      <c r="L697" s="15">
        <f t="shared" si="1"/>
        <v>0</v>
      </c>
      <c r="M697" s="15">
        <f t="shared" si="2"/>
        <v>0</v>
      </c>
      <c r="N697" s="15">
        <f>MAX(0,M697*VLOOKUP(C697,'Таблица (Плотность нефти)'!$B$3:$C$10,2,FALSE)-R697)</f>
        <v>0</v>
      </c>
      <c r="O697" s="15">
        <f t="shared" si="3"/>
        <v>0</v>
      </c>
      <c r="P697" s="15">
        <f t="shared" si="4"/>
        <v>0</v>
      </c>
      <c r="Q697" s="15">
        <f t="shared" si="5"/>
        <v>0</v>
      </c>
      <c r="R697" s="15">
        <f t="shared" si="6"/>
        <v>0</v>
      </c>
      <c r="S697" s="15"/>
      <c r="T697" s="15"/>
    </row>
    <row r="698" ht="12.75" customHeight="1">
      <c r="B698" s="12">
        <v>43691.0</v>
      </c>
      <c r="C698" s="19" t="s">
        <v>39</v>
      </c>
      <c r="D698" s="19" t="s">
        <v>71</v>
      </c>
      <c r="E698" s="19">
        <v>11.0</v>
      </c>
      <c r="F698" s="15">
        <v>6.553339351283069</v>
      </c>
      <c r="G698" s="20">
        <v>3.870502096887648</v>
      </c>
      <c r="H698" s="19">
        <v>0.0</v>
      </c>
      <c r="I698" s="19">
        <v>0.0</v>
      </c>
      <c r="J698" s="15">
        <v>9.97147857457258</v>
      </c>
      <c r="K698" s="15">
        <v>9.53960891166075</v>
      </c>
      <c r="L698" s="15">
        <f t="shared" si="1"/>
        <v>14.29819495</v>
      </c>
      <c r="M698" s="15">
        <f t="shared" si="2"/>
        <v>13.74478301</v>
      </c>
      <c r="N698" s="15">
        <f>MAX(0,M698*VLOOKUP(C698,'Таблица (Плотность нефти)'!$B$3:$C$10,2,FALSE)-R698)</f>
        <v>11.05080554</v>
      </c>
      <c r="O698" s="15">
        <f t="shared" si="3"/>
        <v>11.60421748</v>
      </c>
      <c r="P698" s="15">
        <f t="shared" si="4"/>
        <v>89.92563749</v>
      </c>
      <c r="Q698" s="15">
        <f t="shared" si="5"/>
        <v>0</v>
      </c>
      <c r="R698" s="15">
        <f t="shared" si="6"/>
        <v>0</v>
      </c>
      <c r="S698" s="15"/>
      <c r="T698" s="15"/>
    </row>
    <row r="699" ht="12.75" customHeight="1">
      <c r="B699" s="12">
        <v>43691.0</v>
      </c>
      <c r="C699" s="19" t="s">
        <v>39</v>
      </c>
      <c r="D699" s="19" t="s">
        <v>72</v>
      </c>
      <c r="E699" s="19">
        <v>0.0</v>
      </c>
      <c r="F699" s="15">
        <v>0.0</v>
      </c>
      <c r="G699" s="20">
        <v>0.0</v>
      </c>
      <c r="H699" s="19">
        <v>0.0</v>
      </c>
      <c r="I699" s="19">
        <v>0.0</v>
      </c>
      <c r="J699" s="15">
        <v>0.0</v>
      </c>
      <c r="K699" s="15">
        <v>0.0</v>
      </c>
      <c r="L699" s="15">
        <f t="shared" si="1"/>
        <v>0</v>
      </c>
      <c r="M699" s="15">
        <f t="shared" si="2"/>
        <v>0</v>
      </c>
      <c r="N699" s="15">
        <f>MAX(0,M699*VLOOKUP(C699,'Таблица (Плотность нефти)'!$B$3:$C$10,2,FALSE)-R699)</f>
        <v>0</v>
      </c>
      <c r="O699" s="15">
        <f t="shared" si="3"/>
        <v>0</v>
      </c>
      <c r="P699" s="15">
        <f t="shared" si="4"/>
        <v>0</v>
      </c>
      <c r="Q699" s="15">
        <f t="shared" si="5"/>
        <v>0</v>
      </c>
      <c r="R699" s="15">
        <f t="shared" si="6"/>
        <v>0</v>
      </c>
      <c r="S699" s="15"/>
      <c r="T699" s="15"/>
    </row>
    <row r="700" ht="12.75" customHeight="1">
      <c r="B700" s="12">
        <v>43691.0</v>
      </c>
      <c r="C700" s="19" t="s">
        <v>39</v>
      </c>
      <c r="D700" s="19" t="s">
        <v>73</v>
      </c>
      <c r="E700" s="19">
        <v>0.0</v>
      </c>
      <c r="F700" s="15">
        <v>0.0</v>
      </c>
      <c r="G700" s="20">
        <v>0.0</v>
      </c>
      <c r="H700" s="19">
        <v>0.0</v>
      </c>
      <c r="I700" s="19">
        <v>0.0</v>
      </c>
      <c r="J700" s="15">
        <v>0.0</v>
      </c>
      <c r="K700" s="15">
        <v>0.0</v>
      </c>
      <c r="L700" s="15">
        <f t="shared" si="1"/>
        <v>0</v>
      </c>
      <c r="M700" s="15">
        <f t="shared" si="2"/>
        <v>0</v>
      </c>
      <c r="N700" s="15">
        <f>MAX(0,M700*VLOOKUP(C700,'Таблица (Плотность нефти)'!$B$3:$C$10,2,FALSE)-R700)</f>
        <v>0</v>
      </c>
      <c r="O700" s="15">
        <f t="shared" si="3"/>
        <v>0</v>
      </c>
      <c r="P700" s="15">
        <f t="shared" si="4"/>
        <v>0</v>
      </c>
      <c r="Q700" s="15">
        <f t="shared" si="5"/>
        <v>0</v>
      </c>
      <c r="R700" s="15">
        <f t="shared" si="6"/>
        <v>0</v>
      </c>
      <c r="S700" s="15"/>
      <c r="T700" s="15"/>
    </row>
    <row r="701" ht="12.75" customHeight="1">
      <c r="B701" s="12">
        <v>43691.0</v>
      </c>
      <c r="C701" s="19" t="s">
        <v>39</v>
      </c>
      <c r="D701" s="19" t="s">
        <v>74</v>
      </c>
      <c r="E701" s="19">
        <v>0.0</v>
      </c>
      <c r="F701" s="15">
        <v>0.0</v>
      </c>
      <c r="G701" s="20">
        <v>0.0</v>
      </c>
      <c r="H701" s="19">
        <v>0.0</v>
      </c>
      <c r="I701" s="19">
        <v>0.0</v>
      </c>
      <c r="J701" s="15">
        <v>0.2891999682749105</v>
      </c>
      <c r="K701" s="15">
        <v>0.2741245833399486</v>
      </c>
      <c r="L701" s="15">
        <f t="shared" si="1"/>
        <v>0</v>
      </c>
      <c r="M701" s="15">
        <f t="shared" si="2"/>
        <v>0</v>
      </c>
      <c r="N701" s="15">
        <f>MAX(0,M701*VLOOKUP(C701,'Таблица (Плотность нефти)'!$B$3:$C$10,2,FALSE)-R701)</f>
        <v>0</v>
      </c>
      <c r="O701" s="15">
        <f t="shared" si="3"/>
        <v>0</v>
      </c>
      <c r="P701" s="15">
        <f t="shared" si="4"/>
        <v>0</v>
      </c>
      <c r="Q701" s="15">
        <f t="shared" si="5"/>
        <v>0</v>
      </c>
      <c r="R701" s="15">
        <f t="shared" si="6"/>
        <v>0</v>
      </c>
      <c r="S701" s="15"/>
      <c r="T701" s="15"/>
    </row>
    <row r="702" ht="12.75" customHeight="1">
      <c r="B702" s="12">
        <v>43691.0</v>
      </c>
      <c r="C702" s="19" t="s">
        <v>39</v>
      </c>
      <c r="D702" s="19" t="s">
        <v>75</v>
      </c>
      <c r="E702" s="19">
        <v>0.0</v>
      </c>
      <c r="F702" s="15">
        <v>0.0</v>
      </c>
      <c r="G702" s="20">
        <v>0.0</v>
      </c>
      <c r="H702" s="19">
        <v>0.0</v>
      </c>
      <c r="I702" s="19">
        <v>0.0</v>
      </c>
      <c r="J702" s="15">
        <v>0.0</v>
      </c>
      <c r="K702" s="15">
        <v>0.0</v>
      </c>
      <c r="L702" s="15">
        <f t="shared" si="1"/>
        <v>0</v>
      </c>
      <c r="M702" s="15">
        <f t="shared" si="2"/>
        <v>0</v>
      </c>
      <c r="N702" s="15">
        <f>MAX(0,M702*VLOOKUP(C702,'Таблица (Плотность нефти)'!$B$3:$C$10,2,FALSE)-R702)</f>
        <v>0</v>
      </c>
      <c r="O702" s="15">
        <f t="shared" si="3"/>
        <v>0</v>
      </c>
      <c r="P702" s="15">
        <f t="shared" si="4"/>
        <v>0</v>
      </c>
      <c r="Q702" s="15">
        <f t="shared" si="5"/>
        <v>0</v>
      </c>
      <c r="R702" s="15">
        <f t="shared" si="6"/>
        <v>0</v>
      </c>
      <c r="S702" s="15"/>
      <c r="T702" s="15"/>
    </row>
    <row r="703" ht="12.75" customHeight="1">
      <c r="B703" s="12">
        <v>43691.0</v>
      </c>
      <c r="C703" s="19" t="s">
        <v>39</v>
      </c>
      <c r="D703" s="19" t="s">
        <v>76</v>
      </c>
      <c r="E703" s="19">
        <v>0.0</v>
      </c>
      <c r="F703" s="15">
        <v>0.0</v>
      </c>
      <c r="G703" s="20">
        <v>0.0</v>
      </c>
      <c r="H703" s="19">
        <v>0.0</v>
      </c>
      <c r="I703" s="19">
        <v>0.0</v>
      </c>
      <c r="J703" s="15">
        <v>0.0</v>
      </c>
      <c r="K703" s="15">
        <v>0.0</v>
      </c>
      <c r="L703" s="15">
        <f t="shared" si="1"/>
        <v>0</v>
      </c>
      <c r="M703" s="15">
        <f t="shared" si="2"/>
        <v>0</v>
      </c>
      <c r="N703" s="15">
        <f>MAX(0,M703*VLOOKUP(C703,'Таблица (Плотность нефти)'!$B$3:$C$10,2,FALSE)-R703)</f>
        <v>0</v>
      </c>
      <c r="O703" s="15">
        <f t="shared" si="3"/>
        <v>0</v>
      </c>
      <c r="P703" s="15">
        <f t="shared" si="4"/>
        <v>0</v>
      </c>
      <c r="Q703" s="15">
        <f t="shared" si="5"/>
        <v>0</v>
      </c>
      <c r="R703" s="15">
        <f t="shared" si="6"/>
        <v>0</v>
      </c>
      <c r="S703" s="15"/>
      <c r="T703" s="15"/>
    </row>
    <row r="704" ht="12.75" customHeight="1">
      <c r="B704" s="12">
        <v>43691.0</v>
      </c>
      <c r="C704" s="19" t="s">
        <v>39</v>
      </c>
      <c r="D704" s="19" t="s">
        <v>77</v>
      </c>
      <c r="E704" s="19">
        <v>0.0</v>
      </c>
      <c r="F704" s="15">
        <v>0.0</v>
      </c>
      <c r="G704" s="20">
        <v>0.0</v>
      </c>
      <c r="H704" s="19">
        <v>0.0</v>
      </c>
      <c r="I704" s="19">
        <v>0.0</v>
      </c>
      <c r="J704" s="15">
        <v>0.0</v>
      </c>
      <c r="K704" s="15">
        <v>0.0</v>
      </c>
      <c r="L704" s="15">
        <f t="shared" si="1"/>
        <v>0</v>
      </c>
      <c r="M704" s="15">
        <f t="shared" si="2"/>
        <v>0</v>
      </c>
      <c r="N704" s="15">
        <f>MAX(0,M704*VLOOKUP(C704,'Таблица (Плотность нефти)'!$B$3:$C$10,2,FALSE)-R704)</f>
        <v>0</v>
      </c>
      <c r="O704" s="15">
        <f t="shared" si="3"/>
        <v>0</v>
      </c>
      <c r="P704" s="15">
        <f t="shared" si="4"/>
        <v>0</v>
      </c>
      <c r="Q704" s="15">
        <f t="shared" si="5"/>
        <v>0</v>
      </c>
      <c r="R704" s="15">
        <f t="shared" si="6"/>
        <v>0</v>
      </c>
      <c r="S704" s="15"/>
      <c r="T704" s="15"/>
    </row>
    <row r="705" ht="12.75" customHeight="1">
      <c r="B705" s="12">
        <v>43691.0</v>
      </c>
      <c r="C705" s="19" t="s">
        <v>39</v>
      </c>
      <c r="D705" s="19" t="s">
        <v>78</v>
      </c>
      <c r="E705" s="19">
        <v>0.0</v>
      </c>
      <c r="F705" s="15">
        <v>0.0</v>
      </c>
      <c r="G705" s="20">
        <v>0.0</v>
      </c>
      <c r="H705" s="19">
        <v>0.0</v>
      </c>
      <c r="I705" s="19">
        <v>0.0</v>
      </c>
      <c r="J705" s="15">
        <v>0.0</v>
      </c>
      <c r="K705" s="15">
        <v>0.0</v>
      </c>
      <c r="L705" s="15">
        <f t="shared" si="1"/>
        <v>0</v>
      </c>
      <c r="M705" s="15">
        <f t="shared" si="2"/>
        <v>0</v>
      </c>
      <c r="N705" s="15">
        <f>MAX(0,M705*VLOOKUP(C705,'Таблица (Плотность нефти)'!$B$3:$C$10,2,FALSE)-R705)</f>
        <v>0</v>
      </c>
      <c r="O705" s="15">
        <f t="shared" si="3"/>
        <v>0</v>
      </c>
      <c r="P705" s="15">
        <f t="shared" si="4"/>
        <v>0</v>
      </c>
      <c r="Q705" s="15">
        <f t="shared" si="5"/>
        <v>0</v>
      </c>
      <c r="R705" s="15">
        <f t="shared" si="6"/>
        <v>0</v>
      </c>
      <c r="S705" s="15"/>
      <c r="T705" s="15"/>
    </row>
    <row r="706" ht="12.75" customHeight="1">
      <c r="B706" s="12">
        <v>43691.0</v>
      </c>
      <c r="C706" s="19" t="s">
        <v>39</v>
      </c>
      <c r="D706" s="19" t="s">
        <v>79</v>
      </c>
      <c r="E706" s="19">
        <v>0.0</v>
      </c>
      <c r="F706" s="15">
        <v>0.0</v>
      </c>
      <c r="G706" s="20">
        <v>0.0</v>
      </c>
      <c r="H706" s="19">
        <v>0.0</v>
      </c>
      <c r="I706" s="19">
        <v>0.0</v>
      </c>
      <c r="J706" s="15">
        <v>0.0</v>
      </c>
      <c r="K706" s="15">
        <v>0.0</v>
      </c>
      <c r="L706" s="15">
        <f t="shared" si="1"/>
        <v>0</v>
      </c>
      <c r="M706" s="15">
        <f t="shared" si="2"/>
        <v>0</v>
      </c>
      <c r="N706" s="15">
        <f>MAX(0,M706*VLOOKUP(C706,'Таблица (Плотность нефти)'!$B$3:$C$10,2,FALSE)-R706)</f>
        <v>0</v>
      </c>
      <c r="O706" s="15">
        <f t="shared" si="3"/>
        <v>0</v>
      </c>
      <c r="P706" s="15">
        <f t="shared" si="4"/>
        <v>0</v>
      </c>
      <c r="Q706" s="15">
        <f t="shared" si="5"/>
        <v>0</v>
      </c>
      <c r="R706" s="15">
        <f t="shared" si="6"/>
        <v>0</v>
      </c>
      <c r="S706" s="15"/>
      <c r="T706" s="15"/>
    </row>
    <row r="707" ht="12.75" customHeight="1">
      <c r="B707" s="12">
        <v>43691.0</v>
      </c>
      <c r="C707" s="19" t="s">
        <v>39</v>
      </c>
      <c r="D707" s="19" t="s">
        <v>80</v>
      </c>
      <c r="E707" s="19">
        <v>0.0</v>
      </c>
      <c r="F707" s="15">
        <v>0.0</v>
      </c>
      <c r="G707" s="20">
        <v>0.0</v>
      </c>
      <c r="H707" s="19">
        <v>0.0</v>
      </c>
      <c r="I707" s="19">
        <v>0.0</v>
      </c>
      <c r="J707" s="15">
        <v>0.0</v>
      </c>
      <c r="K707" s="15">
        <v>0.0</v>
      </c>
      <c r="L707" s="15">
        <f t="shared" si="1"/>
        <v>0</v>
      </c>
      <c r="M707" s="15">
        <f t="shared" si="2"/>
        <v>0</v>
      </c>
      <c r="N707" s="15">
        <f>MAX(0,M707*VLOOKUP(C707,'Таблица (Плотность нефти)'!$B$3:$C$10,2,FALSE)-R707)</f>
        <v>0</v>
      </c>
      <c r="O707" s="15">
        <f t="shared" si="3"/>
        <v>0</v>
      </c>
      <c r="P707" s="15">
        <f t="shared" si="4"/>
        <v>0</v>
      </c>
      <c r="Q707" s="15">
        <f t="shared" si="5"/>
        <v>0</v>
      </c>
      <c r="R707" s="15">
        <f t="shared" si="6"/>
        <v>0</v>
      </c>
      <c r="S707" s="15"/>
      <c r="T707" s="15"/>
    </row>
    <row r="708" ht="12.75" customHeight="1">
      <c r="B708" s="12">
        <v>43691.0</v>
      </c>
      <c r="C708" s="19" t="s">
        <v>39</v>
      </c>
      <c r="D708" s="19" t="s">
        <v>81</v>
      </c>
      <c r="E708" s="19">
        <v>0.0</v>
      </c>
      <c r="F708" s="15">
        <v>0.0</v>
      </c>
      <c r="G708" s="20">
        <v>0.0</v>
      </c>
      <c r="H708" s="19">
        <v>0.0</v>
      </c>
      <c r="I708" s="19">
        <v>0.0</v>
      </c>
      <c r="J708" s="15">
        <v>0.0</v>
      </c>
      <c r="K708" s="15">
        <v>0.0</v>
      </c>
      <c r="L708" s="15">
        <f t="shared" si="1"/>
        <v>0</v>
      </c>
      <c r="M708" s="15">
        <f t="shared" si="2"/>
        <v>0</v>
      </c>
      <c r="N708" s="15">
        <f>MAX(0,M708*VLOOKUP(C708,'Таблица (Плотность нефти)'!$B$3:$C$10,2,FALSE)-R708)</f>
        <v>0</v>
      </c>
      <c r="O708" s="15">
        <f t="shared" si="3"/>
        <v>0</v>
      </c>
      <c r="P708" s="15">
        <f t="shared" si="4"/>
        <v>0</v>
      </c>
      <c r="Q708" s="15">
        <f t="shared" si="5"/>
        <v>0</v>
      </c>
      <c r="R708" s="15">
        <f t="shared" si="6"/>
        <v>0</v>
      </c>
      <c r="S708" s="15"/>
      <c r="T708" s="15"/>
    </row>
    <row r="709" ht="12.75" customHeight="1">
      <c r="B709" s="12">
        <v>43691.0</v>
      </c>
      <c r="C709" s="19" t="s">
        <v>39</v>
      </c>
      <c r="D709" s="19" t="s">
        <v>82</v>
      </c>
      <c r="E709" s="19">
        <v>10.0</v>
      </c>
      <c r="F709" s="15">
        <v>2.9785337250844606</v>
      </c>
      <c r="G709" s="20">
        <v>3.3840167836127923</v>
      </c>
      <c r="H709" s="19">
        <v>0.0</v>
      </c>
      <c r="I709" s="19">
        <v>0.0</v>
      </c>
      <c r="J709" s="15">
        <v>5.86966420643426</v>
      </c>
      <c r="K709" s="15">
        <v>5.666430310723931</v>
      </c>
      <c r="L709" s="15">
        <f t="shared" si="1"/>
        <v>7.14848094</v>
      </c>
      <c r="M709" s="15">
        <f t="shared" si="2"/>
        <v>6.906575145</v>
      </c>
      <c r="N709" s="15">
        <f>MAX(0,M709*VLOOKUP(C709,'Таблица (Плотность нефти)'!$B$3:$C$10,2,FALSE)-R709)</f>
        <v>5.552886417</v>
      </c>
      <c r="O709" s="15">
        <f t="shared" si="3"/>
        <v>5.794792212</v>
      </c>
      <c r="P709" s="15">
        <f t="shared" si="4"/>
        <v>44.95894118</v>
      </c>
      <c r="Q709" s="15">
        <f t="shared" si="5"/>
        <v>0</v>
      </c>
      <c r="R709" s="15">
        <f t="shared" si="6"/>
        <v>0</v>
      </c>
      <c r="S709" s="15"/>
      <c r="T709" s="15"/>
    </row>
    <row r="710" ht="12.75" customHeight="1">
      <c r="B710" s="12">
        <v>43691.0</v>
      </c>
      <c r="C710" s="19" t="s">
        <v>39</v>
      </c>
      <c r="D710" s="19" t="s">
        <v>83</v>
      </c>
      <c r="E710" s="19">
        <v>24.0</v>
      </c>
      <c r="F710" s="15">
        <v>40.53562922319382</v>
      </c>
      <c r="G710" s="20">
        <v>2.8002344076829577</v>
      </c>
      <c r="H710" s="19">
        <v>0.0</v>
      </c>
      <c r="I710" s="19">
        <v>0.0</v>
      </c>
      <c r="J710" s="15">
        <v>33.73391927407299</v>
      </c>
      <c r="K710" s="15">
        <v>32.72318573922195</v>
      </c>
      <c r="L710" s="15">
        <f t="shared" si="1"/>
        <v>40.53562922</v>
      </c>
      <c r="M710" s="15">
        <f t="shared" si="2"/>
        <v>39.40053659</v>
      </c>
      <c r="N710" s="15">
        <f>MAX(0,M710*VLOOKUP(C710,'Таблица (Плотность нефти)'!$B$3:$C$10,2,FALSE)-R710)</f>
        <v>31.67803142</v>
      </c>
      <c r="O710" s="15">
        <f t="shared" si="3"/>
        <v>32.81312405</v>
      </c>
      <c r="P710" s="15">
        <f t="shared" si="4"/>
        <v>254.9407329</v>
      </c>
      <c r="Q710" s="15">
        <f t="shared" si="5"/>
        <v>0</v>
      </c>
      <c r="R710" s="15">
        <f t="shared" si="6"/>
        <v>0</v>
      </c>
      <c r="S710" s="15"/>
      <c r="T710" s="15"/>
    </row>
    <row r="711" ht="12.75" customHeight="1">
      <c r="B711" s="12">
        <v>43691.0</v>
      </c>
      <c r="C711" s="19" t="s">
        <v>39</v>
      </c>
      <c r="D711" s="19" t="s">
        <v>84</v>
      </c>
      <c r="E711" s="19">
        <v>0.0</v>
      </c>
      <c r="F711" s="15">
        <v>0.0</v>
      </c>
      <c r="G711" s="20">
        <v>0.0</v>
      </c>
      <c r="H711" s="19">
        <v>0.0</v>
      </c>
      <c r="I711" s="19">
        <v>0.0</v>
      </c>
      <c r="J711" s="15">
        <v>0.0</v>
      </c>
      <c r="K711" s="15">
        <v>0.0</v>
      </c>
      <c r="L711" s="15">
        <f t="shared" si="1"/>
        <v>0</v>
      </c>
      <c r="M711" s="15">
        <f t="shared" si="2"/>
        <v>0</v>
      </c>
      <c r="N711" s="15">
        <f>MAX(0,M711*VLOOKUP(C711,'Таблица (Плотность нефти)'!$B$3:$C$10,2,FALSE)-R711)</f>
        <v>0</v>
      </c>
      <c r="O711" s="15">
        <f t="shared" si="3"/>
        <v>0</v>
      </c>
      <c r="P711" s="15">
        <f t="shared" si="4"/>
        <v>0</v>
      </c>
      <c r="Q711" s="15">
        <f t="shared" si="5"/>
        <v>0</v>
      </c>
      <c r="R711" s="15">
        <f t="shared" si="6"/>
        <v>0</v>
      </c>
      <c r="S711" s="15"/>
      <c r="T711" s="15"/>
    </row>
    <row r="712" ht="12.75" customHeight="1">
      <c r="B712" s="12">
        <v>43691.0</v>
      </c>
      <c r="C712" s="19" t="s">
        <v>39</v>
      </c>
      <c r="D712" s="19" t="s">
        <v>85</v>
      </c>
      <c r="E712" s="19">
        <v>8.0</v>
      </c>
      <c r="F712" s="15">
        <v>1.7967309595484477</v>
      </c>
      <c r="G712" s="20">
        <v>0.8999999999999999</v>
      </c>
      <c r="H712" s="19">
        <v>0.0</v>
      </c>
      <c r="I712" s="19">
        <v>0.0</v>
      </c>
      <c r="J712" s="15">
        <v>5.940641835108463</v>
      </c>
      <c r="K712" s="15">
        <v>5.874287696035513</v>
      </c>
      <c r="L712" s="15">
        <f t="shared" si="1"/>
        <v>5.390192879</v>
      </c>
      <c r="M712" s="15">
        <f t="shared" si="2"/>
        <v>5.341681143</v>
      </c>
      <c r="N712" s="15">
        <f>MAX(0,M712*VLOOKUP(C712,'Таблица (Плотность нефти)'!$B$3:$C$10,2,FALSE)-R712)</f>
        <v>4.294711639</v>
      </c>
      <c r="O712" s="15">
        <f t="shared" si="3"/>
        <v>4.343223375</v>
      </c>
      <c r="P712" s="15">
        <f t="shared" si="4"/>
        <v>33.90054007</v>
      </c>
      <c r="Q712" s="15">
        <f t="shared" si="5"/>
        <v>0</v>
      </c>
      <c r="R712" s="15">
        <f t="shared" si="6"/>
        <v>0</v>
      </c>
      <c r="S712" s="15"/>
      <c r="T712" s="15"/>
    </row>
    <row r="713" ht="12.75" customHeight="1">
      <c r="B713" s="12">
        <v>43691.0</v>
      </c>
      <c r="C713" s="19" t="s">
        <v>39</v>
      </c>
      <c r="D713" s="19" t="s">
        <v>86</v>
      </c>
      <c r="E713" s="19">
        <v>22.0</v>
      </c>
      <c r="F713" s="15">
        <v>28.045360059019018</v>
      </c>
      <c r="G713" s="20">
        <v>3.675907971577695</v>
      </c>
      <c r="H713" s="19">
        <v>0.0</v>
      </c>
      <c r="I713" s="19">
        <v>0.0</v>
      </c>
      <c r="J713" s="15">
        <v>25.50469722894551</v>
      </c>
      <c r="K713" s="15">
        <v>24.44101068786525</v>
      </c>
      <c r="L713" s="15">
        <f t="shared" si="1"/>
        <v>30.59493825</v>
      </c>
      <c r="M713" s="15">
        <f t="shared" si="2"/>
        <v>29.47029647</v>
      </c>
      <c r="N713" s="15">
        <f>MAX(0,M713*VLOOKUP(C713,'Таблица (Плотность нефти)'!$B$3:$C$10,2,FALSE)-R713)</f>
        <v>23.69411836</v>
      </c>
      <c r="O713" s="15">
        <f t="shared" si="3"/>
        <v>24.81876014</v>
      </c>
      <c r="P713" s="15">
        <f t="shared" si="4"/>
        <v>192.4207451</v>
      </c>
      <c r="Q713" s="15">
        <f t="shared" si="5"/>
        <v>0</v>
      </c>
      <c r="R713" s="15">
        <f t="shared" si="6"/>
        <v>0</v>
      </c>
      <c r="S713" s="15"/>
      <c r="T713" s="15"/>
    </row>
    <row r="714" ht="12.75" customHeight="1">
      <c r="B714" s="12">
        <v>43691.0</v>
      </c>
      <c r="C714" s="19" t="s">
        <v>41</v>
      </c>
      <c r="D714" s="19" t="s">
        <v>87</v>
      </c>
      <c r="E714" s="19">
        <v>0.0</v>
      </c>
      <c r="F714" s="15">
        <v>0.0</v>
      </c>
      <c r="G714" s="20">
        <v>0.0</v>
      </c>
      <c r="H714" s="19">
        <v>0.0</v>
      </c>
      <c r="I714" s="19">
        <v>0.0</v>
      </c>
      <c r="J714" s="15">
        <v>0.0</v>
      </c>
      <c r="K714" s="15">
        <v>0.0</v>
      </c>
      <c r="L714" s="15">
        <f t="shared" si="1"/>
        <v>0</v>
      </c>
      <c r="M714" s="15">
        <f t="shared" si="2"/>
        <v>0</v>
      </c>
      <c r="N714" s="15">
        <f>MAX(0,M714*VLOOKUP(C714,'Таблица (Плотность нефти)'!$B$3:$C$10,2,FALSE)-R714)</f>
        <v>0</v>
      </c>
      <c r="O714" s="15">
        <f t="shared" si="3"/>
        <v>0</v>
      </c>
      <c r="P714" s="15">
        <f t="shared" si="4"/>
        <v>0</v>
      </c>
      <c r="Q714" s="15">
        <f t="shared" si="5"/>
        <v>0</v>
      </c>
      <c r="R714" s="15">
        <f t="shared" si="6"/>
        <v>0</v>
      </c>
      <c r="S714" s="15"/>
      <c r="T714" s="15"/>
    </row>
    <row r="715" ht="12.75" customHeight="1">
      <c r="B715" s="12">
        <v>43691.0</v>
      </c>
      <c r="C715" s="19" t="s">
        <v>41</v>
      </c>
      <c r="D715" s="19" t="s">
        <v>88</v>
      </c>
      <c r="E715" s="19">
        <v>24.0</v>
      </c>
      <c r="F715" s="15">
        <v>110.4017204730539</v>
      </c>
      <c r="G715" s="20">
        <v>0.03</v>
      </c>
      <c r="H715" s="19">
        <v>0.0</v>
      </c>
      <c r="I715" s="19">
        <v>0.0</v>
      </c>
      <c r="J715" s="15">
        <v>92.16905748030679</v>
      </c>
      <c r="K715" s="15">
        <v>90.10614002665687</v>
      </c>
      <c r="L715" s="15">
        <f t="shared" si="1"/>
        <v>110.4017205</v>
      </c>
      <c r="M715" s="15">
        <f t="shared" si="2"/>
        <v>110.3686</v>
      </c>
      <c r="N715" s="15">
        <f>MAX(0,M715*VLOOKUP(C715,'Таблица (Плотность нефти)'!$B$3:$C$10,2,FALSE)-R715)</f>
        <v>92.15778096</v>
      </c>
      <c r="O715" s="15">
        <f t="shared" si="3"/>
        <v>92.19090148</v>
      </c>
      <c r="P715" s="15">
        <f t="shared" si="4"/>
        <v>694.3495406</v>
      </c>
      <c r="Q715" s="15">
        <f t="shared" si="5"/>
        <v>0</v>
      </c>
      <c r="R715" s="15">
        <f t="shared" si="6"/>
        <v>0</v>
      </c>
      <c r="S715" s="15"/>
      <c r="T715" s="15"/>
    </row>
    <row r="716" ht="12.75" customHeight="1">
      <c r="B716" s="12">
        <v>43691.0</v>
      </c>
      <c r="C716" s="25" t="s">
        <v>41</v>
      </c>
      <c r="D716" s="25" t="s">
        <v>89</v>
      </c>
      <c r="E716" s="25">
        <v>0.0</v>
      </c>
      <c r="F716" s="26">
        <v>0.0</v>
      </c>
      <c r="G716" s="32">
        <v>90.0</v>
      </c>
      <c r="H716" s="25">
        <v>0.0</v>
      </c>
      <c r="I716" s="25">
        <v>0.0</v>
      </c>
      <c r="J716" s="26">
        <v>0.0</v>
      </c>
      <c r="K716" s="26">
        <v>0.0</v>
      </c>
      <c r="L716" s="26">
        <f t="shared" si="1"/>
        <v>0</v>
      </c>
      <c r="M716" s="26">
        <f t="shared" si="2"/>
        <v>0</v>
      </c>
      <c r="N716" s="26">
        <f>MAX(0,M716*VLOOKUP(C716,'Таблица (Плотность нефти)'!$B$3:$C$10,2,FALSE)-R716)</f>
        <v>0</v>
      </c>
      <c r="O716" s="26">
        <f t="shared" si="3"/>
        <v>0</v>
      </c>
      <c r="P716" s="26">
        <f t="shared" si="4"/>
        <v>0</v>
      </c>
      <c r="Q716" s="26">
        <f t="shared" si="5"/>
        <v>0</v>
      </c>
      <c r="R716" s="26">
        <f t="shared" si="6"/>
        <v>0</v>
      </c>
      <c r="S716" s="26"/>
      <c r="T716" s="26"/>
    </row>
    <row r="717" ht="12.75" customHeight="1">
      <c r="B717" s="3">
        <v>43692.0</v>
      </c>
      <c r="C717" s="5" t="s">
        <v>31</v>
      </c>
      <c r="D717" s="5" t="s">
        <v>33</v>
      </c>
      <c r="E717" s="5">
        <v>0.0</v>
      </c>
      <c r="F717" s="7">
        <v>0.0</v>
      </c>
      <c r="G717" s="8">
        <v>0.0</v>
      </c>
      <c r="H717" s="5">
        <v>0.0</v>
      </c>
      <c r="I717" s="5">
        <v>0.0</v>
      </c>
      <c r="J717" s="7">
        <v>0.0</v>
      </c>
      <c r="K717" s="7">
        <v>0.0</v>
      </c>
      <c r="L717" s="7">
        <f t="shared" si="1"/>
        <v>0</v>
      </c>
      <c r="M717" s="7">
        <f t="shared" si="2"/>
        <v>0</v>
      </c>
      <c r="N717" s="7">
        <f>MAX(0,M717*VLOOKUP(C717,'Таблица (Плотность нефти)'!$B$3:$C$10,2,FALSE)-R717)</f>
        <v>0</v>
      </c>
      <c r="O717" s="7">
        <f t="shared" si="3"/>
        <v>0</v>
      </c>
      <c r="P717" s="7">
        <f t="shared" si="4"/>
        <v>0</v>
      </c>
      <c r="Q717" s="17">
        <f t="shared" si="5"/>
        <v>0</v>
      </c>
      <c r="R717" s="7">
        <f t="shared" si="6"/>
        <v>0</v>
      </c>
      <c r="S717" s="17"/>
      <c r="T717" s="7"/>
    </row>
    <row r="718" ht="12.75" customHeight="1">
      <c r="B718" s="12">
        <v>43692.0</v>
      </c>
      <c r="C718" s="13" t="s">
        <v>32</v>
      </c>
      <c r="D718" s="13" t="s">
        <v>36</v>
      </c>
      <c r="E718" s="13">
        <v>0.0</v>
      </c>
      <c r="F718" s="14">
        <v>0.0</v>
      </c>
      <c r="G718" s="49">
        <v>0.0</v>
      </c>
      <c r="H718" s="13">
        <v>0.0</v>
      </c>
      <c r="I718" s="13">
        <v>0.0</v>
      </c>
      <c r="J718" s="14">
        <v>0.0</v>
      </c>
      <c r="K718" s="14">
        <v>0.0</v>
      </c>
      <c r="L718" s="14">
        <f t="shared" si="1"/>
        <v>0</v>
      </c>
      <c r="M718" s="14">
        <f t="shared" si="2"/>
        <v>0</v>
      </c>
      <c r="N718" s="14">
        <f>MAX(0,M718*VLOOKUP(C718,'Таблица (Плотность нефти)'!$B$3:$C$10,2,FALSE)-R718)</f>
        <v>0</v>
      </c>
      <c r="O718" s="14">
        <f t="shared" si="3"/>
        <v>0</v>
      </c>
      <c r="P718" s="14">
        <f t="shared" si="4"/>
        <v>0</v>
      </c>
      <c r="Q718" s="23">
        <f t="shared" si="5"/>
        <v>0</v>
      </c>
      <c r="R718" s="14">
        <f t="shared" si="6"/>
        <v>0</v>
      </c>
      <c r="S718" s="23"/>
      <c r="T718" s="14"/>
    </row>
    <row r="719" ht="12.75" customHeight="1">
      <c r="B719" s="12">
        <v>43692.0</v>
      </c>
      <c r="C719" s="13" t="s">
        <v>32</v>
      </c>
      <c r="D719" s="19" t="s">
        <v>40</v>
      </c>
      <c r="E719" s="19">
        <v>24.0</v>
      </c>
      <c r="F719" s="15">
        <v>15.137331054479839</v>
      </c>
      <c r="G719" s="20">
        <v>47.77028268815814</v>
      </c>
      <c r="H719" s="19">
        <v>0.0</v>
      </c>
      <c r="I719" s="19">
        <v>0.0</v>
      </c>
      <c r="J719" s="15">
        <v>10.59683108093695</v>
      </c>
      <c r="K719" s="15">
        <v>5.271610805747679</v>
      </c>
      <c r="L719" s="15">
        <f t="shared" si="1"/>
        <v>15.13733105</v>
      </c>
      <c r="M719" s="15">
        <f t="shared" si="2"/>
        <v>7.906185218</v>
      </c>
      <c r="N719" s="15">
        <f>MAX(0,M719*VLOOKUP(C719,'Таблица (Плотность нефти)'!$B$3:$C$10,2,FALSE)-R719)</f>
        <v>6.000794581</v>
      </c>
      <c r="O719" s="15">
        <f t="shared" si="3"/>
        <v>13.23194042</v>
      </c>
      <c r="P719" s="15">
        <f t="shared" si="4"/>
        <v>95.2032162</v>
      </c>
      <c r="Q719" s="30">
        <f t="shared" si="5"/>
        <v>0</v>
      </c>
      <c r="R719" s="15">
        <f t="shared" si="6"/>
        <v>0</v>
      </c>
      <c r="S719" s="30"/>
      <c r="T719" s="15"/>
    </row>
    <row r="720" ht="12.75" customHeight="1">
      <c r="B720" s="12">
        <v>43692.0</v>
      </c>
      <c r="C720" s="13" t="s">
        <v>32</v>
      </c>
      <c r="D720" s="19" t="s">
        <v>42</v>
      </c>
      <c r="E720" s="19">
        <v>0.0</v>
      </c>
      <c r="F720" s="15">
        <v>0.0</v>
      </c>
      <c r="G720" s="20">
        <v>0.0</v>
      </c>
      <c r="H720" s="19">
        <v>0.0</v>
      </c>
      <c r="I720" s="19">
        <v>0.0</v>
      </c>
      <c r="J720" s="15">
        <v>0.0</v>
      </c>
      <c r="K720" s="15">
        <v>0.0</v>
      </c>
      <c r="L720" s="15">
        <f t="shared" si="1"/>
        <v>0</v>
      </c>
      <c r="M720" s="15">
        <f t="shared" si="2"/>
        <v>0</v>
      </c>
      <c r="N720" s="15">
        <f>MAX(0,M720*VLOOKUP(C720,'Таблица (Плотность нефти)'!$B$3:$C$10,2,FALSE)-R720)</f>
        <v>0</v>
      </c>
      <c r="O720" s="15">
        <f t="shared" si="3"/>
        <v>0</v>
      </c>
      <c r="P720" s="15">
        <f t="shared" si="4"/>
        <v>0</v>
      </c>
      <c r="Q720" s="30">
        <f t="shared" si="5"/>
        <v>0</v>
      </c>
      <c r="R720" s="15">
        <f t="shared" si="6"/>
        <v>0</v>
      </c>
      <c r="S720" s="30"/>
      <c r="T720" s="15"/>
    </row>
    <row r="721" ht="12.75" customHeight="1">
      <c r="B721" s="12">
        <v>43692.0</v>
      </c>
      <c r="C721" s="13" t="s">
        <v>32</v>
      </c>
      <c r="D721" s="19" t="s">
        <v>43</v>
      </c>
      <c r="E721" s="19">
        <v>24.0</v>
      </c>
      <c r="F721" s="15">
        <v>3.0540650425344587</v>
      </c>
      <c r="G721" s="20">
        <v>48.10724860629905</v>
      </c>
      <c r="H721" s="19">
        <v>0.0</v>
      </c>
      <c r="I721" s="19">
        <v>0.0</v>
      </c>
      <c r="J721" s="15">
        <v>2.034699154863494</v>
      </c>
      <c r="K721" s="15">
        <v>0.9938515995502581</v>
      </c>
      <c r="L721" s="15">
        <f t="shared" si="1"/>
        <v>3.054065043</v>
      </c>
      <c r="M721" s="15">
        <f t="shared" si="2"/>
        <v>1.58483838</v>
      </c>
      <c r="N721" s="15">
        <f>MAX(0,M721*VLOOKUP(C721,'Таблица (Плотность нефти)'!$B$3:$C$10,2,FALSE)-R721)</f>
        <v>1.20289233</v>
      </c>
      <c r="O721" s="15">
        <f t="shared" si="3"/>
        <v>2.672118993</v>
      </c>
      <c r="P721" s="15">
        <f t="shared" si="4"/>
        <v>19.20793127</v>
      </c>
      <c r="Q721" s="30">
        <f t="shared" si="5"/>
        <v>0</v>
      </c>
      <c r="R721" s="15">
        <f t="shared" si="6"/>
        <v>0</v>
      </c>
      <c r="S721" s="30"/>
      <c r="T721" s="15"/>
    </row>
    <row r="722" ht="12.75" customHeight="1">
      <c r="B722" s="12">
        <v>43692.0</v>
      </c>
      <c r="C722" s="13" t="s">
        <v>32</v>
      </c>
      <c r="D722" s="19" t="s">
        <v>44</v>
      </c>
      <c r="E722" s="19">
        <v>24.0</v>
      </c>
      <c r="F722" s="15">
        <v>4.027637605772635</v>
      </c>
      <c r="G722" s="20">
        <v>48.78118044258088</v>
      </c>
      <c r="H722" s="19">
        <v>0.0</v>
      </c>
      <c r="I722" s="19">
        <v>0.0</v>
      </c>
      <c r="J722" s="15">
        <v>2.7007414829336467</v>
      </c>
      <c r="K722" s="15">
        <v>1.3144340622577921</v>
      </c>
      <c r="L722" s="15">
        <f t="shared" si="1"/>
        <v>4.027637606</v>
      </c>
      <c r="M722" s="15">
        <f t="shared" si="2"/>
        <v>2.062908438</v>
      </c>
      <c r="N722" s="15">
        <f>MAX(0,M722*VLOOKUP(C722,'Таблица (Плотность нефти)'!$B$3:$C$10,2,FALSE)-R722)</f>
        <v>1.565747504</v>
      </c>
      <c r="O722" s="15">
        <f t="shared" si="3"/>
        <v>3.530476672</v>
      </c>
      <c r="P722" s="15">
        <f t="shared" si="4"/>
        <v>25.33102119</v>
      </c>
      <c r="Q722" s="30">
        <f t="shared" si="5"/>
        <v>0</v>
      </c>
      <c r="R722" s="15">
        <f t="shared" si="6"/>
        <v>0</v>
      </c>
      <c r="S722" s="30"/>
      <c r="T722" s="15"/>
    </row>
    <row r="723" ht="12.75" customHeight="1">
      <c r="B723" s="12">
        <v>43692.0</v>
      </c>
      <c r="C723" s="13" t="s">
        <v>32</v>
      </c>
      <c r="D723" s="19" t="s">
        <v>45</v>
      </c>
      <c r="E723" s="19">
        <v>0.0</v>
      </c>
      <c r="F723" s="15">
        <v>0.0</v>
      </c>
      <c r="G723" s="20">
        <v>0.0</v>
      </c>
      <c r="H723" s="19">
        <v>0.0</v>
      </c>
      <c r="I723" s="19">
        <v>0.0</v>
      </c>
      <c r="J723" s="15">
        <v>0.0</v>
      </c>
      <c r="K723" s="15">
        <v>0.0</v>
      </c>
      <c r="L723" s="15">
        <f t="shared" si="1"/>
        <v>0</v>
      </c>
      <c r="M723" s="15">
        <f t="shared" si="2"/>
        <v>0</v>
      </c>
      <c r="N723" s="15">
        <f>MAX(0,M723*VLOOKUP(C723,'Таблица (Плотность нефти)'!$B$3:$C$10,2,FALSE)-R723)</f>
        <v>0</v>
      </c>
      <c r="O723" s="15">
        <f t="shared" si="3"/>
        <v>0</v>
      </c>
      <c r="P723" s="15">
        <f t="shared" si="4"/>
        <v>0</v>
      </c>
      <c r="Q723" s="30">
        <f t="shared" si="5"/>
        <v>0</v>
      </c>
      <c r="R723" s="15">
        <f t="shared" si="6"/>
        <v>0</v>
      </c>
      <c r="S723" s="30"/>
      <c r="T723" s="15"/>
    </row>
    <row r="724" ht="12.75" customHeight="1">
      <c r="B724" s="12">
        <v>43692.0</v>
      </c>
      <c r="C724" s="13" t="s">
        <v>32</v>
      </c>
      <c r="D724" s="19" t="s">
        <v>46</v>
      </c>
      <c r="E724" s="19">
        <v>0.0</v>
      </c>
      <c r="F724" s="15">
        <v>0.0</v>
      </c>
      <c r="G724" s="20">
        <v>0.0</v>
      </c>
      <c r="H724" s="19">
        <v>0.0</v>
      </c>
      <c r="I724" s="19">
        <v>0.0</v>
      </c>
      <c r="J724" s="15">
        <v>0.0</v>
      </c>
      <c r="K724" s="15">
        <v>0.0</v>
      </c>
      <c r="L724" s="15">
        <f t="shared" si="1"/>
        <v>0</v>
      </c>
      <c r="M724" s="15">
        <f t="shared" si="2"/>
        <v>0</v>
      </c>
      <c r="N724" s="15">
        <f>MAX(0,M724*VLOOKUP(C724,'Таблица (Плотность нефти)'!$B$3:$C$10,2,FALSE)-R724)</f>
        <v>0</v>
      </c>
      <c r="O724" s="15">
        <f t="shared" si="3"/>
        <v>0</v>
      </c>
      <c r="P724" s="15">
        <f t="shared" si="4"/>
        <v>0</v>
      </c>
      <c r="Q724" s="30">
        <f t="shared" si="5"/>
        <v>0</v>
      </c>
      <c r="R724" s="15">
        <f t="shared" si="6"/>
        <v>0</v>
      </c>
      <c r="S724" s="30"/>
      <c r="T724" s="15"/>
    </row>
    <row r="725" ht="12.75" customHeight="1">
      <c r="B725" s="12">
        <v>43692.0</v>
      </c>
      <c r="C725" s="19" t="s">
        <v>34</v>
      </c>
      <c r="D725" s="19" t="s">
        <v>47</v>
      </c>
      <c r="E725" s="19">
        <v>0.0</v>
      </c>
      <c r="F725" s="15">
        <v>0.0</v>
      </c>
      <c r="G725" s="20">
        <v>0.0</v>
      </c>
      <c r="H725" s="19">
        <v>0.0</v>
      </c>
      <c r="I725" s="19">
        <v>0.0</v>
      </c>
      <c r="J725" s="15">
        <v>0.0</v>
      </c>
      <c r="K725" s="15">
        <v>0.0</v>
      </c>
      <c r="L725" s="15">
        <f t="shared" si="1"/>
        <v>0</v>
      </c>
      <c r="M725" s="15">
        <f t="shared" si="2"/>
        <v>0</v>
      </c>
      <c r="N725" s="15">
        <f>MAX(0,M725*VLOOKUP(C725,'Таблица (Плотность нефти)'!$B$3:$C$10,2,FALSE)-R725)</f>
        <v>0</v>
      </c>
      <c r="O725" s="15">
        <f t="shared" si="3"/>
        <v>0</v>
      </c>
      <c r="P725" s="15">
        <f t="shared" si="4"/>
        <v>0</v>
      </c>
      <c r="Q725" s="15">
        <f t="shared" si="5"/>
        <v>0</v>
      </c>
      <c r="R725" s="15">
        <f t="shared" si="6"/>
        <v>0</v>
      </c>
      <c r="S725" s="15"/>
      <c r="T725" s="15"/>
    </row>
    <row r="726" ht="12.75" customHeight="1">
      <c r="B726" s="12">
        <v>43692.0</v>
      </c>
      <c r="C726" s="19" t="s">
        <v>35</v>
      </c>
      <c r="D726" s="19" t="s">
        <v>48</v>
      </c>
      <c r="E726" s="19">
        <v>24.0</v>
      </c>
      <c r="F726" s="15">
        <v>12.538739274117054</v>
      </c>
      <c r="G726" s="20">
        <v>16.908210557127546</v>
      </c>
      <c r="H726" s="19">
        <v>0.0</v>
      </c>
      <c r="I726" s="19">
        <v>0.0</v>
      </c>
      <c r="J726" s="15">
        <v>9.249822101489116</v>
      </c>
      <c r="K726" s="15">
        <v>6.035673339872731</v>
      </c>
      <c r="L726" s="15">
        <f t="shared" si="1"/>
        <v>12.53873927</v>
      </c>
      <c r="M726" s="15">
        <f t="shared" si="2"/>
        <v>10.41866284</v>
      </c>
      <c r="N726" s="15">
        <f>MAX(0,M726*VLOOKUP(C726,'Таблица (Плотность нефти)'!$B$3:$C$10,2,FALSE)-R726)</f>
        <v>8.37660492</v>
      </c>
      <c r="O726" s="15">
        <f t="shared" si="3"/>
        <v>10.49668136</v>
      </c>
      <c r="P726" s="15">
        <f t="shared" si="4"/>
        <v>78.85989292</v>
      </c>
      <c r="Q726" s="38">
        <f t="shared" si="5"/>
        <v>0</v>
      </c>
      <c r="R726" s="15">
        <f t="shared" si="6"/>
        <v>0</v>
      </c>
      <c r="S726" s="38"/>
      <c r="T726" s="15"/>
    </row>
    <row r="727" ht="12.75" customHeight="1">
      <c r="B727" s="12">
        <v>43692.0</v>
      </c>
      <c r="C727" s="19" t="s">
        <v>35</v>
      </c>
      <c r="D727" s="19" t="s">
        <v>49</v>
      </c>
      <c r="E727" s="19">
        <v>24.0</v>
      </c>
      <c r="F727" s="15">
        <v>12.45794945297333</v>
      </c>
      <c r="G727" s="20">
        <v>15.636397453410101</v>
      </c>
      <c r="H727" s="19">
        <v>0.0</v>
      </c>
      <c r="I727" s="19">
        <v>0.0</v>
      </c>
      <c r="J727" s="15">
        <v>7.942494796291573</v>
      </c>
      <c r="K727" s="15">
        <v>5.279965072274945</v>
      </c>
      <c r="L727" s="15">
        <f t="shared" si="1"/>
        <v>12.45794945</v>
      </c>
      <c r="M727" s="15">
        <f t="shared" si="2"/>
        <v>10.50997496</v>
      </c>
      <c r="N727" s="15">
        <f>MAX(0,M727*VLOOKUP(C727,'Таблица (Плотность нефти)'!$B$3:$C$10,2,FALSE)-R727)</f>
        <v>8.450019869</v>
      </c>
      <c r="O727" s="15">
        <f t="shared" si="3"/>
        <v>10.39799436</v>
      </c>
      <c r="P727" s="15">
        <f t="shared" si="4"/>
        <v>78.35178149</v>
      </c>
      <c r="Q727" s="15">
        <f t="shared" si="5"/>
        <v>0</v>
      </c>
      <c r="R727" s="15">
        <f t="shared" si="6"/>
        <v>0</v>
      </c>
      <c r="S727" s="15"/>
      <c r="T727" s="15"/>
    </row>
    <row r="728" ht="12.75" customHeight="1">
      <c r="B728" s="12">
        <v>43692.0</v>
      </c>
      <c r="C728" s="19" t="s">
        <v>35</v>
      </c>
      <c r="D728" s="19" t="s">
        <v>50</v>
      </c>
      <c r="E728" s="19">
        <v>24.0</v>
      </c>
      <c r="F728" s="15">
        <v>29.53686795466327</v>
      </c>
      <c r="G728" s="20">
        <v>15.212459752170965</v>
      </c>
      <c r="H728" s="19">
        <v>0.0</v>
      </c>
      <c r="I728" s="19">
        <v>0.0</v>
      </c>
      <c r="J728" s="15">
        <v>21.86143418171704</v>
      </c>
      <c r="K728" s="15">
        <v>14.424796219975049</v>
      </c>
      <c r="L728" s="15">
        <f t="shared" si="1"/>
        <v>29.53686795</v>
      </c>
      <c r="M728" s="15">
        <f t="shared" si="2"/>
        <v>25.04358381</v>
      </c>
      <c r="N728" s="15">
        <f>MAX(0,M728*VLOOKUP(C728,'Таблица (Плотность нефти)'!$B$3:$C$10,2,FALSE)-R728)</f>
        <v>20.13504138</v>
      </c>
      <c r="O728" s="15">
        <f t="shared" si="3"/>
        <v>24.62832553</v>
      </c>
      <c r="P728" s="15">
        <f t="shared" si="4"/>
        <v>185.7662236</v>
      </c>
      <c r="Q728" s="15">
        <f t="shared" si="5"/>
        <v>0</v>
      </c>
      <c r="R728" s="15">
        <f t="shared" si="6"/>
        <v>0</v>
      </c>
      <c r="S728" s="15"/>
      <c r="T728" s="15"/>
    </row>
    <row r="729" ht="12.75" customHeight="1">
      <c r="B729" s="12">
        <v>43692.0</v>
      </c>
      <c r="C729" s="19" t="s">
        <v>35</v>
      </c>
      <c r="D729" s="19" t="s">
        <v>51</v>
      </c>
      <c r="E729" s="19">
        <v>0.0</v>
      </c>
      <c r="F729" s="15">
        <v>0.0</v>
      </c>
      <c r="G729" s="20">
        <v>0.0</v>
      </c>
      <c r="H729" s="19">
        <v>0.0</v>
      </c>
      <c r="I729" s="19">
        <v>0.0</v>
      </c>
      <c r="J729" s="15">
        <v>0.0</v>
      </c>
      <c r="K729" s="15">
        <v>0.0</v>
      </c>
      <c r="L729" s="15">
        <f t="shared" si="1"/>
        <v>0</v>
      </c>
      <c r="M729" s="15">
        <f t="shared" si="2"/>
        <v>0</v>
      </c>
      <c r="N729" s="15">
        <f>MAX(0,M729*VLOOKUP(C729,'Таблица (Плотность нефти)'!$B$3:$C$10,2,FALSE)-R729)</f>
        <v>0</v>
      </c>
      <c r="O729" s="15">
        <f t="shared" si="3"/>
        <v>0</v>
      </c>
      <c r="P729" s="15">
        <f t="shared" si="4"/>
        <v>0</v>
      </c>
      <c r="Q729" s="15">
        <f t="shared" si="5"/>
        <v>0</v>
      </c>
      <c r="R729" s="15">
        <f t="shared" si="6"/>
        <v>0</v>
      </c>
      <c r="S729" s="15"/>
      <c r="T729" s="15"/>
    </row>
    <row r="730" ht="12.75" customHeight="1">
      <c r="B730" s="12">
        <v>43692.0</v>
      </c>
      <c r="C730" s="19" t="s">
        <v>35</v>
      </c>
      <c r="D730" s="19" t="s">
        <v>52</v>
      </c>
      <c r="E730" s="19">
        <v>0.0</v>
      </c>
      <c r="F730" s="15">
        <v>0.0</v>
      </c>
      <c r="G730" s="20">
        <v>0.0</v>
      </c>
      <c r="H730" s="19">
        <v>0.0</v>
      </c>
      <c r="I730" s="19">
        <v>0.0</v>
      </c>
      <c r="J730" s="15">
        <v>0.0</v>
      </c>
      <c r="K730" s="15">
        <v>0.0</v>
      </c>
      <c r="L730" s="15">
        <f t="shared" si="1"/>
        <v>0</v>
      </c>
      <c r="M730" s="15">
        <f t="shared" si="2"/>
        <v>0</v>
      </c>
      <c r="N730" s="15">
        <f>MAX(0,M730*VLOOKUP(C730,'Таблица (Плотность нефти)'!$B$3:$C$10,2,FALSE)-R730)</f>
        <v>0</v>
      </c>
      <c r="O730" s="15">
        <f t="shared" si="3"/>
        <v>0</v>
      </c>
      <c r="P730" s="15">
        <f t="shared" si="4"/>
        <v>0</v>
      </c>
      <c r="Q730" s="15">
        <f t="shared" si="5"/>
        <v>0</v>
      </c>
      <c r="R730" s="15">
        <f t="shared" si="6"/>
        <v>0</v>
      </c>
      <c r="S730" s="15"/>
      <c r="T730" s="15"/>
    </row>
    <row r="731" ht="12.75" customHeight="1">
      <c r="B731" s="12">
        <v>43692.0</v>
      </c>
      <c r="C731" s="19" t="s">
        <v>35</v>
      </c>
      <c r="D731" s="19" t="s">
        <v>53</v>
      </c>
      <c r="E731" s="19">
        <v>24.0</v>
      </c>
      <c r="F731" s="15">
        <v>18.716848345103593</v>
      </c>
      <c r="G731" s="20">
        <v>21.40195019026248</v>
      </c>
      <c r="H731" s="19">
        <v>0.0</v>
      </c>
      <c r="I731" s="19">
        <v>0.0</v>
      </c>
      <c r="J731" s="15">
        <v>16.425815526884865</v>
      </c>
      <c r="K731" s="15">
        <v>9.980297532068546</v>
      </c>
      <c r="L731" s="15">
        <f t="shared" si="1"/>
        <v>18.71684835</v>
      </c>
      <c r="M731" s="15">
        <f t="shared" si="2"/>
        <v>14.71107779</v>
      </c>
      <c r="N731" s="15">
        <f>MAX(0,M731*VLOOKUP(C731,'Таблица (Плотность нефти)'!$B$3:$C$10,2,FALSE)-R731)</f>
        <v>11.82770654</v>
      </c>
      <c r="O731" s="15">
        <f t="shared" si="3"/>
        <v>15.8334771</v>
      </c>
      <c r="P731" s="15">
        <f t="shared" si="4"/>
        <v>117.7158743</v>
      </c>
      <c r="Q731" s="15">
        <f t="shared" si="5"/>
        <v>0</v>
      </c>
      <c r="R731" s="15">
        <f t="shared" si="6"/>
        <v>0</v>
      </c>
      <c r="S731" s="15"/>
      <c r="T731" s="15"/>
    </row>
    <row r="732" ht="12.75" customHeight="1">
      <c r="B732" s="12">
        <v>43692.0</v>
      </c>
      <c r="C732" s="19" t="s">
        <v>35</v>
      </c>
      <c r="D732" s="19" t="s">
        <v>54</v>
      </c>
      <c r="E732" s="19">
        <v>0.0</v>
      </c>
      <c r="F732" s="15">
        <v>0.0</v>
      </c>
      <c r="G732" s="20">
        <v>0.0</v>
      </c>
      <c r="H732" s="19">
        <v>0.0</v>
      </c>
      <c r="I732" s="19">
        <v>0.0</v>
      </c>
      <c r="J732" s="15">
        <v>0.0</v>
      </c>
      <c r="K732" s="15">
        <v>0.0</v>
      </c>
      <c r="L732" s="15">
        <f t="shared" si="1"/>
        <v>0</v>
      </c>
      <c r="M732" s="15">
        <f t="shared" si="2"/>
        <v>0</v>
      </c>
      <c r="N732" s="15">
        <f>MAX(0,M732*VLOOKUP(C732,'Таблица (Плотность нефти)'!$B$3:$C$10,2,FALSE)-R732)</f>
        <v>0</v>
      </c>
      <c r="O732" s="15">
        <f t="shared" si="3"/>
        <v>0</v>
      </c>
      <c r="P732" s="15">
        <f t="shared" si="4"/>
        <v>0</v>
      </c>
      <c r="Q732" s="15">
        <f t="shared" si="5"/>
        <v>0</v>
      </c>
      <c r="R732" s="15">
        <f t="shared" si="6"/>
        <v>0</v>
      </c>
      <c r="S732" s="15"/>
      <c r="T732" s="15"/>
    </row>
    <row r="733" ht="12.75" customHeight="1">
      <c r="B733" s="12">
        <v>43692.0</v>
      </c>
      <c r="C733" s="19" t="s">
        <v>35</v>
      </c>
      <c r="D733" s="19" t="s">
        <v>55</v>
      </c>
      <c r="E733" s="19">
        <v>24.0</v>
      </c>
      <c r="F733" s="15">
        <v>13.505952959350632</v>
      </c>
      <c r="G733" s="20">
        <v>18.095236120597146</v>
      </c>
      <c r="H733" s="19">
        <v>0.0</v>
      </c>
      <c r="I733" s="19">
        <v>0.0</v>
      </c>
      <c r="J733" s="15">
        <v>10.424538571983168</v>
      </c>
      <c r="K733" s="15">
        <v>6.665201892206188</v>
      </c>
      <c r="L733" s="15">
        <f t="shared" si="1"/>
        <v>13.50595296</v>
      </c>
      <c r="M733" s="15">
        <f t="shared" si="2"/>
        <v>11.06201888</v>
      </c>
      <c r="N733" s="15">
        <f>MAX(0,M733*VLOOKUP(C733,'Таблица (Плотность нефти)'!$B$3:$C$10,2,FALSE)-R733)</f>
        <v>8.89386318</v>
      </c>
      <c r="O733" s="15">
        <f t="shared" si="3"/>
        <v>11.33779726</v>
      </c>
      <c r="P733" s="15">
        <f t="shared" si="4"/>
        <v>84.94298995</v>
      </c>
      <c r="Q733" s="15">
        <f t="shared" si="5"/>
        <v>0</v>
      </c>
      <c r="R733" s="15">
        <f t="shared" si="6"/>
        <v>0</v>
      </c>
      <c r="S733" s="15"/>
      <c r="T733" s="15"/>
    </row>
    <row r="734" ht="12.75" customHeight="1">
      <c r="B734" s="12">
        <v>43692.0</v>
      </c>
      <c r="C734" s="19" t="s">
        <v>35</v>
      </c>
      <c r="D734" s="19" t="s">
        <v>56</v>
      </c>
      <c r="E734" s="19">
        <v>24.0</v>
      </c>
      <c r="F734" s="15">
        <v>14.39825053268263</v>
      </c>
      <c r="G734" s="20">
        <v>17.586510879110175</v>
      </c>
      <c r="H734" s="19">
        <v>0.0</v>
      </c>
      <c r="I734" s="19">
        <v>0.0</v>
      </c>
      <c r="J734" s="15">
        <v>10.149026526278004</v>
      </c>
      <c r="K734" s="15">
        <v>6.486176228705273</v>
      </c>
      <c r="L734" s="15">
        <f t="shared" si="1"/>
        <v>14.39825053</v>
      </c>
      <c r="M734" s="15">
        <f t="shared" si="2"/>
        <v>11.86610064</v>
      </c>
      <c r="N734" s="15">
        <f>MAX(0,M734*VLOOKUP(C734,'Таблица (Плотность нефти)'!$B$3:$C$10,2,FALSE)-R734)</f>
        <v>9.540344912</v>
      </c>
      <c r="O734" s="15">
        <f t="shared" si="3"/>
        <v>12.07249481</v>
      </c>
      <c r="P734" s="15">
        <f t="shared" si="4"/>
        <v>90.55491708</v>
      </c>
      <c r="Q734" s="15">
        <f t="shared" si="5"/>
        <v>0</v>
      </c>
      <c r="R734" s="15">
        <f t="shared" si="6"/>
        <v>0</v>
      </c>
      <c r="S734" s="15"/>
      <c r="T734" s="15"/>
    </row>
    <row r="735" ht="12.75" customHeight="1">
      <c r="B735" s="12">
        <v>43692.0</v>
      </c>
      <c r="C735" s="19" t="s">
        <v>35</v>
      </c>
      <c r="D735" s="19" t="s">
        <v>57</v>
      </c>
      <c r="E735" s="19">
        <v>0.0</v>
      </c>
      <c r="F735" s="15">
        <v>0.0</v>
      </c>
      <c r="G735" s="20">
        <v>0.0</v>
      </c>
      <c r="H735" s="19">
        <v>0.0</v>
      </c>
      <c r="I735" s="19">
        <v>0.0</v>
      </c>
      <c r="J735" s="15">
        <v>0.0</v>
      </c>
      <c r="K735" s="15">
        <v>0.0</v>
      </c>
      <c r="L735" s="15">
        <f t="shared" si="1"/>
        <v>0</v>
      </c>
      <c r="M735" s="15">
        <f t="shared" si="2"/>
        <v>0</v>
      </c>
      <c r="N735" s="15">
        <f>MAX(0,M735*VLOOKUP(C735,'Таблица (Плотность нефти)'!$B$3:$C$10,2,FALSE)-R735)</f>
        <v>0</v>
      </c>
      <c r="O735" s="15">
        <f t="shared" si="3"/>
        <v>0</v>
      </c>
      <c r="P735" s="15">
        <f t="shared" si="4"/>
        <v>0</v>
      </c>
      <c r="Q735" s="15">
        <f t="shared" si="5"/>
        <v>0</v>
      </c>
      <c r="R735" s="15">
        <f t="shared" si="6"/>
        <v>0</v>
      </c>
      <c r="S735" s="15"/>
      <c r="T735" s="15"/>
    </row>
    <row r="736" ht="12.75" customHeight="1">
      <c r="B736" s="12">
        <v>43692.0</v>
      </c>
      <c r="C736" s="19" t="s">
        <v>37</v>
      </c>
      <c r="D736" s="19" t="s">
        <v>58</v>
      </c>
      <c r="E736" s="19">
        <v>0.0</v>
      </c>
      <c r="F736" s="15">
        <v>0.0</v>
      </c>
      <c r="G736" s="20">
        <v>0.0</v>
      </c>
      <c r="H736" s="19">
        <v>0.0</v>
      </c>
      <c r="I736" s="19">
        <v>0.0</v>
      </c>
      <c r="J736" s="15">
        <v>0.0</v>
      </c>
      <c r="K736" s="15">
        <v>0.0</v>
      </c>
      <c r="L736" s="15">
        <f t="shared" si="1"/>
        <v>0</v>
      </c>
      <c r="M736" s="15">
        <f t="shared" si="2"/>
        <v>0</v>
      </c>
      <c r="N736" s="15">
        <f>MAX(0,M736*VLOOKUP(C736,'Таблица (Плотность нефти)'!$B$3:$C$10,2,FALSE)-R736)</f>
        <v>0</v>
      </c>
      <c r="O736" s="15">
        <f t="shared" si="3"/>
        <v>0</v>
      </c>
      <c r="P736" s="15">
        <f t="shared" si="4"/>
        <v>0</v>
      </c>
      <c r="Q736" s="15">
        <f t="shared" si="5"/>
        <v>0</v>
      </c>
      <c r="R736" s="15">
        <f t="shared" si="6"/>
        <v>0</v>
      </c>
      <c r="S736" s="15"/>
      <c r="T736" s="15"/>
    </row>
    <row r="737" ht="12.75" customHeight="1">
      <c r="B737" s="12">
        <v>43692.0</v>
      </c>
      <c r="C737" s="19" t="s">
        <v>37</v>
      </c>
      <c r="D737" s="19" t="s">
        <v>59</v>
      </c>
      <c r="E737" s="19">
        <v>0.0</v>
      </c>
      <c r="F737" s="15">
        <v>0.0</v>
      </c>
      <c r="G737" s="20">
        <v>0.0</v>
      </c>
      <c r="H737" s="19">
        <v>0.0</v>
      </c>
      <c r="I737" s="19">
        <v>0.0</v>
      </c>
      <c r="J737" s="15">
        <v>0.0</v>
      </c>
      <c r="K737" s="15">
        <v>0.0</v>
      </c>
      <c r="L737" s="15">
        <f t="shared" si="1"/>
        <v>0</v>
      </c>
      <c r="M737" s="15">
        <f t="shared" si="2"/>
        <v>0</v>
      </c>
      <c r="N737" s="15">
        <f>MAX(0,M737*VLOOKUP(C737,'Таблица (Плотность нефти)'!$B$3:$C$10,2,FALSE)-R737)</f>
        <v>0</v>
      </c>
      <c r="O737" s="15">
        <f t="shared" si="3"/>
        <v>0</v>
      </c>
      <c r="P737" s="15">
        <f t="shared" si="4"/>
        <v>0</v>
      </c>
      <c r="Q737" s="15">
        <f t="shared" si="5"/>
        <v>0</v>
      </c>
      <c r="R737" s="15">
        <f t="shared" si="6"/>
        <v>0</v>
      </c>
      <c r="S737" s="15"/>
      <c r="T737" s="15"/>
    </row>
    <row r="738" ht="12.75" customHeight="1">
      <c r="B738" s="12">
        <v>43692.0</v>
      </c>
      <c r="C738" s="19" t="s">
        <v>37</v>
      </c>
      <c r="D738" s="19" t="s">
        <v>60</v>
      </c>
      <c r="E738" s="19">
        <v>0.0</v>
      </c>
      <c r="F738" s="15">
        <v>0.0</v>
      </c>
      <c r="G738" s="20">
        <v>0.0</v>
      </c>
      <c r="H738" s="19">
        <v>0.0</v>
      </c>
      <c r="I738" s="19">
        <v>0.0</v>
      </c>
      <c r="J738" s="15">
        <v>0.0</v>
      </c>
      <c r="K738" s="15">
        <v>0.0</v>
      </c>
      <c r="L738" s="15">
        <f t="shared" si="1"/>
        <v>0</v>
      </c>
      <c r="M738" s="15">
        <f t="shared" si="2"/>
        <v>0</v>
      </c>
      <c r="N738" s="15">
        <f>MAX(0,M738*VLOOKUP(C738,'Таблица (Плотность нефти)'!$B$3:$C$10,2,FALSE)-R738)</f>
        <v>0</v>
      </c>
      <c r="O738" s="15">
        <f t="shared" si="3"/>
        <v>0</v>
      </c>
      <c r="P738" s="15">
        <f t="shared" si="4"/>
        <v>0</v>
      </c>
      <c r="Q738" s="15">
        <f t="shared" si="5"/>
        <v>0</v>
      </c>
      <c r="R738" s="15">
        <f t="shared" si="6"/>
        <v>0</v>
      </c>
      <c r="S738" s="15"/>
      <c r="T738" s="15"/>
    </row>
    <row r="739" ht="12.75" customHeight="1">
      <c r="B739" s="12">
        <v>43692.0</v>
      </c>
      <c r="C739" s="19" t="s">
        <v>37</v>
      </c>
      <c r="D739" s="19" t="s">
        <v>61</v>
      </c>
      <c r="E739" s="19">
        <v>0.0</v>
      </c>
      <c r="F739" s="15">
        <v>0.0</v>
      </c>
      <c r="G739" s="20">
        <v>0.0</v>
      </c>
      <c r="H739" s="19">
        <v>0.0</v>
      </c>
      <c r="I739" s="19">
        <v>0.0</v>
      </c>
      <c r="J739" s="15">
        <v>0.0</v>
      </c>
      <c r="K739" s="15">
        <v>0.0</v>
      </c>
      <c r="L739" s="15">
        <f t="shared" si="1"/>
        <v>0</v>
      </c>
      <c r="M739" s="15">
        <f t="shared" si="2"/>
        <v>0</v>
      </c>
      <c r="N739" s="15">
        <f>MAX(0,M739*VLOOKUP(C739,'Таблица (Плотность нефти)'!$B$3:$C$10,2,FALSE)-R739)</f>
        <v>0</v>
      </c>
      <c r="O739" s="15">
        <f t="shared" si="3"/>
        <v>0</v>
      </c>
      <c r="P739" s="15">
        <f t="shared" si="4"/>
        <v>0</v>
      </c>
      <c r="Q739" s="15">
        <f t="shared" si="5"/>
        <v>0</v>
      </c>
      <c r="R739" s="15">
        <f t="shared" si="6"/>
        <v>0</v>
      </c>
      <c r="S739" s="15"/>
      <c r="T739" s="15"/>
    </row>
    <row r="740" ht="12.75" customHeight="1">
      <c r="B740" s="12">
        <v>43692.0</v>
      </c>
      <c r="C740" s="19" t="s">
        <v>38</v>
      </c>
      <c r="D740" s="19" t="s">
        <v>62</v>
      </c>
      <c r="E740" s="19">
        <v>0.0</v>
      </c>
      <c r="F740" s="15">
        <v>0.0</v>
      </c>
      <c r="G740" s="20">
        <v>0.0</v>
      </c>
      <c r="H740" s="19">
        <v>0.0</v>
      </c>
      <c r="I740" s="19">
        <v>0.0</v>
      </c>
      <c r="J740" s="15">
        <v>0.0</v>
      </c>
      <c r="K740" s="15">
        <v>0.0</v>
      </c>
      <c r="L740" s="15">
        <f t="shared" si="1"/>
        <v>0</v>
      </c>
      <c r="M740" s="15">
        <f t="shared" si="2"/>
        <v>0</v>
      </c>
      <c r="N740" s="15">
        <f>MAX(0,M740*VLOOKUP(C740,'Таблица (Плотность нефти)'!$B$3:$C$10,2,FALSE)-R740)</f>
        <v>0</v>
      </c>
      <c r="O740" s="15">
        <f t="shared" si="3"/>
        <v>0</v>
      </c>
      <c r="P740" s="15">
        <f t="shared" si="4"/>
        <v>0</v>
      </c>
      <c r="Q740" s="15">
        <f t="shared" si="5"/>
        <v>0</v>
      </c>
      <c r="R740" s="15">
        <f t="shared" si="6"/>
        <v>0</v>
      </c>
      <c r="S740" s="15"/>
      <c r="T740" s="15"/>
    </row>
    <row r="741" ht="12.75" customHeight="1">
      <c r="B741" s="12">
        <v>43692.0</v>
      </c>
      <c r="C741" s="19" t="s">
        <v>38</v>
      </c>
      <c r="D741" s="19" t="s">
        <v>63</v>
      </c>
      <c r="E741" s="19">
        <v>0.0</v>
      </c>
      <c r="F741" s="15">
        <v>0.0</v>
      </c>
      <c r="G741" s="20">
        <v>0.0</v>
      </c>
      <c r="H741" s="19">
        <v>0.0</v>
      </c>
      <c r="I741" s="19">
        <v>0.0</v>
      </c>
      <c r="J741" s="15">
        <v>0.0</v>
      </c>
      <c r="K741" s="15">
        <v>0.0</v>
      </c>
      <c r="L741" s="15">
        <f t="shared" si="1"/>
        <v>0</v>
      </c>
      <c r="M741" s="15">
        <f t="shared" si="2"/>
        <v>0</v>
      </c>
      <c r="N741" s="15">
        <f>MAX(0,M741*VLOOKUP(C741,'Таблица (Плотность нефти)'!$B$3:$C$10,2,FALSE)-R741)</f>
        <v>0</v>
      </c>
      <c r="O741" s="15">
        <f t="shared" si="3"/>
        <v>0</v>
      </c>
      <c r="P741" s="15">
        <f t="shared" si="4"/>
        <v>0</v>
      </c>
      <c r="Q741" s="15">
        <f t="shared" si="5"/>
        <v>0</v>
      </c>
      <c r="R741" s="15">
        <f t="shared" si="6"/>
        <v>0</v>
      </c>
      <c r="S741" s="15"/>
      <c r="T741" s="15"/>
    </row>
    <row r="742" ht="12.75" customHeight="1">
      <c r="B742" s="12">
        <v>43692.0</v>
      </c>
      <c r="C742" s="19" t="s">
        <v>38</v>
      </c>
      <c r="D742" s="19" t="s">
        <v>64</v>
      </c>
      <c r="E742" s="19">
        <v>0.0</v>
      </c>
      <c r="F742" s="15">
        <v>0.0</v>
      </c>
      <c r="G742" s="20">
        <v>0.0</v>
      </c>
      <c r="H742" s="19">
        <v>0.0</v>
      </c>
      <c r="I742" s="19">
        <v>0.0</v>
      </c>
      <c r="J742" s="15">
        <v>0.0</v>
      </c>
      <c r="K742" s="15">
        <v>0.0</v>
      </c>
      <c r="L742" s="15">
        <f t="shared" si="1"/>
        <v>0</v>
      </c>
      <c r="M742" s="15">
        <f t="shared" si="2"/>
        <v>0</v>
      </c>
      <c r="N742" s="15">
        <f>MAX(0,M742*VLOOKUP(C742,'Таблица (Плотность нефти)'!$B$3:$C$10,2,FALSE)-R742)</f>
        <v>0</v>
      </c>
      <c r="O742" s="15">
        <f t="shared" si="3"/>
        <v>0</v>
      </c>
      <c r="P742" s="15">
        <f t="shared" si="4"/>
        <v>0</v>
      </c>
      <c r="Q742" s="15">
        <f t="shared" si="5"/>
        <v>0</v>
      </c>
      <c r="R742" s="15">
        <f t="shared" si="6"/>
        <v>0</v>
      </c>
      <c r="S742" s="15"/>
      <c r="T742" s="15"/>
    </row>
    <row r="743" ht="12.75" customHeight="1">
      <c r="B743" s="12">
        <v>43692.0</v>
      </c>
      <c r="C743" s="19" t="s">
        <v>39</v>
      </c>
      <c r="D743" s="19" t="s">
        <v>65</v>
      </c>
      <c r="E743" s="19">
        <v>0.0</v>
      </c>
      <c r="F743" s="15">
        <v>0.0</v>
      </c>
      <c r="G743" s="20">
        <v>0.0</v>
      </c>
      <c r="H743" s="19">
        <v>0.0</v>
      </c>
      <c r="I743" s="19">
        <v>0.0</v>
      </c>
      <c r="J743" s="15">
        <v>0.0</v>
      </c>
      <c r="K743" s="15">
        <v>0.0</v>
      </c>
      <c r="L743" s="15">
        <f t="shared" si="1"/>
        <v>0</v>
      </c>
      <c r="M743" s="15">
        <f t="shared" si="2"/>
        <v>0</v>
      </c>
      <c r="N743" s="15">
        <f>MAX(0,M743*VLOOKUP(C743,'Таблица (Плотность нефти)'!$B$3:$C$10,2,FALSE)-R743)</f>
        <v>0</v>
      </c>
      <c r="O743" s="15">
        <f t="shared" si="3"/>
        <v>0</v>
      </c>
      <c r="P743" s="15">
        <f t="shared" si="4"/>
        <v>0</v>
      </c>
      <c r="Q743" s="15">
        <f t="shared" si="5"/>
        <v>0</v>
      </c>
      <c r="R743" s="15">
        <f t="shared" si="6"/>
        <v>0</v>
      </c>
      <c r="S743" s="15"/>
      <c r="T743" s="15"/>
    </row>
    <row r="744" ht="12.75" customHeight="1">
      <c r="B744" s="12">
        <v>43692.0</v>
      </c>
      <c r="C744" s="19" t="s">
        <v>39</v>
      </c>
      <c r="D744" s="19" t="s">
        <v>66</v>
      </c>
      <c r="E744" s="19">
        <v>10.0</v>
      </c>
      <c r="F744" s="15">
        <v>6.524072820744901</v>
      </c>
      <c r="G744" s="20">
        <v>4.997591344574369</v>
      </c>
      <c r="H744" s="19">
        <v>0.0</v>
      </c>
      <c r="I744" s="19">
        <v>0.0</v>
      </c>
      <c r="J744" s="15">
        <v>11.90507773207454</v>
      </c>
      <c r="K744" s="15">
        <v>11.085656949554489</v>
      </c>
      <c r="L744" s="15">
        <f t="shared" si="1"/>
        <v>15.65777477</v>
      </c>
      <c r="M744" s="15">
        <f t="shared" si="2"/>
        <v>14.87526317</v>
      </c>
      <c r="N744" s="15">
        <f>MAX(0,M744*VLOOKUP(C744,'Таблица (Плотность нефти)'!$B$3:$C$10,2,FALSE)-R744)</f>
        <v>11.95971159</v>
      </c>
      <c r="O744" s="15">
        <f t="shared" si="3"/>
        <v>12.74222319</v>
      </c>
      <c r="P744" s="15">
        <f t="shared" si="4"/>
        <v>98.47644286</v>
      </c>
      <c r="Q744" s="15">
        <f t="shared" si="5"/>
        <v>0</v>
      </c>
      <c r="R744" s="15">
        <f t="shared" si="6"/>
        <v>0</v>
      </c>
      <c r="S744" s="15"/>
      <c r="T744" s="15"/>
    </row>
    <row r="745" ht="12.75" customHeight="1">
      <c r="B745" s="12">
        <v>43692.0</v>
      </c>
      <c r="C745" s="19" t="s">
        <v>39</v>
      </c>
      <c r="D745" s="19" t="s">
        <v>67</v>
      </c>
      <c r="E745" s="19">
        <v>10.0</v>
      </c>
      <c r="F745" s="15">
        <v>3.631857691027769</v>
      </c>
      <c r="G745" s="20">
        <v>4.8011023918227265</v>
      </c>
      <c r="H745" s="19">
        <v>0.0</v>
      </c>
      <c r="I745" s="19">
        <v>0.0</v>
      </c>
      <c r="J745" s="15">
        <v>7.632130504046592</v>
      </c>
      <c r="K745" s="15">
        <v>7.136218784698468</v>
      </c>
      <c r="L745" s="15">
        <f t="shared" si="1"/>
        <v>8.716458458</v>
      </c>
      <c r="M745" s="15">
        <f t="shared" si="2"/>
        <v>8.297972363</v>
      </c>
      <c r="N745" s="15">
        <f>MAX(0,M745*VLOOKUP(C745,'Таблица (Плотность нефти)'!$B$3:$C$10,2,FALSE)-R745)</f>
        <v>6.67156978</v>
      </c>
      <c r="O745" s="15">
        <f t="shared" si="3"/>
        <v>7.090055875</v>
      </c>
      <c r="P745" s="15">
        <f t="shared" si="4"/>
        <v>54.82042218</v>
      </c>
      <c r="Q745" s="15">
        <f t="shared" si="5"/>
        <v>0</v>
      </c>
      <c r="R745" s="15">
        <f t="shared" si="6"/>
        <v>0</v>
      </c>
      <c r="S745" s="15"/>
      <c r="T745" s="15"/>
    </row>
    <row r="746" ht="12.75" customHeight="1">
      <c r="B746" s="12">
        <v>43692.0</v>
      </c>
      <c r="C746" s="19" t="s">
        <v>39</v>
      </c>
      <c r="D746" s="19" t="s">
        <v>68</v>
      </c>
      <c r="E746" s="19">
        <v>12.0</v>
      </c>
      <c r="F746" s="15">
        <v>10.877372521056465</v>
      </c>
      <c r="G746" s="20">
        <v>4.113391057191911</v>
      </c>
      <c r="H746" s="19">
        <v>0.0</v>
      </c>
      <c r="I746" s="19">
        <v>0.0</v>
      </c>
      <c r="J746" s="15">
        <v>25.63594713024414</v>
      </c>
      <c r="K746" s="15">
        <v>24.139851110349937</v>
      </c>
      <c r="L746" s="15">
        <f t="shared" si="1"/>
        <v>21.75474504</v>
      </c>
      <c r="M746" s="15">
        <f t="shared" si="2"/>
        <v>20.85988731</v>
      </c>
      <c r="N746" s="15">
        <f>MAX(0,M746*VLOOKUP(C746,'Таблица (Плотность нефти)'!$B$3:$C$10,2,FALSE)-R746)</f>
        <v>16.77134939</v>
      </c>
      <c r="O746" s="15">
        <f t="shared" si="3"/>
        <v>17.66620713</v>
      </c>
      <c r="P746" s="15">
        <f t="shared" si="4"/>
        <v>136.822118</v>
      </c>
      <c r="Q746" s="15">
        <f t="shared" si="5"/>
        <v>0</v>
      </c>
      <c r="R746" s="15">
        <f t="shared" si="6"/>
        <v>0</v>
      </c>
      <c r="S746" s="15"/>
      <c r="T746" s="15"/>
    </row>
    <row r="747" ht="12.75" customHeight="1">
      <c r="B747" s="12">
        <v>43692.0</v>
      </c>
      <c r="C747" s="19" t="s">
        <v>39</v>
      </c>
      <c r="D747" s="19" t="s">
        <v>69</v>
      </c>
      <c r="E747" s="19">
        <v>14.0</v>
      </c>
      <c r="F747" s="15">
        <v>9.217090630557164</v>
      </c>
      <c r="G747" s="20">
        <v>2.1485015296753494</v>
      </c>
      <c r="H747" s="19">
        <v>0.0</v>
      </c>
      <c r="I747" s="19">
        <v>0.0</v>
      </c>
      <c r="J747" s="15">
        <v>13.008009987821076</v>
      </c>
      <c r="K747" s="15">
        <v>12.578976333505567</v>
      </c>
      <c r="L747" s="15">
        <f t="shared" si="1"/>
        <v>15.8007268</v>
      </c>
      <c r="M747" s="15">
        <f t="shared" si="2"/>
        <v>15.46124794</v>
      </c>
      <c r="N747" s="15">
        <f>MAX(0,M747*VLOOKUP(C747,'Таблица (Плотность нефти)'!$B$3:$C$10,2,FALSE)-R747)</f>
        <v>12.43084334</v>
      </c>
      <c r="O747" s="15">
        <f t="shared" si="3"/>
        <v>12.7703222</v>
      </c>
      <c r="P747" s="15">
        <f t="shared" si="4"/>
        <v>99.37551103</v>
      </c>
      <c r="Q747" s="15">
        <f t="shared" si="5"/>
        <v>0</v>
      </c>
      <c r="R747" s="15">
        <f t="shared" si="6"/>
        <v>0</v>
      </c>
      <c r="S747" s="15"/>
      <c r="T747" s="15"/>
    </row>
    <row r="748" ht="12.75" customHeight="1">
      <c r="B748" s="12">
        <v>43692.0</v>
      </c>
      <c r="C748" s="19" t="s">
        <v>39</v>
      </c>
      <c r="D748" s="19" t="s">
        <v>70</v>
      </c>
      <c r="E748" s="19">
        <v>0.0</v>
      </c>
      <c r="F748" s="15">
        <v>0.0</v>
      </c>
      <c r="G748" s="20">
        <v>0.0</v>
      </c>
      <c r="H748" s="19">
        <v>0.0</v>
      </c>
      <c r="I748" s="19">
        <v>0.0</v>
      </c>
      <c r="J748" s="15">
        <v>0.0</v>
      </c>
      <c r="K748" s="15">
        <v>0.0</v>
      </c>
      <c r="L748" s="15">
        <f t="shared" si="1"/>
        <v>0</v>
      </c>
      <c r="M748" s="15">
        <f t="shared" si="2"/>
        <v>0</v>
      </c>
      <c r="N748" s="15">
        <f>MAX(0,M748*VLOOKUP(C748,'Таблица (Плотность нефти)'!$B$3:$C$10,2,FALSE)-R748)</f>
        <v>0</v>
      </c>
      <c r="O748" s="15">
        <f t="shared" si="3"/>
        <v>0</v>
      </c>
      <c r="P748" s="15">
        <f t="shared" si="4"/>
        <v>0</v>
      </c>
      <c r="Q748" s="15">
        <f t="shared" si="5"/>
        <v>0</v>
      </c>
      <c r="R748" s="15">
        <f t="shared" si="6"/>
        <v>0</v>
      </c>
      <c r="S748" s="15"/>
      <c r="T748" s="15"/>
    </row>
    <row r="749" ht="12.75" customHeight="1">
      <c r="B749" s="12">
        <v>43692.0</v>
      </c>
      <c r="C749" s="19" t="s">
        <v>39</v>
      </c>
      <c r="D749" s="19" t="s">
        <v>71</v>
      </c>
      <c r="E749" s="19">
        <v>11.0</v>
      </c>
      <c r="F749" s="15">
        <v>5.585964792730778</v>
      </c>
      <c r="G749" s="20">
        <v>2.9344573406819774</v>
      </c>
      <c r="H749" s="19">
        <v>0.0</v>
      </c>
      <c r="I749" s="19">
        <v>0.0</v>
      </c>
      <c r="J749" s="15">
        <v>9.97147857457258</v>
      </c>
      <c r="K749" s="15">
        <v>9.53960891166075</v>
      </c>
      <c r="L749" s="15">
        <f t="shared" si="1"/>
        <v>12.18755955</v>
      </c>
      <c r="M749" s="15">
        <f t="shared" si="2"/>
        <v>11.82992081</v>
      </c>
      <c r="N749" s="15">
        <f>MAX(0,M749*VLOOKUP(C749,'Таблица (Плотность нефти)'!$B$3:$C$10,2,FALSE)-R749)</f>
        <v>9.511256333</v>
      </c>
      <c r="O749" s="15">
        <f t="shared" si="3"/>
        <v>9.868895069</v>
      </c>
      <c r="P749" s="15">
        <f t="shared" si="4"/>
        <v>76.65121826</v>
      </c>
      <c r="Q749" s="15">
        <f t="shared" si="5"/>
        <v>0</v>
      </c>
      <c r="R749" s="15">
        <f t="shared" si="6"/>
        <v>0</v>
      </c>
      <c r="S749" s="15"/>
      <c r="T749" s="15"/>
    </row>
    <row r="750" ht="12.75" customHeight="1">
      <c r="B750" s="12">
        <v>43692.0</v>
      </c>
      <c r="C750" s="19" t="s">
        <v>39</v>
      </c>
      <c r="D750" s="19" t="s">
        <v>72</v>
      </c>
      <c r="E750" s="19">
        <v>0.0</v>
      </c>
      <c r="F750" s="15">
        <v>0.0</v>
      </c>
      <c r="G750" s="20">
        <v>0.0</v>
      </c>
      <c r="H750" s="19">
        <v>0.0</v>
      </c>
      <c r="I750" s="19">
        <v>0.0</v>
      </c>
      <c r="J750" s="15">
        <v>0.0</v>
      </c>
      <c r="K750" s="15">
        <v>0.0</v>
      </c>
      <c r="L750" s="15">
        <f t="shared" si="1"/>
        <v>0</v>
      </c>
      <c r="M750" s="15">
        <f t="shared" si="2"/>
        <v>0</v>
      </c>
      <c r="N750" s="15">
        <f>MAX(0,M750*VLOOKUP(C750,'Таблица (Плотность нефти)'!$B$3:$C$10,2,FALSE)-R750)</f>
        <v>0</v>
      </c>
      <c r="O750" s="15">
        <f t="shared" si="3"/>
        <v>0</v>
      </c>
      <c r="P750" s="15">
        <f t="shared" si="4"/>
        <v>0</v>
      </c>
      <c r="Q750" s="15">
        <f t="shared" si="5"/>
        <v>0</v>
      </c>
      <c r="R750" s="15">
        <f t="shared" si="6"/>
        <v>0</v>
      </c>
      <c r="S750" s="15"/>
      <c r="T750" s="15"/>
    </row>
    <row r="751" ht="12.75" customHeight="1">
      <c r="B751" s="12">
        <v>43692.0</v>
      </c>
      <c r="C751" s="19" t="s">
        <v>39</v>
      </c>
      <c r="D751" s="19" t="s">
        <v>73</v>
      </c>
      <c r="E751" s="19">
        <v>0.0</v>
      </c>
      <c r="F751" s="15">
        <v>0.0</v>
      </c>
      <c r="G751" s="20">
        <v>0.0</v>
      </c>
      <c r="H751" s="19">
        <v>0.0</v>
      </c>
      <c r="I751" s="19">
        <v>0.0</v>
      </c>
      <c r="J751" s="15">
        <v>0.0</v>
      </c>
      <c r="K751" s="15">
        <v>0.0</v>
      </c>
      <c r="L751" s="15">
        <f t="shared" si="1"/>
        <v>0</v>
      </c>
      <c r="M751" s="15">
        <f t="shared" si="2"/>
        <v>0</v>
      </c>
      <c r="N751" s="15">
        <f>MAX(0,M751*VLOOKUP(C751,'Таблица (Плотность нефти)'!$B$3:$C$10,2,FALSE)-R751)</f>
        <v>0</v>
      </c>
      <c r="O751" s="15">
        <f t="shared" si="3"/>
        <v>0</v>
      </c>
      <c r="P751" s="15">
        <f t="shared" si="4"/>
        <v>0</v>
      </c>
      <c r="Q751" s="15">
        <f t="shared" si="5"/>
        <v>0</v>
      </c>
      <c r="R751" s="15">
        <f t="shared" si="6"/>
        <v>0</v>
      </c>
      <c r="S751" s="15"/>
      <c r="T751" s="15"/>
    </row>
    <row r="752" ht="12.75" customHeight="1">
      <c r="B752" s="12">
        <v>43692.0</v>
      </c>
      <c r="C752" s="19" t="s">
        <v>39</v>
      </c>
      <c r="D752" s="19" t="s">
        <v>74</v>
      </c>
      <c r="E752" s="19">
        <v>0.0</v>
      </c>
      <c r="F752" s="15">
        <v>0.0</v>
      </c>
      <c r="G752" s="20">
        <v>0.0</v>
      </c>
      <c r="H752" s="19">
        <v>0.0</v>
      </c>
      <c r="I752" s="19">
        <v>0.0</v>
      </c>
      <c r="J752" s="15">
        <v>0.2891999682749105</v>
      </c>
      <c r="K752" s="15">
        <v>0.2741245833399486</v>
      </c>
      <c r="L752" s="15">
        <f t="shared" si="1"/>
        <v>0</v>
      </c>
      <c r="M752" s="15">
        <f t="shared" si="2"/>
        <v>0</v>
      </c>
      <c r="N752" s="15">
        <f>MAX(0,M752*VLOOKUP(C752,'Таблица (Плотность нефти)'!$B$3:$C$10,2,FALSE)-R752)</f>
        <v>0</v>
      </c>
      <c r="O752" s="15">
        <f t="shared" si="3"/>
        <v>0</v>
      </c>
      <c r="P752" s="15">
        <f t="shared" si="4"/>
        <v>0</v>
      </c>
      <c r="Q752" s="15">
        <f t="shared" si="5"/>
        <v>0</v>
      </c>
      <c r="R752" s="15">
        <f t="shared" si="6"/>
        <v>0</v>
      </c>
      <c r="S752" s="15"/>
      <c r="T752" s="15"/>
    </row>
    <row r="753" ht="12.75" customHeight="1">
      <c r="B753" s="12">
        <v>43692.0</v>
      </c>
      <c r="C753" s="19" t="s">
        <v>39</v>
      </c>
      <c r="D753" s="19" t="s">
        <v>75</v>
      </c>
      <c r="E753" s="19">
        <v>0.0</v>
      </c>
      <c r="F753" s="15">
        <v>0.0</v>
      </c>
      <c r="G753" s="20">
        <v>0.0</v>
      </c>
      <c r="H753" s="19">
        <v>0.0</v>
      </c>
      <c r="I753" s="19">
        <v>0.0</v>
      </c>
      <c r="J753" s="15">
        <v>0.0</v>
      </c>
      <c r="K753" s="15">
        <v>0.0</v>
      </c>
      <c r="L753" s="15">
        <f t="shared" si="1"/>
        <v>0</v>
      </c>
      <c r="M753" s="15">
        <f t="shared" si="2"/>
        <v>0</v>
      </c>
      <c r="N753" s="15">
        <f>MAX(0,M753*VLOOKUP(C753,'Таблица (Плотность нефти)'!$B$3:$C$10,2,FALSE)-R753)</f>
        <v>0</v>
      </c>
      <c r="O753" s="15">
        <f t="shared" si="3"/>
        <v>0</v>
      </c>
      <c r="P753" s="15">
        <f t="shared" si="4"/>
        <v>0</v>
      </c>
      <c r="Q753" s="15">
        <f t="shared" si="5"/>
        <v>0</v>
      </c>
      <c r="R753" s="15">
        <f t="shared" si="6"/>
        <v>0</v>
      </c>
      <c r="S753" s="15"/>
      <c r="T753" s="15"/>
    </row>
    <row r="754" ht="12.75" customHeight="1">
      <c r="B754" s="12">
        <v>43692.0</v>
      </c>
      <c r="C754" s="19" t="s">
        <v>39</v>
      </c>
      <c r="D754" s="19" t="s">
        <v>76</v>
      </c>
      <c r="E754" s="19">
        <v>0.0</v>
      </c>
      <c r="F754" s="15">
        <v>0.0</v>
      </c>
      <c r="G754" s="20">
        <v>0.0</v>
      </c>
      <c r="H754" s="19">
        <v>0.0</v>
      </c>
      <c r="I754" s="19">
        <v>0.0</v>
      </c>
      <c r="J754" s="15">
        <v>0.0</v>
      </c>
      <c r="K754" s="15">
        <v>0.0</v>
      </c>
      <c r="L754" s="15">
        <f t="shared" si="1"/>
        <v>0</v>
      </c>
      <c r="M754" s="15">
        <f t="shared" si="2"/>
        <v>0</v>
      </c>
      <c r="N754" s="15">
        <f>MAX(0,M754*VLOOKUP(C754,'Таблица (Плотность нефти)'!$B$3:$C$10,2,FALSE)-R754)</f>
        <v>0</v>
      </c>
      <c r="O754" s="15">
        <f t="shared" si="3"/>
        <v>0</v>
      </c>
      <c r="P754" s="15">
        <f t="shared" si="4"/>
        <v>0</v>
      </c>
      <c r="Q754" s="15">
        <f t="shared" si="5"/>
        <v>0</v>
      </c>
      <c r="R754" s="15">
        <f t="shared" si="6"/>
        <v>0</v>
      </c>
      <c r="S754" s="15"/>
      <c r="T754" s="15"/>
    </row>
    <row r="755" ht="12.75" customHeight="1">
      <c r="B755" s="12">
        <v>43692.0</v>
      </c>
      <c r="C755" s="19" t="s">
        <v>39</v>
      </c>
      <c r="D755" s="19" t="s">
        <v>77</v>
      </c>
      <c r="E755" s="19">
        <v>0.0</v>
      </c>
      <c r="F755" s="15">
        <v>0.0</v>
      </c>
      <c r="G755" s="20">
        <v>0.0</v>
      </c>
      <c r="H755" s="19">
        <v>0.0</v>
      </c>
      <c r="I755" s="19">
        <v>0.0</v>
      </c>
      <c r="J755" s="15">
        <v>0.0</v>
      </c>
      <c r="K755" s="15">
        <v>0.0</v>
      </c>
      <c r="L755" s="15">
        <f t="shared" si="1"/>
        <v>0</v>
      </c>
      <c r="M755" s="15">
        <f t="shared" si="2"/>
        <v>0</v>
      </c>
      <c r="N755" s="15">
        <f>MAX(0,M755*VLOOKUP(C755,'Таблица (Плотность нефти)'!$B$3:$C$10,2,FALSE)-R755)</f>
        <v>0</v>
      </c>
      <c r="O755" s="15">
        <f t="shared" si="3"/>
        <v>0</v>
      </c>
      <c r="P755" s="15">
        <f t="shared" si="4"/>
        <v>0</v>
      </c>
      <c r="Q755" s="15">
        <f t="shared" si="5"/>
        <v>0</v>
      </c>
      <c r="R755" s="15">
        <f t="shared" si="6"/>
        <v>0</v>
      </c>
      <c r="S755" s="15"/>
      <c r="T755" s="15"/>
    </row>
    <row r="756" ht="12.75" customHeight="1">
      <c r="B756" s="12">
        <v>43692.0</v>
      </c>
      <c r="C756" s="19" t="s">
        <v>39</v>
      </c>
      <c r="D756" s="19" t="s">
        <v>78</v>
      </c>
      <c r="E756" s="19">
        <v>0.0</v>
      </c>
      <c r="F756" s="15">
        <v>0.0</v>
      </c>
      <c r="G756" s="20">
        <v>0.0</v>
      </c>
      <c r="H756" s="19">
        <v>0.0</v>
      </c>
      <c r="I756" s="19">
        <v>0.0</v>
      </c>
      <c r="J756" s="15">
        <v>0.0</v>
      </c>
      <c r="K756" s="15">
        <v>0.0</v>
      </c>
      <c r="L756" s="15">
        <f t="shared" si="1"/>
        <v>0</v>
      </c>
      <c r="M756" s="15">
        <f t="shared" si="2"/>
        <v>0</v>
      </c>
      <c r="N756" s="15">
        <f>MAX(0,M756*VLOOKUP(C756,'Таблица (Плотность нефти)'!$B$3:$C$10,2,FALSE)-R756)</f>
        <v>0</v>
      </c>
      <c r="O756" s="15">
        <f t="shared" si="3"/>
        <v>0</v>
      </c>
      <c r="P756" s="15">
        <f t="shared" si="4"/>
        <v>0</v>
      </c>
      <c r="Q756" s="15">
        <f t="shared" si="5"/>
        <v>0</v>
      </c>
      <c r="R756" s="15">
        <f t="shared" si="6"/>
        <v>0</v>
      </c>
      <c r="S756" s="15"/>
      <c r="T756" s="15"/>
    </row>
    <row r="757" ht="12.75" customHeight="1">
      <c r="B757" s="12">
        <v>43692.0</v>
      </c>
      <c r="C757" s="19" t="s">
        <v>39</v>
      </c>
      <c r="D757" s="19" t="s">
        <v>79</v>
      </c>
      <c r="E757" s="19">
        <v>0.0</v>
      </c>
      <c r="F757" s="15">
        <v>0.0</v>
      </c>
      <c r="G757" s="20">
        <v>0.0</v>
      </c>
      <c r="H757" s="19">
        <v>0.0</v>
      </c>
      <c r="I757" s="19">
        <v>0.0</v>
      </c>
      <c r="J757" s="15">
        <v>0.0</v>
      </c>
      <c r="K757" s="15">
        <v>0.0</v>
      </c>
      <c r="L757" s="15">
        <f t="shared" si="1"/>
        <v>0</v>
      </c>
      <c r="M757" s="15">
        <f t="shared" si="2"/>
        <v>0</v>
      </c>
      <c r="N757" s="15">
        <f>MAX(0,M757*VLOOKUP(C757,'Таблица (Плотность нефти)'!$B$3:$C$10,2,FALSE)-R757)</f>
        <v>0</v>
      </c>
      <c r="O757" s="15">
        <f t="shared" si="3"/>
        <v>0</v>
      </c>
      <c r="P757" s="15">
        <f t="shared" si="4"/>
        <v>0</v>
      </c>
      <c r="Q757" s="15">
        <f t="shared" si="5"/>
        <v>0</v>
      </c>
      <c r="R757" s="15">
        <f t="shared" si="6"/>
        <v>0</v>
      </c>
      <c r="S757" s="15"/>
      <c r="T757" s="15"/>
    </row>
    <row r="758" ht="12.75" customHeight="1">
      <c r="B758" s="12">
        <v>43692.0</v>
      </c>
      <c r="C758" s="19" t="s">
        <v>39</v>
      </c>
      <c r="D758" s="19" t="s">
        <v>80</v>
      </c>
      <c r="E758" s="19">
        <v>0.0</v>
      </c>
      <c r="F758" s="15">
        <v>0.0</v>
      </c>
      <c r="G758" s="20">
        <v>0.0</v>
      </c>
      <c r="H758" s="19">
        <v>0.0</v>
      </c>
      <c r="I758" s="19">
        <v>0.0</v>
      </c>
      <c r="J758" s="15">
        <v>0.0</v>
      </c>
      <c r="K758" s="15">
        <v>0.0</v>
      </c>
      <c r="L758" s="15">
        <f t="shared" si="1"/>
        <v>0</v>
      </c>
      <c r="M758" s="15">
        <f t="shared" si="2"/>
        <v>0</v>
      </c>
      <c r="N758" s="15">
        <f>MAX(0,M758*VLOOKUP(C758,'Таблица (Плотность нефти)'!$B$3:$C$10,2,FALSE)-R758)</f>
        <v>0</v>
      </c>
      <c r="O758" s="15">
        <f t="shared" si="3"/>
        <v>0</v>
      </c>
      <c r="P758" s="15">
        <f t="shared" si="4"/>
        <v>0</v>
      </c>
      <c r="Q758" s="15">
        <f t="shared" si="5"/>
        <v>0</v>
      </c>
      <c r="R758" s="15">
        <f t="shared" si="6"/>
        <v>0</v>
      </c>
      <c r="S758" s="15"/>
      <c r="T758" s="15"/>
    </row>
    <row r="759" ht="12.75" customHeight="1">
      <c r="B759" s="12">
        <v>43692.0</v>
      </c>
      <c r="C759" s="19" t="s">
        <v>39</v>
      </c>
      <c r="D759" s="19" t="s">
        <v>81</v>
      </c>
      <c r="E759" s="19">
        <v>0.0</v>
      </c>
      <c r="F759" s="15">
        <v>0.0</v>
      </c>
      <c r="G759" s="20">
        <v>0.0</v>
      </c>
      <c r="H759" s="19">
        <v>0.0</v>
      </c>
      <c r="I759" s="19">
        <v>0.0</v>
      </c>
      <c r="J759" s="15">
        <v>0.0</v>
      </c>
      <c r="K759" s="15">
        <v>0.0</v>
      </c>
      <c r="L759" s="15">
        <f t="shared" si="1"/>
        <v>0</v>
      </c>
      <c r="M759" s="15">
        <f t="shared" si="2"/>
        <v>0</v>
      </c>
      <c r="N759" s="15">
        <f>MAX(0,M759*VLOOKUP(C759,'Таблица (Плотность нефти)'!$B$3:$C$10,2,FALSE)-R759)</f>
        <v>0</v>
      </c>
      <c r="O759" s="15">
        <f t="shared" si="3"/>
        <v>0</v>
      </c>
      <c r="P759" s="15">
        <f t="shared" si="4"/>
        <v>0</v>
      </c>
      <c r="Q759" s="15">
        <f t="shared" si="5"/>
        <v>0</v>
      </c>
      <c r="R759" s="15">
        <f t="shared" si="6"/>
        <v>0</v>
      </c>
      <c r="S759" s="15"/>
      <c r="T759" s="15"/>
    </row>
    <row r="760" ht="12.75" customHeight="1">
      <c r="B760" s="12">
        <v>43692.0</v>
      </c>
      <c r="C760" s="19" t="s">
        <v>39</v>
      </c>
      <c r="D760" s="19" t="s">
        <v>82</v>
      </c>
      <c r="E760" s="19">
        <v>10.0</v>
      </c>
      <c r="F760" s="15">
        <v>2.904639129127814</v>
      </c>
      <c r="G760" s="20">
        <v>2.4432349588028366</v>
      </c>
      <c r="H760" s="19">
        <v>0.0</v>
      </c>
      <c r="I760" s="19">
        <v>0.0</v>
      </c>
      <c r="J760" s="15">
        <v>5.86966420643426</v>
      </c>
      <c r="K760" s="15">
        <v>5.666430310723931</v>
      </c>
      <c r="L760" s="15">
        <f t="shared" si="1"/>
        <v>6.97113391</v>
      </c>
      <c r="M760" s="15">
        <f t="shared" si="2"/>
        <v>6.800812729</v>
      </c>
      <c r="N760" s="15">
        <f>MAX(0,M760*VLOOKUP(C760,'Таблица (Плотность нефти)'!$B$3:$C$10,2,FALSE)-R760)</f>
        <v>5.467853434</v>
      </c>
      <c r="O760" s="15">
        <f t="shared" si="3"/>
        <v>5.638174615</v>
      </c>
      <c r="P760" s="15">
        <f t="shared" si="4"/>
        <v>43.8435525</v>
      </c>
      <c r="Q760" s="15">
        <f t="shared" si="5"/>
        <v>0</v>
      </c>
      <c r="R760" s="15">
        <f t="shared" si="6"/>
        <v>0</v>
      </c>
      <c r="S760" s="15"/>
      <c r="T760" s="15"/>
    </row>
    <row r="761" ht="12.75" customHeight="1">
      <c r="B761" s="12">
        <v>43692.0</v>
      </c>
      <c r="C761" s="19" t="s">
        <v>39</v>
      </c>
      <c r="D761" s="19" t="s">
        <v>83</v>
      </c>
      <c r="E761" s="19">
        <v>24.0</v>
      </c>
      <c r="F761" s="15">
        <v>40.3947957598504</v>
      </c>
      <c r="G761" s="20">
        <v>1.8537681005478657</v>
      </c>
      <c r="H761" s="19">
        <v>0.0</v>
      </c>
      <c r="I761" s="19">
        <v>0.0</v>
      </c>
      <c r="J761" s="15">
        <v>33.73391927407299</v>
      </c>
      <c r="K761" s="15">
        <v>32.72318573922195</v>
      </c>
      <c r="L761" s="15">
        <f t="shared" si="1"/>
        <v>40.39479576</v>
      </c>
      <c r="M761" s="15">
        <f t="shared" si="2"/>
        <v>39.64596992</v>
      </c>
      <c r="N761" s="15">
        <f>MAX(0,M761*VLOOKUP(C761,'Таблица (Плотность нефти)'!$B$3:$C$10,2,FALSE)-R761)</f>
        <v>31.87535982</v>
      </c>
      <c r="O761" s="15">
        <f t="shared" si="3"/>
        <v>32.62418566</v>
      </c>
      <c r="P761" s="15">
        <f t="shared" si="4"/>
        <v>254.054989</v>
      </c>
      <c r="Q761" s="15">
        <f t="shared" si="5"/>
        <v>0</v>
      </c>
      <c r="R761" s="15">
        <f t="shared" si="6"/>
        <v>0</v>
      </c>
      <c r="S761" s="15"/>
      <c r="T761" s="15"/>
    </row>
    <row r="762" ht="12.75" customHeight="1">
      <c r="B762" s="12">
        <v>43692.0</v>
      </c>
      <c r="C762" s="19" t="s">
        <v>39</v>
      </c>
      <c r="D762" s="19" t="s">
        <v>84</v>
      </c>
      <c r="E762" s="19">
        <v>0.0</v>
      </c>
      <c r="F762" s="15">
        <v>0.0</v>
      </c>
      <c r="G762" s="20">
        <v>0.0</v>
      </c>
      <c r="H762" s="19">
        <v>0.0</v>
      </c>
      <c r="I762" s="19">
        <v>0.0</v>
      </c>
      <c r="J762" s="15">
        <v>0.0</v>
      </c>
      <c r="K762" s="15">
        <v>0.0</v>
      </c>
      <c r="L762" s="15">
        <f t="shared" si="1"/>
        <v>0</v>
      </c>
      <c r="M762" s="15">
        <f t="shared" si="2"/>
        <v>0</v>
      </c>
      <c r="N762" s="15">
        <f>MAX(0,M762*VLOOKUP(C762,'Таблица (Плотность нефти)'!$B$3:$C$10,2,FALSE)-R762)</f>
        <v>0</v>
      </c>
      <c r="O762" s="15">
        <f t="shared" si="3"/>
        <v>0</v>
      </c>
      <c r="P762" s="15">
        <f t="shared" si="4"/>
        <v>0</v>
      </c>
      <c r="Q762" s="15">
        <f t="shared" si="5"/>
        <v>0</v>
      </c>
      <c r="R762" s="15">
        <f t="shared" si="6"/>
        <v>0</v>
      </c>
      <c r="S762" s="15"/>
      <c r="T762" s="15"/>
    </row>
    <row r="763" ht="12.75" customHeight="1">
      <c r="B763" s="12">
        <v>43692.0</v>
      </c>
      <c r="C763" s="19" t="s">
        <v>39</v>
      </c>
      <c r="D763" s="19" t="s">
        <v>85</v>
      </c>
      <c r="E763" s="19">
        <v>8.0</v>
      </c>
      <c r="F763" s="15">
        <v>1.1665050674192536</v>
      </c>
      <c r="G763" s="20">
        <v>0.8999999999999999</v>
      </c>
      <c r="H763" s="19">
        <v>0.0</v>
      </c>
      <c r="I763" s="19">
        <v>0.0</v>
      </c>
      <c r="J763" s="15">
        <v>5.940641835108463</v>
      </c>
      <c r="K763" s="15">
        <v>5.874287696035513</v>
      </c>
      <c r="L763" s="15">
        <f t="shared" si="1"/>
        <v>3.499515202</v>
      </c>
      <c r="M763" s="15">
        <f t="shared" si="2"/>
        <v>3.468019565</v>
      </c>
      <c r="N763" s="15">
        <f>MAX(0,M763*VLOOKUP(C763,'Таблица (Плотность нефти)'!$B$3:$C$10,2,FALSE)-R763)</f>
        <v>2.788287731</v>
      </c>
      <c r="O763" s="15">
        <f t="shared" si="3"/>
        <v>2.819783367</v>
      </c>
      <c r="P763" s="15">
        <f t="shared" si="4"/>
        <v>22.00950096</v>
      </c>
      <c r="Q763" s="15">
        <f t="shared" si="5"/>
        <v>0</v>
      </c>
      <c r="R763" s="15">
        <f t="shared" si="6"/>
        <v>0</v>
      </c>
      <c r="S763" s="15"/>
      <c r="T763" s="15"/>
    </row>
    <row r="764" ht="12.75" customHeight="1">
      <c r="B764" s="12">
        <v>43692.0</v>
      </c>
      <c r="C764" s="19" t="s">
        <v>39</v>
      </c>
      <c r="D764" s="19" t="s">
        <v>86</v>
      </c>
      <c r="E764" s="19">
        <v>22.0</v>
      </c>
      <c r="F764" s="15">
        <v>25.729790181905525</v>
      </c>
      <c r="G764" s="20">
        <v>2.7379683879303287</v>
      </c>
      <c r="H764" s="19">
        <v>0.0</v>
      </c>
      <c r="I764" s="19">
        <v>0.0</v>
      </c>
      <c r="J764" s="15">
        <v>25.50469722894551</v>
      </c>
      <c r="K764" s="15">
        <v>24.44101068786525</v>
      </c>
      <c r="L764" s="15">
        <f t="shared" si="1"/>
        <v>28.06886202</v>
      </c>
      <c r="M764" s="15">
        <f t="shared" si="2"/>
        <v>27.30034545</v>
      </c>
      <c r="N764" s="15">
        <f>MAX(0,M764*VLOOKUP(C764,'Таблица (Плотность нефти)'!$B$3:$C$10,2,FALSE)-R764)</f>
        <v>21.94947774</v>
      </c>
      <c r="O764" s="15">
        <f t="shared" si="3"/>
        <v>22.71799431</v>
      </c>
      <c r="P764" s="15">
        <f t="shared" si="4"/>
        <v>176.5334939</v>
      </c>
      <c r="Q764" s="15">
        <f t="shared" si="5"/>
        <v>0</v>
      </c>
      <c r="R764" s="15">
        <f t="shared" si="6"/>
        <v>0</v>
      </c>
      <c r="S764" s="15"/>
      <c r="T764" s="15"/>
    </row>
    <row r="765" ht="12.75" customHeight="1">
      <c r="B765" s="12">
        <v>43692.0</v>
      </c>
      <c r="C765" s="19" t="s">
        <v>41</v>
      </c>
      <c r="D765" s="19" t="s">
        <v>87</v>
      </c>
      <c r="E765" s="19">
        <v>0.0</v>
      </c>
      <c r="F765" s="15">
        <v>0.0</v>
      </c>
      <c r="G765" s="20">
        <v>0.0</v>
      </c>
      <c r="H765" s="19">
        <v>0.0</v>
      </c>
      <c r="I765" s="19">
        <v>0.0</v>
      </c>
      <c r="J765" s="15">
        <v>0.0</v>
      </c>
      <c r="K765" s="15">
        <v>0.0</v>
      </c>
      <c r="L765" s="15">
        <f t="shared" si="1"/>
        <v>0</v>
      </c>
      <c r="M765" s="15">
        <f t="shared" si="2"/>
        <v>0</v>
      </c>
      <c r="N765" s="15">
        <f>MAX(0,M765*VLOOKUP(C765,'Таблица (Плотность нефти)'!$B$3:$C$10,2,FALSE)-R765)</f>
        <v>0</v>
      </c>
      <c r="O765" s="15">
        <f t="shared" si="3"/>
        <v>0</v>
      </c>
      <c r="P765" s="15">
        <f t="shared" si="4"/>
        <v>0</v>
      </c>
      <c r="Q765" s="15">
        <f t="shared" si="5"/>
        <v>0</v>
      </c>
      <c r="R765" s="15">
        <f t="shared" si="6"/>
        <v>0</v>
      </c>
      <c r="S765" s="15"/>
      <c r="T765" s="15"/>
    </row>
    <row r="766" ht="12.75" customHeight="1">
      <c r="B766" s="12">
        <v>43692.0</v>
      </c>
      <c r="C766" s="19" t="s">
        <v>41</v>
      </c>
      <c r="D766" s="19" t="s">
        <v>88</v>
      </c>
      <c r="E766" s="19">
        <v>24.0</v>
      </c>
      <c r="F766" s="15">
        <v>108.38984401796408</v>
      </c>
      <c r="G766" s="20">
        <v>0.03</v>
      </c>
      <c r="H766" s="19">
        <v>0.0</v>
      </c>
      <c r="I766" s="19">
        <v>0.0</v>
      </c>
      <c r="J766" s="15">
        <v>92.16905748030679</v>
      </c>
      <c r="K766" s="15">
        <v>90.10614002665687</v>
      </c>
      <c r="L766" s="15">
        <f t="shared" si="1"/>
        <v>108.389844</v>
      </c>
      <c r="M766" s="15">
        <f t="shared" si="2"/>
        <v>108.3573271</v>
      </c>
      <c r="N766" s="15">
        <f>MAX(0,M766*VLOOKUP(C766,'Таблица (Плотность нефти)'!$B$3:$C$10,2,FALSE)-R766)</f>
        <v>90.4783681</v>
      </c>
      <c r="O766" s="15">
        <f t="shared" si="3"/>
        <v>90.51088505</v>
      </c>
      <c r="P766" s="15">
        <f t="shared" si="4"/>
        <v>681.696246</v>
      </c>
      <c r="Q766" s="15">
        <f t="shared" si="5"/>
        <v>0</v>
      </c>
      <c r="R766" s="15">
        <f t="shared" si="6"/>
        <v>0</v>
      </c>
      <c r="S766" s="15"/>
      <c r="T766" s="15"/>
    </row>
    <row r="767" ht="12.75" customHeight="1">
      <c r="B767" s="12">
        <v>43692.0</v>
      </c>
      <c r="C767" s="25" t="s">
        <v>41</v>
      </c>
      <c r="D767" s="25" t="s">
        <v>89</v>
      </c>
      <c r="E767" s="25">
        <v>0.0</v>
      </c>
      <c r="F767" s="26">
        <v>0.0</v>
      </c>
      <c r="G767" s="32">
        <v>90.0</v>
      </c>
      <c r="H767" s="25">
        <v>0.0</v>
      </c>
      <c r="I767" s="25">
        <v>0.0</v>
      </c>
      <c r="J767" s="26">
        <v>0.0</v>
      </c>
      <c r="K767" s="26">
        <v>0.0</v>
      </c>
      <c r="L767" s="26">
        <f t="shared" si="1"/>
        <v>0</v>
      </c>
      <c r="M767" s="26">
        <f t="shared" si="2"/>
        <v>0</v>
      </c>
      <c r="N767" s="26">
        <f>MAX(0,M767*VLOOKUP(C767,'Таблица (Плотность нефти)'!$B$3:$C$10,2,FALSE)-R767)</f>
        <v>0</v>
      </c>
      <c r="O767" s="26">
        <f t="shared" si="3"/>
        <v>0</v>
      </c>
      <c r="P767" s="26">
        <f t="shared" si="4"/>
        <v>0</v>
      </c>
      <c r="Q767" s="26">
        <f t="shared" si="5"/>
        <v>0</v>
      </c>
      <c r="R767" s="26">
        <f t="shared" si="6"/>
        <v>0</v>
      </c>
      <c r="S767" s="26"/>
      <c r="T767" s="26"/>
    </row>
    <row r="768" ht="12.75" customHeight="1">
      <c r="B768" s="3">
        <v>43693.0</v>
      </c>
      <c r="C768" s="5" t="s">
        <v>31</v>
      </c>
      <c r="D768" s="5" t="s">
        <v>33</v>
      </c>
      <c r="E768" s="5">
        <v>0.0</v>
      </c>
      <c r="F768" s="7">
        <v>0.0</v>
      </c>
      <c r="G768" s="8">
        <v>0.0</v>
      </c>
      <c r="H768" s="5">
        <v>0.0</v>
      </c>
      <c r="I768" s="5">
        <v>0.0</v>
      </c>
      <c r="J768" s="7">
        <v>0.0</v>
      </c>
      <c r="K768" s="7">
        <v>0.0</v>
      </c>
      <c r="L768" s="7">
        <f t="shared" si="1"/>
        <v>0</v>
      </c>
      <c r="M768" s="7">
        <f t="shared" si="2"/>
        <v>0</v>
      </c>
      <c r="N768" s="7">
        <f>MAX(0,M768*VLOOKUP(C768,'Таблица (Плотность нефти)'!$B$3:$C$10,2,FALSE)-R768)</f>
        <v>0</v>
      </c>
      <c r="O768" s="7">
        <f t="shared" si="3"/>
        <v>0</v>
      </c>
      <c r="P768" s="7">
        <f t="shared" si="4"/>
        <v>0</v>
      </c>
      <c r="Q768" s="17">
        <f t="shared" si="5"/>
        <v>0</v>
      </c>
      <c r="R768" s="7">
        <f t="shared" si="6"/>
        <v>0</v>
      </c>
      <c r="S768" s="17"/>
      <c r="T768" s="7"/>
    </row>
    <row r="769" ht="12.75" customHeight="1">
      <c r="B769" s="12">
        <v>43693.0</v>
      </c>
      <c r="C769" s="13" t="s">
        <v>32</v>
      </c>
      <c r="D769" s="13" t="s">
        <v>36</v>
      </c>
      <c r="E769" s="13">
        <v>0.0</v>
      </c>
      <c r="F769" s="14">
        <v>0.0</v>
      </c>
      <c r="G769" s="49">
        <v>0.0</v>
      </c>
      <c r="H769" s="13">
        <v>0.0</v>
      </c>
      <c r="I769" s="13">
        <v>0.0</v>
      </c>
      <c r="J769" s="14">
        <v>0.0</v>
      </c>
      <c r="K769" s="14">
        <v>0.0</v>
      </c>
      <c r="L769" s="14">
        <f t="shared" si="1"/>
        <v>0</v>
      </c>
      <c r="M769" s="14">
        <f t="shared" si="2"/>
        <v>0</v>
      </c>
      <c r="N769" s="14">
        <f>MAX(0,M769*VLOOKUP(C769,'Таблица (Плотность нефти)'!$B$3:$C$10,2,FALSE)-R769)</f>
        <v>0</v>
      </c>
      <c r="O769" s="14">
        <f t="shared" si="3"/>
        <v>0</v>
      </c>
      <c r="P769" s="14">
        <f t="shared" si="4"/>
        <v>0</v>
      </c>
      <c r="Q769" s="23">
        <f t="shared" si="5"/>
        <v>0</v>
      </c>
      <c r="R769" s="14">
        <f t="shared" si="6"/>
        <v>0</v>
      </c>
      <c r="S769" s="23"/>
      <c r="T769" s="14"/>
    </row>
    <row r="770" ht="12.75" customHeight="1">
      <c r="B770" s="12">
        <v>43693.0</v>
      </c>
      <c r="C770" s="13" t="s">
        <v>32</v>
      </c>
      <c r="D770" s="19" t="s">
        <v>40</v>
      </c>
      <c r="E770" s="19">
        <v>24.0</v>
      </c>
      <c r="F770" s="15">
        <v>10.70313529299397</v>
      </c>
      <c r="G770" s="20">
        <v>67.85860231445878</v>
      </c>
      <c r="H770" s="19">
        <v>0.0</v>
      </c>
      <c r="I770" s="19">
        <v>0.0</v>
      </c>
      <c r="J770" s="15">
        <v>10.59683108093695</v>
      </c>
      <c r="K770" s="15">
        <v>5.271610805747679</v>
      </c>
      <c r="L770" s="15">
        <f t="shared" si="1"/>
        <v>10.70313529</v>
      </c>
      <c r="M770" s="15">
        <f t="shared" si="2"/>
        <v>3.440137279</v>
      </c>
      <c r="N770" s="15">
        <f>MAX(0,M770*VLOOKUP(C770,'Таблица (Плотность нефти)'!$B$3:$C$10,2,FALSE)-R770)</f>
        <v>2.611064195</v>
      </c>
      <c r="O770" s="15">
        <f t="shared" si="3"/>
        <v>9.874062209</v>
      </c>
      <c r="P770" s="15">
        <f t="shared" si="4"/>
        <v>67.3152288</v>
      </c>
      <c r="Q770" s="30">
        <f t="shared" si="5"/>
        <v>0</v>
      </c>
      <c r="R770" s="15">
        <f t="shared" si="6"/>
        <v>0</v>
      </c>
      <c r="S770" s="30"/>
      <c r="T770" s="15"/>
    </row>
    <row r="771" ht="12.75" customHeight="1">
      <c r="B771" s="12">
        <v>43693.0</v>
      </c>
      <c r="C771" s="13" t="s">
        <v>32</v>
      </c>
      <c r="D771" s="19" t="s">
        <v>42</v>
      </c>
      <c r="E771" s="19">
        <v>0.0</v>
      </c>
      <c r="F771" s="15">
        <v>0.0</v>
      </c>
      <c r="G771" s="20">
        <v>0.0</v>
      </c>
      <c r="H771" s="19">
        <v>0.0</v>
      </c>
      <c r="I771" s="19">
        <v>0.0</v>
      </c>
      <c r="J771" s="15">
        <v>0.0</v>
      </c>
      <c r="K771" s="15">
        <v>0.0</v>
      </c>
      <c r="L771" s="15">
        <f t="shared" si="1"/>
        <v>0</v>
      </c>
      <c r="M771" s="15">
        <f t="shared" si="2"/>
        <v>0</v>
      </c>
      <c r="N771" s="15">
        <f>MAX(0,M771*VLOOKUP(C771,'Таблица (Плотность нефти)'!$B$3:$C$10,2,FALSE)-R771)</f>
        <v>0</v>
      </c>
      <c r="O771" s="15">
        <f t="shared" si="3"/>
        <v>0</v>
      </c>
      <c r="P771" s="15">
        <f t="shared" si="4"/>
        <v>0</v>
      </c>
      <c r="Q771" s="30">
        <f t="shared" si="5"/>
        <v>0</v>
      </c>
      <c r="R771" s="15">
        <f t="shared" si="6"/>
        <v>0</v>
      </c>
      <c r="S771" s="30"/>
      <c r="T771" s="15"/>
    </row>
    <row r="772" ht="12.75" customHeight="1">
      <c r="B772" s="12">
        <v>43693.0</v>
      </c>
      <c r="C772" s="13" t="s">
        <v>32</v>
      </c>
      <c r="D772" s="19" t="s">
        <v>43</v>
      </c>
      <c r="E772" s="19">
        <v>24.0</v>
      </c>
      <c r="F772" s="15">
        <v>2.1484939862796417</v>
      </c>
      <c r="G772" s="20">
        <v>68.06596617049453</v>
      </c>
      <c r="H772" s="19">
        <v>0.0</v>
      </c>
      <c r="I772" s="19">
        <v>0.0</v>
      </c>
      <c r="J772" s="15">
        <v>2.034699154863494</v>
      </c>
      <c r="K772" s="15">
        <v>0.9938515995502581</v>
      </c>
      <c r="L772" s="15">
        <f t="shared" si="1"/>
        <v>2.148493986</v>
      </c>
      <c r="M772" s="15">
        <f t="shared" si="2"/>
        <v>0.6861007964</v>
      </c>
      <c r="N772" s="15">
        <f>MAX(0,M772*VLOOKUP(C772,'Таблица (Плотность нефти)'!$B$3:$C$10,2,FALSE)-R772)</f>
        <v>0.5207505045</v>
      </c>
      <c r="O772" s="15">
        <f t="shared" si="3"/>
        <v>1.983143694</v>
      </c>
      <c r="P772" s="15">
        <f t="shared" si="4"/>
        <v>13.51252323</v>
      </c>
      <c r="Q772" s="30">
        <f t="shared" si="5"/>
        <v>0</v>
      </c>
      <c r="R772" s="15">
        <f t="shared" si="6"/>
        <v>0</v>
      </c>
      <c r="S772" s="30"/>
      <c r="T772" s="15"/>
    </row>
    <row r="773" ht="12.75" customHeight="1">
      <c r="B773" s="12">
        <v>43693.0</v>
      </c>
      <c r="C773" s="13" t="s">
        <v>32</v>
      </c>
      <c r="D773" s="19" t="s">
        <v>44</v>
      </c>
      <c r="E773" s="19">
        <v>24.0</v>
      </c>
      <c r="F773" s="15">
        <v>2.8514820661472373</v>
      </c>
      <c r="G773" s="20">
        <v>68.48069388256603</v>
      </c>
      <c r="H773" s="19">
        <v>0.0</v>
      </c>
      <c r="I773" s="19">
        <v>0.0</v>
      </c>
      <c r="J773" s="15">
        <v>2.7007414829336467</v>
      </c>
      <c r="K773" s="15">
        <v>1.3144340622577921</v>
      </c>
      <c r="L773" s="15">
        <f t="shared" si="1"/>
        <v>2.851482066</v>
      </c>
      <c r="M773" s="15">
        <f t="shared" si="2"/>
        <v>0.8987673613</v>
      </c>
      <c r="N773" s="15">
        <f>MAX(0,M773*VLOOKUP(C773,'Таблица (Плотность нефти)'!$B$3:$C$10,2,FALSE)-R773)</f>
        <v>0.6821644272</v>
      </c>
      <c r="O773" s="15">
        <f t="shared" si="3"/>
        <v>2.634879132</v>
      </c>
      <c r="P773" s="15">
        <f t="shared" si="4"/>
        <v>17.93382616</v>
      </c>
      <c r="Q773" s="30">
        <f t="shared" si="5"/>
        <v>0</v>
      </c>
      <c r="R773" s="15">
        <f t="shared" si="6"/>
        <v>0</v>
      </c>
      <c r="S773" s="30"/>
      <c r="T773" s="15"/>
    </row>
    <row r="774" ht="12.75" customHeight="1">
      <c r="B774" s="12">
        <v>43693.0</v>
      </c>
      <c r="C774" s="13" t="s">
        <v>32</v>
      </c>
      <c r="D774" s="19" t="s">
        <v>45</v>
      </c>
      <c r="E774" s="19">
        <v>0.0</v>
      </c>
      <c r="F774" s="15">
        <v>0.0</v>
      </c>
      <c r="G774" s="20">
        <v>0.0</v>
      </c>
      <c r="H774" s="19">
        <v>0.0</v>
      </c>
      <c r="I774" s="19">
        <v>0.0</v>
      </c>
      <c r="J774" s="15">
        <v>0.0</v>
      </c>
      <c r="K774" s="15">
        <v>0.0</v>
      </c>
      <c r="L774" s="15">
        <f t="shared" si="1"/>
        <v>0</v>
      </c>
      <c r="M774" s="15">
        <f t="shared" si="2"/>
        <v>0</v>
      </c>
      <c r="N774" s="15">
        <f>MAX(0,M774*VLOOKUP(C774,'Таблица (Плотность нефти)'!$B$3:$C$10,2,FALSE)-R774)</f>
        <v>0</v>
      </c>
      <c r="O774" s="15">
        <f t="shared" si="3"/>
        <v>0</v>
      </c>
      <c r="P774" s="15">
        <f t="shared" si="4"/>
        <v>0</v>
      </c>
      <c r="Q774" s="30">
        <f t="shared" si="5"/>
        <v>0</v>
      </c>
      <c r="R774" s="15">
        <f t="shared" si="6"/>
        <v>0</v>
      </c>
      <c r="S774" s="30"/>
      <c r="T774" s="15"/>
    </row>
    <row r="775" ht="12.75" customHeight="1">
      <c r="B775" s="12">
        <v>43693.0</v>
      </c>
      <c r="C775" s="13" t="s">
        <v>32</v>
      </c>
      <c r="D775" s="19" t="s">
        <v>46</v>
      </c>
      <c r="E775" s="19">
        <v>0.0</v>
      </c>
      <c r="F775" s="15">
        <v>0.0</v>
      </c>
      <c r="G775" s="20">
        <v>0.0</v>
      </c>
      <c r="H775" s="19">
        <v>0.0</v>
      </c>
      <c r="I775" s="19">
        <v>0.0</v>
      </c>
      <c r="J775" s="15">
        <v>0.0</v>
      </c>
      <c r="K775" s="15">
        <v>0.0</v>
      </c>
      <c r="L775" s="15">
        <f t="shared" si="1"/>
        <v>0</v>
      </c>
      <c r="M775" s="15">
        <f t="shared" si="2"/>
        <v>0</v>
      </c>
      <c r="N775" s="15">
        <f>MAX(0,M775*VLOOKUP(C775,'Таблица (Плотность нефти)'!$B$3:$C$10,2,FALSE)-R775)</f>
        <v>0</v>
      </c>
      <c r="O775" s="15">
        <f t="shared" si="3"/>
        <v>0</v>
      </c>
      <c r="P775" s="15">
        <f t="shared" si="4"/>
        <v>0</v>
      </c>
      <c r="Q775" s="30">
        <f t="shared" si="5"/>
        <v>0</v>
      </c>
      <c r="R775" s="15">
        <f t="shared" si="6"/>
        <v>0</v>
      </c>
      <c r="S775" s="30"/>
      <c r="T775" s="15"/>
    </row>
    <row r="776" ht="12.75" customHeight="1">
      <c r="B776" s="12">
        <v>43693.0</v>
      </c>
      <c r="C776" s="19" t="s">
        <v>34</v>
      </c>
      <c r="D776" s="19" t="s">
        <v>47</v>
      </c>
      <c r="E776" s="19">
        <v>0.0</v>
      </c>
      <c r="F776" s="15">
        <v>0.0</v>
      </c>
      <c r="G776" s="20">
        <v>0.0</v>
      </c>
      <c r="H776" s="19">
        <v>0.0</v>
      </c>
      <c r="I776" s="19">
        <v>0.0</v>
      </c>
      <c r="J776" s="15">
        <v>0.0</v>
      </c>
      <c r="K776" s="15">
        <v>0.0</v>
      </c>
      <c r="L776" s="15">
        <f t="shared" si="1"/>
        <v>0</v>
      </c>
      <c r="M776" s="15">
        <f t="shared" si="2"/>
        <v>0</v>
      </c>
      <c r="N776" s="15">
        <f>MAX(0,M776*VLOOKUP(C776,'Таблица (Плотность нефти)'!$B$3:$C$10,2,FALSE)-R776)</f>
        <v>0</v>
      </c>
      <c r="O776" s="15">
        <f t="shared" si="3"/>
        <v>0</v>
      </c>
      <c r="P776" s="15">
        <f t="shared" si="4"/>
        <v>0</v>
      </c>
      <c r="Q776" s="15">
        <f t="shared" si="5"/>
        <v>0</v>
      </c>
      <c r="R776" s="15">
        <f t="shared" si="6"/>
        <v>0</v>
      </c>
      <c r="S776" s="15"/>
      <c r="T776" s="15"/>
    </row>
    <row r="777" ht="12.75" customHeight="1">
      <c r="B777" s="12">
        <v>43693.0</v>
      </c>
      <c r="C777" s="19" t="s">
        <v>35</v>
      </c>
      <c r="D777" s="19" t="s">
        <v>48</v>
      </c>
      <c r="E777" s="19">
        <v>24.0</v>
      </c>
      <c r="F777" s="15">
        <v>7.874930961691965</v>
      </c>
      <c r="G777" s="20">
        <v>37.480541487623064</v>
      </c>
      <c r="H777" s="19">
        <v>0.0</v>
      </c>
      <c r="I777" s="19">
        <v>0.0</v>
      </c>
      <c r="J777" s="15">
        <v>9.249822101489116</v>
      </c>
      <c r="K777" s="15">
        <v>6.035673339872731</v>
      </c>
      <c r="L777" s="15">
        <f t="shared" si="1"/>
        <v>7.874930962</v>
      </c>
      <c r="M777" s="15">
        <f t="shared" si="2"/>
        <v>4.923364195</v>
      </c>
      <c r="N777" s="15">
        <f>MAX(0,M777*VLOOKUP(C777,'Таблица (Плотность нефти)'!$B$3:$C$10,2,FALSE)-R777)</f>
        <v>3.958384813</v>
      </c>
      <c r="O777" s="15">
        <f t="shared" si="3"/>
        <v>6.909951579</v>
      </c>
      <c r="P777" s="15">
        <f t="shared" si="4"/>
        <v>49.5278033</v>
      </c>
      <c r="Q777" s="38">
        <f t="shared" si="5"/>
        <v>0</v>
      </c>
      <c r="R777" s="15">
        <f t="shared" si="6"/>
        <v>0</v>
      </c>
      <c r="S777" s="38"/>
      <c r="T777" s="15"/>
    </row>
    <row r="778" ht="12.75" customHeight="1">
      <c r="B778" s="12">
        <v>43693.0</v>
      </c>
      <c r="C778" s="19" t="s">
        <v>35</v>
      </c>
      <c r="D778" s="19" t="s">
        <v>49</v>
      </c>
      <c r="E778" s="19">
        <v>24.0</v>
      </c>
      <c r="F778" s="15">
        <v>7.835086613435469</v>
      </c>
      <c r="G778" s="20">
        <v>36.52361100018873</v>
      </c>
      <c r="H778" s="19">
        <v>0.0</v>
      </c>
      <c r="I778" s="19">
        <v>0.0</v>
      </c>
      <c r="J778" s="15">
        <v>7.942494796291573</v>
      </c>
      <c r="K778" s="15">
        <v>5.279965072274945</v>
      </c>
      <c r="L778" s="15">
        <f t="shared" si="1"/>
        <v>7.835086613</v>
      </c>
      <c r="M778" s="15">
        <f t="shared" si="2"/>
        <v>4.973430057</v>
      </c>
      <c r="N778" s="15">
        <f>MAX(0,M778*VLOOKUP(C778,'Таблица (Плотность нефти)'!$B$3:$C$10,2,FALSE)-R778)</f>
        <v>3.998637766</v>
      </c>
      <c r="O778" s="15">
        <f t="shared" si="3"/>
        <v>6.860294322</v>
      </c>
      <c r="P778" s="15">
        <f t="shared" si="4"/>
        <v>49.27721024</v>
      </c>
      <c r="Q778" s="15">
        <f t="shared" si="5"/>
        <v>0</v>
      </c>
      <c r="R778" s="15">
        <f t="shared" si="6"/>
        <v>0</v>
      </c>
      <c r="S778" s="15"/>
      <c r="T778" s="15"/>
    </row>
    <row r="779" ht="12.75" customHeight="1">
      <c r="B779" s="12">
        <v>43693.0</v>
      </c>
      <c r="C779" s="19" t="s">
        <v>35</v>
      </c>
      <c r="D779" s="19" t="s">
        <v>50</v>
      </c>
      <c r="E779" s="19">
        <v>24.0</v>
      </c>
      <c r="F779" s="15">
        <v>24.905921580357965</v>
      </c>
      <c r="G779" s="20">
        <v>36.204634171043956</v>
      </c>
      <c r="H779" s="19">
        <v>0.0</v>
      </c>
      <c r="I779" s="19">
        <v>0.0</v>
      </c>
      <c r="J779" s="15">
        <v>21.86143418171704</v>
      </c>
      <c r="K779" s="15">
        <v>14.424796219975049</v>
      </c>
      <c r="L779" s="15">
        <f t="shared" si="1"/>
        <v>24.90592158</v>
      </c>
      <c r="M779" s="15">
        <f t="shared" si="2"/>
        <v>15.88882379</v>
      </c>
      <c r="N779" s="15">
        <f>MAX(0,M779*VLOOKUP(C779,'Таблица (Плотность нефти)'!$B$3:$C$10,2,FALSE)-R779)</f>
        <v>12.77461432</v>
      </c>
      <c r="O779" s="15">
        <f t="shared" si="3"/>
        <v>21.79171212</v>
      </c>
      <c r="P779" s="15">
        <f t="shared" si="4"/>
        <v>156.6408126</v>
      </c>
      <c r="Q779" s="15">
        <f t="shared" si="5"/>
        <v>0</v>
      </c>
      <c r="R779" s="15">
        <f t="shared" si="6"/>
        <v>0</v>
      </c>
      <c r="S779" s="15"/>
      <c r="T779" s="15"/>
    </row>
    <row r="780" ht="12.75" customHeight="1">
      <c r="B780" s="12">
        <v>43693.0</v>
      </c>
      <c r="C780" s="19" t="s">
        <v>35</v>
      </c>
      <c r="D780" s="19" t="s">
        <v>51</v>
      </c>
      <c r="E780" s="19">
        <v>0.0</v>
      </c>
      <c r="F780" s="15">
        <v>0.0</v>
      </c>
      <c r="G780" s="20">
        <v>0.0</v>
      </c>
      <c r="H780" s="19">
        <v>0.0</v>
      </c>
      <c r="I780" s="19">
        <v>0.0</v>
      </c>
      <c r="J780" s="15">
        <v>0.0</v>
      </c>
      <c r="K780" s="15">
        <v>0.0</v>
      </c>
      <c r="L780" s="15">
        <f t="shared" si="1"/>
        <v>0</v>
      </c>
      <c r="M780" s="15">
        <f t="shared" si="2"/>
        <v>0</v>
      </c>
      <c r="N780" s="15">
        <f>MAX(0,M780*VLOOKUP(C780,'Таблица (Плотность нефти)'!$B$3:$C$10,2,FALSE)-R780)</f>
        <v>0</v>
      </c>
      <c r="O780" s="15">
        <f t="shared" si="3"/>
        <v>0</v>
      </c>
      <c r="P780" s="15">
        <f t="shared" si="4"/>
        <v>0</v>
      </c>
      <c r="Q780" s="15">
        <f t="shared" si="5"/>
        <v>0</v>
      </c>
      <c r="R780" s="15">
        <f t="shared" si="6"/>
        <v>0</v>
      </c>
      <c r="S780" s="15"/>
      <c r="T780" s="15"/>
    </row>
    <row r="781" ht="12.75" customHeight="1">
      <c r="B781" s="12">
        <v>43693.0</v>
      </c>
      <c r="C781" s="19" t="s">
        <v>35</v>
      </c>
      <c r="D781" s="19" t="s">
        <v>52</v>
      </c>
      <c r="E781" s="19">
        <v>0.0</v>
      </c>
      <c r="F781" s="15">
        <v>0.0</v>
      </c>
      <c r="G781" s="20">
        <v>0.0</v>
      </c>
      <c r="H781" s="19">
        <v>0.0</v>
      </c>
      <c r="I781" s="19">
        <v>0.0</v>
      </c>
      <c r="J781" s="15">
        <v>0.0</v>
      </c>
      <c r="K781" s="15">
        <v>0.0</v>
      </c>
      <c r="L781" s="15">
        <f t="shared" si="1"/>
        <v>0</v>
      </c>
      <c r="M781" s="15">
        <f t="shared" si="2"/>
        <v>0</v>
      </c>
      <c r="N781" s="15">
        <f>MAX(0,M781*VLOOKUP(C781,'Таблица (Плотность нефти)'!$B$3:$C$10,2,FALSE)-R781)</f>
        <v>0</v>
      </c>
      <c r="O781" s="15">
        <f t="shared" si="3"/>
        <v>0</v>
      </c>
      <c r="P781" s="15">
        <f t="shared" si="4"/>
        <v>0</v>
      </c>
      <c r="Q781" s="15">
        <f t="shared" si="5"/>
        <v>0</v>
      </c>
      <c r="R781" s="15">
        <f t="shared" si="6"/>
        <v>0</v>
      </c>
      <c r="S781" s="15"/>
      <c r="T781" s="15"/>
    </row>
    <row r="782" ht="12.75" customHeight="1">
      <c r="B782" s="12">
        <v>43693.0</v>
      </c>
      <c r="C782" s="19" t="s">
        <v>35</v>
      </c>
      <c r="D782" s="19" t="s">
        <v>53</v>
      </c>
      <c r="E782" s="19">
        <v>24.0</v>
      </c>
      <c r="F782" s="15">
        <v>16.246486092024654</v>
      </c>
      <c r="G782" s="20">
        <v>40.86169587655773</v>
      </c>
      <c r="H782" s="19">
        <v>0.0</v>
      </c>
      <c r="I782" s="19">
        <v>0.0</v>
      </c>
      <c r="J782" s="15">
        <v>16.425815526884865</v>
      </c>
      <c r="K782" s="15">
        <v>9.980297532068546</v>
      </c>
      <c r="L782" s="15">
        <f t="shared" si="1"/>
        <v>16.24648609</v>
      </c>
      <c r="M782" s="15">
        <f t="shared" si="2"/>
        <v>9.607896354</v>
      </c>
      <c r="N782" s="15">
        <f>MAX(0,M782*VLOOKUP(C782,'Таблица (Плотность нефти)'!$B$3:$C$10,2,FALSE)-R782)</f>
        <v>7.724748669</v>
      </c>
      <c r="O782" s="15">
        <f t="shared" si="3"/>
        <v>14.36333841</v>
      </c>
      <c r="P782" s="15">
        <f t="shared" si="4"/>
        <v>102.179025</v>
      </c>
      <c r="Q782" s="15">
        <f t="shared" si="5"/>
        <v>0</v>
      </c>
      <c r="R782" s="15">
        <f t="shared" si="6"/>
        <v>0</v>
      </c>
      <c r="S782" s="15"/>
      <c r="T782" s="15"/>
    </row>
    <row r="783" ht="12.75" customHeight="1">
      <c r="B783" s="12">
        <v>43693.0</v>
      </c>
      <c r="C783" s="19" t="s">
        <v>35</v>
      </c>
      <c r="D783" s="19" t="s">
        <v>54</v>
      </c>
      <c r="E783" s="19">
        <v>0.0</v>
      </c>
      <c r="F783" s="15">
        <v>0.0</v>
      </c>
      <c r="G783" s="20">
        <v>0.0</v>
      </c>
      <c r="H783" s="19">
        <v>0.0</v>
      </c>
      <c r="I783" s="19">
        <v>0.0</v>
      </c>
      <c r="J783" s="15">
        <v>0.0</v>
      </c>
      <c r="K783" s="15">
        <v>0.0</v>
      </c>
      <c r="L783" s="15">
        <f t="shared" si="1"/>
        <v>0</v>
      </c>
      <c r="M783" s="15">
        <f t="shared" si="2"/>
        <v>0</v>
      </c>
      <c r="N783" s="15">
        <f>MAX(0,M783*VLOOKUP(C783,'Таблица (Плотность нефти)'!$B$3:$C$10,2,FALSE)-R783)</f>
        <v>0</v>
      </c>
      <c r="O783" s="15">
        <f t="shared" si="3"/>
        <v>0</v>
      </c>
      <c r="P783" s="15">
        <f t="shared" si="4"/>
        <v>0</v>
      </c>
      <c r="Q783" s="15">
        <f t="shared" si="5"/>
        <v>0</v>
      </c>
      <c r="R783" s="15">
        <f t="shared" si="6"/>
        <v>0</v>
      </c>
      <c r="S783" s="15"/>
      <c r="T783" s="15"/>
    </row>
    <row r="784" ht="12.75" customHeight="1">
      <c r="B784" s="12">
        <v>43693.0</v>
      </c>
      <c r="C784" s="19" t="s">
        <v>35</v>
      </c>
      <c r="D784" s="19" t="s">
        <v>55</v>
      </c>
      <c r="E784" s="19">
        <v>24.0</v>
      </c>
      <c r="F784" s="15">
        <v>10.506528828335586</v>
      </c>
      <c r="G784" s="20">
        <v>38.37367660922845</v>
      </c>
      <c r="H784" s="19">
        <v>0.0</v>
      </c>
      <c r="I784" s="19">
        <v>0.0</v>
      </c>
      <c r="J784" s="15">
        <v>10.424538571983168</v>
      </c>
      <c r="K784" s="15">
        <v>6.665201892206188</v>
      </c>
      <c r="L784" s="15">
        <f t="shared" si="1"/>
        <v>10.50652883</v>
      </c>
      <c r="M784" s="15">
        <f t="shared" si="2"/>
        <v>6.474787433</v>
      </c>
      <c r="N784" s="15">
        <f>MAX(0,M784*VLOOKUP(C784,'Таблица (Плотность нефти)'!$B$3:$C$10,2,FALSE)-R784)</f>
        <v>5.205729096</v>
      </c>
      <c r="O784" s="15">
        <f t="shared" si="3"/>
        <v>9.237470491</v>
      </c>
      <c r="P784" s="15">
        <f t="shared" si="4"/>
        <v>66.07871176</v>
      </c>
      <c r="Q784" s="15">
        <f t="shared" si="5"/>
        <v>0</v>
      </c>
      <c r="R784" s="15">
        <f t="shared" si="6"/>
        <v>0</v>
      </c>
      <c r="S784" s="15"/>
      <c r="T784" s="15"/>
    </row>
    <row r="785" ht="12.75" customHeight="1">
      <c r="B785" s="12">
        <v>43693.0</v>
      </c>
      <c r="C785" s="19" t="s">
        <v>35</v>
      </c>
      <c r="D785" s="19" t="s">
        <v>56</v>
      </c>
      <c r="E785" s="19">
        <v>24.0</v>
      </c>
      <c r="F785" s="15">
        <v>12.21249918681058</v>
      </c>
      <c r="G785" s="20">
        <v>37.990904414254715</v>
      </c>
      <c r="H785" s="19">
        <v>0.0</v>
      </c>
      <c r="I785" s="19">
        <v>0.0</v>
      </c>
      <c r="J785" s="15">
        <v>10.149026526278004</v>
      </c>
      <c r="K785" s="15">
        <v>6.486176228705273</v>
      </c>
      <c r="L785" s="15">
        <f t="shared" si="1"/>
        <v>12.21249919</v>
      </c>
      <c r="M785" s="15">
        <f t="shared" si="2"/>
        <v>7.572860294</v>
      </c>
      <c r="N785" s="15">
        <f>MAX(0,M785*VLOOKUP(C785,'Таблица (Плотность нефти)'!$B$3:$C$10,2,FALSE)-R785)</f>
        <v>6.088579677</v>
      </c>
      <c r="O785" s="15">
        <f t="shared" si="3"/>
        <v>10.72821857</v>
      </c>
      <c r="P785" s="15">
        <f t="shared" si="4"/>
        <v>76.80807114</v>
      </c>
      <c r="Q785" s="15">
        <f t="shared" si="5"/>
        <v>0</v>
      </c>
      <c r="R785" s="15">
        <f t="shared" si="6"/>
        <v>0</v>
      </c>
      <c r="S785" s="15"/>
      <c r="T785" s="15"/>
    </row>
    <row r="786" ht="12.75" customHeight="1">
      <c r="B786" s="12">
        <v>43693.0</v>
      </c>
      <c r="C786" s="19" t="s">
        <v>35</v>
      </c>
      <c r="D786" s="19" t="s">
        <v>57</v>
      </c>
      <c r="E786" s="19">
        <v>0.0</v>
      </c>
      <c r="F786" s="15">
        <v>0.0</v>
      </c>
      <c r="G786" s="20">
        <v>0.0</v>
      </c>
      <c r="H786" s="19">
        <v>0.0</v>
      </c>
      <c r="I786" s="19">
        <v>0.0</v>
      </c>
      <c r="J786" s="15">
        <v>0.0</v>
      </c>
      <c r="K786" s="15">
        <v>0.0</v>
      </c>
      <c r="L786" s="15">
        <f t="shared" si="1"/>
        <v>0</v>
      </c>
      <c r="M786" s="15">
        <f t="shared" si="2"/>
        <v>0</v>
      </c>
      <c r="N786" s="15">
        <f>MAX(0,M786*VLOOKUP(C786,'Таблица (Плотность нефти)'!$B$3:$C$10,2,FALSE)-R786)</f>
        <v>0</v>
      </c>
      <c r="O786" s="15">
        <f t="shared" si="3"/>
        <v>0</v>
      </c>
      <c r="P786" s="15">
        <f t="shared" si="4"/>
        <v>0</v>
      </c>
      <c r="Q786" s="15">
        <f t="shared" si="5"/>
        <v>0</v>
      </c>
      <c r="R786" s="15">
        <f t="shared" si="6"/>
        <v>0</v>
      </c>
      <c r="S786" s="15"/>
      <c r="T786" s="15"/>
    </row>
    <row r="787" ht="12.75" customHeight="1">
      <c r="B787" s="12">
        <v>43693.0</v>
      </c>
      <c r="C787" s="19" t="s">
        <v>37</v>
      </c>
      <c r="D787" s="19" t="s">
        <v>58</v>
      </c>
      <c r="E787" s="19">
        <v>0.0</v>
      </c>
      <c r="F787" s="15">
        <v>0.0</v>
      </c>
      <c r="G787" s="20">
        <v>0.0</v>
      </c>
      <c r="H787" s="19">
        <v>0.0</v>
      </c>
      <c r="I787" s="19">
        <v>0.0</v>
      </c>
      <c r="J787" s="15">
        <v>0.0</v>
      </c>
      <c r="K787" s="15">
        <v>0.0</v>
      </c>
      <c r="L787" s="15">
        <f t="shared" si="1"/>
        <v>0</v>
      </c>
      <c r="M787" s="15">
        <f t="shared" si="2"/>
        <v>0</v>
      </c>
      <c r="N787" s="15">
        <f>MAX(0,M787*VLOOKUP(C787,'Таблица (Плотность нефти)'!$B$3:$C$10,2,FALSE)-R787)</f>
        <v>0</v>
      </c>
      <c r="O787" s="15">
        <f t="shared" si="3"/>
        <v>0</v>
      </c>
      <c r="P787" s="15">
        <f t="shared" si="4"/>
        <v>0</v>
      </c>
      <c r="Q787" s="15">
        <f t="shared" si="5"/>
        <v>0</v>
      </c>
      <c r="R787" s="15">
        <f t="shared" si="6"/>
        <v>0</v>
      </c>
      <c r="S787" s="15"/>
      <c r="T787" s="15"/>
    </row>
    <row r="788" ht="12.75" customHeight="1">
      <c r="B788" s="12">
        <v>43693.0</v>
      </c>
      <c r="C788" s="19" t="s">
        <v>37</v>
      </c>
      <c r="D788" s="19" t="s">
        <v>59</v>
      </c>
      <c r="E788" s="19">
        <v>0.0</v>
      </c>
      <c r="F788" s="15">
        <v>0.0</v>
      </c>
      <c r="G788" s="20">
        <v>0.0</v>
      </c>
      <c r="H788" s="19">
        <v>0.0</v>
      </c>
      <c r="I788" s="19">
        <v>0.0</v>
      </c>
      <c r="J788" s="15">
        <v>0.0</v>
      </c>
      <c r="K788" s="15">
        <v>0.0</v>
      </c>
      <c r="L788" s="15">
        <f t="shared" si="1"/>
        <v>0</v>
      </c>
      <c r="M788" s="15">
        <f t="shared" si="2"/>
        <v>0</v>
      </c>
      <c r="N788" s="15">
        <f>MAX(0,M788*VLOOKUP(C788,'Таблица (Плотность нефти)'!$B$3:$C$10,2,FALSE)-R788)</f>
        <v>0</v>
      </c>
      <c r="O788" s="15">
        <f t="shared" si="3"/>
        <v>0</v>
      </c>
      <c r="P788" s="15">
        <f t="shared" si="4"/>
        <v>0</v>
      </c>
      <c r="Q788" s="15">
        <f t="shared" si="5"/>
        <v>0</v>
      </c>
      <c r="R788" s="15">
        <f t="shared" si="6"/>
        <v>0</v>
      </c>
      <c r="S788" s="15"/>
      <c r="T788" s="15"/>
    </row>
    <row r="789" ht="12.75" customHeight="1">
      <c r="B789" s="12">
        <v>43693.0</v>
      </c>
      <c r="C789" s="19" t="s">
        <v>37</v>
      </c>
      <c r="D789" s="19" t="s">
        <v>60</v>
      </c>
      <c r="E789" s="19">
        <v>0.0</v>
      </c>
      <c r="F789" s="15">
        <v>0.0</v>
      </c>
      <c r="G789" s="20">
        <v>0.0</v>
      </c>
      <c r="H789" s="19">
        <v>0.0</v>
      </c>
      <c r="I789" s="19">
        <v>0.0</v>
      </c>
      <c r="J789" s="15">
        <v>0.0</v>
      </c>
      <c r="K789" s="15">
        <v>0.0</v>
      </c>
      <c r="L789" s="15">
        <f t="shared" si="1"/>
        <v>0</v>
      </c>
      <c r="M789" s="15">
        <f t="shared" si="2"/>
        <v>0</v>
      </c>
      <c r="N789" s="15">
        <f>MAX(0,M789*VLOOKUP(C789,'Таблица (Плотность нефти)'!$B$3:$C$10,2,FALSE)-R789)</f>
        <v>0</v>
      </c>
      <c r="O789" s="15">
        <f t="shared" si="3"/>
        <v>0</v>
      </c>
      <c r="P789" s="15">
        <f t="shared" si="4"/>
        <v>0</v>
      </c>
      <c r="Q789" s="15">
        <f t="shared" si="5"/>
        <v>0</v>
      </c>
      <c r="R789" s="15">
        <f t="shared" si="6"/>
        <v>0</v>
      </c>
      <c r="S789" s="15"/>
      <c r="T789" s="15"/>
    </row>
    <row r="790" ht="12.75" customHeight="1">
      <c r="B790" s="12">
        <v>43693.0</v>
      </c>
      <c r="C790" s="19" t="s">
        <v>37</v>
      </c>
      <c r="D790" s="19" t="s">
        <v>61</v>
      </c>
      <c r="E790" s="19">
        <v>0.0</v>
      </c>
      <c r="F790" s="15">
        <v>0.0</v>
      </c>
      <c r="G790" s="20">
        <v>0.0</v>
      </c>
      <c r="H790" s="19">
        <v>0.0</v>
      </c>
      <c r="I790" s="19">
        <v>0.0</v>
      </c>
      <c r="J790" s="15">
        <v>0.0</v>
      </c>
      <c r="K790" s="15">
        <v>0.0</v>
      </c>
      <c r="L790" s="15">
        <f t="shared" si="1"/>
        <v>0</v>
      </c>
      <c r="M790" s="15">
        <f t="shared" si="2"/>
        <v>0</v>
      </c>
      <c r="N790" s="15">
        <f>MAX(0,M790*VLOOKUP(C790,'Таблица (Плотность нефти)'!$B$3:$C$10,2,FALSE)-R790)</f>
        <v>0</v>
      </c>
      <c r="O790" s="15">
        <f t="shared" si="3"/>
        <v>0</v>
      </c>
      <c r="P790" s="15">
        <f t="shared" si="4"/>
        <v>0</v>
      </c>
      <c r="Q790" s="15">
        <f t="shared" si="5"/>
        <v>0</v>
      </c>
      <c r="R790" s="15">
        <f t="shared" si="6"/>
        <v>0</v>
      </c>
      <c r="S790" s="15"/>
      <c r="T790" s="15"/>
    </row>
    <row r="791" ht="12.75" customHeight="1">
      <c r="B791" s="12">
        <v>43693.0</v>
      </c>
      <c r="C791" s="19" t="s">
        <v>38</v>
      </c>
      <c r="D791" s="19" t="s">
        <v>62</v>
      </c>
      <c r="E791" s="19">
        <v>0.0</v>
      </c>
      <c r="F791" s="15">
        <v>0.0</v>
      </c>
      <c r="G791" s="20">
        <v>0.0</v>
      </c>
      <c r="H791" s="19">
        <v>0.0</v>
      </c>
      <c r="I791" s="19">
        <v>0.0</v>
      </c>
      <c r="J791" s="15">
        <v>0.0</v>
      </c>
      <c r="K791" s="15">
        <v>0.0</v>
      </c>
      <c r="L791" s="15">
        <f t="shared" si="1"/>
        <v>0</v>
      </c>
      <c r="M791" s="15">
        <f t="shared" si="2"/>
        <v>0</v>
      </c>
      <c r="N791" s="15">
        <f>MAX(0,M791*VLOOKUP(C791,'Таблица (Плотность нефти)'!$B$3:$C$10,2,FALSE)-R791)</f>
        <v>0</v>
      </c>
      <c r="O791" s="15">
        <f t="shared" si="3"/>
        <v>0</v>
      </c>
      <c r="P791" s="15">
        <f t="shared" si="4"/>
        <v>0</v>
      </c>
      <c r="Q791" s="15">
        <f t="shared" si="5"/>
        <v>0</v>
      </c>
      <c r="R791" s="15">
        <f t="shared" si="6"/>
        <v>0</v>
      </c>
      <c r="S791" s="15"/>
      <c r="T791" s="15"/>
    </row>
    <row r="792" ht="12.75" customHeight="1">
      <c r="B792" s="12">
        <v>43693.0</v>
      </c>
      <c r="C792" s="19" t="s">
        <v>38</v>
      </c>
      <c r="D792" s="19" t="s">
        <v>63</v>
      </c>
      <c r="E792" s="19">
        <v>0.0</v>
      </c>
      <c r="F792" s="15">
        <v>0.0</v>
      </c>
      <c r="G792" s="20">
        <v>0.0</v>
      </c>
      <c r="H792" s="19">
        <v>0.0</v>
      </c>
      <c r="I792" s="19">
        <v>0.0</v>
      </c>
      <c r="J792" s="15">
        <v>0.0</v>
      </c>
      <c r="K792" s="15">
        <v>0.0</v>
      </c>
      <c r="L792" s="15">
        <f t="shared" si="1"/>
        <v>0</v>
      </c>
      <c r="M792" s="15">
        <f t="shared" si="2"/>
        <v>0</v>
      </c>
      <c r="N792" s="15">
        <f>MAX(0,M792*VLOOKUP(C792,'Таблица (Плотность нефти)'!$B$3:$C$10,2,FALSE)-R792)</f>
        <v>0</v>
      </c>
      <c r="O792" s="15">
        <f t="shared" si="3"/>
        <v>0</v>
      </c>
      <c r="P792" s="15">
        <f t="shared" si="4"/>
        <v>0</v>
      </c>
      <c r="Q792" s="15">
        <f t="shared" si="5"/>
        <v>0</v>
      </c>
      <c r="R792" s="15">
        <f t="shared" si="6"/>
        <v>0</v>
      </c>
      <c r="S792" s="15"/>
      <c r="T792" s="15"/>
    </row>
    <row r="793" ht="12.75" customHeight="1">
      <c r="B793" s="12">
        <v>43693.0</v>
      </c>
      <c r="C793" s="19" t="s">
        <v>38</v>
      </c>
      <c r="D793" s="19" t="s">
        <v>64</v>
      </c>
      <c r="E793" s="19">
        <v>0.0</v>
      </c>
      <c r="F793" s="15">
        <v>0.0</v>
      </c>
      <c r="G793" s="20">
        <v>0.0</v>
      </c>
      <c r="H793" s="19">
        <v>0.0</v>
      </c>
      <c r="I793" s="19">
        <v>0.0</v>
      </c>
      <c r="J793" s="15">
        <v>0.0</v>
      </c>
      <c r="K793" s="15">
        <v>0.0</v>
      </c>
      <c r="L793" s="15">
        <f t="shared" si="1"/>
        <v>0</v>
      </c>
      <c r="M793" s="15">
        <f t="shared" si="2"/>
        <v>0</v>
      </c>
      <c r="N793" s="15">
        <f>MAX(0,M793*VLOOKUP(C793,'Таблица (Плотность нефти)'!$B$3:$C$10,2,FALSE)-R793)</f>
        <v>0</v>
      </c>
      <c r="O793" s="15">
        <f t="shared" si="3"/>
        <v>0</v>
      </c>
      <c r="P793" s="15">
        <f t="shared" si="4"/>
        <v>0</v>
      </c>
      <c r="Q793" s="15">
        <f t="shared" si="5"/>
        <v>0</v>
      </c>
      <c r="R793" s="15">
        <f t="shared" si="6"/>
        <v>0</v>
      </c>
      <c r="S793" s="15"/>
      <c r="T793" s="15"/>
    </row>
    <row r="794" ht="12.75" customHeight="1">
      <c r="B794" s="12">
        <v>43693.0</v>
      </c>
      <c r="C794" s="19" t="s">
        <v>39</v>
      </c>
      <c r="D794" s="19" t="s">
        <v>65</v>
      </c>
      <c r="E794" s="19">
        <v>0.0</v>
      </c>
      <c r="F794" s="15">
        <v>0.0</v>
      </c>
      <c r="G794" s="20">
        <v>0.0</v>
      </c>
      <c r="H794" s="19">
        <v>0.0</v>
      </c>
      <c r="I794" s="19">
        <v>0.0</v>
      </c>
      <c r="J794" s="15">
        <v>0.0</v>
      </c>
      <c r="K794" s="15">
        <v>0.0</v>
      </c>
      <c r="L794" s="15">
        <f t="shared" si="1"/>
        <v>0</v>
      </c>
      <c r="M794" s="15">
        <f t="shared" si="2"/>
        <v>0</v>
      </c>
      <c r="N794" s="15">
        <f>MAX(0,M794*VLOOKUP(C794,'Таблица (Плотность нефти)'!$B$3:$C$10,2,FALSE)-R794)</f>
        <v>0</v>
      </c>
      <c r="O794" s="15">
        <f t="shared" si="3"/>
        <v>0</v>
      </c>
      <c r="P794" s="15">
        <f t="shared" si="4"/>
        <v>0</v>
      </c>
      <c r="Q794" s="15">
        <f t="shared" si="5"/>
        <v>0</v>
      </c>
      <c r="R794" s="15">
        <f t="shared" si="6"/>
        <v>0</v>
      </c>
      <c r="S794" s="15"/>
      <c r="T794" s="15"/>
    </row>
    <row r="795" ht="12.75" customHeight="1">
      <c r="B795" s="12">
        <v>43693.0</v>
      </c>
      <c r="C795" s="19" t="s">
        <v>39</v>
      </c>
      <c r="D795" s="19" t="s">
        <v>66</v>
      </c>
      <c r="E795" s="19">
        <v>10.0</v>
      </c>
      <c r="F795" s="15">
        <v>6.820756846186896</v>
      </c>
      <c r="G795" s="20">
        <v>5.984124046133492</v>
      </c>
      <c r="H795" s="19">
        <v>0.0</v>
      </c>
      <c r="I795" s="19">
        <v>0.0</v>
      </c>
      <c r="J795" s="15">
        <v>11.90507773207454</v>
      </c>
      <c r="K795" s="15">
        <v>11.085656949554489</v>
      </c>
      <c r="L795" s="15">
        <f t="shared" si="1"/>
        <v>16.36981643</v>
      </c>
      <c r="M795" s="15">
        <f t="shared" si="2"/>
        <v>15.39022631</v>
      </c>
      <c r="N795" s="15">
        <f>MAX(0,M795*VLOOKUP(C795,'Таблица (Плотность нефти)'!$B$3:$C$10,2,FALSE)-R795)</f>
        <v>12.37374195</v>
      </c>
      <c r="O795" s="15">
        <f t="shared" si="3"/>
        <v>13.35333207</v>
      </c>
      <c r="P795" s="15">
        <f t="shared" si="4"/>
        <v>102.9546865</v>
      </c>
      <c r="Q795" s="15">
        <f t="shared" si="5"/>
        <v>0</v>
      </c>
      <c r="R795" s="15">
        <f t="shared" si="6"/>
        <v>0</v>
      </c>
      <c r="S795" s="15"/>
      <c r="T795" s="15"/>
    </row>
    <row r="796" ht="12.75" customHeight="1">
      <c r="B796" s="12">
        <v>43693.0</v>
      </c>
      <c r="C796" s="19" t="s">
        <v>39</v>
      </c>
      <c r="D796" s="19" t="s">
        <v>67</v>
      </c>
      <c r="E796" s="19">
        <v>12.0</v>
      </c>
      <c r="F796" s="15">
        <v>4.556314115089398</v>
      </c>
      <c r="G796" s="20">
        <v>5.789675491937269</v>
      </c>
      <c r="H796" s="19">
        <v>0.0</v>
      </c>
      <c r="I796" s="19">
        <v>0.0</v>
      </c>
      <c r="J796" s="15">
        <v>7.632130504046592</v>
      </c>
      <c r="K796" s="15">
        <v>7.136218784698468</v>
      </c>
      <c r="L796" s="15">
        <f t="shared" si="1"/>
        <v>9.11262823</v>
      </c>
      <c r="M796" s="15">
        <f t="shared" si="2"/>
        <v>8.585036627</v>
      </c>
      <c r="N796" s="15">
        <f>MAX(0,M796*VLOOKUP(C796,'Таблица (Плотность нефти)'!$B$3:$C$10,2,FALSE)-R796)</f>
        <v>6.902369448</v>
      </c>
      <c r="O796" s="15">
        <f t="shared" si="3"/>
        <v>7.429961051</v>
      </c>
      <c r="P796" s="15">
        <f t="shared" si="4"/>
        <v>57.31205273</v>
      </c>
      <c r="Q796" s="15">
        <f t="shared" si="5"/>
        <v>0</v>
      </c>
      <c r="R796" s="15">
        <f t="shared" si="6"/>
        <v>0</v>
      </c>
      <c r="S796" s="15"/>
      <c r="T796" s="15"/>
    </row>
    <row r="797" ht="12.75" customHeight="1">
      <c r="B797" s="12">
        <v>43693.0</v>
      </c>
      <c r="C797" s="19" t="s">
        <v>39</v>
      </c>
      <c r="D797" s="19" t="s">
        <v>68</v>
      </c>
      <c r="E797" s="19">
        <v>12.0</v>
      </c>
      <c r="F797" s="15">
        <v>14.557233663569106</v>
      </c>
      <c r="G797" s="20">
        <v>5.1091055522505595</v>
      </c>
      <c r="H797" s="19">
        <v>0.0</v>
      </c>
      <c r="I797" s="19">
        <v>0.0</v>
      </c>
      <c r="J797" s="15">
        <v>25.63594713024414</v>
      </c>
      <c r="K797" s="15">
        <v>24.139851110349937</v>
      </c>
      <c r="L797" s="15">
        <f t="shared" si="1"/>
        <v>29.11446733</v>
      </c>
      <c r="M797" s="15">
        <f t="shared" si="2"/>
        <v>27.62697846</v>
      </c>
      <c r="N797" s="15">
        <f>MAX(0,M797*VLOOKUP(C797,'Таблица (Плотность нефти)'!$B$3:$C$10,2,FALSE)-R797)</f>
        <v>22.21209068</v>
      </c>
      <c r="O797" s="15">
        <f t="shared" si="3"/>
        <v>23.69957955</v>
      </c>
      <c r="P797" s="15">
        <f t="shared" si="4"/>
        <v>183.1096194</v>
      </c>
      <c r="Q797" s="15">
        <f t="shared" si="5"/>
        <v>0</v>
      </c>
      <c r="R797" s="15">
        <f t="shared" si="6"/>
        <v>0</v>
      </c>
      <c r="S797" s="15"/>
      <c r="T797" s="15"/>
    </row>
    <row r="798" ht="12.75" customHeight="1">
      <c r="B798" s="12">
        <v>43693.0</v>
      </c>
      <c r="C798" s="19" t="s">
        <v>39</v>
      </c>
      <c r="D798" s="19" t="s">
        <v>69</v>
      </c>
      <c r="E798" s="19">
        <v>14.0</v>
      </c>
      <c r="F798" s="15">
        <v>9.099397790779838</v>
      </c>
      <c r="G798" s="20">
        <v>3.164620010288479</v>
      </c>
      <c r="H798" s="19">
        <v>0.0</v>
      </c>
      <c r="I798" s="19">
        <v>0.0</v>
      </c>
      <c r="J798" s="15">
        <v>13.008009987821076</v>
      </c>
      <c r="K798" s="15">
        <v>12.578976333505567</v>
      </c>
      <c r="L798" s="15">
        <f t="shared" si="1"/>
        <v>15.59896764</v>
      </c>
      <c r="M798" s="15">
        <f t="shared" si="2"/>
        <v>15.10531959</v>
      </c>
      <c r="N798" s="15">
        <f>MAX(0,M798*VLOOKUP(C798,'Таблица (Плотность нефти)'!$B$3:$C$10,2,FALSE)-R798)</f>
        <v>12.14467695</v>
      </c>
      <c r="O798" s="15">
        <f t="shared" si="3"/>
        <v>12.638325</v>
      </c>
      <c r="P798" s="15">
        <f t="shared" si="4"/>
        <v>98.10658719</v>
      </c>
      <c r="Q798" s="15">
        <f t="shared" si="5"/>
        <v>0</v>
      </c>
      <c r="R798" s="15">
        <f t="shared" si="6"/>
        <v>0</v>
      </c>
      <c r="S798" s="15"/>
      <c r="T798" s="15"/>
    </row>
    <row r="799" ht="12.75" customHeight="1">
      <c r="B799" s="12">
        <v>43693.0</v>
      </c>
      <c r="C799" s="19" t="s">
        <v>39</v>
      </c>
      <c r="D799" s="19" t="s">
        <v>70</v>
      </c>
      <c r="E799" s="19">
        <v>0.0</v>
      </c>
      <c r="F799" s="15">
        <v>0.0</v>
      </c>
      <c r="G799" s="20">
        <v>0.0</v>
      </c>
      <c r="H799" s="19">
        <v>0.0</v>
      </c>
      <c r="I799" s="19">
        <v>0.0</v>
      </c>
      <c r="J799" s="15">
        <v>0.0</v>
      </c>
      <c r="K799" s="15">
        <v>0.0</v>
      </c>
      <c r="L799" s="15">
        <f t="shared" si="1"/>
        <v>0</v>
      </c>
      <c r="M799" s="15">
        <f t="shared" si="2"/>
        <v>0</v>
      </c>
      <c r="N799" s="15">
        <f>MAX(0,M799*VLOOKUP(C799,'Таблица (Плотность нефти)'!$B$3:$C$10,2,FALSE)-R799)</f>
        <v>0</v>
      </c>
      <c r="O799" s="15">
        <f t="shared" si="3"/>
        <v>0</v>
      </c>
      <c r="P799" s="15">
        <f t="shared" si="4"/>
        <v>0</v>
      </c>
      <c r="Q799" s="15">
        <f t="shared" si="5"/>
        <v>0</v>
      </c>
      <c r="R799" s="15">
        <f t="shared" si="6"/>
        <v>0</v>
      </c>
      <c r="S799" s="15"/>
      <c r="T799" s="15"/>
    </row>
    <row r="800" ht="12.75" customHeight="1">
      <c r="B800" s="12">
        <v>43693.0</v>
      </c>
      <c r="C800" s="19" t="s">
        <v>39</v>
      </c>
      <c r="D800" s="19" t="s">
        <v>71</v>
      </c>
      <c r="E800" s="19">
        <v>10.0</v>
      </c>
      <c r="F800" s="15">
        <v>5.693915664107834</v>
      </c>
      <c r="G800" s="20">
        <v>3.942414227073305</v>
      </c>
      <c r="H800" s="19">
        <v>0.0</v>
      </c>
      <c r="I800" s="19">
        <v>0.0</v>
      </c>
      <c r="J800" s="15">
        <v>9.97147857457258</v>
      </c>
      <c r="K800" s="15">
        <v>9.53960891166075</v>
      </c>
      <c r="L800" s="15">
        <f t="shared" si="1"/>
        <v>13.66539759</v>
      </c>
      <c r="M800" s="15">
        <f t="shared" si="2"/>
        <v>13.12665101</v>
      </c>
      <c r="N800" s="15">
        <f>MAX(0,M800*VLOOKUP(C800,'Таблица (Плотность нефти)'!$B$3:$C$10,2,FALSE)-R800)</f>
        <v>10.55382742</v>
      </c>
      <c r="O800" s="15">
        <f t="shared" si="3"/>
        <v>11.09257399</v>
      </c>
      <c r="P800" s="15">
        <f t="shared" si="4"/>
        <v>85.94578509</v>
      </c>
      <c r="Q800" s="15">
        <f t="shared" si="5"/>
        <v>0</v>
      </c>
      <c r="R800" s="15">
        <f t="shared" si="6"/>
        <v>0</v>
      </c>
      <c r="S800" s="15"/>
      <c r="T800" s="15"/>
    </row>
    <row r="801" ht="12.75" customHeight="1">
      <c r="B801" s="12">
        <v>43693.0</v>
      </c>
      <c r="C801" s="19" t="s">
        <v>39</v>
      </c>
      <c r="D801" s="19" t="s">
        <v>72</v>
      </c>
      <c r="E801" s="19">
        <v>0.0</v>
      </c>
      <c r="F801" s="15">
        <v>0.0</v>
      </c>
      <c r="G801" s="20">
        <v>0.0</v>
      </c>
      <c r="H801" s="19">
        <v>0.0</v>
      </c>
      <c r="I801" s="19">
        <v>0.0</v>
      </c>
      <c r="J801" s="15">
        <v>0.0</v>
      </c>
      <c r="K801" s="15">
        <v>0.0</v>
      </c>
      <c r="L801" s="15">
        <f t="shared" si="1"/>
        <v>0</v>
      </c>
      <c r="M801" s="15">
        <f t="shared" si="2"/>
        <v>0</v>
      </c>
      <c r="N801" s="15">
        <f>MAX(0,M801*VLOOKUP(C801,'Таблица (Плотность нефти)'!$B$3:$C$10,2,FALSE)-R801)</f>
        <v>0</v>
      </c>
      <c r="O801" s="15">
        <f t="shared" si="3"/>
        <v>0</v>
      </c>
      <c r="P801" s="15">
        <f t="shared" si="4"/>
        <v>0</v>
      </c>
      <c r="Q801" s="15">
        <f t="shared" si="5"/>
        <v>0</v>
      </c>
      <c r="R801" s="15">
        <f t="shared" si="6"/>
        <v>0</v>
      </c>
      <c r="S801" s="15"/>
      <c r="T801" s="15"/>
    </row>
    <row r="802" ht="12.75" customHeight="1">
      <c r="B802" s="12">
        <v>43693.0</v>
      </c>
      <c r="C802" s="19" t="s">
        <v>39</v>
      </c>
      <c r="D802" s="19" t="s">
        <v>73</v>
      </c>
      <c r="E802" s="19">
        <v>0.0</v>
      </c>
      <c r="F802" s="15">
        <v>0.0</v>
      </c>
      <c r="G802" s="20">
        <v>0.0</v>
      </c>
      <c r="H802" s="19">
        <v>0.0</v>
      </c>
      <c r="I802" s="19">
        <v>0.0</v>
      </c>
      <c r="J802" s="15">
        <v>0.0</v>
      </c>
      <c r="K802" s="15">
        <v>0.0</v>
      </c>
      <c r="L802" s="15">
        <f t="shared" si="1"/>
        <v>0</v>
      </c>
      <c r="M802" s="15">
        <f t="shared" si="2"/>
        <v>0</v>
      </c>
      <c r="N802" s="15">
        <f>MAX(0,M802*VLOOKUP(C802,'Таблица (Плотность нефти)'!$B$3:$C$10,2,FALSE)-R802)</f>
        <v>0</v>
      </c>
      <c r="O802" s="15">
        <f t="shared" si="3"/>
        <v>0</v>
      </c>
      <c r="P802" s="15">
        <f t="shared" si="4"/>
        <v>0</v>
      </c>
      <c r="Q802" s="15">
        <f t="shared" si="5"/>
        <v>0</v>
      </c>
      <c r="R802" s="15">
        <f t="shared" si="6"/>
        <v>0</v>
      </c>
      <c r="S802" s="15"/>
      <c r="T802" s="15"/>
    </row>
    <row r="803" ht="12.75" customHeight="1">
      <c r="B803" s="12">
        <v>43693.0</v>
      </c>
      <c r="C803" s="19" t="s">
        <v>39</v>
      </c>
      <c r="D803" s="19" t="s">
        <v>74</v>
      </c>
      <c r="E803" s="19">
        <v>0.0</v>
      </c>
      <c r="F803" s="15">
        <v>0.0</v>
      </c>
      <c r="G803" s="20">
        <v>0.0</v>
      </c>
      <c r="H803" s="19">
        <v>0.0</v>
      </c>
      <c r="I803" s="19">
        <v>0.0</v>
      </c>
      <c r="J803" s="15">
        <v>0.2891999682749105</v>
      </c>
      <c r="K803" s="15">
        <v>0.2741245833399486</v>
      </c>
      <c r="L803" s="15">
        <f t="shared" si="1"/>
        <v>0</v>
      </c>
      <c r="M803" s="15">
        <f t="shared" si="2"/>
        <v>0</v>
      </c>
      <c r="N803" s="15">
        <f>MAX(0,M803*VLOOKUP(C803,'Таблица (Плотность нефти)'!$B$3:$C$10,2,FALSE)-R803)</f>
        <v>0</v>
      </c>
      <c r="O803" s="15">
        <f t="shared" si="3"/>
        <v>0</v>
      </c>
      <c r="P803" s="15">
        <f t="shared" si="4"/>
        <v>0</v>
      </c>
      <c r="Q803" s="15">
        <f t="shared" si="5"/>
        <v>0</v>
      </c>
      <c r="R803" s="15">
        <f t="shared" si="6"/>
        <v>0</v>
      </c>
      <c r="S803" s="15"/>
      <c r="T803" s="15"/>
    </row>
    <row r="804" ht="12.75" customHeight="1">
      <c r="B804" s="12">
        <v>43693.0</v>
      </c>
      <c r="C804" s="19" t="s">
        <v>39</v>
      </c>
      <c r="D804" s="19" t="s">
        <v>75</v>
      </c>
      <c r="E804" s="19">
        <v>0.0</v>
      </c>
      <c r="F804" s="15">
        <v>0.0</v>
      </c>
      <c r="G804" s="20">
        <v>0.0</v>
      </c>
      <c r="H804" s="19">
        <v>0.0</v>
      </c>
      <c r="I804" s="19">
        <v>0.0</v>
      </c>
      <c r="J804" s="15">
        <v>0.0</v>
      </c>
      <c r="K804" s="15">
        <v>0.0</v>
      </c>
      <c r="L804" s="15">
        <f t="shared" si="1"/>
        <v>0</v>
      </c>
      <c r="M804" s="15">
        <f t="shared" si="2"/>
        <v>0</v>
      </c>
      <c r="N804" s="15">
        <f>MAX(0,M804*VLOOKUP(C804,'Таблица (Плотность нефти)'!$B$3:$C$10,2,FALSE)-R804)</f>
        <v>0</v>
      </c>
      <c r="O804" s="15">
        <f t="shared" si="3"/>
        <v>0</v>
      </c>
      <c r="P804" s="15">
        <f t="shared" si="4"/>
        <v>0</v>
      </c>
      <c r="Q804" s="15">
        <f t="shared" si="5"/>
        <v>0</v>
      </c>
      <c r="R804" s="15">
        <f t="shared" si="6"/>
        <v>0</v>
      </c>
      <c r="S804" s="15"/>
      <c r="T804" s="15"/>
    </row>
    <row r="805" ht="12.75" customHeight="1">
      <c r="B805" s="12">
        <v>43693.0</v>
      </c>
      <c r="C805" s="19" t="s">
        <v>39</v>
      </c>
      <c r="D805" s="19" t="s">
        <v>76</v>
      </c>
      <c r="E805" s="19">
        <v>0.0</v>
      </c>
      <c r="F805" s="15">
        <v>0.0</v>
      </c>
      <c r="G805" s="20">
        <v>0.0</v>
      </c>
      <c r="H805" s="19">
        <v>0.0</v>
      </c>
      <c r="I805" s="19">
        <v>0.0</v>
      </c>
      <c r="J805" s="15">
        <v>0.0</v>
      </c>
      <c r="K805" s="15">
        <v>0.0</v>
      </c>
      <c r="L805" s="15">
        <f t="shared" si="1"/>
        <v>0</v>
      </c>
      <c r="M805" s="15">
        <f t="shared" si="2"/>
        <v>0</v>
      </c>
      <c r="N805" s="15">
        <f>MAX(0,M805*VLOOKUP(C805,'Таблица (Плотность нефти)'!$B$3:$C$10,2,FALSE)-R805)</f>
        <v>0</v>
      </c>
      <c r="O805" s="15">
        <f t="shared" si="3"/>
        <v>0</v>
      </c>
      <c r="P805" s="15">
        <f t="shared" si="4"/>
        <v>0</v>
      </c>
      <c r="Q805" s="15">
        <f t="shared" si="5"/>
        <v>0</v>
      </c>
      <c r="R805" s="15">
        <f t="shared" si="6"/>
        <v>0</v>
      </c>
      <c r="S805" s="15"/>
      <c r="T805" s="15"/>
    </row>
    <row r="806" ht="12.75" customHeight="1">
      <c r="B806" s="12">
        <v>43693.0</v>
      </c>
      <c r="C806" s="19" t="s">
        <v>39</v>
      </c>
      <c r="D806" s="19" t="s">
        <v>77</v>
      </c>
      <c r="E806" s="19">
        <v>0.0</v>
      </c>
      <c r="F806" s="15">
        <v>0.0</v>
      </c>
      <c r="G806" s="20">
        <v>0.0</v>
      </c>
      <c r="H806" s="19">
        <v>0.0</v>
      </c>
      <c r="I806" s="19">
        <v>0.0</v>
      </c>
      <c r="J806" s="15">
        <v>0.0</v>
      </c>
      <c r="K806" s="15">
        <v>0.0</v>
      </c>
      <c r="L806" s="15">
        <f t="shared" si="1"/>
        <v>0</v>
      </c>
      <c r="M806" s="15">
        <f t="shared" si="2"/>
        <v>0</v>
      </c>
      <c r="N806" s="15">
        <f>MAX(0,M806*VLOOKUP(C806,'Таблица (Плотность нефти)'!$B$3:$C$10,2,FALSE)-R806)</f>
        <v>0</v>
      </c>
      <c r="O806" s="15">
        <f t="shared" si="3"/>
        <v>0</v>
      </c>
      <c r="P806" s="15">
        <f t="shared" si="4"/>
        <v>0</v>
      </c>
      <c r="Q806" s="15">
        <f t="shared" si="5"/>
        <v>0</v>
      </c>
      <c r="R806" s="15">
        <f t="shared" si="6"/>
        <v>0</v>
      </c>
      <c r="S806" s="15"/>
      <c r="T806" s="15"/>
    </row>
    <row r="807" ht="12.75" customHeight="1">
      <c r="B807" s="12">
        <v>43693.0</v>
      </c>
      <c r="C807" s="19" t="s">
        <v>39</v>
      </c>
      <c r="D807" s="19" t="s">
        <v>78</v>
      </c>
      <c r="E807" s="19">
        <v>0.0</v>
      </c>
      <c r="F807" s="15">
        <v>0.0</v>
      </c>
      <c r="G807" s="20">
        <v>0.0</v>
      </c>
      <c r="H807" s="19">
        <v>0.0</v>
      </c>
      <c r="I807" s="19">
        <v>0.0</v>
      </c>
      <c r="J807" s="15">
        <v>0.0</v>
      </c>
      <c r="K807" s="15">
        <v>0.0</v>
      </c>
      <c r="L807" s="15">
        <f t="shared" si="1"/>
        <v>0</v>
      </c>
      <c r="M807" s="15">
        <f t="shared" si="2"/>
        <v>0</v>
      </c>
      <c r="N807" s="15">
        <f>MAX(0,M807*VLOOKUP(C807,'Таблица (Плотность нефти)'!$B$3:$C$10,2,FALSE)-R807)</f>
        <v>0</v>
      </c>
      <c r="O807" s="15">
        <f t="shared" si="3"/>
        <v>0</v>
      </c>
      <c r="P807" s="15">
        <f t="shared" si="4"/>
        <v>0</v>
      </c>
      <c r="Q807" s="15">
        <f t="shared" si="5"/>
        <v>0</v>
      </c>
      <c r="R807" s="15">
        <f t="shared" si="6"/>
        <v>0</v>
      </c>
      <c r="S807" s="15"/>
      <c r="T807" s="15"/>
    </row>
    <row r="808" ht="12.75" customHeight="1">
      <c r="B808" s="12">
        <v>43693.0</v>
      </c>
      <c r="C808" s="19" t="s">
        <v>39</v>
      </c>
      <c r="D808" s="19" t="s">
        <v>79</v>
      </c>
      <c r="E808" s="19">
        <v>0.0</v>
      </c>
      <c r="F808" s="15">
        <v>0.0</v>
      </c>
      <c r="G808" s="20">
        <v>0.0</v>
      </c>
      <c r="H808" s="19">
        <v>0.0</v>
      </c>
      <c r="I808" s="19">
        <v>0.0</v>
      </c>
      <c r="J808" s="15">
        <v>0.0</v>
      </c>
      <c r="K808" s="15">
        <v>0.0</v>
      </c>
      <c r="L808" s="15">
        <f t="shared" si="1"/>
        <v>0</v>
      </c>
      <c r="M808" s="15">
        <f t="shared" si="2"/>
        <v>0</v>
      </c>
      <c r="N808" s="15">
        <f>MAX(0,M808*VLOOKUP(C808,'Таблица (Плотность нефти)'!$B$3:$C$10,2,FALSE)-R808)</f>
        <v>0</v>
      </c>
      <c r="O808" s="15">
        <f t="shared" si="3"/>
        <v>0</v>
      </c>
      <c r="P808" s="15">
        <f t="shared" si="4"/>
        <v>0</v>
      </c>
      <c r="Q808" s="15">
        <f t="shared" si="5"/>
        <v>0</v>
      </c>
      <c r="R808" s="15">
        <f t="shared" si="6"/>
        <v>0</v>
      </c>
      <c r="S808" s="15"/>
      <c r="T808" s="15"/>
    </row>
    <row r="809" ht="12.75" customHeight="1">
      <c r="B809" s="12">
        <v>43693.0</v>
      </c>
      <c r="C809" s="19" t="s">
        <v>39</v>
      </c>
      <c r="D809" s="19" t="s">
        <v>80</v>
      </c>
      <c r="E809" s="19">
        <v>0.0</v>
      </c>
      <c r="F809" s="15">
        <v>0.0</v>
      </c>
      <c r="G809" s="20">
        <v>0.0</v>
      </c>
      <c r="H809" s="19">
        <v>0.0</v>
      </c>
      <c r="I809" s="19">
        <v>0.0</v>
      </c>
      <c r="J809" s="15">
        <v>0.0</v>
      </c>
      <c r="K809" s="15">
        <v>0.0</v>
      </c>
      <c r="L809" s="15">
        <f t="shared" si="1"/>
        <v>0</v>
      </c>
      <c r="M809" s="15">
        <f t="shared" si="2"/>
        <v>0</v>
      </c>
      <c r="N809" s="15">
        <f>MAX(0,M809*VLOOKUP(C809,'Таблица (Плотность нефти)'!$B$3:$C$10,2,FALSE)-R809)</f>
        <v>0</v>
      </c>
      <c r="O809" s="15">
        <f t="shared" si="3"/>
        <v>0</v>
      </c>
      <c r="P809" s="15">
        <f t="shared" si="4"/>
        <v>0</v>
      </c>
      <c r="Q809" s="15">
        <f t="shared" si="5"/>
        <v>0</v>
      </c>
      <c r="R809" s="15">
        <f t="shared" si="6"/>
        <v>0</v>
      </c>
      <c r="S809" s="15"/>
      <c r="T809" s="15"/>
    </row>
    <row r="810" ht="12.75" customHeight="1">
      <c r="B810" s="12">
        <v>43693.0</v>
      </c>
      <c r="C810" s="19" t="s">
        <v>39</v>
      </c>
      <c r="D810" s="19" t="s">
        <v>81</v>
      </c>
      <c r="E810" s="19">
        <v>0.0</v>
      </c>
      <c r="F810" s="15">
        <v>0.0</v>
      </c>
      <c r="G810" s="20">
        <v>0.0</v>
      </c>
      <c r="H810" s="19">
        <v>0.0</v>
      </c>
      <c r="I810" s="19">
        <v>0.0</v>
      </c>
      <c r="J810" s="15">
        <v>0.0</v>
      </c>
      <c r="K810" s="15">
        <v>0.0</v>
      </c>
      <c r="L810" s="15">
        <f t="shared" si="1"/>
        <v>0</v>
      </c>
      <c r="M810" s="15">
        <f t="shared" si="2"/>
        <v>0</v>
      </c>
      <c r="N810" s="15">
        <f>MAX(0,M810*VLOOKUP(C810,'Таблица (Плотность нефти)'!$B$3:$C$10,2,FALSE)-R810)</f>
        <v>0</v>
      </c>
      <c r="O810" s="15">
        <f t="shared" si="3"/>
        <v>0</v>
      </c>
      <c r="P810" s="15">
        <f t="shared" si="4"/>
        <v>0</v>
      </c>
      <c r="Q810" s="15">
        <f t="shared" si="5"/>
        <v>0</v>
      </c>
      <c r="R810" s="15">
        <f t="shared" si="6"/>
        <v>0</v>
      </c>
      <c r="S810" s="15"/>
      <c r="T810" s="15"/>
    </row>
    <row r="811" ht="12.75" customHeight="1">
      <c r="B811" s="12">
        <v>43693.0</v>
      </c>
      <c r="C811" s="19" t="s">
        <v>39</v>
      </c>
      <c r="D811" s="19" t="s">
        <v>82</v>
      </c>
      <c r="E811" s="19">
        <v>11.0</v>
      </c>
      <c r="F811" s="15">
        <v>3.3403720708070335</v>
      </c>
      <c r="G811" s="20">
        <v>3.4562928415827905</v>
      </c>
      <c r="H811" s="19">
        <v>0.0</v>
      </c>
      <c r="I811" s="19">
        <v>0.0</v>
      </c>
      <c r="J811" s="15">
        <v>5.86966420643426</v>
      </c>
      <c r="K811" s="15">
        <v>5.666430310723931</v>
      </c>
      <c r="L811" s="15">
        <f t="shared" si="1"/>
        <v>7.288084518</v>
      </c>
      <c r="M811" s="15">
        <f t="shared" si="2"/>
        <v>7.036186975</v>
      </c>
      <c r="N811" s="15">
        <f>MAX(0,M811*VLOOKUP(C811,'Таблица (Плотность нефти)'!$B$3:$C$10,2,FALSE)-R811)</f>
        <v>5.657094328</v>
      </c>
      <c r="O811" s="15">
        <f t="shared" si="3"/>
        <v>5.908991871</v>
      </c>
      <c r="P811" s="15">
        <f t="shared" si="4"/>
        <v>45.83694996</v>
      </c>
      <c r="Q811" s="15">
        <f t="shared" si="5"/>
        <v>0</v>
      </c>
      <c r="R811" s="15">
        <f t="shared" si="6"/>
        <v>0</v>
      </c>
      <c r="S811" s="15"/>
      <c r="T811" s="15"/>
    </row>
    <row r="812" ht="12.75" customHeight="1">
      <c r="B812" s="12">
        <v>43693.0</v>
      </c>
      <c r="C812" s="19" t="s">
        <v>39</v>
      </c>
      <c r="D812" s="19" t="s">
        <v>83</v>
      </c>
      <c r="E812" s="19">
        <v>24.0</v>
      </c>
      <c r="F812" s="15">
        <v>49.582451555836506</v>
      </c>
      <c r="G812" s="20">
        <v>2.8729471789941616</v>
      </c>
      <c r="H812" s="19">
        <v>0.0</v>
      </c>
      <c r="I812" s="19">
        <v>0.0</v>
      </c>
      <c r="J812" s="15">
        <v>33.73391927407299</v>
      </c>
      <c r="K812" s="15">
        <v>32.72318573922195</v>
      </c>
      <c r="L812" s="15">
        <f t="shared" si="1"/>
        <v>49.58245156</v>
      </c>
      <c r="M812" s="15">
        <f t="shared" si="2"/>
        <v>48.15797391</v>
      </c>
      <c r="N812" s="15">
        <f>MAX(0,M812*VLOOKUP(C812,'Таблица (Плотность нефти)'!$B$3:$C$10,2,FALSE)-R812)</f>
        <v>38.71901103</v>
      </c>
      <c r="O812" s="15">
        <f t="shared" si="3"/>
        <v>40.14348867</v>
      </c>
      <c r="P812" s="15">
        <f t="shared" si="4"/>
        <v>311.8389126</v>
      </c>
      <c r="Q812" s="15">
        <f t="shared" si="5"/>
        <v>0</v>
      </c>
      <c r="R812" s="15">
        <f t="shared" si="6"/>
        <v>0</v>
      </c>
      <c r="S812" s="15"/>
      <c r="T812" s="15"/>
    </row>
    <row r="813" ht="12.75" customHeight="1">
      <c r="B813" s="12">
        <v>43693.0</v>
      </c>
      <c r="C813" s="19" t="s">
        <v>39</v>
      </c>
      <c r="D813" s="19" t="s">
        <v>84</v>
      </c>
      <c r="E813" s="19">
        <v>0.0</v>
      </c>
      <c r="F813" s="15">
        <v>0.0</v>
      </c>
      <c r="G813" s="20">
        <v>0.0</v>
      </c>
      <c r="H813" s="19">
        <v>0.0</v>
      </c>
      <c r="I813" s="19">
        <v>0.0</v>
      </c>
      <c r="J813" s="15">
        <v>0.0</v>
      </c>
      <c r="K813" s="15">
        <v>0.0</v>
      </c>
      <c r="L813" s="15">
        <f t="shared" si="1"/>
        <v>0</v>
      </c>
      <c r="M813" s="15">
        <f t="shared" si="2"/>
        <v>0</v>
      </c>
      <c r="N813" s="15">
        <f>MAX(0,M813*VLOOKUP(C813,'Таблица (Плотность нефти)'!$B$3:$C$10,2,FALSE)-R813)</f>
        <v>0</v>
      </c>
      <c r="O813" s="15">
        <f t="shared" si="3"/>
        <v>0</v>
      </c>
      <c r="P813" s="15">
        <f t="shared" si="4"/>
        <v>0</v>
      </c>
      <c r="Q813" s="15">
        <f t="shared" si="5"/>
        <v>0</v>
      </c>
      <c r="R813" s="15">
        <f t="shared" si="6"/>
        <v>0</v>
      </c>
      <c r="S813" s="15"/>
      <c r="T813" s="15"/>
    </row>
    <row r="814" ht="12.75" customHeight="1">
      <c r="B814" s="12">
        <v>43693.0</v>
      </c>
      <c r="C814" s="19" t="s">
        <v>39</v>
      </c>
      <c r="D814" s="19" t="s">
        <v>85</v>
      </c>
      <c r="E814" s="19">
        <v>8.0</v>
      </c>
      <c r="F814" s="15">
        <v>3.049353850736908</v>
      </c>
      <c r="G814" s="20">
        <v>0.8999999999999999</v>
      </c>
      <c r="H814" s="19">
        <v>0.0</v>
      </c>
      <c r="I814" s="19">
        <v>0.0</v>
      </c>
      <c r="J814" s="15">
        <v>5.940641835108463</v>
      </c>
      <c r="K814" s="15">
        <v>5.874287696035513</v>
      </c>
      <c r="L814" s="15">
        <f t="shared" si="1"/>
        <v>9.148061552</v>
      </c>
      <c r="M814" s="15">
        <f t="shared" si="2"/>
        <v>9.065728998</v>
      </c>
      <c r="N814" s="15">
        <f>MAX(0,M814*VLOOKUP(C814,'Таблица (Плотность нефти)'!$B$3:$C$10,2,FALSE)-R814)</f>
        <v>7.288846115</v>
      </c>
      <c r="O814" s="15">
        <f t="shared" si="3"/>
        <v>7.371178669</v>
      </c>
      <c r="P814" s="15">
        <f t="shared" si="4"/>
        <v>57.53490352</v>
      </c>
      <c r="Q814" s="15">
        <f t="shared" si="5"/>
        <v>0</v>
      </c>
      <c r="R814" s="15">
        <f t="shared" si="6"/>
        <v>0</v>
      </c>
      <c r="S814" s="15"/>
      <c r="T814" s="15"/>
    </row>
    <row r="815" ht="12.75" customHeight="1">
      <c r="B815" s="12">
        <v>43693.0</v>
      </c>
      <c r="C815" s="19" t="s">
        <v>39</v>
      </c>
      <c r="D815" s="19" t="s">
        <v>86</v>
      </c>
      <c r="E815" s="19">
        <v>22.0</v>
      </c>
      <c r="F815" s="15">
        <v>29.434590815041627</v>
      </c>
      <c r="G815" s="20">
        <v>3.7479656728771</v>
      </c>
      <c r="H815" s="19">
        <v>0.0</v>
      </c>
      <c r="I815" s="19">
        <v>0.0</v>
      </c>
      <c r="J815" s="15">
        <v>25.50469722894551</v>
      </c>
      <c r="K815" s="15">
        <v>24.44101068786525</v>
      </c>
      <c r="L815" s="15">
        <f t="shared" si="1"/>
        <v>32.11046271</v>
      </c>
      <c r="M815" s="15">
        <f t="shared" si="2"/>
        <v>30.90697359</v>
      </c>
      <c r="N815" s="15">
        <f>MAX(0,M815*VLOOKUP(C815,'Таблица (Плотность нефти)'!$B$3:$C$10,2,FALSE)-R815)</f>
        <v>24.84920676</v>
      </c>
      <c r="O815" s="15">
        <f t="shared" si="3"/>
        <v>26.05269588</v>
      </c>
      <c r="P815" s="15">
        <f t="shared" si="4"/>
        <v>201.9523331</v>
      </c>
      <c r="Q815" s="15">
        <f t="shared" si="5"/>
        <v>0</v>
      </c>
      <c r="R815" s="15">
        <f t="shared" si="6"/>
        <v>0</v>
      </c>
      <c r="S815" s="15"/>
      <c r="T815" s="15"/>
    </row>
    <row r="816" ht="12.75" customHeight="1">
      <c r="B816" s="12">
        <v>43693.0</v>
      </c>
      <c r="C816" s="19" t="s">
        <v>41</v>
      </c>
      <c r="D816" s="19" t="s">
        <v>87</v>
      </c>
      <c r="E816" s="19">
        <v>0.0</v>
      </c>
      <c r="F816" s="15">
        <v>0.0</v>
      </c>
      <c r="G816" s="20">
        <v>0.0</v>
      </c>
      <c r="H816" s="19">
        <v>0.0</v>
      </c>
      <c r="I816" s="19">
        <v>0.0</v>
      </c>
      <c r="J816" s="15">
        <v>0.0</v>
      </c>
      <c r="K816" s="15">
        <v>0.0</v>
      </c>
      <c r="L816" s="15">
        <f t="shared" si="1"/>
        <v>0</v>
      </c>
      <c r="M816" s="15">
        <f t="shared" si="2"/>
        <v>0</v>
      </c>
      <c r="N816" s="15">
        <f>MAX(0,M816*VLOOKUP(C816,'Таблица (Плотность нефти)'!$B$3:$C$10,2,FALSE)-R816)</f>
        <v>0</v>
      </c>
      <c r="O816" s="15">
        <f t="shared" si="3"/>
        <v>0</v>
      </c>
      <c r="P816" s="15">
        <f t="shared" si="4"/>
        <v>0</v>
      </c>
      <c r="Q816" s="15">
        <f t="shared" si="5"/>
        <v>0</v>
      </c>
      <c r="R816" s="15">
        <f t="shared" si="6"/>
        <v>0</v>
      </c>
      <c r="S816" s="15"/>
      <c r="T816" s="15"/>
    </row>
    <row r="817" ht="12.75" customHeight="1">
      <c r="B817" s="12">
        <v>43693.0</v>
      </c>
      <c r="C817" s="19" t="s">
        <v>41</v>
      </c>
      <c r="D817" s="19" t="s">
        <v>88</v>
      </c>
      <c r="E817" s="19">
        <v>24.0</v>
      </c>
      <c r="F817" s="15">
        <v>110.4017204730539</v>
      </c>
      <c r="G817" s="20">
        <v>0.03</v>
      </c>
      <c r="H817" s="19">
        <v>0.0</v>
      </c>
      <c r="I817" s="19">
        <v>0.0</v>
      </c>
      <c r="J817" s="15">
        <v>92.16905748030679</v>
      </c>
      <c r="K817" s="15">
        <v>90.10614002665687</v>
      </c>
      <c r="L817" s="15">
        <f t="shared" si="1"/>
        <v>110.4017205</v>
      </c>
      <c r="M817" s="15">
        <f t="shared" si="2"/>
        <v>110.3686</v>
      </c>
      <c r="N817" s="15">
        <f>MAX(0,M817*VLOOKUP(C817,'Таблица (Плотность нефти)'!$B$3:$C$10,2,FALSE)-R817)</f>
        <v>92.15778096</v>
      </c>
      <c r="O817" s="15">
        <f t="shared" si="3"/>
        <v>92.19090148</v>
      </c>
      <c r="P817" s="15">
        <f t="shared" si="4"/>
        <v>694.3495406</v>
      </c>
      <c r="Q817" s="15">
        <f t="shared" si="5"/>
        <v>0</v>
      </c>
      <c r="R817" s="15">
        <f t="shared" si="6"/>
        <v>0</v>
      </c>
      <c r="S817" s="15"/>
      <c r="T817" s="15"/>
    </row>
    <row r="818" ht="12.75" customHeight="1">
      <c r="B818" s="12">
        <v>43693.0</v>
      </c>
      <c r="C818" s="25" t="s">
        <v>41</v>
      </c>
      <c r="D818" s="25" t="s">
        <v>89</v>
      </c>
      <c r="E818" s="25">
        <v>0.0</v>
      </c>
      <c r="F818" s="26">
        <v>0.0</v>
      </c>
      <c r="G818" s="32">
        <v>90.0</v>
      </c>
      <c r="H818" s="25">
        <v>0.0</v>
      </c>
      <c r="I818" s="25">
        <v>0.0</v>
      </c>
      <c r="J818" s="26">
        <v>0.0</v>
      </c>
      <c r="K818" s="26">
        <v>0.0</v>
      </c>
      <c r="L818" s="26">
        <f t="shared" si="1"/>
        <v>0</v>
      </c>
      <c r="M818" s="26">
        <f t="shared" si="2"/>
        <v>0</v>
      </c>
      <c r="N818" s="26">
        <f>MAX(0,M818*VLOOKUP(C818,'Таблица (Плотность нефти)'!$B$3:$C$10,2,FALSE)-R818)</f>
        <v>0</v>
      </c>
      <c r="O818" s="26">
        <f t="shared" si="3"/>
        <v>0</v>
      </c>
      <c r="P818" s="26">
        <f t="shared" si="4"/>
        <v>0</v>
      </c>
      <c r="Q818" s="26">
        <f t="shared" si="5"/>
        <v>0</v>
      </c>
      <c r="R818" s="26">
        <f t="shared" si="6"/>
        <v>0</v>
      </c>
      <c r="S818" s="26"/>
      <c r="T818" s="26"/>
    </row>
    <row r="819" ht="12.75" customHeight="1">
      <c r="B819" s="3">
        <v>43694.0</v>
      </c>
      <c r="C819" s="5" t="s">
        <v>31</v>
      </c>
      <c r="D819" s="5" t="s">
        <v>33</v>
      </c>
      <c r="E819" s="5">
        <v>0.0</v>
      </c>
      <c r="F819" s="7">
        <v>0.0</v>
      </c>
      <c r="G819" s="8">
        <v>0.0</v>
      </c>
      <c r="H819" s="5">
        <v>0.0</v>
      </c>
      <c r="I819" s="5">
        <v>0.0</v>
      </c>
      <c r="J819" s="7">
        <v>0.0</v>
      </c>
      <c r="K819" s="7">
        <v>0.0</v>
      </c>
      <c r="L819" s="7">
        <f t="shared" si="1"/>
        <v>0</v>
      </c>
      <c r="M819" s="7">
        <f t="shared" si="2"/>
        <v>0</v>
      </c>
      <c r="N819" s="7">
        <f>MAX(0,M819*VLOOKUP(C819,'Таблица (Плотность нефти)'!$B$3:$C$10,2,FALSE)-R819)</f>
        <v>0</v>
      </c>
      <c r="O819" s="7">
        <f t="shared" si="3"/>
        <v>0</v>
      </c>
      <c r="P819" s="7">
        <f t="shared" si="4"/>
        <v>0</v>
      </c>
      <c r="Q819" s="17">
        <f t="shared" si="5"/>
        <v>0</v>
      </c>
      <c r="R819" s="7">
        <f t="shared" si="6"/>
        <v>0</v>
      </c>
      <c r="S819" s="17"/>
      <c r="T819" s="7"/>
    </row>
    <row r="820" ht="12.75" customHeight="1">
      <c r="B820" s="12">
        <v>43694.0</v>
      </c>
      <c r="C820" s="13" t="s">
        <v>32</v>
      </c>
      <c r="D820" s="13" t="s">
        <v>36</v>
      </c>
      <c r="E820" s="13">
        <v>0.0</v>
      </c>
      <c r="F820" s="14">
        <v>0.0</v>
      </c>
      <c r="G820" s="49">
        <v>0.0</v>
      </c>
      <c r="H820" s="13">
        <v>0.0</v>
      </c>
      <c r="I820" s="13">
        <v>0.0</v>
      </c>
      <c r="J820" s="14">
        <v>0.0</v>
      </c>
      <c r="K820" s="14">
        <v>0.0</v>
      </c>
      <c r="L820" s="14">
        <f t="shared" si="1"/>
        <v>0</v>
      </c>
      <c r="M820" s="14">
        <f t="shared" si="2"/>
        <v>0</v>
      </c>
      <c r="N820" s="14">
        <f>MAX(0,M820*VLOOKUP(C820,'Таблица (Плотность нефти)'!$B$3:$C$10,2,FALSE)-R820)</f>
        <v>0</v>
      </c>
      <c r="O820" s="14">
        <f t="shared" si="3"/>
        <v>0</v>
      </c>
      <c r="P820" s="14">
        <f t="shared" si="4"/>
        <v>0</v>
      </c>
      <c r="Q820" s="23">
        <f t="shared" si="5"/>
        <v>0</v>
      </c>
      <c r="R820" s="14">
        <f t="shared" si="6"/>
        <v>0</v>
      </c>
      <c r="S820" s="23"/>
      <c r="T820" s="14"/>
    </row>
    <row r="821" ht="12.75" customHeight="1">
      <c r="B821" s="12">
        <v>43694.0</v>
      </c>
      <c r="C821" s="13" t="s">
        <v>32</v>
      </c>
      <c r="D821" s="19" t="s">
        <v>40</v>
      </c>
      <c r="E821" s="19">
        <v>24.0</v>
      </c>
      <c r="F821" s="15">
        <v>9.729414201074022</v>
      </c>
      <c r="G821" s="20">
        <v>46.765780695604136</v>
      </c>
      <c r="H821" s="19">
        <v>0.0</v>
      </c>
      <c r="I821" s="19">
        <v>0.0</v>
      </c>
      <c r="J821" s="15">
        <v>10.59683108093695</v>
      </c>
      <c r="K821" s="15">
        <v>5.271610805747679</v>
      </c>
      <c r="L821" s="15">
        <f t="shared" si="1"/>
        <v>9.729414201</v>
      </c>
      <c r="M821" s="15">
        <f t="shared" si="2"/>
        <v>5.179377693</v>
      </c>
      <c r="N821" s="15">
        <f>MAX(0,M821*VLOOKUP(C821,'Таблица (Плотность нефти)'!$B$3:$C$10,2,FALSE)-R821)</f>
        <v>3.931147669</v>
      </c>
      <c r="O821" s="15">
        <f t="shared" si="3"/>
        <v>8.481184177</v>
      </c>
      <c r="P821" s="15">
        <f t="shared" si="4"/>
        <v>61.19120473</v>
      </c>
      <c r="Q821" s="30">
        <f t="shared" si="5"/>
        <v>0</v>
      </c>
      <c r="R821" s="15">
        <f t="shared" si="6"/>
        <v>0</v>
      </c>
      <c r="S821" s="30"/>
      <c r="T821" s="15"/>
    </row>
    <row r="822" ht="12.75" customHeight="1">
      <c r="B822" s="12">
        <v>43694.0</v>
      </c>
      <c r="C822" s="13" t="s">
        <v>32</v>
      </c>
      <c r="D822" s="19" t="s">
        <v>42</v>
      </c>
      <c r="E822" s="19">
        <v>0.0</v>
      </c>
      <c r="F822" s="15">
        <v>0.0</v>
      </c>
      <c r="G822" s="20">
        <v>0.0</v>
      </c>
      <c r="H822" s="19">
        <v>0.0</v>
      </c>
      <c r="I822" s="19">
        <v>0.0</v>
      </c>
      <c r="J822" s="15">
        <v>0.0</v>
      </c>
      <c r="K822" s="15">
        <v>0.0</v>
      </c>
      <c r="L822" s="15">
        <f t="shared" si="1"/>
        <v>0</v>
      </c>
      <c r="M822" s="15">
        <f t="shared" si="2"/>
        <v>0</v>
      </c>
      <c r="N822" s="15">
        <f>MAX(0,M822*VLOOKUP(C822,'Таблица (Плотность нефти)'!$B$3:$C$10,2,FALSE)-R822)</f>
        <v>0</v>
      </c>
      <c r="O822" s="15">
        <f t="shared" si="3"/>
        <v>0</v>
      </c>
      <c r="P822" s="15">
        <f t="shared" si="4"/>
        <v>0</v>
      </c>
      <c r="Q822" s="30">
        <f t="shared" si="5"/>
        <v>0</v>
      </c>
      <c r="R822" s="15">
        <f t="shared" si="6"/>
        <v>0</v>
      </c>
      <c r="S822" s="30"/>
      <c r="T822" s="15"/>
    </row>
    <row r="823" ht="12.75" customHeight="1">
      <c r="B823" s="12">
        <v>43694.0</v>
      </c>
      <c r="C823" s="13" t="s">
        <v>32</v>
      </c>
      <c r="D823" s="19" t="s">
        <v>43</v>
      </c>
      <c r="E823" s="19">
        <v>24.0</v>
      </c>
      <c r="F823" s="15">
        <v>1.955478592771063</v>
      </c>
      <c r="G823" s="20">
        <v>47.10922727176153</v>
      </c>
      <c r="H823" s="19">
        <v>0.0</v>
      </c>
      <c r="I823" s="19">
        <v>0.0</v>
      </c>
      <c r="J823" s="15">
        <v>2.034699154863494</v>
      </c>
      <c r="K823" s="15">
        <v>0.9938515995502581</v>
      </c>
      <c r="L823" s="15">
        <f t="shared" si="1"/>
        <v>1.955478593</v>
      </c>
      <c r="M823" s="15">
        <f t="shared" si="2"/>
        <v>1.034267738</v>
      </c>
      <c r="N823" s="15">
        <f>MAX(0,M823*VLOOKUP(C823,'Таблица (Плотность нефти)'!$B$3:$C$10,2,FALSE)-R823)</f>
        <v>0.7850092133</v>
      </c>
      <c r="O823" s="15">
        <f t="shared" si="3"/>
        <v>1.706220068</v>
      </c>
      <c r="P823" s="15">
        <f t="shared" si="4"/>
        <v>12.29859151</v>
      </c>
      <c r="Q823" s="30">
        <f t="shared" si="5"/>
        <v>0</v>
      </c>
      <c r="R823" s="15">
        <f t="shared" si="6"/>
        <v>0</v>
      </c>
      <c r="S823" s="30"/>
      <c r="T823" s="15"/>
    </row>
    <row r="824" ht="12.75" customHeight="1">
      <c r="B824" s="12">
        <v>43694.0</v>
      </c>
      <c r="C824" s="13" t="s">
        <v>32</v>
      </c>
      <c r="D824" s="19" t="s">
        <v>44</v>
      </c>
      <c r="E824" s="19">
        <v>24.0</v>
      </c>
      <c r="F824" s="15">
        <v>2.5912113524024876</v>
      </c>
      <c r="G824" s="20">
        <v>47.7961204240763</v>
      </c>
      <c r="H824" s="19">
        <v>0.0</v>
      </c>
      <c r="I824" s="19">
        <v>0.0</v>
      </c>
      <c r="J824" s="15">
        <v>2.7007414829336467</v>
      </c>
      <c r="K824" s="15">
        <v>1.3144340622577921</v>
      </c>
      <c r="L824" s="15">
        <f t="shared" si="1"/>
        <v>2.591211352</v>
      </c>
      <c r="M824" s="15">
        <f t="shared" si="2"/>
        <v>1.352712854</v>
      </c>
      <c r="N824" s="15">
        <f>MAX(0,M824*VLOOKUP(C824,'Таблица (Плотность нефти)'!$B$3:$C$10,2,FALSE)-R824)</f>
        <v>1.026709056</v>
      </c>
      <c r="O824" s="15">
        <f t="shared" si="3"/>
        <v>2.265207555</v>
      </c>
      <c r="P824" s="15">
        <f t="shared" si="4"/>
        <v>16.29690556</v>
      </c>
      <c r="Q824" s="30">
        <f t="shared" si="5"/>
        <v>0</v>
      </c>
      <c r="R824" s="15">
        <f t="shared" si="6"/>
        <v>0</v>
      </c>
      <c r="S824" s="30"/>
      <c r="T824" s="15"/>
    </row>
    <row r="825" ht="12.75" customHeight="1">
      <c r="B825" s="12">
        <v>43694.0</v>
      </c>
      <c r="C825" s="13" t="s">
        <v>32</v>
      </c>
      <c r="D825" s="19" t="s">
        <v>45</v>
      </c>
      <c r="E825" s="19">
        <v>0.0</v>
      </c>
      <c r="F825" s="15">
        <v>0.0</v>
      </c>
      <c r="G825" s="20">
        <v>0.0</v>
      </c>
      <c r="H825" s="19">
        <v>0.0</v>
      </c>
      <c r="I825" s="19">
        <v>0.0</v>
      </c>
      <c r="J825" s="15">
        <v>0.0</v>
      </c>
      <c r="K825" s="15">
        <v>0.0</v>
      </c>
      <c r="L825" s="15">
        <f t="shared" si="1"/>
        <v>0</v>
      </c>
      <c r="M825" s="15">
        <f t="shared" si="2"/>
        <v>0</v>
      </c>
      <c r="N825" s="15">
        <f>MAX(0,M825*VLOOKUP(C825,'Таблица (Плотность нефти)'!$B$3:$C$10,2,FALSE)-R825)</f>
        <v>0</v>
      </c>
      <c r="O825" s="15">
        <f t="shared" si="3"/>
        <v>0</v>
      </c>
      <c r="P825" s="15">
        <f t="shared" si="4"/>
        <v>0</v>
      </c>
      <c r="Q825" s="30">
        <f t="shared" si="5"/>
        <v>0</v>
      </c>
      <c r="R825" s="15">
        <f t="shared" si="6"/>
        <v>0</v>
      </c>
      <c r="S825" s="30"/>
      <c r="T825" s="15"/>
    </row>
    <row r="826" ht="12.75" customHeight="1">
      <c r="B826" s="12">
        <v>43694.0</v>
      </c>
      <c r="C826" s="13" t="s">
        <v>32</v>
      </c>
      <c r="D826" s="19" t="s">
        <v>46</v>
      </c>
      <c r="E826" s="19">
        <v>0.0</v>
      </c>
      <c r="F826" s="15">
        <v>0.0</v>
      </c>
      <c r="G826" s="20">
        <v>0.0</v>
      </c>
      <c r="H826" s="19">
        <v>0.0</v>
      </c>
      <c r="I826" s="19">
        <v>0.0</v>
      </c>
      <c r="J826" s="15">
        <v>0.0</v>
      </c>
      <c r="K826" s="15">
        <v>0.0</v>
      </c>
      <c r="L826" s="15">
        <f t="shared" si="1"/>
        <v>0</v>
      </c>
      <c r="M826" s="15">
        <f t="shared" si="2"/>
        <v>0</v>
      </c>
      <c r="N826" s="15">
        <f>MAX(0,M826*VLOOKUP(C826,'Таблица (Плотность нефти)'!$B$3:$C$10,2,FALSE)-R826)</f>
        <v>0</v>
      </c>
      <c r="O826" s="15">
        <f t="shared" si="3"/>
        <v>0</v>
      </c>
      <c r="P826" s="15">
        <f t="shared" si="4"/>
        <v>0</v>
      </c>
      <c r="Q826" s="30">
        <f t="shared" si="5"/>
        <v>0</v>
      </c>
      <c r="R826" s="15">
        <f t="shared" si="6"/>
        <v>0</v>
      </c>
      <c r="S826" s="30"/>
      <c r="T826" s="15"/>
    </row>
    <row r="827" ht="12.75" customHeight="1">
      <c r="B827" s="12">
        <v>43694.0</v>
      </c>
      <c r="C827" s="19" t="s">
        <v>34</v>
      </c>
      <c r="D827" s="19" t="s">
        <v>47</v>
      </c>
      <c r="E827" s="19">
        <v>0.0</v>
      </c>
      <c r="F827" s="15">
        <v>0.0</v>
      </c>
      <c r="G827" s="20">
        <v>0.0</v>
      </c>
      <c r="H827" s="19">
        <v>0.0</v>
      </c>
      <c r="I827" s="19">
        <v>0.0</v>
      </c>
      <c r="J827" s="15">
        <v>0.0</v>
      </c>
      <c r="K827" s="15">
        <v>0.0</v>
      </c>
      <c r="L827" s="15">
        <f t="shared" si="1"/>
        <v>0</v>
      </c>
      <c r="M827" s="15">
        <f t="shared" si="2"/>
        <v>0</v>
      </c>
      <c r="N827" s="15">
        <f>MAX(0,M827*VLOOKUP(C827,'Таблица (Плотность нефти)'!$B$3:$C$10,2,FALSE)-R827)</f>
        <v>0</v>
      </c>
      <c r="O827" s="15">
        <f t="shared" si="3"/>
        <v>0</v>
      </c>
      <c r="P827" s="15">
        <f t="shared" si="4"/>
        <v>0</v>
      </c>
      <c r="Q827" s="15">
        <f t="shared" si="5"/>
        <v>0</v>
      </c>
      <c r="R827" s="15">
        <f t="shared" si="6"/>
        <v>0</v>
      </c>
      <c r="S827" s="15"/>
      <c r="T827" s="15"/>
    </row>
    <row r="828" ht="12.75" customHeight="1">
      <c r="B828" s="12">
        <v>43694.0</v>
      </c>
      <c r="C828" s="19" t="s">
        <v>35</v>
      </c>
      <c r="D828" s="19" t="s">
        <v>48</v>
      </c>
      <c r="E828" s="19">
        <v>24.0</v>
      </c>
      <c r="F828" s="15">
        <v>7.365190019770118</v>
      </c>
      <c r="G828" s="20">
        <v>35.41385456188279</v>
      </c>
      <c r="H828" s="19">
        <v>0.0</v>
      </c>
      <c r="I828" s="19">
        <v>0.0</v>
      </c>
      <c r="J828" s="15">
        <v>9.249822101489116</v>
      </c>
      <c r="K828" s="15">
        <v>6.035673339872731</v>
      </c>
      <c r="L828" s="15">
        <f t="shared" si="1"/>
        <v>7.36519002</v>
      </c>
      <c r="M828" s="15">
        <f t="shared" si="2"/>
        <v>4.756892338</v>
      </c>
      <c r="N828" s="15">
        <f>MAX(0,M828*VLOOKUP(C828,'Таблица (Плотность нефти)'!$B$3:$C$10,2,FALSE)-R828)</f>
        <v>3.82454144</v>
      </c>
      <c r="O828" s="15">
        <f t="shared" si="3"/>
        <v>6.432839122</v>
      </c>
      <c r="P828" s="15">
        <f t="shared" si="4"/>
        <v>46.32188959</v>
      </c>
      <c r="Q828" s="38">
        <f t="shared" si="5"/>
        <v>0</v>
      </c>
      <c r="R828" s="15">
        <f t="shared" si="6"/>
        <v>0</v>
      </c>
      <c r="S828" s="38"/>
      <c r="T828" s="15"/>
    </row>
    <row r="829" ht="12.75" customHeight="1">
      <c r="B829" s="12">
        <v>43694.0</v>
      </c>
      <c r="C829" s="19" t="s">
        <v>35</v>
      </c>
      <c r="D829" s="19" t="s">
        <v>49</v>
      </c>
      <c r="E829" s="19">
        <v>24.0</v>
      </c>
      <c r="F829" s="15">
        <v>7.326861036631535</v>
      </c>
      <c r="G829" s="20">
        <v>34.425291111299366</v>
      </c>
      <c r="H829" s="19">
        <v>0.0</v>
      </c>
      <c r="I829" s="19">
        <v>0.0</v>
      </c>
      <c r="J829" s="15">
        <v>7.942494796291573</v>
      </c>
      <c r="K829" s="15">
        <v>5.279965072274945</v>
      </c>
      <c r="L829" s="15">
        <f t="shared" si="1"/>
        <v>7.326861037</v>
      </c>
      <c r="M829" s="15">
        <f t="shared" si="2"/>
        <v>4.804567795</v>
      </c>
      <c r="N829" s="15">
        <f>MAX(0,M829*VLOOKUP(C829,'Таблица (Плотность нефти)'!$B$3:$C$10,2,FALSE)-R829)</f>
        <v>3.862872508</v>
      </c>
      <c r="O829" s="15">
        <f t="shared" si="3"/>
        <v>6.385165749</v>
      </c>
      <c r="P829" s="15">
        <f t="shared" si="4"/>
        <v>46.08082712</v>
      </c>
      <c r="Q829" s="15">
        <f t="shared" si="5"/>
        <v>0</v>
      </c>
      <c r="R829" s="15">
        <f t="shared" si="6"/>
        <v>0</v>
      </c>
      <c r="S829" s="15"/>
      <c r="T829" s="15"/>
    </row>
    <row r="830" ht="12.75" customHeight="1">
      <c r="B830" s="12">
        <v>43694.0</v>
      </c>
      <c r="C830" s="19" t="s">
        <v>35</v>
      </c>
      <c r="D830" s="19" t="s">
        <v>50</v>
      </c>
      <c r="E830" s="19">
        <v>24.0</v>
      </c>
      <c r="F830" s="15">
        <v>26.22805944527704</v>
      </c>
      <c r="G830" s="20">
        <v>34.09576996110489</v>
      </c>
      <c r="H830" s="19">
        <v>0.0</v>
      </c>
      <c r="I830" s="19">
        <v>0.0</v>
      </c>
      <c r="J830" s="15">
        <v>21.86143418171704</v>
      </c>
      <c r="K830" s="15">
        <v>14.424796219975049</v>
      </c>
      <c r="L830" s="15">
        <f t="shared" si="1"/>
        <v>26.22805945</v>
      </c>
      <c r="M830" s="15">
        <f t="shared" si="2"/>
        <v>17.28540063</v>
      </c>
      <c r="N830" s="15">
        <f>MAX(0,M830*VLOOKUP(C830,'Таблица (Плотность нефти)'!$B$3:$C$10,2,FALSE)-R830)</f>
        <v>13.89746211</v>
      </c>
      <c r="O830" s="15">
        <f t="shared" si="3"/>
        <v>22.84012092</v>
      </c>
      <c r="P830" s="15">
        <f t="shared" si="4"/>
        <v>164.9561343</v>
      </c>
      <c r="Q830" s="15">
        <f t="shared" si="5"/>
        <v>0</v>
      </c>
      <c r="R830" s="15">
        <f t="shared" si="6"/>
        <v>0</v>
      </c>
      <c r="S830" s="15"/>
      <c r="T830" s="15"/>
    </row>
    <row r="831" ht="12.75" customHeight="1">
      <c r="B831" s="12">
        <v>43694.0</v>
      </c>
      <c r="C831" s="19" t="s">
        <v>35</v>
      </c>
      <c r="D831" s="19" t="s">
        <v>51</v>
      </c>
      <c r="E831" s="19">
        <v>0.0</v>
      </c>
      <c r="F831" s="15">
        <v>0.0</v>
      </c>
      <c r="G831" s="20">
        <v>0.0</v>
      </c>
      <c r="H831" s="19">
        <v>0.0</v>
      </c>
      <c r="I831" s="19">
        <v>0.0</v>
      </c>
      <c r="J831" s="15">
        <v>0.0</v>
      </c>
      <c r="K831" s="15">
        <v>0.0</v>
      </c>
      <c r="L831" s="15">
        <f t="shared" si="1"/>
        <v>0</v>
      </c>
      <c r="M831" s="15">
        <f t="shared" si="2"/>
        <v>0</v>
      </c>
      <c r="N831" s="15">
        <f>MAX(0,M831*VLOOKUP(C831,'Таблица (Плотность нефти)'!$B$3:$C$10,2,FALSE)-R831)</f>
        <v>0</v>
      </c>
      <c r="O831" s="15">
        <f t="shared" si="3"/>
        <v>0</v>
      </c>
      <c r="P831" s="15">
        <f t="shared" si="4"/>
        <v>0</v>
      </c>
      <c r="Q831" s="15">
        <f t="shared" si="5"/>
        <v>0</v>
      </c>
      <c r="R831" s="15">
        <f t="shared" si="6"/>
        <v>0</v>
      </c>
      <c r="S831" s="15"/>
      <c r="T831" s="15"/>
    </row>
    <row r="832" ht="12.75" customHeight="1">
      <c r="B832" s="12">
        <v>43694.0</v>
      </c>
      <c r="C832" s="19" t="s">
        <v>35</v>
      </c>
      <c r="D832" s="19" t="s">
        <v>52</v>
      </c>
      <c r="E832" s="19">
        <v>0.0</v>
      </c>
      <c r="F832" s="15">
        <v>0.0</v>
      </c>
      <c r="G832" s="20">
        <v>0.0</v>
      </c>
      <c r="H832" s="19">
        <v>0.0</v>
      </c>
      <c r="I832" s="19">
        <v>0.0</v>
      </c>
      <c r="J832" s="15">
        <v>0.0</v>
      </c>
      <c r="K832" s="15">
        <v>0.0</v>
      </c>
      <c r="L832" s="15">
        <f t="shared" si="1"/>
        <v>0</v>
      </c>
      <c r="M832" s="15">
        <f t="shared" si="2"/>
        <v>0</v>
      </c>
      <c r="N832" s="15">
        <f>MAX(0,M832*VLOOKUP(C832,'Таблица (Плотность нефти)'!$B$3:$C$10,2,FALSE)-R832)</f>
        <v>0</v>
      </c>
      <c r="O832" s="15">
        <f t="shared" si="3"/>
        <v>0</v>
      </c>
      <c r="P832" s="15">
        <f t="shared" si="4"/>
        <v>0</v>
      </c>
      <c r="Q832" s="15">
        <f t="shared" si="5"/>
        <v>0</v>
      </c>
      <c r="R832" s="15">
        <f t="shared" si="6"/>
        <v>0</v>
      </c>
      <c r="S832" s="15"/>
      <c r="T832" s="15"/>
    </row>
    <row r="833" ht="12.75" customHeight="1">
      <c r="B833" s="12">
        <v>43694.0</v>
      </c>
      <c r="C833" s="19" t="s">
        <v>35</v>
      </c>
      <c r="D833" s="19" t="s">
        <v>53</v>
      </c>
      <c r="E833" s="19">
        <v>24.0</v>
      </c>
      <c r="F833" s="15">
        <v>17.087150513381765</v>
      </c>
      <c r="G833" s="20">
        <v>38.906778753944245</v>
      </c>
      <c r="H833" s="19">
        <v>0.0</v>
      </c>
      <c r="I833" s="19">
        <v>0.0</v>
      </c>
      <c r="J833" s="15">
        <v>16.425815526884865</v>
      </c>
      <c r="K833" s="15">
        <v>9.980297532068546</v>
      </c>
      <c r="L833" s="15">
        <f t="shared" si="1"/>
        <v>17.08715051</v>
      </c>
      <c r="M833" s="15">
        <f t="shared" si="2"/>
        <v>10.43909067</v>
      </c>
      <c r="N833" s="15">
        <f>MAX(0,M833*VLOOKUP(C833,'Таблица (Плотность нефти)'!$B$3:$C$10,2,FALSE)-R833)</f>
        <v>8.393028897</v>
      </c>
      <c r="O833" s="15">
        <f t="shared" si="3"/>
        <v>15.04108874</v>
      </c>
      <c r="P833" s="15">
        <f t="shared" si="4"/>
        <v>107.4662157</v>
      </c>
      <c r="Q833" s="15">
        <f t="shared" si="5"/>
        <v>0</v>
      </c>
      <c r="R833" s="15">
        <f t="shared" si="6"/>
        <v>0</v>
      </c>
      <c r="S833" s="15"/>
      <c r="T833" s="15"/>
    </row>
    <row r="834" ht="12.75" customHeight="1">
      <c r="B834" s="12">
        <v>43694.0</v>
      </c>
      <c r="C834" s="19" t="s">
        <v>35</v>
      </c>
      <c r="D834" s="19" t="s">
        <v>54</v>
      </c>
      <c r="E834" s="19">
        <v>0.0</v>
      </c>
      <c r="F834" s="15">
        <v>0.0</v>
      </c>
      <c r="G834" s="20">
        <v>0.0</v>
      </c>
      <c r="H834" s="19">
        <v>0.0</v>
      </c>
      <c r="I834" s="19">
        <v>0.0</v>
      </c>
      <c r="J834" s="15">
        <v>0.0</v>
      </c>
      <c r="K834" s="15">
        <v>0.0</v>
      </c>
      <c r="L834" s="15">
        <f t="shared" si="1"/>
        <v>0</v>
      </c>
      <c r="M834" s="15">
        <f t="shared" si="2"/>
        <v>0</v>
      </c>
      <c r="N834" s="15">
        <f>MAX(0,M834*VLOOKUP(C834,'Таблица (Плотность нефти)'!$B$3:$C$10,2,FALSE)-R834)</f>
        <v>0</v>
      </c>
      <c r="O834" s="15">
        <f t="shared" si="3"/>
        <v>0</v>
      </c>
      <c r="P834" s="15">
        <f t="shared" si="4"/>
        <v>0</v>
      </c>
      <c r="Q834" s="15">
        <f t="shared" si="5"/>
        <v>0</v>
      </c>
      <c r="R834" s="15">
        <f t="shared" si="6"/>
        <v>0</v>
      </c>
      <c r="S834" s="15"/>
      <c r="T834" s="15"/>
    </row>
    <row r="835" ht="12.75" customHeight="1">
      <c r="B835" s="12">
        <v>43694.0</v>
      </c>
      <c r="C835" s="19" t="s">
        <v>35</v>
      </c>
      <c r="D835" s="19" t="s">
        <v>55</v>
      </c>
      <c r="E835" s="19">
        <v>24.0</v>
      </c>
      <c r="F835" s="15">
        <v>10.135682523441924</v>
      </c>
      <c r="G835" s="20">
        <v>36.33651378242732</v>
      </c>
      <c r="H835" s="19">
        <v>0.0</v>
      </c>
      <c r="I835" s="19">
        <v>0.0</v>
      </c>
      <c r="J835" s="15">
        <v>10.424538571983168</v>
      </c>
      <c r="K835" s="15">
        <v>6.665201892206188</v>
      </c>
      <c r="L835" s="15">
        <f t="shared" si="1"/>
        <v>10.13568252</v>
      </c>
      <c r="M835" s="15">
        <f t="shared" si="2"/>
        <v>6.452728846</v>
      </c>
      <c r="N835" s="15">
        <f>MAX(0,M835*VLOOKUP(C835,'Таблица (Плотность нефти)'!$B$3:$C$10,2,FALSE)-R835)</f>
        <v>5.187993992</v>
      </c>
      <c r="O835" s="15">
        <f t="shared" si="3"/>
        <v>8.87094767</v>
      </c>
      <c r="P835" s="15">
        <f t="shared" si="4"/>
        <v>63.74634809</v>
      </c>
      <c r="Q835" s="15">
        <f t="shared" si="5"/>
        <v>0</v>
      </c>
      <c r="R835" s="15">
        <f t="shared" si="6"/>
        <v>0</v>
      </c>
      <c r="S835" s="15"/>
      <c r="T835" s="15"/>
    </row>
    <row r="836" ht="12.75" customHeight="1">
      <c r="B836" s="12">
        <v>43694.0</v>
      </c>
      <c r="C836" s="19" t="s">
        <v>35</v>
      </c>
      <c r="D836" s="19" t="s">
        <v>56</v>
      </c>
      <c r="E836" s="19">
        <v>24.0</v>
      </c>
      <c r="F836" s="15">
        <v>12.841707500319709</v>
      </c>
      <c r="G836" s="20">
        <v>35.94108840219395</v>
      </c>
      <c r="H836" s="19">
        <v>0.0</v>
      </c>
      <c r="I836" s="19">
        <v>0.0</v>
      </c>
      <c r="J836" s="15">
        <v>10.149026526278004</v>
      </c>
      <c r="K836" s="15">
        <v>6.486176228705273</v>
      </c>
      <c r="L836" s="15">
        <f t="shared" si="1"/>
        <v>12.8417075</v>
      </c>
      <c r="M836" s="15">
        <f t="shared" si="2"/>
        <v>8.226258055</v>
      </c>
      <c r="N836" s="15">
        <f>MAX(0,M836*VLOOKUP(C836,'Таблица (Плотность нефти)'!$B$3:$C$10,2,FALSE)-R836)</f>
        <v>6.613911476</v>
      </c>
      <c r="O836" s="15">
        <f t="shared" si="3"/>
        <v>11.22936092</v>
      </c>
      <c r="P836" s="15">
        <f t="shared" si="4"/>
        <v>80.76535098</v>
      </c>
      <c r="Q836" s="15">
        <f t="shared" si="5"/>
        <v>0</v>
      </c>
      <c r="R836" s="15">
        <f t="shared" si="6"/>
        <v>0</v>
      </c>
      <c r="S836" s="15"/>
      <c r="T836" s="15"/>
    </row>
    <row r="837" ht="12.75" customHeight="1">
      <c r="B837" s="12">
        <v>43694.0</v>
      </c>
      <c r="C837" s="19" t="s">
        <v>35</v>
      </c>
      <c r="D837" s="19" t="s">
        <v>57</v>
      </c>
      <c r="E837" s="19">
        <v>0.0</v>
      </c>
      <c r="F837" s="15">
        <v>0.0</v>
      </c>
      <c r="G837" s="20">
        <v>0.0</v>
      </c>
      <c r="H837" s="19">
        <v>0.0</v>
      </c>
      <c r="I837" s="19">
        <v>0.0</v>
      </c>
      <c r="J837" s="15">
        <v>0.0</v>
      </c>
      <c r="K837" s="15">
        <v>0.0</v>
      </c>
      <c r="L837" s="15">
        <f t="shared" si="1"/>
        <v>0</v>
      </c>
      <c r="M837" s="15">
        <f t="shared" si="2"/>
        <v>0</v>
      </c>
      <c r="N837" s="15">
        <f>MAX(0,M837*VLOOKUP(C837,'Таблица (Плотность нефти)'!$B$3:$C$10,2,FALSE)-R837)</f>
        <v>0</v>
      </c>
      <c r="O837" s="15">
        <f t="shared" si="3"/>
        <v>0</v>
      </c>
      <c r="P837" s="15">
        <f t="shared" si="4"/>
        <v>0</v>
      </c>
      <c r="Q837" s="15">
        <f t="shared" si="5"/>
        <v>0</v>
      </c>
      <c r="R837" s="15">
        <f t="shared" si="6"/>
        <v>0</v>
      </c>
      <c r="S837" s="15"/>
      <c r="T837" s="15"/>
    </row>
    <row r="838" ht="12.75" customHeight="1">
      <c r="B838" s="12">
        <v>43694.0</v>
      </c>
      <c r="C838" s="19" t="s">
        <v>37</v>
      </c>
      <c r="D838" s="19" t="s">
        <v>58</v>
      </c>
      <c r="E838" s="19">
        <v>0.0</v>
      </c>
      <c r="F838" s="15">
        <v>0.0</v>
      </c>
      <c r="G838" s="20">
        <v>0.0</v>
      </c>
      <c r="H838" s="19">
        <v>0.0</v>
      </c>
      <c r="I838" s="19">
        <v>0.0</v>
      </c>
      <c r="J838" s="15">
        <v>0.0</v>
      </c>
      <c r="K838" s="15">
        <v>0.0</v>
      </c>
      <c r="L838" s="15">
        <f t="shared" si="1"/>
        <v>0</v>
      </c>
      <c r="M838" s="15">
        <f t="shared" si="2"/>
        <v>0</v>
      </c>
      <c r="N838" s="15">
        <f>MAX(0,M838*VLOOKUP(C838,'Таблица (Плотность нефти)'!$B$3:$C$10,2,FALSE)-R838)</f>
        <v>0</v>
      </c>
      <c r="O838" s="15">
        <f t="shared" si="3"/>
        <v>0</v>
      </c>
      <c r="P838" s="15">
        <f t="shared" si="4"/>
        <v>0</v>
      </c>
      <c r="Q838" s="15">
        <f t="shared" si="5"/>
        <v>0</v>
      </c>
      <c r="R838" s="15">
        <f t="shared" si="6"/>
        <v>0</v>
      </c>
      <c r="S838" s="15"/>
      <c r="T838" s="15"/>
    </row>
    <row r="839" ht="12.75" customHeight="1">
      <c r="B839" s="12">
        <v>43694.0</v>
      </c>
      <c r="C839" s="19" t="s">
        <v>37</v>
      </c>
      <c r="D839" s="19" t="s">
        <v>59</v>
      </c>
      <c r="E839" s="19">
        <v>0.0</v>
      </c>
      <c r="F839" s="15">
        <v>0.0</v>
      </c>
      <c r="G839" s="20">
        <v>0.0</v>
      </c>
      <c r="H839" s="19">
        <v>0.0</v>
      </c>
      <c r="I839" s="19">
        <v>0.0</v>
      </c>
      <c r="J839" s="15">
        <v>0.0</v>
      </c>
      <c r="K839" s="15">
        <v>0.0</v>
      </c>
      <c r="L839" s="15">
        <f t="shared" si="1"/>
        <v>0</v>
      </c>
      <c r="M839" s="15">
        <f t="shared" si="2"/>
        <v>0</v>
      </c>
      <c r="N839" s="15">
        <f>MAX(0,M839*VLOOKUP(C839,'Таблица (Плотность нефти)'!$B$3:$C$10,2,FALSE)-R839)</f>
        <v>0</v>
      </c>
      <c r="O839" s="15">
        <f t="shared" si="3"/>
        <v>0</v>
      </c>
      <c r="P839" s="15">
        <f t="shared" si="4"/>
        <v>0</v>
      </c>
      <c r="Q839" s="15">
        <f t="shared" si="5"/>
        <v>0</v>
      </c>
      <c r="R839" s="15">
        <f t="shared" si="6"/>
        <v>0</v>
      </c>
      <c r="S839" s="15"/>
      <c r="T839" s="15"/>
    </row>
    <row r="840" ht="12.75" customHeight="1">
      <c r="B840" s="12">
        <v>43694.0</v>
      </c>
      <c r="C840" s="19" t="s">
        <v>37</v>
      </c>
      <c r="D840" s="19" t="s">
        <v>60</v>
      </c>
      <c r="E840" s="19">
        <v>0.0</v>
      </c>
      <c r="F840" s="15">
        <v>0.0</v>
      </c>
      <c r="G840" s="20">
        <v>0.0</v>
      </c>
      <c r="H840" s="19">
        <v>0.0</v>
      </c>
      <c r="I840" s="19">
        <v>0.0</v>
      </c>
      <c r="J840" s="15">
        <v>0.0</v>
      </c>
      <c r="K840" s="15">
        <v>0.0</v>
      </c>
      <c r="L840" s="15">
        <f t="shared" si="1"/>
        <v>0</v>
      </c>
      <c r="M840" s="15">
        <f t="shared" si="2"/>
        <v>0</v>
      </c>
      <c r="N840" s="15">
        <f>MAX(0,M840*VLOOKUP(C840,'Таблица (Плотность нефти)'!$B$3:$C$10,2,FALSE)-R840)</f>
        <v>0</v>
      </c>
      <c r="O840" s="15">
        <f t="shared" si="3"/>
        <v>0</v>
      </c>
      <c r="P840" s="15">
        <f t="shared" si="4"/>
        <v>0</v>
      </c>
      <c r="Q840" s="15">
        <f t="shared" si="5"/>
        <v>0</v>
      </c>
      <c r="R840" s="15">
        <f t="shared" si="6"/>
        <v>0</v>
      </c>
      <c r="S840" s="15"/>
      <c r="T840" s="15"/>
    </row>
    <row r="841" ht="12.75" customHeight="1">
      <c r="B841" s="12">
        <v>43694.0</v>
      </c>
      <c r="C841" s="19" t="s">
        <v>37</v>
      </c>
      <c r="D841" s="19" t="s">
        <v>61</v>
      </c>
      <c r="E841" s="19">
        <v>0.0</v>
      </c>
      <c r="F841" s="15">
        <v>0.0</v>
      </c>
      <c r="G841" s="20">
        <v>0.0</v>
      </c>
      <c r="H841" s="19">
        <v>0.0</v>
      </c>
      <c r="I841" s="19">
        <v>0.0</v>
      </c>
      <c r="J841" s="15">
        <v>0.0</v>
      </c>
      <c r="K841" s="15">
        <v>0.0</v>
      </c>
      <c r="L841" s="15">
        <f t="shared" si="1"/>
        <v>0</v>
      </c>
      <c r="M841" s="15">
        <f t="shared" si="2"/>
        <v>0</v>
      </c>
      <c r="N841" s="15">
        <f>MAX(0,M841*VLOOKUP(C841,'Таблица (Плотность нефти)'!$B$3:$C$10,2,FALSE)-R841)</f>
        <v>0</v>
      </c>
      <c r="O841" s="15">
        <f t="shared" si="3"/>
        <v>0</v>
      </c>
      <c r="P841" s="15">
        <f t="shared" si="4"/>
        <v>0</v>
      </c>
      <c r="Q841" s="15">
        <f t="shared" si="5"/>
        <v>0</v>
      </c>
      <c r="R841" s="15">
        <f t="shared" si="6"/>
        <v>0</v>
      </c>
      <c r="S841" s="15"/>
      <c r="T841" s="15"/>
    </row>
    <row r="842" ht="12.75" customHeight="1">
      <c r="B842" s="12">
        <v>43694.0</v>
      </c>
      <c r="C842" s="19" t="s">
        <v>38</v>
      </c>
      <c r="D842" s="19" t="s">
        <v>62</v>
      </c>
      <c r="E842" s="19">
        <v>0.0</v>
      </c>
      <c r="F842" s="15">
        <v>0.0</v>
      </c>
      <c r="G842" s="20">
        <v>0.0</v>
      </c>
      <c r="H842" s="19">
        <v>0.0</v>
      </c>
      <c r="I842" s="19">
        <v>0.0</v>
      </c>
      <c r="J842" s="15">
        <v>0.0</v>
      </c>
      <c r="K842" s="15">
        <v>0.0</v>
      </c>
      <c r="L842" s="15">
        <f t="shared" si="1"/>
        <v>0</v>
      </c>
      <c r="M842" s="15">
        <f t="shared" si="2"/>
        <v>0</v>
      </c>
      <c r="N842" s="15">
        <f>MAX(0,M842*VLOOKUP(C842,'Таблица (Плотность нефти)'!$B$3:$C$10,2,FALSE)-R842)</f>
        <v>0</v>
      </c>
      <c r="O842" s="15">
        <f t="shared" si="3"/>
        <v>0</v>
      </c>
      <c r="P842" s="15">
        <f t="shared" si="4"/>
        <v>0</v>
      </c>
      <c r="Q842" s="15">
        <f t="shared" si="5"/>
        <v>0</v>
      </c>
      <c r="R842" s="15">
        <f t="shared" si="6"/>
        <v>0</v>
      </c>
      <c r="S842" s="15"/>
      <c r="T842" s="15"/>
    </row>
    <row r="843" ht="12.75" customHeight="1">
      <c r="B843" s="12">
        <v>43694.0</v>
      </c>
      <c r="C843" s="19" t="s">
        <v>38</v>
      </c>
      <c r="D843" s="19" t="s">
        <v>63</v>
      </c>
      <c r="E843" s="19">
        <v>0.0</v>
      </c>
      <c r="F843" s="15">
        <v>0.0</v>
      </c>
      <c r="G843" s="20">
        <v>0.0</v>
      </c>
      <c r="H843" s="19">
        <v>0.0</v>
      </c>
      <c r="I843" s="19">
        <v>0.0</v>
      </c>
      <c r="J843" s="15">
        <v>0.0</v>
      </c>
      <c r="K843" s="15">
        <v>0.0</v>
      </c>
      <c r="L843" s="15">
        <f t="shared" si="1"/>
        <v>0</v>
      </c>
      <c r="M843" s="15">
        <f t="shared" si="2"/>
        <v>0</v>
      </c>
      <c r="N843" s="15">
        <f>MAX(0,M843*VLOOKUP(C843,'Таблица (Плотность нефти)'!$B$3:$C$10,2,FALSE)-R843)</f>
        <v>0</v>
      </c>
      <c r="O843" s="15">
        <f t="shared" si="3"/>
        <v>0</v>
      </c>
      <c r="P843" s="15">
        <f t="shared" si="4"/>
        <v>0</v>
      </c>
      <c r="Q843" s="15">
        <f t="shared" si="5"/>
        <v>0</v>
      </c>
      <c r="R843" s="15">
        <f t="shared" si="6"/>
        <v>0</v>
      </c>
      <c r="S843" s="15"/>
      <c r="T843" s="15"/>
    </row>
    <row r="844" ht="12.75" customHeight="1">
      <c r="B844" s="12">
        <v>43694.0</v>
      </c>
      <c r="C844" s="19" t="s">
        <v>38</v>
      </c>
      <c r="D844" s="19" t="s">
        <v>64</v>
      </c>
      <c r="E844" s="19">
        <v>0.0</v>
      </c>
      <c r="F844" s="15">
        <v>0.0</v>
      </c>
      <c r="G844" s="20">
        <v>0.0</v>
      </c>
      <c r="H844" s="19">
        <v>0.0</v>
      </c>
      <c r="I844" s="19">
        <v>0.0</v>
      </c>
      <c r="J844" s="15">
        <v>0.0</v>
      </c>
      <c r="K844" s="15">
        <v>0.0</v>
      </c>
      <c r="L844" s="15">
        <f t="shared" si="1"/>
        <v>0</v>
      </c>
      <c r="M844" s="15">
        <f t="shared" si="2"/>
        <v>0</v>
      </c>
      <c r="N844" s="15">
        <f>MAX(0,M844*VLOOKUP(C844,'Таблица (Плотность нефти)'!$B$3:$C$10,2,FALSE)-R844)</f>
        <v>0</v>
      </c>
      <c r="O844" s="15">
        <f t="shared" si="3"/>
        <v>0</v>
      </c>
      <c r="P844" s="15">
        <f t="shared" si="4"/>
        <v>0</v>
      </c>
      <c r="Q844" s="15">
        <f t="shared" si="5"/>
        <v>0</v>
      </c>
      <c r="R844" s="15">
        <f t="shared" si="6"/>
        <v>0</v>
      </c>
      <c r="S844" s="15"/>
      <c r="T844" s="15"/>
    </row>
    <row r="845" ht="12.75" customHeight="1">
      <c r="B845" s="12">
        <v>43694.0</v>
      </c>
      <c r="C845" s="19" t="s">
        <v>39</v>
      </c>
      <c r="D845" s="19" t="s">
        <v>65</v>
      </c>
      <c r="E845" s="19">
        <v>0.0</v>
      </c>
      <c r="F845" s="15">
        <v>0.0</v>
      </c>
      <c r="G845" s="20">
        <v>0.0</v>
      </c>
      <c r="H845" s="19">
        <v>0.0</v>
      </c>
      <c r="I845" s="19">
        <v>0.0</v>
      </c>
      <c r="J845" s="15">
        <v>0.0</v>
      </c>
      <c r="K845" s="15">
        <v>0.0</v>
      </c>
      <c r="L845" s="15">
        <f t="shared" si="1"/>
        <v>0</v>
      </c>
      <c r="M845" s="15">
        <f t="shared" si="2"/>
        <v>0</v>
      </c>
      <c r="N845" s="15">
        <f>MAX(0,M845*VLOOKUP(C845,'Таблица (Плотность нефти)'!$B$3:$C$10,2,FALSE)-R845)</f>
        <v>0</v>
      </c>
      <c r="O845" s="15">
        <f t="shared" si="3"/>
        <v>0</v>
      </c>
      <c r="P845" s="15">
        <f t="shared" si="4"/>
        <v>0</v>
      </c>
      <c r="Q845" s="15">
        <f t="shared" si="5"/>
        <v>0</v>
      </c>
      <c r="R845" s="15">
        <f t="shared" si="6"/>
        <v>0</v>
      </c>
      <c r="S845" s="15"/>
      <c r="T845" s="15"/>
    </row>
    <row r="846" ht="12.75" customHeight="1">
      <c r="B846" s="12">
        <v>43694.0</v>
      </c>
      <c r="C846" s="19" t="s">
        <v>39</v>
      </c>
      <c r="D846" s="19" t="s">
        <v>66</v>
      </c>
      <c r="E846" s="19">
        <v>10.0</v>
      </c>
      <c r="F846" s="15">
        <v>7.211623781141131</v>
      </c>
      <c r="G846" s="20">
        <v>4.947560452173738</v>
      </c>
      <c r="H846" s="19">
        <v>0.0</v>
      </c>
      <c r="I846" s="19">
        <v>0.0</v>
      </c>
      <c r="J846" s="15">
        <v>11.90507773207454</v>
      </c>
      <c r="K846" s="15">
        <v>11.085656949554489</v>
      </c>
      <c r="L846" s="15">
        <f t="shared" si="1"/>
        <v>17.30789707</v>
      </c>
      <c r="M846" s="15">
        <f t="shared" si="2"/>
        <v>16.4515784</v>
      </c>
      <c r="N846" s="15">
        <f>MAX(0,M846*VLOOKUP(C846,'Таблица (Плотность нефти)'!$B$3:$C$10,2,FALSE)-R846)</f>
        <v>13.22706904</v>
      </c>
      <c r="O846" s="15">
        <f t="shared" si="3"/>
        <v>14.08338771</v>
      </c>
      <c r="P846" s="15">
        <f t="shared" si="4"/>
        <v>108.8545571</v>
      </c>
      <c r="Q846" s="15">
        <f t="shared" si="5"/>
        <v>0</v>
      </c>
      <c r="R846" s="15">
        <f t="shared" si="6"/>
        <v>0</v>
      </c>
      <c r="S846" s="15"/>
      <c r="T846" s="15"/>
    </row>
    <row r="847" ht="12.75" customHeight="1">
      <c r="B847" s="12">
        <v>43694.0</v>
      </c>
      <c r="C847" s="19" t="s">
        <v>39</v>
      </c>
      <c r="D847" s="19" t="s">
        <v>67</v>
      </c>
      <c r="E847" s="19">
        <v>12.0</v>
      </c>
      <c r="F847" s="15">
        <v>5.934444472812404</v>
      </c>
      <c r="G847" s="20">
        <v>4.750968022912471</v>
      </c>
      <c r="H847" s="19">
        <v>0.0</v>
      </c>
      <c r="I847" s="19">
        <v>0.0</v>
      </c>
      <c r="J847" s="15">
        <v>7.632130504046592</v>
      </c>
      <c r="K847" s="15">
        <v>7.136218784698468</v>
      </c>
      <c r="L847" s="15">
        <f t="shared" si="1"/>
        <v>11.86888895</v>
      </c>
      <c r="M847" s="15">
        <f t="shared" si="2"/>
        <v>11.30500183</v>
      </c>
      <c r="N847" s="15">
        <f>MAX(0,M847*VLOOKUP(C847,'Таблица (Плотность нефти)'!$B$3:$C$10,2,FALSE)-R847)</f>
        <v>9.089221469</v>
      </c>
      <c r="O847" s="15">
        <f t="shared" si="3"/>
        <v>9.653108588</v>
      </c>
      <c r="P847" s="15">
        <f t="shared" si="4"/>
        <v>74.64700325</v>
      </c>
      <c r="Q847" s="15">
        <f t="shared" si="5"/>
        <v>0</v>
      </c>
      <c r="R847" s="15">
        <f t="shared" si="6"/>
        <v>0</v>
      </c>
      <c r="S847" s="15"/>
      <c r="T847" s="15"/>
    </row>
    <row r="848" ht="12.75" customHeight="1">
      <c r="B848" s="12">
        <v>43694.0</v>
      </c>
      <c r="C848" s="19" t="s">
        <v>39</v>
      </c>
      <c r="D848" s="19" t="s">
        <v>68</v>
      </c>
      <c r="E848" s="19">
        <v>12.0</v>
      </c>
      <c r="F848" s="15">
        <v>14.580301397860886</v>
      </c>
      <c r="G848" s="20">
        <v>4.062894520497984</v>
      </c>
      <c r="H848" s="19">
        <v>0.0</v>
      </c>
      <c r="I848" s="19">
        <v>0.0</v>
      </c>
      <c r="J848" s="15">
        <v>25.63594713024414</v>
      </c>
      <c r="K848" s="15">
        <v>24.139851110349937</v>
      </c>
      <c r="L848" s="15">
        <f t="shared" si="1"/>
        <v>29.1606028</v>
      </c>
      <c r="M848" s="15">
        <f t="shared" si="2"/>
        <v>27.97583826</v>
      </c>
      <c r="N848" s="15">
        <f>MAX(0,M848*VLOOKUP(C848,'Таблица (Плотность нефти)'!$B$3:$C$10,2,FALSE)-R848)</f>
        <v>22.49257396</v>
      </c>
      <c r="O848" s="15">
        <f t="shared" si="3"/>
        <v>23.6773385</v>
      </c>
      <c r="P848" s="15">
        <f t="shared" si="4"/>
        <v>183.3997792</v>
      </c>
      <c r="Q848" s="15">
        <f t="shared" si="5"/>
        <v>0</v>
      </c>
      <c r="R848" s="15">
        <f t="shared" si="6"/>
        <v>0</v>
      </c>
      <c r="S848" s="15"/>
      <c r="T848" s="15"/>
    </row>
    <row r="849" ht="12.75" customHeight="1">
      <c r="B849" s="12">
        <v>43694.0</v>
      </c>
      <c r="C849" s="19" t="s">
        <v>39</v>
      </c>
      <c r="D849" s="19" t="s">
        <v>69</v>
      </c>
      <c r="E849" s="19">
        <v>14.0</v>
      </c>
      <c r="F849" s="15">
        <v>10.725452588945002</v>
      </c>
      <c r="G849" s="20">
        <v>2.096970227885245</v>
      </c>
      <c r="H849" s="19">
        <v>0.0</v>
      </c>
      <c r="I849" s="19">
        <v>0.0</v>
      </c>
      <c r="J849" s="15">
        <v>13.008009987821076</v>
      </c>
      <c r="K849" s="15">
        <v>12.578976333505567</v>
      </c>
      <c r="L849" s="15">
        <f t="shared" si="1"/>
        <v>18.38649015</v>
      </c>
      <c r="M849" s="15">
        <f t="shared" si="2"/>
        <v>18.00093093</v>
      </c>
      <c r="N849" s="15">
        <f>MAX(0,M849*VLOOKUP(C849,'Таблица (Плотность нефти)'!$B$3:$C$10,2,FALSE)-R849)</f>
        <v>14.47274847</v>
      </c>
      <c r="O849" s="15">
        <f t="shared" si="3"/>
        <v>14.85830769</v>
      </c>
      <c r="P849" s="15">
        <f t="shared" si="4"/>
        <v>115.6381525</v>
      </c>
      <c r="Q849" s="15">
        <f t="shared" si="5"/>
        <v>0</v>
      </c>
      <c r="R849" s="15">
        <f t="shared" si="6"/>
        <v>0</v>
      </c>
      <c r="S849" s="15"/>
      <c r="T849" s="15"/>
    </row>
    <row r="850" ht="12.75" customHeight="1">
      <c r="B850" s="12">
        <v>43694.0</v>
      </c>
      <c r="C850" s="19" t="s">
        <v>39</v>
      </c>
      <c r="D850" s="19" t="s">
        <v>70</v>
      </c>
      <c r="E850" s="19">
        <v>0.0</v>
      </c>
      <c r="F850" s="15">
        <v>0.0</v>
      </c>
      <c r="G850" s="20">
        <v>0.0</v>
      </c>
      <c r="H850" s="19">
        <v>0.0</v>
      </c>
      <c r="I850" s="19">
        <v>0.0</v>
      </c>
      <c r="J850" s="15">
        <v>0.0</v>
      </c>
      <c r="K850" s="15">
        <v>0.0</v>
      </c>
      <c r="L850" s="15">
        <f t="shared" si="1"/>
        <v>0</v>
      </c>
      <c r="M850" s="15">
        <f t="shared" si="2"/>
        <v>0</v>
      </c>
      <c r="N850" s="15">
        <f>MAX(0,M850*VLOOKUP(C850,'Таблица (Плотность нефти)'!$B$3:$C$10,2,FALSE)-R850)</f>
        <v>0</v>
      </c>
      <c r="O850" s="15">
        <f t="shared" si="3"/>
        <v>0</v>
      </c>
      <c r="P850" s="15">
        <f t="shared" si="4"/>
        <v>0</v>
      </c>
      <c r="Q850" s="15">
        <f t="shared" si="5"/>
        <v>0</v>
      </c>
      <c r="R850" s="15">
        <f t="shared" si="6"/>
        <v>0</v>
      </c>
      <c r="S850" s="15"/>
      <c r="T850" s="15"/>
    </row>
    <row r="851" ht="12.75" customHeight="1">
      <c r="B851" s="12">
        <v>43694.0</v>
      </c>
      <c r="C851" s="19" t="s">
        <v>39</v>
      </c>
      <c r="D851" s="19" t="s">
        <v>71</v>
      </c>
      <c r="E851" s="19">
        <v>9.0</v>
      </c>
      <c r="F851" s="15">
        <v>4.447747155370128</v>
      </c>
      <c r="G851" s="20">
        <v>2.883339944930347</v>
      </c>
      <c r="H851" s="19">
        <v>0.0</v>
      </c>
      <c r="I851" s="19">
        <v>0.0</v>
      </c>
      <c r="J851" s="15">
        <v>9.97147857457258</v>
      </c>
      <c r="K851" s="15">
        <v>9.53960891166075</v>
      </c>
      <c r="L851" s="15">
        <f t="shared" si="1"/>
        <v>11.86065908</v>
      </c>
      <c r="M851" s="15">
        <f t="shared" si="2"/>
        <v>11.51867596</v>
      </c>
      <c r="N851" s="15">
        <f>MAX(0,M851*VLOOKUP(C851,'Таблица (Плотность нефти)'!$B$3:$C$10,2,FALSE)-R851)</f>
        <v>9.261015472</v>
      </c>
      <c r="O851" s="15">
        <f t="shared" si="3"/>
        <v>9.602998593</v>
      </c>
      <c r="P851" s="15">
        <f t="shared" si="4"/>
        <v>74.59524316</v>
      </c>
      <c r="Q851" s="15">
        <f t="shared" si="5"/>
        <v>0</v>
      </c>
      <c r="R851" s="15">
        <f t="shared" si="6"/>
        <v>0</v>
      </c>
      <c r="S851" s="15"/>
      <c r="T851" s="15"/>
    </row>
    <row r="852" ht="12.75" customHeight="1">
      <c r="B852" s="12">
        <v>43694.0</v>
      </c>
      <c r="C852" s="19" t="s">
        <v>39</v>
      </c>
      <c r="D852" s="19" t="s">
        <v>72</v>
      </c>
      <c r="E852" s="19">
        <v>0.0</v>
      </c>
      <c r="F852" s="15">
        <v>0.0</v>
      </c>
      <c r="G852" s="20">
        <v>0.0</v>
      </c>
      <c r="H852" s="19">
        <v>0.0</v>
      </c>
      <c r="I852" s="19">
        <v>0.0</v>
      </c>
      <c r="J852" s="15">
        <v>0.0</v>
      </c>
      <c r="K852" s="15">
        <v>0.0</v>
      </c>
      <c r="L852" s="15">
        <f t="shared" si="1"/>
        <v>0</v>
      </c>
      <c r="M852" s="15">
        <f t="shared" si="2"/>
        <v>0</v>
      </c>
      <c r="N852" s="15">
        <f>MAX(0,M852*VLOOKUP(C852,'Таблица (Плотность нефти)'!$B$3:$C$10,2,FALSE)-R852)</f>
        <v>0</v>
      </c>
      <c r="O852" s="15">
        <f t="shared" si="3"/>
        <v>0</v>
      </c>
      <c r="P852" s="15">
        <f t="shared" si="4"/>
        <v>0</v>
      </c>
      <c r="Q852" s="15">
        <f t="shared" si="5"/>
        <v>0</v>
      </c>
      <c r="R852" s="15">
        <f t="shared" si="6"/>
        <v>0</v>
      </c>
      <c r="S852" s="15"/>
      <c r="T852" s="15"/>
    </row>
    <row r="853" ht="12.75" customHeight="1">
      <c r="B853" s="12">
        <v>43694.0</v>
      </c>
      <c r="C853" s="19" t="s">
        <v>39</v>
      </c>
      <c r="D853" s="19" t="s">
        <v>73</v>
      </c>
      <c r="E853" s="19">
        <v>0.0</v>
      </c>
      <c r="F853" s="15">
        <v>0.0</v>
      </c>
      <c r="G853" s="20">
        <v>0.0</v>
      </c>
      <c r="H853" s="19">
        <v>0.0</v>
      </c>
      <c r="I853" s="19">
        <v>0.0</v>
      </c>
      <c r="J853" s="15">
        <v>0.0</v>
      </c>
      <c r="K853" s="15">
        <v>0.0</v>
      </c>
      <c r="L853" s="15">
        <f t="shared" si="1"/>
        <v>0</v>
      </c>
      <c r="M853" s="15">
        <f t="shared" si="2"/>
        <v>0</v>
      </c>
      <c r="N853" s="15">
        <f>MAX(0,M853*VLOOKUP(C853,'Таблица (Плотность нефти)'!$B$3:$C$10,2,FALSE)-R853)</f>
        <v>0</v>
      </c>
      <c r="O853" s="15">
        <f t="shared" si="3"/>
        <v>0</v>
      </c>
      <c r="P853" s="15">
        <f t="shared" si="4"/>
        <v>0</v>
      </c>
      <c r="Q853" s="15">
        <f t="shared" si="5"/>
        <v>0</v>
      </c>
      <c r="R853" s="15">
        <f t="shared" si="6"/>
        <v>0</v>
      </c>
      <c r="S853" s="15"/>
      <c r="T853" s="15"/>
    </row>
    <row r="854" ht="12.75" customHeight="1">
      <c r="B854" s="12">
        <v>43694.0</v>
      </c>
      <c r="C854" s="19" t="s">
        <v>39</v>
      </c>
      <c r="D854" s="19" t="s">
        <v>74</v>
      </c>
      <c r="E854" s="19">
        <v>0.0</v>
      </c>
      <c r="F854" s="15">
        <v>0.0</v>
      </c>
      <c r="G854" s="20">
        <v>0.0</v>
      </c>
      <c r="H854" s="19">
        <v>0.0</v>
      </c>
      <c r="I854" s="19">
        <v>0.0</v>
      </c>
      <c r="J854" s="15">
        <v>0.2891999682749105</v>
      </c>
      <c r="K854" s="15">
        <v>0.2741245833399486</v>
      </c>
      <c r="L854" s="15">
        <f t="shared" si="1"/>
        <v>0</v>
      </c>
      <c r="M854" s="15">
        <f t="shared" si="2"/>
        <v>0</v>
      </c>
      <c r="N854" s="15">
        <f>MAX(0,M854*VLOOKUP(C854,'Таблица (Плотность нефти)'!$B$3:$C$10,2,FALSE)-R854)</f>
        <v>0</v>
      </c>
      <c r="O854" s="15">
        <f t="shared" si="3"/>
        <v>0</v>
      </c>
      <c r="P854" s="15">
        <f t="shared" si="4"/>
        <v>0</v>
      </c>
      <c r="Q854" s="15">
        <f t="shared" si="5"/>
        <v>0</v>
      </c>
      <c r="R854" s="15">
        <f t="shared" si="6"/>
        <v>0</v>
      </c>
      <c r="S854" s="15"/>
      <c r="T854" s="15"/>
    </row>
    <row r="855" ht="12.75" customHeight="1">
      <c r="B855" s="12">
        <v>43694.0</v>
      </c>
      <c r="C855" s="19" t="s">
        <v>39</v>
      </c>
      <c r="D855" s="19" t="s">
        <v>75</v>
      </c>
      <c r="E855" s="19">
        <v>0.0</v>
      </c>
      <c r="F855" s="15">
        <v>0.0</v>
      </c>
      <c r="G855" s="20">
        <v>0.0</v>
      </c>
      <c r="H855" s="19">
        <v>0.0</v>
      </c>
      <c r="I855" s="19">
        <v>0.0</v>
      </c>
      <c r="J855" s="15">
        <v>0.0</v>
      </c>
      <c r="K855" s="15">
        <v>0.0</v>
      </c>
      <c r="L855" s="15">
        <f t="shared" si="1"/>
        <v>0</v>
      </c>
      <c r="M855" s="15">
        <f t="shared" si="2"/>
        <v>0</v>
      </c>
      <c r="N855" s="15">
        <f>MAX(0,M855*VLOOKUP(C855,'Таблица (Плотность нефти)'!$B$3:$C$10,2,FALSE)-R855)</f>
        <v>0</v>
      </c>
      <c r="O855" s="15">
        <f t="shared" si="3"/>
        <v>0</v>
      </c>
      <c r="P855" s="15">
        <f t="shared" si="4"/>
        <v>0</v>
      </c>
      <c r="Q855" s="15">
        <f t="shared" si="5"/>
        <v>0</v>
      </c>
      <c r="R855" s="15">
        <f t="shared" si="6"/>
        <v>0</v>
      </c>
      <c r="S855" s="15"/>
      <c r="T855" s="15"/>
    </row>
    <row r="856" ht="12.75" customHeight="1">
      <c r="B856" s="12">
        <v>43694.0</v>
      </c>
      <c r="C856" s="19" t="s">
        <v>39</v>
      </c>
      <c r="D856" s="19" t="s">
        <v>76</v>
      </c>
      <c r="E856" s="19">
        <v>0.0</v>
      </c>
      <c r="F856" s="15">
        <v>0.0</v>
      </c>
      <c r="G856" s="20">
        <v>0.0</v>
      </c>
      <c r="H856" s="19">
        <v>0.0</v>
      </c>
      <c r="I856" s="19">
        <v>0.0</v>
      </c>
      <c r="J856" s="15">
        <v>0.0</v>
      </c>
      <c r="K856" s="15">
        <v>0.0</v>
      </c>
      <c r="L856" s="15">
        <f t="shared" si="1"/>
        <v>0</v>
      </c>
      <c r="M856" s="15">
        <f t="shared" si="2"/>
        <v>0</v>
      </c>
      <c r="N856" s="15">
        <f>MAX(0,M856*VLOOKUP(C856,'Таблица (Плотность нефти)'!$B$3:$C$10,2,FALSE)-R856)</f>
        <v>0</v>
      </c>
      <c r="O856" s="15">
        <f t="shared" si="3"/>
        <v>0</v>
      </c>
      <c r="P856" s="15">
        <f t="shared" si="4"/>
        <v>0</v>
      </c>
      <c r="Q856" s="15">
        <f t="shared" si="5"/>
        <v>0</v>
      </c>
      <c r="R856" s="15">
        <f t="shared" si="6"/>
        <v>0</v>
      </c>
      <c r="S856" s="15"/>
      <c r="T856" s="15"/>
    </row>
    <row r="857" ht="12.75" customHeight="1">
      <c r="B857" s="12">
        <v>43694.0</v>
      </c>
      <c r="C857" s="19" t="s">
        <v>39</v>
      </c>
      <c r="D857" s="19" t="s">
        <v>77</v>
      </c>
      <c r="E857" s="19">
        <v>0.0</v>
      </c>
      <c r="F857" s="15">
        <v>0.0</v>
      </c>
      <c r="G857" s="20">
        <v>0.0</v>
      </c>
      <c r="H857" s="19">
        <v>0.0</v>
      </c>
      <c r="I857" s="19">
        <v>0.0</v>
      </c>
      <c r="J857" s="15">
        <v>0.0</v>
      </c>
      <c r="K857" s="15">
        <v>0.0</v>
      </c>
      <c r="L857" s="15">
        <f t="shared" si="1"/>
        <v>0</v>
      </c>
      <c r="M857" s="15">
        <f t="shared" si="2"/>
        <v>0</v>
      </c>
      <c r="N857" s="15">
        <f>MAX(0,M857*VLOOKUP(C857,'Таблица (Плотность нефти)'!$B$3:$C$10,2,FALSE)-R857)</f>
        <v>0</v>
      </c>
      <c r="O857" s="15">
        <f t="shared" si="3"/>
        <v>0</v>
      </c>
      <c r="P857" s="15">
        <f t="shared" si="4"/>
        <v>0</v>
      </c>
      <c r="Q857" s="15">
        <f t="shared" si="5"/>
        <v>0</v>
      </c>
      <c r="R857" s="15">
        <f t="shared" si="6"/>
        <v>0</v>
      </c>
      <c r="S857" s="15"/>
      <c r="T857" s="15"/>
    </row>
    <row r="858" ht="12.75" customHeight="1">
      <c r="B858" s="12">
        <v>43694.0</v>
      </c>
      <c r="C858" s="19" t="s">
        <v>39</v>
      </c>
      <c r="D858" s="19" t="s">
        <v>78</v>
      </c>
      <c r="E858" s="19">
        <v>0.0</v>
      </c>
      <c r="F858" s="15">
        <v>0.0</v>
      </c>
      <c r="G858" s="20">
        <v>0.0</v>
      </c>
      <c r="H858" s="19">
        <v>0.0</v>
      </c>
      <c r="I858" s="19">
        <v>0.0</v>
      </c>
      <c r="J858" s="15">
        <v>0.0</v>
      </c>
      <c r="K858" s="15">
        <v>0.0</v>
      </c>
      <c r="L858" s="15">
        <f t="shared" si="1"/>
        <v>0</v>
      </c>
      <c r="M858" s="15">
        <f t="shared" si="2"/>
        <v>0</v>
      </c>
      <c r="N858" s="15">
        <f>MAX(0,M858*VLOOKUP(C858,'Таблица (Плотность нефти)'!$B$3:$C$10,2,FALSE)-R858)</f>
        <v>0</v>
      </c>
      <c r="O858" s="15">
        <f t="shared" si="3"/>
        <v>0</v>
      </c>
      <c r="P858" s="15">
        <f t="shared" si="4"/>
        <v>0</v>
      </c>
      <c r="Q858" s="15">
        <f t="shared" si="5"/>
        <v>0</v>
      </c>
      <c r="R858" s="15">
        <f t="shared" si="6"/>
        <v>0</v>
      </c>
      <c r="S858" s="15"/>
      <c r="T858" s="15"/>
    </row>
    <row r="859" ht="12.75" customHeight="1">
      <c r="B859" s="12">
        <v>43694.0</v>
      </c>
      <c r="C859" s="19" t="s">
        <v>39</v>
      </c>
      <c r="D859" s="19" t="s">
        <v>79</v>
      </c>
      <c r="E859" s="19">
        <v>0.0</v>
      </c>
      <c r="F859" s="15">
        <v>0.0</v>
      </c>
      <c r="G859" s="20">
        <v>0.0</v>
      </c>
      <c r="H859" s="19">
        <v>0.0</v>
      </c>
      <c r="I859" s="19">
        <v>0.0</v>
      </c>
      <c r="J859" s="15">
        <v>0.0</v>
      </c>
      <c r="K859" s="15">
        <v>0.0</v>
      </c>
      <c r="L859" s="15">
        <f t="shared" si="1"/>
        <v>0</v>
      </c>
      <c r="M859" s="15">
        <f t="shared" si="2"/>
        <v>0</v>
      </c>
      <c r="N859" s="15">
        <f>MAX(0,M859*VLOOKUP(C859,'Таблица (Плотность нефти)'!$B$3:$C$10,2,FALSE)-R859)</f>
        <v>0</v>
      </c>
      <c r="O859" s="15">
        <f t="shared" si="3"/>
        <v>0</v>
      </c>
      <c r="P859" s="15">
        <f t="shared" si="4"/>
        <v>0</v>
      </c>
      <c r="Q859" s="15">
        <f t="shared" si="5"/>
        <v>0</v>
      </c>
      <c r="R859" s="15">
        <f t="shared" si="6"/>
        <v>0</v>
      </c>
      <c r="S859" s="15"/>
      <c r="T859" s="15"/>
    </row>
    <row r="860" ht="12.75" customHeight="1">
      <c r="B860" s="12">
        <v>43694.0</v>
      </c>
      <c r="C860" s="19" t="s">
        <v>39</v>
      </c>
      <c r="D860" s="19" t="s">
        <v>80</v>
      </c>
      <c r="E860" s="19">
        <v>0.0</v>
      </c>
      <c r="F860" s="15">
        <v>0.0</v>
      </c>
      <c r="G860" s="20">
        <v>0.0</v>
      </c>
      <c r="H860" s="19">
        <v>0.0</v>
      </c>
      <c r="I860" s="19">
        <v>0.0</v>
      </c>
      <c r="J860" s="15">
        <v>0.0</v>
      </c>
      <c r="K860" s="15">
        <v>0.0</v>
      </c>
      <c r="L860" s="15">
        <f t="shared" si="1"/>
        <v>0</v>
      </c>
      <c r="M860" s="15">
        <f t="shared" si="2"/>
        <v>0</v>
      </c>
      <c r="N860" s="15">
        <f>MAX(0,M860*VLOOKUP(C860,'Таблица (Плотность нефти)'!$B$3:$C$10,2,FALSE)-R860)</f>
        <v>0</v>
      </c>
      <c r="O860" s="15">
        <f t="shared" si="3"/>
        <v>0</v>
      </c>
      <c r="P860" s="15">
        <f t="shared" si="4"/>
        <v>0</v>
      </c>
      <c r="Q860" s="15">
        <f t="shared" si="5"/>
        <v>0</v>
      </c>
      <c r="R860" s="15">
        <f t="shared" si="6"/>
        <v>0</v>
      </c>
      <c r="S860" s="15"/>
      <c r="T860" s="15"/>
    </row>
    <row r="861" ht="12.75" customHeight="1">
      <c r="B861" s="12">
        <v>43694.0</v>
      </c>
      <c r="C861" s="19" t="s">
        <v>39</v>
      </c>
      <c r="D861" s="19" t="s">
        <v>81</v>
      </c>
      <c r="E861" s="19">
        <v>0.0</v>
      </c>
      <c r="F861" s="15">
        <v>0.0</v>
      </c>
      <c r="G861" s="20">
        <v>0.0</v>
      </c>
      <c r="H861" s="19">
        <v>0.0</v>
      </c>
      <c r="I861" s="19">
        <v>0.0</v>
      </c>
      <c r="J861" s="15">
        <v>0.0</v>
      </c>
      <c r="K861" s="15">
        <v>0.0</v>
      </c>
      <c r="L861" s="15">
        <f t="shared" si="1"/>
        <v>0</v>
      </c>
      <c r="M861" s="15">
        <f t="shared" si="2"/>
        <v>0</v>
      </c>
      <c r="N861" s="15">
        <f>MAX(0,M861*VLOOKUP(C861,'Таблица (Плотность нефти)'!$B$3:$C$10,2,FALSE)-R861)</f>
        <v>0</v>
      </c>
      <c r="O861" s="15">
        <f t="shared" si="3"/>
        <v>0</v>
      </c>
      <c r="P861" s="15">
        <f t="shared" si="4"/>
        <v>0</v>
      </c>
      <c r="Q861" s="15">
        <f t="shared" si="5"/>
        <v>0</v>
      </c>
      <c r="R861" s="15">
        <f t="shared" si="6"/>
        <v>0</v>
      </c>
      <c r="S861" s="15"/>
      <c r="T861" s="15"/>
    </row>
    <row r="862" ht="12.75" customHeight="1">
      <c r="B862" s="12">
        <v>43694.0</v>
      </c>
      <c r="C862" s="19" t="s">
        <v>39</v>
      </c>
      <c r="D862" s="19" t="s">
        <v>82</v>
      </c>
      <c r="E862" s="19">
        <v>11.0</v>
      </c>
      <c r="F862" s="15">
        <v>3.3457189030470764</v>
      </c>
      <c r="G862" s="20">
        <v>2.3918588717771585</v>
      </c>
      <c r="H862" s="19">
        <v>0.0</v>
      </c>
      <c r="I862" s="19">
        <v>0.0</v>
      </c>
      <c r="J862" s="15">
        <v>5.86966420643426</v>
      </c>
      <c r="K862" s="15">
        <v>5.666430310723931</v>
      </c>
      <c r="L862" s="15">
        <f t="shared" si="1"/>
        <v>7.299750334</v>
      </c>
      <c r="M862" s="15">
        <f t="shared" si="2"/>
        <v>7.125150608</v>
      </c>
      <c r="N862" s="15">
        <f>MAX(0,M862*VLOOKUP(C862,'Таблица (Плотность нефти)'!$B$3:$C$10,2,FALSE)-R862)</f>
        <v>5.728621089</v>
      </c>
      <c r="O862" s="15">
        <f t="shared" si="3"/>
        <v>5.903220815</v>
      </c>
      <c r="P862" s="15">
        <f t="shared" si="4"/>
        <v>45.91031978</v>
      </c>
      <c r="Q862" s="15">
        <f t="shared" si="5"/>
        <v>0</v>
      </c>
      <c r="R862" s="15">
        <f t="shared" si="6"/>
        <v>0</v>
      </c>
      <c r="S862" s="15"/>
      <c r="T862" s="15"/>
    </row>
    <row r="863" ht="12.75" customHeight="1">
      <c r="B863" s="12">
        <v>43694.0</v>
      </c>
      <c r="C863" s="19" t="s">
        <v>39</v>
      </c>
      <c r="D863" s="19" t="s">
        <v>83</v>
      </c>
      <c r="E863" s="19">
        <v>24.0</v>
      </c>
      <c r="F863" s="15">
        <v>45.061176973888045</v>
      </c>
      <c r="G863" s="20">
        <v>1.8020815839933277</v>
      </c>
      <c r="H863" s="19">
        <v>0.0</v>
      </c>
      <c r="I863" s="19">
        <v>0.0</v>
      </c>
      <c r="J863" s="15">
        <v>33.73391927407299</v>
      </c>
      <c r="K863" s="15">
        <v>32.72318573922195</v>
      </c>
      <c r="L863" s="15">
        <f t="shared" si="1"/>
        <v>45.06117697</v>
      </c>
      <c r="M863" s="15">
        <f t="shared" si="2"/>
        <v>44.2491378</v>
      </c>
      <c r="N863" s="15">
        <f>MAX(0,M863*VLOOKUP(C863,'Таблица (Плотность нефти)'!$B$3:$C$10,2,FALSE)-R863)</f>
        <v>35.57630679</v>
      </c>
      <c r="O863" s="15">
        <f t="shared" si="3"/>
        <v>36.38834596</v>
      </c>
      <c r="P863" s="15">
        <f t="shared" si="4"/>
        <v>283.4032603</v>
      </c>
      <c r="Q863" s="15">
        <f t="shared" si="5"/>
        <v>0</v>
      </c>
      <c r="R863" s="15">
        <f t="shared" si="6"/>
        <v>0</v>
      </c>
      <c r="S863" s="15"/>
      <c r="T863" s="15"/>
    </row>
    <row r="864" ht="12.75" customHeight="1">
      <c r="B864" s="12">
        <v>43694.0</v>
      </c>
      <c r="C864" s="19" t="s">
        <v>39</v>
      </c>
      <c r="D864" s="19" t="s">
        <v>84</v>
      </c>
      <c r="E864" s="19">
        <v>0.0</v>
      </c>
      <c r="F864" s="15">
        <v>0.0</v>
      </c>
      <c r="G864" s="20">
        <v>0.0</v>
      </c>
      <c r="H864" s="19">
        <v>0.0</v>
      </c>
      <c r="I864" s="19">
        <v>0.0</v>
      </c>
      <c r="J864" s="15">
        <v>0.0</v>
      </c>
      <c r="K864" s="15">
        <v>0.0</v>
      </c>
      <c r="L864" s="15">
        <f t="shared" si="1"/>
        <v>0</v>
      </c>
      <c r="M864" s="15">
        <f t="shared" si="2"/>
        <v>0</v>
      </c>
      <c r="N864" s="15">
        <f>MAX(0,M864*VLOOKUP(C864,'Таблица (Плотность нефти)'!$B$3:$C$10,2,FALSE)-R864)</f>
        <v>0</v>
      </c>
      <c r="O864" s="15">
        <f t="shared" si="3"/>
        <v>0</v>
      </c>
      <c r="P864" s="15">
        <f t="shared" si="4"/>
        <v>0</v>
      </c>
      <c r="Q864" s="15">
        <f t="shared" si="5"/>
        <v>0</v>
      </c>
      <c r="R864" s="15">
        <f t="shared" si="6"/>
        <v>0</v>
      </c>
      <c r="S864" s="15"/>
      <c r="T864" s="15"/>
    </row>
    <row r="865" ht="12.75" customHeight="1">
      <c r="B865" s="12">
        <v>43694.0</v>
      </c>
      <c r="C865" s="19" t="s">
        <v>39</v>
      </c>
      <c r="D865" s="19" t="s">
        <v>85</v>
      </c>
      <c r="E865" s="19">
        <v>8.0</v>
      </c>
      <c r="F865" s="15">
        <v>2.4387001912825337</v>
      </c>
      <c r="G865" s="20">
        <v>0.8999999999999999</v>
      </c>
      <c r="H865" s="19">
        <v>0.0</v>
      </c>
      <c r="I865" s="19">
        <v>0.0</v>
      </c>
      <c r="J865" s="15">
        <v>5.940641835108463</v>
      </c>
      <c r="K865" s="15">
        <v>5.874287696035513</v>
      </c>
      <c r="L865" s="15">
        <f t="shared" si="1"/>
        <v>7.316100574</v>
      </c>
      <c r="M865" s="15">
        <f t="shared" si="2"/>
        <v>7.250255669</v>
      </c>
      <c r="N865" s="15">
        <f>MAX(0,M865*VLOOKUP(C865,'Таблица (Плотность нефти)'!$B$3:$C$10,2,FALSE)-R865)</f>
        <v>5.829205558</v>
      </c>
      <c r="O865" s="15">
        <f t="shared" si="3"/>
        <v>5.895050463</v>
      </c>
      <c r="P865" s="15">
        <f t="shared" si="4"/>
        <v>46.01315134</v>
      </c>
      <c r="Q865" s="15">
        <f t="shared" si="5"/>
        <v>0</v>
      </c>
      <c r="R865" s="15">
        <f t="shared" si="6"/>
        <v>0</v>
      </c>
      <c r="S865" s="15"/>
      <c r="T865" s="15"/>
    </row>
    <row r="866" ht="12.75" customHeight="1">
      <c r="B866" s="12">
        <v>43694.0</v>
      </c>
      <c r="C866" s="19" t="s">
        <v>39</v>
      </c>
      <c r="D866" s="19" t="s">
        <v>86</v>
      </c>
      <c r="E866" s="19">
        <v>20.0</v>
      </c>
      <c r="F866" s="15">
        <v>26.026715542902775</v>
      </c>
      <c r="G866" s="20">
        <v>2.6867475156690768</v>
      </c>
      <c r="H866" s="19">
        <v>0.0</v>
      </c>
      <c r="I866" s="19">
        <v>0.0</v>
      </c>
      <c r="J866" s="15">
        <v>25.50469722894551</v>
      </c>
      <c r="K866" s="15">
        <v>24.44101068786525</v>
      </c>
      <c r="L866" s="15">
        <f t="shared" si="1"/>
        <v>31.23205865</v>
      </c>
      <c r="M866" s="15">
        <f t="shared" si="2"/>
        <v>30.39293209</v>
      </c>
      <c r="N866" s="15">
        <f>MAX(0,M866*VLOOKUP(C866,'Таблица (Плотность нефти)'!$B$3:$C$10,2,FALSE)-R866)</f>
        <v>24.4359174</v>
      </c>
      <c r="O866" s="15">
        <f t="shared" si="3"/>
        <v>25.27504396</v>
      </c>
      <c r="P866" s="15">
        <f t="shared" si="4"/>
        <v>196.4277865</v>
      </c>
      <c r="Q866" s="15">
        <f t="shared" si="5"/>
        <v>0</v>
      </c>
      <c r="R866" s="15">
        <f t="shared" si="6"/>
        <v>0</v>
      </c>
      <c r="S866" s="15"/>
      <c r="T866" s="15"/>
    </row>
    <row r="867" ht="12.75" customHeight="1">
      <c r="B867" s="12">
        <v>43694.0</v>
      </c>
      <c r="C867" s="19" t="s">
        <v>41</v>
      </c>
      <c r="D867" s="19" t="s">
        <v>87</v>
      </c>
      <c r="E867" s="19">
        <v>0.0</v>
      </c>
      <c r="F867" s="15">
        <v>0.0</v>
      </c>
      <c r="G867" s="20">
        <v>0.0</v>
      </c>
      <c r="H867" s="19">
        <v>0.0</v>
      </c>
      <c r="I867" s="19">
        <v>0.0</v>
      </c>
      <c r="J867" s="15">
        <v>0.0</v>
      </c>
      <c r="K867" s="15">
        <v>0.0</v>
      </c>
      <c r="L867" s="15">
        <f t="shared" si="1"/>
        <v>0</v>
      </c>
      <c r="M867" s="15">
        <f t="shared" si="2"/>
        <v>0</v>
      </c>
      <c r="N867" s="15">
        <f>MAX(0,M867*VLOOKUP(C867,'Таблица (Плотность нефти)'!$B$3:$C$10,2,FALSE)-R867)</f>
        <v>0</v>
      </c>
      <c r="O867" s="15">
        <f t="shared" si="3"/>
        <v>0</v>
      </c>
      <c r="P867" s="15">
        <f t="shared" si="4"/>
        <v>0</v>
      </c>
      <c r="Q867" s="15">
        <f t="shared" si="5"/>
        <v>0</v>
      </c>
      <c r="R867" s="15">
        <f t="shared" si="6"/>
        <v>0</v>
      </c>
      <c r="S867" s="15"/>
      <c r="T867" s="15"/>
    </row>
    <row r="868" ht="12.75" customHeight="1">
      <c r="B868" s="12">
        <v>43694.0</v>
      </c>
      <c r="C868" s="19" t="s">
        <v>41</v>
      </c>
      <c r="D868" s="19" t="s">
        <v>88</v>
      </c>
      <c r="E868" s="19">
        <v>24.0</v>
      </c>
      <c r="F868" s="15">
        <v>109.39578224550898</v>
      </c>
      <c r="G868" s="20">
        <v>0.03</v>
      </c>
      <c r="H868" s="19">
        <v>0.0</v>
      </c>
      <c r="I868" s="19">
        <v>0.0</v>
      </c>
      <c r="J868" s="15">
        <v>92.16905748030679</v>
      </c>
      <c r="K868" s="15">
        <v>90.10614002665687</v>
      </c>
      <c r="L868" s="15">
        <f t="shared" si="1"/>
        <v>109.3957822</v>
      </c>
      <c r="M868" s="15">
        <f t="shared" si="2"/>
        <v>109.3629635</v>
      </c>
      <c r="N868" s="15">
        <f>MAX(0,M868*VLOOKUP(C868,'Таблица (Плотность нефти)'!$B$3:$C$10,2,FALSE)-R868)</f>
        <v>91.31807453</v>
      </c>
      <c r="O868" s="15">
        <f t="shared" si="3"/>
        <v>91.35089327</v>
      </c>
      <c r="P868" s="15">
        <f t="shared" si="4"/>
        <v>688.0228933</v>
      </c>
      <c r="Q868" s="15">
        <f t="shared" si="5"/>
        <v>0</v>
      </c>
      <c r="R868" s="15">
        <f t="shared" si="6"/>
        <v>0</v>
      </c>
      <c r="S868" s="15"/>
      <c r="T868" s="15"/>
    </row>
    <row r="869" ht="12.75" customHeight="1">
      <c r="B869" s="12">
        <v>43694.0</v>
      </c>
      <c r="C869" s="25" t="s">
        <v>41</v>
      </c>
      <c r="D869" s="25" t="s">
        <v>89</v>
      </c>
      <c r="E869" s="25">
        <v>0.0</v>
      </c>
      <c r="F869" s="26">
        <v>0.0</v>
      </c>
      <c r="G869" s="32">
        <v>90.0</v>
      </c>
      <c r="H869" s="25">
        <v>0.0</v>
      </c>
      <c r="I869" s="25">
        <v>0.0</v>
      </c>
      <c r="J869" s="26">
        <v>0.0</v>
      </c>
      <c r="K869" s="26">
        <v>0.0</v>
      </c>
      <c r="L869" s="26">
        <f t="shared" si="1"/>
        <v>0</v>
      </c>
      <c r="M869" s="26">
        <f t="shared" si="2"/>
        <v>0</v>
      </c>
      <c r="N869" s="26">
        <f>MAX(0,M869*VLOOKUP(C869,'Таблица (Плотность нефти)'!$B$3:$C$10,2,FALSE)-R869)</f>
        <v>0</v>
      </c>
      <c r="O869" s="26">
        <f t="shared" si="3"/>
        <v>0</v>
      </c>
      <c r="P869" s="26">
        <f t="shared" si="4"/>
        <v>0</v>
      </c>
      <c r="Q869" s="26">
        <f t="shared" si="5"/>
        <v>0</v>
      </c>
      <c r="R869" s="26">
        <f t="shared" si="6"/>
        <v>0</v>
      </c>
      <c r="S869" s="26"/>
      <c r="T869" s="26"/>
    </row>
    <row r="870" ht="12.75" customHeight="1">
      <c r="B870" s="3">
        <v>43695.0</v>
      </c>
      <c r="C870" s="5" t="s">
        <v>31</v>
      </c>
      <c r="D870" s="5" t="s">
        <v>33</v>
      </c>
      <c r="E870" s="5">
        <v>0.0</v>
      </c>
      <c r="F870" s="7">
        <v>0.0</v>
      </c>
      <c r="G870" s="8">
        <v>0.0</v>
      </c>
      <c r="H870" s="5">
        <v>0.0</v>
      </c>
      <c r="I870" s="5">
        <v>0.0</v>
      </c>
      <c r="J870" s="7">
        <v>0.0</v>
      </c>
      <c r="K870" s="7">
        <v>0.0</v>
      </c>
      <c r="L870" s="7">
        <f t="shared" si="1"/>
        <v>0</v>
      </c>
      <c r="M870" s="7">
        <f t="shared" si="2"/>
        <v>0</v>
      </c>
      <c r="N870" s="7">
        <f>MAX(0,M870*VLOOKUP(C870,'Таблица (Плотность нефти)'!$B$3:$C$10,2,FALSE)-R870)</f>
        <v>0</v>
      </c>
      <c r="O870" s="7">
        <f t="shared" si="3"/>
        <v>0</v>
      </c>
      <c r="P870" s="7">
        <f t="shared" si="4"/>
        <v>0</v>
      </c>
      <c r="Q870" s="17">
        <f t="shared" si="5"/>
        <v>0</v>
      </c>
      <c r="R870" s="7">
        <f t="shared" si="6"/>
        <v>0</v>
      </c>
      <c r="S870" s="17"/>
      <c r="T870" s="7"/>
    </row>
    <row r="871" ht="12.75" customHeight="1">
      <c r="B871" s="12">
        <v>43695.0</v>
      </c>
      <c r="C871" s="13" t="s">
        <v>32</v>
      </c>
      <c r="D871" s="13" t="s">
        <v>36</v>
      </c>
      <c r="E871" s="13">
        <v>0.0</v>
      </c>
      <c r="F871" s="14">
        <v>0.0</v>
      </c>
      <c r="G871" s="49">
        <v>0.0</v>
      </c>
      <c r="H871" s="13">
        <v>0.0</v>
      </c>
      <c r="I871" s="13">
        <v>0.0</v>
      </c>
      <c r="J871" s="14">
        <v>0.0</v>
      </c>
      <c r="K871" s="14">
        <v>0.0</v>
      </c>
      <c r="L871" s="14">
        <f t="shared" si="1"/>
        <v>0</v>
      </c>
      <c r="M871" s="14">
        <f t="shared" si="2"/>
        <v>0</v>
      </c>
      <c r="N871" s="14">
        <f>MAX(0,M871*VLOOKUP(C871,'Таблица (Плотность нефти)'!$B$3:$C$10,2,FALSE)-R871)</f>
        <v>0</v>
      </c>
      <c r="O871" s="14">
        <f t="shared" si="3"/>
        <v>0</v>
      </c>
      <c r="P871" s="14">
        <f t="shared" si="4"/>
        <v>0</v>
      </c>
      <c r="Q871" s="23">
        <f t="shared" si="5"/>
        <v>0</v>
      </c>
      <c r="R871" s="14">
        <f t="shared" si="6"/>
        <v>0</v>
      </c>
      <c r="S871" s="23"/>
      <c r="T871" s="14"/>
    </row>
    <row r="872" ht="12.75" customHeight="1">
      <c r="B872" s="12">
        <v>43695.0</v>
      </c>
      <c r="C872" s="13" t="s">
        <v>32</v>
      </c>
      <c r="D872" s="19" t="s">
        <v>40</v>
      </c>
      <c r="E872" s="19">
        <v>24.0</v>
      </c>
      <c r="F872" s="15">
        <v>9.102947422695781</v>
      </c>
      <c r="G872" s="20">
        <v>27.682218877660723</v>
      </c>
      <c r="H872" s="19">
        <v>0.0</v>
      </c>
      <c r="I872" s="19">
        <v>0.0</v>
      </c>
      <c r="J872" s="15">
        <v>10.59683108093695</v>
      </c>
      <c r="K872" s="15">
        <v>5.271610805747679</v>
      </c>
      <c r="L872" s="15">
        <f t="shared" si="1"/>
        <v>9.102947423</v>
      </c>
      <c r="M872" s="15">
        <f t="shared" si="2"/>
        <v>6.583049593</v>
      </c>
      <c r="N872" s="15">
        <f>MAX(0,M872*VLOOKUP(C872,'Таблица (Плотность нефти)'!$B$3:$C$10,2,FALSE)-R872)</f>
        <v>4.996534641</v>
      </c>
      <c r="O872" s="15">
        <f t="shared" si="3"/>
        <v>7.516432471</v>
      </c>
      <c r="P872" s="15">
        <f t="shared" si="4"/>
        <v>57.25116723</v>
      </c>
      <c r="Q872" s="30">
        <f t="shared" si="5"/>
        <v>0</v>
      </c>
      <c r="R872" s="15">
        <f t="shared" si="6"/>
        <v>0</v>
      </c>
      <c r="S872" s="30"/>
      <c r="T872" s="15"/>
    </row>
    <row r="873" ht="12.75" customHeight="1">
      <c r="B873" s="12">
        <v>43695.0</v>
      </c>
      <c r="C873" s="13" t="s">
        <v>32</v>
      </c>
      <c r="D873" s="19" t="s">
        <v>42</v>
      </c>
      <c r="E873" s="19">
        <v>0.0</v>
      </c>
      <c r="F873" s="15">
        <v>0.0</v>
      </c>
      <c r="G873" s="20">
        <v>0.0</v>
      </c>
      <c r="H873" s="19">
        <v>0.0</v>
      </c>
      <c r="I873" s="19">
        <v>0.0</v>
      </c>
      <c r="J873" s="15">
        <v>0.0</v>
      </c>
      <c r="K873" s="15">
        <v>0.0</v>
      </c>
      <c r="L873" s="15">
        <f t="shared" si="1"/>
        <v>0</v>
      </c>
      <c r="M873" s="15">
        <f t="shared" si="2"/>
        <v>0</v>
      </c>
      <c r="N873" s="15">
        <f>MAX(0,M873*VLOOKUP(C873,'Таблица (Плотность нефти)'!$B$3:$C$10,2,FALSE)-R873)</f>
        <v>0</v>
      </c>
      <c r="O873" s="15">
        <f t="shared" si="3"/>
        <v>0</v>
      </c>
      <c r="P873" s="15">
        <f t="shared" si="4"/>
        <v>0</v>
      </c>
      <c r="Q873" s="30">
        <f t="shared" si="5"/>
        <v>0</v>
      </c>
      <c r="R873" s="15">
        <f t="shared" si="6"/>
        <v>0</v>
      </c>
      <c r="S873" s="30"/>
      <c r="T873" s="15"/>
    </row>
    <row r="874" ht="12.75" customHeight="1">
      <c r="B874" s="12">
        <v>43695.0</v>
      </c>
      <c r="C874" s="13" t="s">
        <v>32</v>
      </c>
      <c r="D874" s="19" t="s">
        <v>43</v>
      </c>
      <c r="E874" s="19">
        <v>24.0</v>
      </c>
      <c r="F874" s="15">
        <v>1.8378770530531787</v>
      </c>
      <c r="G874" s="20">
        <v>28.148785207482263</v>
      </c>
      <c r="H874" s="19">
        <v>0.0</v>
      </c>
      <c r="I874" s="19">
        <v>0.0</v>
      </c>
      <c r="J874" s="15">
        <v>2.034699154863494</v>
      </c>
      <c r="K874" s="15">
        <v>0.9938515995502581</v>
      </c>
      <c r="L874" s="15">
        <f t="shared" si="1"/>
        <v>1.837877053</v>
      </c>
      <c r="M874" s="15">
        <f t="shared" si="2"/>
        <v>1.320536989</v>
      </c>
      <c r="N874" s="15">
        <f>MAX(0,M874*VLOOKUP(C874,'Таблица (Плотность нефти)'!$B$3:$C$10,2,FALSE)-R874)</f>
        <v>1.002287575</v>
      </c>
      <c r="O874" s="15">
        <f t="shared" si="3"/>
        <v>1.519627639</v>
      </c>
      <c r="P874" s="15">
        <f t="shared" si="4"/>
        <v>11.55896015</v>
      </c>
      <c r="Q874" s="30">
        <f t="shared" si="5"/>
        <v>0</v>
      </c>
      <c r="R874" s="15">
        <f t="shared" si="6"/>
        <v>0</v>
      </c>
      <c r="S874" s="30"/>
      <c r="T874" s="15"/>
    </row>
    <row r="875" ht="12.75" customHeight="1">
      <c r="B875" s="12">
        <v>43695.0</v>
      </c>
      <c r="C875" s="13" t="s">
        <v>32</v>
      </c>
      <c r="D875" s="19" t="s">
        <v>44</v>
      </c>
      <c r="E875" s="19">
        <v>24.0</v>
      </c>
      <c r="F875" s="15">
        <v>2.4174955327318157</v>
      </c>
      <c r="G875" s="20">
        <v>29.081917867125334</v>
      </c>
      <c r="H875" s="19">
        <v>0.0</v>
      </c>
      <c r="I875" s="19">
        <v>0.0</v>
      </c>
      <c r="J875" s="15">
        <v>2.7007414829336467</v>
      </c>
      <c r="K875" s="15">
        <v>1.3144340622577921</v>
      </c>
      <c r="L875" s="15">
        <f t="shared" si="1"/>
        <v>2.417495533</v>
      </c>
      <c r="M875" s="15">
        <f t="shared" si="2"/>
        <v>1.714441467</v>
      </c>
      <c r="N875" s="15">
        <f>MAX(0,M875*VLOOKUP(C875,'Таблица (Плотность нефти)'!$B$3:$C$10,2,FALSE)-R875)</f>
        <v>1.301261074</v>
      </c>
      <c r="O875" s="15">
        <f t="shared" si="3"/>
        <v>2.004315139</v>
      </c>
      <c r="P875" s="15">
        <f t="shared" si="4"/>
        <v>15.20435465</v>
      </c>
      <c r="Q875" s="30">
        <f t="shared" si="5"/>
        <v>0</v>
      </c>
      <c r="R875" s="15">
        <f t="shared" si="6"/>
        <v>0</v>
      </c>
      <c r="S875" s="30"/>
      <c r="T875" s="15"/>
    </row>
    <row r="876" ht="12.75" customHeight="1">
      <c r="B876" s="12">
        <v>43695.0</v>
      </c>
      <c r="C876" s="13" t="s">
        <v>32</v>
      </c>
      <c r="D876" s="19" t="s">
        <v>45</v>
      </c>
      <c r="E876" s="19">
        <v>0.0</v>
      </c>
      <c r="F876" s="15">
        <v>0.0</v>
      </c>
      <c r="G876" s="20">
        <v>0.0</v>
      </c>
      <c r="H876" s="19">
        <v>0.0</v>
      </c>
      <c r="I876" s="19">
        <v>0.0</v>
      </c>
      <c r="J876" s="15">
        <v>0.0</v>
      </c>
      <c r="K876" s="15">
        <v>0.0</v>
      </c>
      <c r="L876" s="15">
        <f t="shared" si="1"/>
        <v>0</v>
      </c>
      <c r="M876" s="15">
        <f t="shared" si="2"/>
        <v>0</v>
      </c>
      <c r="N876" s="15">
        <f>MAX(0,M876*VLOOKUP(C876,'Таблица (Плотность нефти)'!$B$3:$C$10,2,FALSE)-R876)</f>
        <v>0</v>
      </c>
      <c r="O876" s="15">
        <f t="shared" si="3"/>
        <v>0</v>
      </c>
      <c r="P876" s="15">
        <f t="shared" si="4"/>
        <v>0</v>
      </c>
      <c r="Q876" s="30">
        <f t="shared" si="5"/>
        <v>0</v>
      </c>
      <c r="R876" s="15">
        <f t="shared" si="6"/>
        <v>0</v>
      </c>
      <c r="S876" s="30"/>
      <c r="T876" s="15"/>
    </row>
    <row r="877" ht="12.75" customHeight="1">
      <c r="B877" s="12">
        <v>43695.0</v>
      </c>
      <c r="C877" s="13" t="s">
        <v>32</v>
      </c>
      <c r="D877" s="19" t="s">
        <v>46</v>
      </c>
      <c r="E877" s="19">
        <v>0.0</v>
      </c>
      <c r="F877" s="15">
        <v>0.0</v>
      </c>
      <c r="G877" s="20">
        <v>0.0</v>
      </c>
      <c r="H877" s="19">
        <v>0.0</v>
      </c>
      <c r="I877" s="19">
        <v>0.0</v>
      </c>
      <c r="J877" s="15">
        <v>0.0</v>
      </c>
      <c r="K877" s="15">
        <v>0.0</v>
      </c>
      <c r="L877" s="15">
        <f t="shared" si="1"/>
        <v>0</v>
      </c>
      <c r="M877" s="15">
        <f t="shared" si="2"/>
        <v>0</v>
      </c>
      <c r="N877" s="15">
        <f>MAX(0,M877*VLOOKUP(C877,'Таблица (Плотность нефти)'!$B$3:$C$10,2,FALSE)-R877)</f>
        <v>0</v>
      </c>
      <c r="O877" s="15">
        <f t="shared" si="3"/>
        <v>0</v>
      </c>
      <c r="P877" s="15">
        <f t="shared" si="4"/>
        <v>0</v>
      </c>
      <c r="Q877" s="30">
        <f t="shared" si="5"/>
        <v>0</v>
      </c>
      <c r="R877" s="15">
        <f t="shared" si="6"/>
        <v>0</v>
      </c>
      <c r="S877" s="30"/>
      <c r="T877" s="15"/>
    </row>
    <row r="878" ht="12.75" customHeight="1">
      <c r="B878" s="12">
        <v>43695.0</v>
      </c>
      <c r="C878" s="19" t="s">
        <v>34</v>
      </c>
      <c r="D878" s="19" t="s">
        <v>47</v>
      </c>
      <c r="E878" s="19">
        <v>0.0</v>
      </c>
      <c r="F878" s="15">
        <v>0.0</v>
      </c>
      <c r="G878" s="20">
        <v>0.0</v>
      </c>
      <c r="H878" s="19">
        <v>0.0</v>
      </c>
      <c r="I878" s="19">
        <v>0.0</v>
      </c>
      <c r="J878" s="15">
        <v>0.0</v>
      </c>
      <c r="K878" s="15">
        <v>0.0</v>
      </c>
      <c r="L878" s="15">
        <f t="shared" si="1"/>
        <v>0</v>
      </c>
      <c r="M878" s="15">
        <f t="shared" si="2"/>
        <v>0</v>
      </c>
      <c r="N878" s="15">
        <f>MAX(0,M878*VLOOKUP(C878,'Таблица (Плотность нефти)'!$B$3:$C$10,2,FALSE)-R878)</f>
        <v>0</v>
      </c>
      <c r="O878" s="15">
        <f t="shared" si="3"/>
        <v>0</v>
      </c>
      <c r="P878" s="15">
        <f t="shared" si="4"/>
        <v>0</v>
      </c>
      <c r="Q878" s="15">
        <f t="shared" si="5"/>
        <v>0</v>
      </c>
      <c r="R878" s="15">
        <f t="shared" si="6"/>
        <v>0</v>
      </c>
      <c r="S878" s="15"/>
      <c r="T878" s="15"/>
    </row>
    <row r="879" ht="12.75" customHeight="1">
      <c r="B879" s="12">
        <v>43695.0</v>
      </c>
      <c r="C879" s="19" t="s">
        <v>35</v>
      </c>
      <c r="D879" s="19" t="s">
        <v>48</v>
      </c>
      <c r="E879" s="19">
        <v>24.0</v>
      </c>
      <c r="F879" s="15">
        <v>8.297813926714564</v>
      </c>
      <c r="G879" s="20">
        <v>40.29385543729017</v>
      </c>
      <c r="H879" s="19">
        <v>0.0</v>
      </c>
      <c r="I879" s="19">
        <v>0.0</v>
      </c>
      <c r="J879" s="15">
        <v>9.249822101489116</v>
      </c>
      <c r="K879" s="15">
        <v>6.035673339872731</v>
      </c>
      <c r="L879" s="15">
        <f t="shared" si="1"/>
        <v>8.297813927</v>
      </c>
      <c r="M879" s="15">
        <f t="shared" si="2"/>
        <v>4.954304779</v>
      </c>
      <c r="N879" s="15">
        <f>MAX(0,M879*VLOOKUP(C879,'Таблица (Плотность нефти)'!$B$3:$C$10,2,FALSE)-R879)</f>
        <v>3.983261042</v>
      </c>
      <c r="O879" s="15">
        <f t="shared" si="3"/>
        <v>7.32677019</v>
      </c>
      <c r="P879" s="15">
        <f t="shared" si="4"/>
        <v>52.18744113</v>
      </c>
      <c r="Q879" s="38">
        <f t="shared" si="5"/>
        <v>0</v>
      </c>
      <c r="R879" s="15">
        <f t="shared" si="6"/>
        <v>0</v>
      </c>
      <c r="S879" s="38"/>
      <c r="T879" s="15"/>
    </row>
    <row r="880" ht="12.75" customHeight="1">
      <c r="B880" s="12">
        <v>43695.0</v>
      </c>
      <c r="C880" s="19" t="s">
        <v>35</v>
      </c>
      <c r="D880" s="19" t="s">
        <v>49</v>
      </c>
      <c r="E880" s="19">
        <v>24.0</v>
      </c>
      <c r="F880" s="15">
        <v>7.333644434710699</v>
      </c>
      <c r="G880" s="20">
        <v>39.37998587765686</v>
      </c>
      <c r="H880" s="19">
        <v>0.0</v>
      </c>
      <c r="I880" s="19">
        <v>0.0</v>
      </c>
      <c r="J880" s="15">
        <v>7.942494796291573</v>
      </c>
      <c r="K880" s="15">
        <v>5.279965072274945</v>
      </c>
      <c r="L880" s="15">
        <f t="shared" si="1"/>
        <v>7.333644435</v>
      </c>
      <c r="M880" s="15">
        <f t="shared" si="2"/>
        <v>4.445656292</v>
      </c>
      <c r="N880" s="15">
        <f>MAX(0,M880*VLOOKUP(C880,'Таблица (Плотность нефти)'!$B$3:$C$10,2,FALSE)-R880)</f>
        <v>3.574307659</v>
      </c>
      <c r="O880" s="15">
        <f t="shared" si="3"/>
        <v>6.462295801</v>
      </c>
      <c r="P880" s="15">
        <f t="shared" si="4"/>
        <v>46.12348994</v>
      </c>
      <c r="Q880" s="15">
        <f t="shared" si="5"/>
        <v>0</v>
      </c>
      <c r="R880" s="15">
        <f t="shared" si="6"/>
        <v>0</v>
      </c>
      <c r="S880" s="15"/>
      <c r="T880" s="15"/>
    </row>
    <row r="881" ht="12.75" customHeight="1">
      <c r="B881" s="12">
        <v>43695.0</v>
      </c>
      <c r="C881" s="19" t="s">
        <v>35</v>
      </c>
      <c r="D881" s="19" t="s">
        <v>50</v>
      </c>
      <c r="E881" s="19">
        <v>24.0</v>
      </c>
      <c r="F881" s="15">
        <v>30.888921093775227</v>
      </c>
      <c r="G881" s="20">
        <v>39.07536269111243</v>
      </c>
      <c r="H881" s="19">
        <v>0.0</v>
      </c>
      <c r="I881" s="19">
        <v>0.0</v>
      </c>
      <c r="J881" s="15">
        <v>21.86143418171704</v>
      </c>
      <c r="K881" s="15">
        <v>14.424796219975049</v>
      </c>
      <c r="L881" s="15">
        <f t="shared" si="1"/>
        <v>30.88892109</v>
      </c>
      <c r="M881" s="15">
        <f t="shared" si="2"/>
        <v>18.81896315</v>
      </c>
      <c r="N881" s="15">
        <f>MAX(0,M881*VLOOKUP(C881,'Таблица (Плотность нефти)'!$B$3:$C$10,2,FALSE)-R881)</f>
        <v>15.13044637</v>
      </c>
      <c r="O881" s="15">
        <f t="shared" si="3"/>
        <v>27.20040432</v>
      </c>
      <c r="P881" s="15">
        <f t="shared" si="4"/>
        <v>194.2696914</v>
      </c>
      <c r="Q881" s="15">
        <f t="shared" si="5"/>
        <v>0</v>
      </c>
      <c r="R881" s="15">
        <f t="shared" si="6"/>
        <v>0</v>
      </c>
      <c r="S881" s="15"/>
      <c r="T881" s="15"/>
    </row>
    <row r="882" ht="12.75" customHeight="1">
      <c r="B882" s="12">
        <v>43695.0</v>
      </c>
      <c r="C882" s="19" t="s">
        <v>35</v>
      </c>
      <c r="D882" s="19" t="s">
        <v>51</v>
      </c>
      <c r="E882" s="19">
        <v>0.0</v>
      </c>
      <c r="F882" s="15">
        <v>0.0</v>
      </c>
      <c r="G882" s="20">
        <v>0.0</v>
      </c>
      <c r="H882" s="19">
        <v>0.0</v>
      </c>
      <c r="I882" s="19">
        <v>0.0</v>
      </c>
      <c r="J882" s="15">
        <v>0.0</v>
      </c>
      <c r="K882" s="15">
        <v>0.0</v>
      </c>
      <c r="L882" s="15">
        <f t="shared" si="1"/>
        <v>0</v>
      </c>
      <c r="M882" s="15">
        <f t="shared" si="2"/>
        <v>0</v>
      </c>
      <c r="N882" s="15">
        <f>MAX(0,M882*VLOOKUP(C882,'Таблица (Плотность нефти)'!$B$3:$C$10,2,FALSE)-R882)</f>
        <v>0</v>
      </c>
      <c r="O882" s="15">
        <f t="shared" si="3"/>
        <v>0</v>
      </c>
      <c r="P882" s="15">
        <f t="shared" si="4"/>
        <v>0</v>
      </c>
      <c r="Q882" s="15">
        <f t="shared" si="5"/>
        <v>0</v>
      </c>
      <c r="R882" s="15">
        <f t="shared" si="6"/>
        <v>0</v>
      </c>
      <c r="S882" s="15"/>
      <c r="T882" s="15"/>
    </row>
    <row r="883" ht="12.75" customHeight="1">
      <c r="B883" s="12">
        <v>43695.0</v>
      </c>
      <c r="C883" s="19" t="s">
        <v>35</v>
      </c>
      <c r="D883" s="19" t="s">
        <v>52</v>
      </c>
      <c r="E883" s="19">
        <v>0.0</v>
      </c>
      <c r="F883" s="15">
        <v>0.0</v>
      </c>
      <c r="G883" s="20">
        <v>0.0</v>
      </c>
      <c r="H883" s="19">
        <v>0.0</v>
      </c>
      <c r="I883" s="19">
        <v>0.0</v>
      </c>
      <c r="J883" s="15">
        <v>0.0</v>
      </c>
      <c r="K883" s="15">
        <v>0.0</v>
      </c>
      <c r="L883" s="15">
        <f t="shared" si="1"/>
        <v>0</v>
      </c>
      <c r="M883" s="15">
        <f t="shared" si="2"/>
        <v>0</v>
      </c>
      <c r="N883" s="15">
        <f>MAX(0,M883*VLOOKUP(C883,'Таблица (Плотность нефти)'!$B$3:$C$10,2,FALSE)-R883)</f>
        <v>0</v>
      </c>
      <c r="O883" s="15">
        <f t="shared" si="3"/>
        <v>0</v>
      </c>
      <c r="P883" s="15">
        <f t="shared" si="4"/>
        <v>0</v>
      </c>
      <c r="Q883" s="15">
        <f t="shared" si="5"/>
        <v>0</v>
      </c>
      <c r="R883" s="15">
        <f t="shared" si="6"/>
        <v>0</v>
      </c>
      <c r="S883" s="15"/>
      <c r="T883" s="15"/>
    </row>
    <row r="884" ht="12.75" customHeight="1">
      <c r="B884" s="12">
        <v>43695.0</v>
      </c>
      <c r="C884" s="19" t="s">
        <v>35</v>
      </c>
      <c r="D884" s="19" t="s">
        <v>53</v>
      </c>
      <c r="E884" s="19">
        <v>24.0</v>
      </c>
      <c r="F884" s="15">
        <v>17.11711513346375</v>
      </c>
      <c r="G884" s="20">
        <v>43.522861214661226</v>
      </c>
      <c r="H884" s="19">
        <v>0.0</v>
      </c>
      <c r="I884" s="19">
        <v>0.0</v>
      </c>
      <c r="J884" s="15">
        <v>16.425815526884865</v>
      </c>
      <c r="K884" s="15">
        <v>9.980297532068546</v>
      </c>
      <c r="L884" s="15">
        <f t="shared" si="1"/>
        <v>17.11711513</v>
      </c>
      <c r="M884" s="15">
        <f t="shared" si="2"/>
        <v>9.66725687</v>
      </c>
      <c r="N884" s="15">
        <f>MAX(0,M884*VLOOKUP(C884,'Таблица (Плотность нефти)'!$B$3:$C$10,2,FALSE)-R884)</f>
        <v>7.772474523</v>
      </c>
      <c r="O884" s="15">
        <f t="shared" si="3"/>
        <v>15.22233279</v>
      </c>
      <c r="P884" s="15">
        <f t="shared" si="4"/>
        <v>107.6546722</v>
      </c>
      <c r="Q884" s="15">
        <f t="shared" si="5"/>
        <v>0</v>
      </c>
      <c r="R884" s="15">
        <f t="shared" si="6"/>
        <v>0</v>
      </c>
      <c r="S884" s="15"/>
      <c r="T884" s="15"/>
    </row>
    <row r="885" ht="12.75" customHeight="1">
      <c r="B885" s="12">
        <v>43695.0</v>
      </c>
      <c r="C885" s="19" t="s">
        <v>35</v>
      </c>
      <c r="D885" s="19" t="s">
        <v>54</v>
      </c>
      <c r="E885" s="19">
        <v>0.0</v>
      </c>
      <c r="F885" s="15">
        <v>0.0</v>
      </c>
      <c r="G885" s="20">
        <v>0.0</v>
      </c>
      <c r="H885" s="19">
        <v>0.0</v>
      </c>
      <c r="I885" s="19">
        <v>0.0</v>
      </c>
      <c r="J885" s="15">
        <v>0.0</v>
      </c>
      <c r="K885" s="15">
        <v>0.0</v>
      </c>
      <c r="L885" s="15">
        <f t="shared" si="1"/>
        <v>0</v>
      </c>
      <c r="M885" s="15">
        <f t="shared" si="2"/>
        <v>0</v>
      </c>
      <c r="N885" s="15">
        <f>MAX(0,M885*VLOOKUP(C885,'Таблица (Плотность нефти)'!$B$3:$C$10,2,FALSE)-R885)</f>
        <v>0</v>
      </c>
      <c r="O885" s="15">
        <f t="shared" si="3"/>
        <v>0</v>
      </c>
      <c r="P885" s="15">
        <f t="shared" si="4"/>
        <v>0</v>
      </c>
      <c r="Q885" s="15">
        <f t="shared" si="5"/>
        <v>0</v>
      </c>
      <c r="R885" s="15">
        <f t="shared" si="6"/>
        <v>0</v>
      </c>
      <c r="S885" s="15"/>
      <c r="T885" s="15"/>
    </row>
    <row r="886" ht="12.75" customHeight="1">
      <c r="B886" s="12">
        <v>43695.0</v>
      </c>
      <c r="C886" s="19" t="s">
        <v>35</v>
      </c>
      <c r="D886" s="19" t="s">
        <v>55</v>
      </c>
      <c r="E886" s="19">
        <v>24.0</v>
      </c>
      <c r="F886" s="15">
        <v>11.062741366192808</v>
      </c>
      <c r="G886" s="20">
        <v>41.146800359614616</v>
      </c>
      <c r="H886" s="19">
        <v>0.0</v>
      </c>
      <c r="I886" s="19">
        <v>0.0</v>
      </c>
      <c r="J886" s="15">
        <v>10.424538571983168</v>
      </c>
      <c r="K886" s="15">
        <v>6.665201892206188</v>
      </c>
      <c r="L886" s="15">
        <f t="shared" si="1"/>
        <v>11.06274137</v>
      </c>
      <c r="M886" s="15">
        <f t="shared" si="2"/>
        <v>6.510777262</v>
      </c>
      <c r="N886" s="15">
        <f>MAX(0,M886*VLOOKUP(C886,'Таблица (Плотность нефти)'!$B$3:$C$10,2,FALSE)-R886)</f>
        <v>5.234664919</v>
      </c>
      <c r="O886" s="15">
        <f t="shared" si="3"/>
        <v>9.786629023</v>
      </c>
      <c r="P886" s="15">
        <f t="shared" si="4"/>
        <v>69.57689927</v>
      </c>
      <c r="Q886" s="15">
        <f t="shared" si="5"/>
        <v>0</v>
      </c>
      <c r="R886" s="15">
        <f t="shared" si="6"/>
        <v>0</v>
      </c>
      <c r="S886" s="15"/>
      <c r="T886" s="15"/>
    </row>
    <row r="887" ht="12.75" customHeight="1">
      <c r="B887" s="12">
        <v>43695.0</v>
      </c>
      <c r="C887" s="19" t="s">
        <v>35</v>
      </c>
      <c r="D887" s="19" t="s">
        <v>56</v>
      </c>
      <c r="E887" s="19">
        <v>24.0</v>
      </c>
      <c r="F887" s="15">
        <v>12.849434920351092</v>
      </c>
      <c r="G887" s="20">
        <v>40.78125253576127</v>
      </c>
      <c r="H887" s="19">
        <v>0.0</v>
      </c>
      <c r="I887" s="19">
        <v>0.0</v>
      </c>
      <c r="J887" s="15">
        <v>10.149026526278004</v>
      </c>
      <c r="K887" s="15">
        <v>6.486176228705273</v>
      </c>
      <c r="L887" s="15">
        <f t="shared" si="1"/>
        <v>12.84943492</v>
      </c>
      <c r="M887" s="15">
        <f t="shared" si="2"/>
        <v>7.609274416</v>
      </c>
      <c r="N887" s="15">
        <f>MAX(0,M887*VLOOKUP(C887,'Таблица (Плотность нефти)'!$B$3:$C$10,2,FALSE)-R887)</f>
        <v>6.117856631</v>
      </c>
      <c r="O887" s="15">
        <f t="shared" si="3"/>
        <v>11.35801713</v>
      </c>
      <c r="P887" s="15">
        <f t="shared" si="4"/>
        <v>80.81395104</v>
      </c>
      <c r="Q887" s="15">
        <f t="shared" si="5"/>
        <v>0</v>
      </c>
      <c r="R887" s="15">
        <f t="shared" si="6"/>
        <v>0</v>
      </c>
      <c r="S887" s="15"/>
      <c r="T887" s="15"/>
    </row>
    <row r="888" ht="12.75" customHeight="1">
      <c r="B888" s="12">
        <v>43695.0</v>
      </c>
      <c r="C888" s="19" t="s">
        <v>35</v>
      </c>
      <c r="D888" s="19" t="s">
        <v>57</v>
      </c>
      <c r="E888" s="19">
        <v>0.0</v>
      </c>
      <c r="F888" s="15">
        <v>0.0</v>
      </c>
      <c r="G888" s="20">
        <v>0.0</v>
      </c>
      <c r="H888" s="19">
        <v>0.0</v>
      </c>
      <c r="I888" s="19">
        <v>0.0</v>
      </c>
      <c r="J888" s="15">
        <v>0.0</v>
      </c>
      <c r="K888" s="15">
        <v>0.0</v>
      </c>
      <c r="L888" s="15">
        <f t="shared" si="1"/>
        <v>0</v>
      </c>
      <c r="M888" s="15">
        <f t="shared" si="2"/>
        <v>0</v>
      </c>
      <c r="N888" s="15">
        <f>MAX(0,M888*VLOOKUP(C888,'Таблица (Плотность нефти)'!$B$3:$C$10,2,FALSE)-R888)</f>
        <v>0</v>
      </c>
      <c r="O888" s="15">
        <f t="shared" si="3"/>
        <v>0</v>
      </c>
      <c r="P888" s="15">
        <f t="shared" si="4"/>
        <v>0</v>
      </c>
      <c r="Q888" s="15">
        <f t="shared" si="5"/>
        <v>0</v>
      </c>
      <c r="R888" s="15">
        <f t="shared" si="6"/>
        <v>0</v>
      </c>
      <c r="S888" s="15"/>
      <c r="T888" s="15"/>
    </row>
    <row r="889" ht="12.75" customHeight="1">
      <c r="B889" s="12">
        <v>43695.0</v>
      </c>
      <c r="C889" s="19" t="s">
        <v>37</v>
      </c>
      <c r="D889" s="19" t="s">
        <v>58</v>
      </c>
      <c r="E889" s="19">
        <v>0.0</v>
      </c>
      <c r="F889" s="15">
        <v>0.0</v>
      </c>
      <c r="G889" s="20">
        <v>0.0</v>
      </c>
      <c r="H889" s="19">
        <v>0.0</v>
      </c>
      <c r="I889" s="19">
        <v>0.0</v>
      </c>
      <c r="J889" s="15">
        <v>0.0</v>
      </c>
      <c r="K889" s="15">
        <v>0.0</v>
      </c>
      <c r="L889" s="15">
        <f t="shared" si="1"/>
        <v>0</v>
      </c>
      <c r="M889" s="15">
        <f t="shared" si="2"/>
        <v>0</v>
      </c>
      <c r="N889" s="15">
        <f>MAX(0,M889*VLOOKUP(C889,'Таблица (Плотность нефти)'!$B$3:$C$10,2,FALSE)-R889)</f>
        <v>0</v>
      </c>
      <c r="O889" s="15">
        <f t="shared" si="3"/>
        <v>0</v>
      </c>
      <c r="P889" s="15">
        <f t="shared" si="4"/>
        <v>0</v>
      </c>
      <c r="Q889" s="15">
        <f t="shared" si="5"/>
        <v>0</v>
      </c>
      <c r="R889" s="15">
        <f t="shared" si="6"/>
        <v>0</v>
      </c>
      <c r="S889" s="15"/>
      <c r="T889" s="15"/>
    </row>
    <row r="890" ht="12.75" customHeight="1">
      <c r="B890" s="12">
        <v>43695.0</v>
      </c>
      <c r="C890" s="19" t="s">
        <v>37</v>
      </c>
      <c r="D890" s="19" t="s">
        <v>59</v>
      </c>
      <c r="E890" s="19">
        <v>0.0</v>
      </c>
      <c r="F890" s="15">
        <v>0.0</v>
      </c>
      <c r="G890" s="20">
        <v>0.0</v>
      </c>
      <c r="H890" s="19">
        <v>0.0</v>
      </c>
      <c r="I890" s="19">
        <v>0.0</v>
      </c>
      <c r="J890" s="15">
        <v>0.0</v>
      </c>
      <c r="K890" s="15">
        <v>0.0</v>
      </c>
      <c r="L890" s="15">
        <f t="shared" si="1"/>
        <v>0</v>
      </c>
      <c r="M890" s="15">
        <f t="shared" si="2"/>
        <v>0</v>
      </c>
      <c r="N890" s="15">
        <f>MAX(0,M890*VLOOKUP(C890,'Таблица (Плотность нефти)'!$B$3:$C$10,2,FALSE)-R890)</f>
        <v>0</v>
      </c>
      <c r="O890" s="15">
        <f t="shared" si="3"/>
        <v>0</v>
      </c>
      <c r="P890" s="15">
        <f t="shared" si="4"/>
        <v>0</v>
      </c>
      <c r="Q890" s="15">
        <f t="shared" si="5"/>
        <v>0</v>
      </c>
      <c r="R890" s="15">
        <f t="shared" si="6"/>
        <v>0</v>
      </c>
      <c r="S890" s="15"/>
      <c r="T890" s="15"/>
    </row>
    <row r="891" ht="12.75" customHeight="1">
      <c r="B891" s="12">
        <v>43695.0</v>
      </c>
      <c r="C891" s="19" t="s">
        <v>37</v>
      </c>
      <c r="D891" s="19" t="s">
        <v>60</v>
      </c>
      <c r="E891" s="19">
        <v>0.0</v>
      </c>
      <c r="F891" s="15">
        <v>0.0</v>
      </c>
      <c r="G891" s="20">
        <v>0.0</v>
      </c>
      <c r="H891" s="19">
        <v>0.0</v>
      </c>
      <c r="I891" s="19">
        <v>0.0</v>
      </c>
      <c r="J891" s="15">
        <v>0.0</v>
      </c>
      <c r="K891" s="15">
        <v>0.0</v>
      </c>
      <c r="L891" s="15">
        <f t="shared" si="1"/>
        <v>0</v>
      </c>
      <c r="M891" s="15">
        <f t="shared" si="2"/>
        <v>0</v>
      </c>
      <c r="N891" s="15">
        <f>MAX(0,M891*VLOOKUP(C891,'Таблица (Плотность нефти)'!$B$3:$C$10,2,FALSE)-R891)</f>
        <v>0</v>
      </c>
      <c r="O891" s="15">
        <f t="shared" si="3"/>
        <v>0</v>
      </c>
      <c r="P891" s="15">
        <f t="shared" si="4"/>
        <v>0</v>
      </c>
      <c r="Q891" s="15">
        <f t="shared" si="5"/>
        <v>0</v>
      </c>
      <c r="R891" s="15">
        <f t="shared" si="6"/>
        <v>0</v>
      </c>
      <c r="S891" s="15"/>
      <c r="T891" s="15"/>
    </row>
    <row r="892" ht="12.75" customHeight="1">
      <c r="B892" s="12">
        <v>43695.0</v>
      </c>
      <c r="C892" s="19" t="s">
        <v>37</v>
      </c>
      <c r="D892" s="19" t="s">
        <v>61</v>
      </c>
      <c r="E892" s="19">
        <v>0.0</v>
      </c>
      <c r="F892" s="15">
        <v>0.0</v>
      </c>
      <c r="G892" s="20">
        <v>0.0</v>
      </c>
      <c r="H892" s="19">
        <v>0.0</v>
      </c>
      <c r="I892" s="19">
        <v>0.0</v>
      </c>
      <c r="J892" s="15">
        <v>0.0</v>
      </c>
      <c r="K892" s="15">
        <v>0.0</v>
      </c>
      <c r="L892" s="15">
        <f t="shared" si="1"/>
        <v>0</v>
      </c>
      <c r="M892" s="15">
        <f t="shared" si="2"/>
        <v>0</v>
      </c>
      <c r="N892" s="15">
        <f>MAX(0,M892*VLOOKUP(C892,'Таблица (Плотность нефти)'!$B$3:$C$10,2,FALSE)-R892)</f>
        <v>0</v>
      </c>
      <c r="O892" s="15">
        <f t="shared" si="3"/>
        <v>0</v>
      </c>
      <c r="P892" s="15">
        <f t="shared" si="4"/>
        <v>0</v>
      </c>
      <c r="Q892" s="15">
        <f t="shared" si="5"/>
        <v>0</v>
      </c>
      <c r="R892" s="15">
        <f t="shared" si="6"/>
        <v>0</v>
      </c>
      <c r="S892" s="15"/>
      <c r="T892" s="15"/>
    </row>
    <row r="893" ht="12.75" customHeight="1">
      <c r="B893" s="12">
        <v>43695.0</v>
      </c>
      <c r="C893" s="19" t="s">
        <v>38</v>
      </c>
      <c r="D893" s="19" t="s">
        <v>62</v>
      </c>
      <c r="E893" s="19">
        <v>0.0</v>
      </c>
      <c r="F893" s="15">
        <v>0.0</v>
      </c>
      <c r="G893" s="20">
        <v>0.0</v>
      </c>
      <c r="H893" s="19">
        <v>0.0</v>
      </c>
      <c r="I893" s="19">
        <v>0.0</v>
      </c>
      <c r="J893" s="15">
        <v>0.0</v>
      </c>
      <c r="K893" s="15">
        <v>0.0</v>
      </c>
      <c r="L893" s="15">
        <f t="shared" si="1"/>
        <v>0</v>
      </c>
      <c r="M893" s="15">
        <f t="shared" si="2"/>
        <v>0</v>
      </c>
      <c r="N893" s="15">
        <f>MAX(0,M893*VLOOKUP(C893,'Таблица (Плотность нефти)'!$B$3:$C$10,2,FALSE)-R893)</f>
        <v>0</v>
      </c>
      <c r="O893" s="15">
        <f t="shared" si="3"/>
        <v>0</v>
      </c>
      <c r="P893" s="15">
        <f t="shared" si="4"/>
        <v>0</v>
      </c>
      <c r="Q893" s="15">
        <f t="shared" si="5"/>
        <v>0</v>
      </c>
      <c r="R893" s="15">
        <f t="shared" si="6"/>
        <v>0</v>
      </c>
      <c r="S893" s="15"/>
      <c r="T893" s="15"/>
    </row>
    <row r="894" ht="12.75" customHeight="1">
      <c r="B894" s="12">
        <v>43695.0</v>
      </c>
      <c r="C894" s="19" t="s">
        <v>38</v>
      </c>
      <c r="D894" s="19" t="s">
        <v>63</v>
      </c>
      <c r="E894" s="19">
        <v>0.0</v>
      </c>
      <c r="F894" s="15">
        <v>0.0</v>
      </c>
      <c r="G894" s="20">
        <v>0.0</v>
      </c>
      <c r="H894" s="19">
        <v>0.0</v>
      </c>
      <c r="I894" s="19">
        <v>0.0</v>
      </c>
      <c r="J894" s="15">
        <v>0.0</v>
      </c>
      <c r="K894" s="15">
        <v>0.0</v>
      </c>
      <c r="L894" s="15">
        <f t="shared" si="1"/>
        <v>0</v>
      </c>
      <c r="M894" s="15">
        <f t="shared" si="2"/>
        <v>0</v>
      </c>
      <c r="N894" s="15">
        <f>MAX(0,M894*VLOOKUP(C894,'Таблица (Плотность нефти)'!$B$3:$C$10,2,FALSE)-R894)</f>
        <v>0</v>
      </c>
      <c r="O894" s="15">
        <f t="shared" si="3"/>
        <v>0</v>
      </c>
      <c r="P894" s="15">
        <f t="shared" si="4"/>
        <v>0</v>
      </c>
      <c r="Q894" s="15">
        <f t="shared" si="5"/>
        <v>0</v>
      </c>
      <c r="R894" s="15">
        <f t="shared" si="6"/>
        <v>0</v>
      </c>
      <c r="S894" s="15"/>
      <c r="T894" s="15"/>
    </row>
    <row r="895" ht="12.75" customHeight="1">
      <c r="B895" s="12">
        <v>43695.0</v>
      </c>
      <c r="C895" s="19" t="s">
        <v>38</v>
      </c>
      <c r="D895" s="19" t="s">
        <v>64</v>
      </c>
      <c r="E895" s="19">
        <v>0.0</v>
      </c>
      <c r="F895" s="15">
        <v>0.0</v>
      </c>
      <c r="G895" s="20">
        <v>0.0</v>
      </c>
      <c r="H895" s="19">
        <v>0.0</v>
      </c>
      <c r="I895" s="19">
        <v>0.0</v>
      </c>
      <c r="J895" s="15">
        <v>0.0</v>
      </c>
      <c r="K895" s="15">
        <v>0.0</v>
      </c>
      <c r="L895" s="15">
        <f t="shared" si="1"/>
        <v>0</v>
      </c>
      <c r="M895" s="15">
        <f t="shared" si="2"/>
        <v>0</v>
      </c>
      <c r="N895" s="15">
        <f>MAX(0,M895*VLOOKUP(C895,'Таблица (Плотность нефти)'!$B$3:$C$10,2,FALSE)-R895)</f>
        <v>0</v>
      </c>
      <c r="O895" s="15">
        <f t="shared" si="3"/>
        <v>0</v>
      </c>
      <c r="P895" s="15">
        <f t="shared" si="4"/>
        <v>0</v>
      </c>
      <c r="Q895" s="15">
        <f t="shared" si="5"/>
        <v>0</v>
      </c>
      <c r="R895" s="15">
        <f t="shared" si="6"/>
        <v>0</v>
      </c>
      <c r="S895" s="15"/>
      <c r="T895" s="15"/>
    </row>
    <row r="896" ht="12.75" customHeight="1">
      <c r="B896" s="12">
        <v>43695.0</v>
      </c>
      <c r="C896" s="19" t="s">
        <v>39</v>
      </c>
      <c r="D896" s="19" t="s">
        <v>65</v>
      </c>
      <c r="E896" s="19">
        <v>0.0</v>
      </c>
      <c r="F896" s="15">
        <v>0.0</v>
      </c>
      <c r="G896" s="20">
        <v>0.0</v>
      </c>
      <c r="H896" s="19">
        <v>0.0</v>
      </c>
      <c r="I896" s="19">
        <v>0.0</v>
      </c>
      <c r="J896" s="15">
        <v>0.0</v>
      </c>
      <c r="K896" s="15">
        <v>0.0</v>
      </c>
      <c r="L896" s="15">
        <f t="shared" si="1"/>
        <v>0</v>
      </c>
      <c r="M896" s="15">
        <f t="shared" si="2"/>
        <v>0</v>
      </c>
      <c r="N896" s="15">
        <f>MAX(0,M896*VLOOKUP(C896,'Таблица (Плотность нефти)'!$B$3:$C$10,2,FALSE)-R896)</f>
        <v>0</v>
      </c>
      <c r="O896" s="15">
        <f t="shared" si="3"/>
        <v>0</v>
      </c>
      <c r="P896" s="15">
        <f t="shared" si="4"/>
        <v>0</v>
      </c>
      <c r="Q896" s="15">
        <f t="shared" si="5"/>
        <v>0</v>
      </c>
      <c r="R896" s="15">
        <f t="shared" si="6"/>
        <v>0</v>
      </c>
      <c r="S896" s="15"/>
      <c r="T896" s="15"/>
    </row>
    <row r="897" ht="12.75" customHeight="1">
      <c r="B897" s="12">
        <v>43695.0</v>
      </c>
      <c r="C897" s="19" t="s">
        <v>39</v>
      </c>
      <c r="D897" s="19" t="s">
        <v>66</v>
      </c>
      <c r="E897" s="19">
        <v>10.0</v>
      </c>
      <c r="F897" s="15">
        <v>6.972309334734725</v>
      </c>
      <c r="G897" s="20">
        <v>5.914895389782255</v>
      </c>
      <c r="H897" s="19">
        <v>0.0</v>
      </c>
      <c r="I897" s="19">
        <v>0.0</v>
      </c>
      <c r="J897" s="15">
        <v>11.90507773207454</v>
      </c>
      <c r="K897" s="15">
        <v>11.085656949554489</v>
      </c>
      <c r="L897" s="15">
        <f t="shared" si="1"/>
        <v>16.7335424</v>
      </c>
      <c r="M897" s="15">
        <f t="shared" si="2"/>
        <v>15.74377088</v>
      </c>
      <c r="N897" s="15">
        <f>MAX(0,M897*VLOOKUP(C897,'Таблица (Плотность нефти)'!$B$3:$C$10,2,FALSE)-R897)</f>
        <v>12.65799178</v>
      </c>
      <c r="O897" s="15">
        <f t="shared" si="3"/>
        <v>13.64776331</v>
      </c>
      <c r="P897" s="15">
        <f t="shared" si="4"/>
        <v>105.2422682</v>
      </c>
      <c r="Q897" s="15">
        <f t="shared" si="5"/>
        <v>0</v>
      </c>
      <c r="R897" s="15">
        <f t="shared" si="6"/>
        <v>0</v>
      </c>
      <c r="S897" s="15"/>
      <c r="T897" s="15"/>
    </row>
    <row r="898" ht="12.75" customHeight="1">
      <c r="B898" s="12">
        <v>43695.0</v>
      </c>
      <c r="C898" s="19" t="s">
        <v>39</v>
      </c>
      <c r="D898" s="19" t="s">
        <v>67</v>
      </c>
      <c r="E898" s="19">
        <v>12.0</v>
      </c>
      <c r="F898" s="15">
        <v>5.7384105953698175</v>
      </c>
      <c r="G898" s="20">
        <v>5.720303653256475</v>
      </c>
      <c r="H898" s="19">
        <v>0.0</v>
      </c>
      <c r="I898" s="19">
        <v>0.0</v>
      </c>
      <c r="J898" s="15">
        <v>7.632130504046592</v>
      </c>
      <c r="K898" s="15">
        <v>7.136218784698468</v>
      </c>
      <c r="L898" s="15">
        <f t="shared" si="1"/>
        <v>11.47682119</v>
      </c>
      <c r="M898" s="15">
        <f t="shared" si="2"/>
        <v>10.82031217</v>
      </c>
      <c r="N898" s="15">
        <f>MAX(0,M898*VLOOKUP(C898,'Таблица (Плотность нефти)'!$B$3:$C$10,2,FALSE)-R898)</f>
        <v>8.699530984</v>
      </c>
      <c r="O898" s="15">
        <f t="shared" si="3"/>
        <v>9.356040006</v>
      </c>
      <c r="P898" s="15">
        <f t="shared" si="4"/>
        <v>72.18117151</v>
      </c>
      <c r="Q898" s="15">
        <f t="shared" si="5"/>
        <v>0</v>
      </c>
      <c r="R898" s="15">
        <f t="shared" si="6"/>
        <v>0</v>
      </c>
      <c r="S898" s="15"/>
      <c r="T898" s="15"/>
    </row>
    <row r="899" ht="12.75" customHeight="1">
      <c r="B899" s="12">
        <v>43695.0</v>
      </c>
      <c r="C899" s="19" t="s">
        <v>39</v>
      </c>
      <c r="D899" s="19" t="s">
        <v>68</v>
      </c>
      <c r="E899" s="19">
        <v>12.0</v>
      </c>
      <c r="F899" s="15">
        <v>13.653595776042904</v>
      </c>
      <c r="G899" s="20">
        <v>5.039232575416218</v>
      </c>
      <c r="H899" s="19">
        <v>0.0</v>
      </c>
      <c r="I899" s="19">
        <v>0.0</v>
      </c>
      <c r="J899" s="15">
        <v>25.63594713024414</v>
      </c>
      <c r="K899" s="15">
        <v>24.139851110349937</v>
      </c>
      <c r="L899" s="15">
        <f t="shared" si="1"/>
        <v>27.30719155</v>
      </c>
      <c r="M899" s="15">
        <f t="shared" si="2"/>
        <v>25.93111866</v>
      </c>
      <c r="N899" s="15">
        <f>MAX(0,M899*VLOOKUP(C899,'Таблица (Плотность нефти)'!$B$3:$C$10,2,FALSE)-R899)</f>
        <v>20.8486194</v>
      </c>
      <c r="O899" s="15">
        <f t="shared" si="3"/>
        <v>22.22469229</v>
      </c>
      <c r="P899" s="15">
        <f t="shared" si="4"/>
        <v>171.7431198</v>
      </c>
      <c r="Q899" s="15">
        <f t="shared" si="5"/>
        <v>0</v>
      </c>
      <c r="R899" s="15">
        <f t="shared" si="6"/>
        <v>0</v>
      </c>
      <c r="S899" s="15"/>
      <c r="T899" s="15"/>
    </row>
    <row r="900" ht="12.75" customHeight="1">
      <c r="B900" s="12">
        <v>43695.0</v>
      </c>
      <c r="C900" s="19" t="s">
        <v>39</v>
      </c>
      <c r="D900" s="19" t="s">
        <v>69</v>
      </c>
      <c r="E900" s="19">
        <v>14.0</v>
      </c>
      <c r="F900" s="15">
        <v>9.849614081880183</v>
      </c>
      <c r="G900" s="20">
        <v>3.093315210158361</v>
      </c>
      <c r="H900" s="19">
        <v>0.0</v>
      </c>
      <c r="I900" s="19">
        <v>0.0</v>
      </c>
      <c r="J900" s="15">
        <v>13.008009987821076</v>
      </c>
      <c r="K900" s="15">
        <v>12.578976333505567</v>
      </c>
      <c r="L900" s="15">
        <f t="shared" si="1"/>
        <v>16.88505271</v>
      </c>
      <c r="M900" s="15">
        <f t="shared" si="2"/>
        <v>16.36274481</v>
      </c>
      <c r="N900" s="15">
        <f>MAX(0,M900*VLOOKUP(C900,'Таблица (Плотность нефти)'!$B$3:$C$10,2,FALSE)-R900)</f>
        <v>13.15564683</v>
      </c>
      <c r="O900" s="15">
        <f t="shared" si="3"/>
        <v>13.67795473</v>
      </c>
      <c r="P900" s="15">
        <f t="shared" si="4"/>
        <v>106.195162</v>
      </c>
      <c r="Q900" s="15">
        <f t="shared" si="5"/>
        <v>0</v>
      </c>
      <c r="R900" s="15">
        <f t="shared" si="6"/>
        <v>0</v>
      </c>
      <c r="S900" s="15"/>
      <c r="T900" s="15"/>
    </row>
    <row r="901" ht="12.75" customHeight="1">
      <c r="B901" s="12">
        <v>43695.0</v>
      </c>
      <c r="C901" s="19" t="s">
        <v>39</v>
      </c>
      <c r="D901" s="19" t="s">
        <v>70</v>
      </c>
      <c r="E901" s="19">
        <v>0.0</v>
      </c>
      <c r="F901" s="15">
        <v>0.0</v>
      </c>
      <c r="G901" s="20">
        <v>0.0</v>
      </c>
      <c r="H901" s="19">
        <v>0.0</v>
      </c>
      <c r="I901" s="19">
        <v>0.0</v>
      </c>
      <c r="J901" s="15">
        <v>0.0</v>
      </c>
      <c r="K901" s="15">
        <v>0.0</v>
      </c>
      <c r="L901" s="15">
        <f t="shared" si="1"/>
        <v>0</v>
      </c>
      <c r="M901" s="15">
        <f t="shared" si="2"/>
        <v>0</v>
      </c>
      <c r="N901" s="15">
        <f>MAX(0,M901*VLOOKUP(C901,'Таблица (Плотность нефти)'!$B$3:$C$10,2,FALSE)-R901)</f>
        <v>0</v>
      </c>
      <c r="O901" s="15">
        <f t="shared" si="3"/>
        <v>0</v>
      </c>
      <c r="P901" s="15">
        <f t="shared" si="4"/>
        <v>0</v>
      </c>
      <c r="Q901" s="15">
        <f t="shared" si="5"/>
        <v>0</v>
      </c>
      <c r="R901" s="15">
        <f t="shared" si="6"/>
        <v>0</v>
      </c>
      <c r="S901" s="15"/>
      <c r="T901" s="15"/>
    </row>
    <row r="902" ht="12.75" customHeight="1">
      <c r="B902" s="12">
        <v>43695.0</v>
      </c>
      <c r="C902" s="19" t="s">
        <v>39</v>
      </c>
      <c r="D902" s="19" t="s">
        <v>71</v>
      </c>
      <c r="E902" s="19">
        <v>10.0</v>
      </c>
      <c r="F902" s="15">
        <v>4.778721837703054</v>
      </c>
      <c r="G902" s="20">
        <v>3.8716821562615085</v>
      </c>
      <c r="H902" s="19">
        <v>0.0</v>
      </c>
      <c r="I902" s="19">
        <v>0.0</v>
      </c>
      <c r="J902" s="15">
        <v>9.97147857457258</v>
      </c>
      <c r="K902" s="15">
        <v>9.53960891166075</v>
      </c>
      <c r="L902" s="15">
        <f t="shared" si="1"/>
        <v>11.46893241</v>
      </c>
      <c r="M902" s="15">
        <f t="shared" si="2"/>
        <v>11.0248918</v>
      </c>
      <c r="N902" s="15">
        <f>MAX(0,M902*VLOOKUP(C902,'Таблица (Плотность нефти)'!$B$3:$C$10,2,FALSE)-R902)</f>
        <v>8.864013008</v>
      </c>
      <c r="O902" s="15">
        <f t="shared" si="3"/>
        <v>9.308053618</v>
      </c>
      <c r="P902" s="15">
        <f t="shared" si="4"/>
        <v>72.13155661</v>
      </c>
      <c r="Q902" s="15">
        <f t="shared" si="5"/>
        <v>0</v>
      </c>
      <c r="R902" s="15">
        <f t="shared" si="6"/>
        <v>0</v>
      </c>
      <c r="S902" s="15"/>
      <c r="T902" s="15"/>
    </row>
    <row r="903" ht="12.75" customHeight="1">
      <c r="B903" s="12">
        <v>43695.0</v>
      </c>
      <c r="C903" s="19" t="s">
        <v>39</v>
      </c>
      <c r="D903" s="19" t="s">
        <v>72</v>
      </c>
      <c r="E903" s="19">
        <v>0.0</v>
      </c>
      <c r="F903" s="15">
        <v>0.0</v>
      </c>
      <c r="G903" s="20">
        <v>0.0</v>
      </c>
      <c r="H903" s="19">
        <v>0.0</v>
      </c>
      <c r="I903" s="19">
        <v>0.0</v>
      </c>
      <c r="J903" s="15">
        <v>0.0</v>
      </c>
      <c r="K903" s="15">
        <v>0.0</v>
      </c>
      <c r="L903" s="15">
        <f t="shared" si="1"/>
        <v>0</v>
      </c>
      <c r="M903" s="15">
        <f t="shared" si="2"/>
        <v>0</v>
      </c>
      <c r="N903" s="15">
        <f>MAX(0,M903*VLOOKUP(C903,'Таблица (Плотность нефти)'!$B$3:$C$10,2,FALSE)-R903)</f>
        <v>0</v>
      </c>
      <c r="O903" s="15">
        <f t="shared" si="3"/>
        <v>0</v>
      </c>
      <c r="P903" s="15">
        <f t="shared" si="4"/>
        <v>0</v>
      </c>
      <c r="Q903" s="15">
        <f t="shared" si="5"/>
        <v>0</v>
      </c>
      <c r="R903" s="15">
        <f t="shared" si="6"/>
        <v>0</v>
      </c>
      <c r="S903" s="15"/>
      <c r="T903" s="15"/>
    </row>
    <row r="904" ht="12.75" customHeight="1">
      <c r="B904" s="12">
        <v>43695.0</v>
      </c>
      <c r="C904" s="19" t="s">
        <v>39</v>
      </c>
      <c r="D904" s="19" t="s">
        <v>73</v>
      </c>
      <c r="E904" s="19">
        <v>0.0</v>
      </c>
      <c r="F904" s="15">
        <v>0.0</v>
      </c>
      <c r="G904" s="20">
        <v>0.0</v>
      </c>
      <c r="H904" s="19">
        <v>0.0</v>
      </c>
      <c r="I904" s="19">
        <v>0.0</v>
      </c>
      <c r="J904" s="15">
        <v>0.0</v>
      </c>
      <c r="K904" s="15">
        <v>0.0</v>
      </c>
      <c r="L904" s="15">
        <f t="shared" si="1"/>
        <v>0</v>
      </c>
      <c r="M904" s="15">
        <f t="shared" si="2"/>
        <v>0</v>
      </c>
      <c r="N904" s="15">
        <f>MAX(0,M904*VLOOKUP(C904,'Таблица (Плотность нефти)'!$B$3:$C$10,2,FALSE)-R904)</f>
        <v>0</v>
      </c>
      <c r="O904" s="15">
        <f t="shared" si="3"/>
        <v>0</v>
      </c>
      <c r="P904" s="15">
        <f t="shared" si="4"/>
        <v>0</v>
      </c>
      <c r="Q904" s="15">
        <f t="shared" si="5"/>
        <v>0</v>
      </c>
      <c r="R904" s="15">
        <f t="shared" si="6"/>
        <v>0</v>
      </c>
      <c r="S904" s="15"/>
      <c r="T904" s="15"/>
    </row>
    <row r="905" ht="12.75" customHeight="1">
      <c r="B905" s="12">
        <v>43695.0</v>
      </c>
      <c r="C905" s="19" t="s">
        <v>39</v>
      </c>
      <c r="D905" s="19" t="s">
        <v>74</v>
      </c>
      <c r="E905" s="19">
        <v>0.0</v>
      </c>
      <c r="F905" s="15">
        <v>0.0</v>
      </c>
      <c r="G905" s="20">
        <v>0.0</v>
      </c>
      <c r="H905" s="19">
        <v>0.0</v>
      </c>
      <c r="I905" s="19">
        <v>0.0</v>
      </c>
      <c r="J905" s="15">
        <v>0.2891999682749105</v>
      </c>
      <c r="K905" s="15">
        <v>0.2741245833399486</v>
      </c>
      <c r="L905" s="15">
        <f t="shared" si="1"/>
        <v>0</v>
      </c>
      <c r="M905" s="15">
        <f t="shared" si="2"/>
        <v>0</v>
      </c>
      <c r="N905" s="15">
        <f>MAX(0,M905*VLOOKUP(C905,'Таблица (Плотность нефти)'!$B$3:$C$10,2,FALSE)-R905)</f>
        <v>0</v>
      </c>
      <c r="O905" s="15">
        <f t="shared" si="3"/>
        <v>0</v>
      </c>
      <c r="P905" s="15">
        <f t="shared" si="4"/>
        <v>0</v>
      </c>
      <c r="Q905" s="15">
        <f t="shared" si="5"/>
        <v>0</v>
      </c>
      <c r="R905" s="15">
        <f t="shared" si="6"/>
        <v>0</v>
      </c>
      <c r="S905" s="15"/>
      <c r="T905" s="15"/>
    </row>
    <row r="906" ht="12.75" customHeight="1">
      <c r="B906" s="12">
        <v>43695.0</v>
      </c>
      <c r="C906" s="19" t="s">
        <v>39</v>
      </c>
      <c r="D906" s="19" t="s">
        <v>75</v>
      </c>
      <c r="E906" s="19">
        <v>0.0</v>
      </c>
      <c r="F906" s="15">
        <v>0.0</v>
      </c>
      <c r="G906" s="20">
        <v>0.0</v>
      </c>
      <c r="H906" s="19">
        <v>0.0</v>
      </c>
      <c r="I906" s="19">
        <v>0.0</v>
      </c>
      <c r="J906" s="15">
        <v>0.0</v>
      </c>
      <c r="K906" s="15">
        <v>0.0</v>
      </c>
      <c r="L906" s="15">
        <f t="shared" si="1"/>
        <v>0</v>
      </c>
      <c r="M906" s="15">
        <f t="shared" si="2"/>
        <v>0</v>
      </c>
      <c r="N906" s="15">
        <f>MAX(0,M906*VLOOKUP(C906,'Таблица (Плотность нефти)'!$B$3:$C$10,2,FALSE)-R906)</f>
        <v>0</v>
      </c>
      <c r="O906" s="15">
        <f t="shared" si="3"/>
        <v>0</v>
      </c>
      <c r="P906" s="15">
        <f t="shared" si="4"/>
        <v>0</v>
      </c>
      <c r="Q906" s="15">
        <f t="shared" si="5"/>
        <v>0</v>
      </c>
      <c r="R906" s="15">
        <f t="shared" si="6"/>
        <v>0</v>
      </c>
      <c r="S906" s="15"/>
      <c r="T906" s="15"/>
    </row>
    <row r="907" ht="12.75" customHeight="1">
      <c r="B907" s="12">
        <v>43695.0</v>
      </c>
      <c r="C907" s="19" t="s">
        <v>39</v>
      </c>
      <c r="D907" s="19" t="s">
        <v>76</v>
      </c>
      <c r="E907" s="19">
        <v>0.0</v>
      </c>
      <c r="F907" s="15">
        <v>0.0</v>
      </c>
      <c r="G907" s="20">
        <v>0.0</v>
      </c>
      <c r="H907" s="19">
        <v>0.0</v>
      </c>
      <c r="I907" s="19">
        <v>0.0</v>
      </c>
      <c r="J907" s="15">
        <v>0.0</v>
      </c>
      <c r="K907" s="15">
        <v>0.0</v>
      </c>
      <c r="L907" s="15">
        <f t="shared" si="1"/>
        <v>0</v>
      </c>
      <c r="M907" s="15">
        <f t="shared" si="2"/>
        <v>0</v>
      </c>
      <c r="N907" s="15">
        <f>MAX(0,M907*VLOOKUP(C907,'Таблица (Плотность нефти)'!$B$3:$C$10,2,FALSE)-R907)</f>
        <v>0</v>
      </c>
      <c r="O907" s="15">
        <f t="shared" si="3"/>
        <v>0</v>
      </c>
      <c r="P907" s="15">
        <f t="shared" si="4"/>
        <v>0</v>
      </c>
      <c r="Q907" s="15">
        <f t="shared" si="5"/>
        <v>0</v>
      </c>
      <c r="R907" s="15">
        <f t="shared" si="6"/>
        <v>0</v>
      </c>
      <c r="S907" s="15"/>
      <c r="T907" s="15"/>
    </row>
    <row r="908" ht="12.75" customHeight="1">
      <c r="B908" s="12">
        <v>43695.0</v>
      </c>
      <c r="C908" s="19" t="s">
        <v>39</v>
      </c>
      <c r="D908" s="19" t="s">
        <v>77</v>
      </c>
      <c r="E908" s="19">
        <v>0.0</v>
      </c>
      <c r="F908" s="15">
        <v>0.0</v>
      </c>
      <c r="G908" s="20">
        <v>0.0</v>
      </c>
      <c r="H908" s="19">
        <v>0.0</v>
      </c>
      <c r="I908" s="19">
        <v>0.0</v>
      </c>
      <c r="J908" s="15">
        <v>0.0</v>
      </c>
      <c r="K908" s="15">
        <v>0.0</v>
      </c>
      <c r="L908" s="15">
        <f t="shared" si="1"/>
        <v>0</v>
      </c>
      <c r="M908" s="15">
        <f t="shared" si="2"/>
        <v>0</v>
      </c>
      <c r="N908" s="15">
        <f>MAX(0,M908*VLOOKUP(C908,'Таблица (Плотность нефти)'!$B$3:$C$10,2,FALSE)-R908)</f>
        <v>0</v>
      </c>
      <c r="O908" s="15">
        <f t="shared" si="3"/>
        <v>0</v>
      </c>
      <c r="P908" s="15">
        <f t="shared" si="4"/>
        <v>0</v>
      </c>
      <c r="Q908" s="15">
        <f t="shared" si="5"/>
        <v>0</v>
      </c>
      <c r="R908" s="15">
        <f t="shared" si="6"/>
        <v>0</v>
      </c>
      <c r="S908" s="15"/>
      <c r="T908" s="15"/>
    </row>
    <row r="909" ht="12.75" customHeight="1">
      <c r="B909" s="12">
        <v>43695.0</v>
      </c>
      <c r="C909" s="19" t="s">
        <v>39</v>
      </c>
      <c r="D909" s="19" t="s">
        <v>78</v>
      </c>
      <c r="E909" s="19">
        <v>0.0</v>
      </c>
      <c r="F909" s="15">
        <v>0.0</v>
      </c>
      <c r="G909" s="20">
        <v>0.0</v>
      </c>
      <c r="H909" s="19">
        <v>0.0</v>
      </c>
      <c r="I909" s="19">
        <v>0.0</v>
      </c>
      <c r="J909" s="15">
        <v>0.0</v>
      </c>
      <c r="K909" s="15">
        <v>0.0</v>
      </c>
      <c r="L909" s="15">
        <f t="shared" si="1"/>
        <v>0</v>
      </c>
      <c r="M909" s="15">
        <f t="shared" si="2"/>
        <v>0</v>
      </c>
      <c r="N909" s="15">
        <f>MAX(0,M909*VLOOKUP(C909,'Таблица (Плотность нефти)'!$B$3:$C$10,2,FALSE)-R909)</f>
        <v>0</v>
      </c>
      <c r="O909" s="15">
        <f t="shared" si="3"/>
        <v>0</v>
      </c>
      <c r="P909" s="15">
        <f t="shared" si="4"/>
        <v>0</v>
      </c>
      <c r="Q909" s="15">
        <f t="shared" si="5"/>
        <v>0</v>
      </c>
      <c r="R909" s="15">
        <f t="shared" si="6"/>
        <v>0</v>
      </c>
      <c r="S909" s="15"/>
      <c r="T909" s="15"/>
    </row>
    <row r="910" ht="12.75" customHeight="1">
      <c r="B910" s="12">
        <v>43695.0</v>
      </c>
      <c r="C910" s="19" t="s">
        <v>39</v>
      </c>
      <c r="D910" s="19" t="s">
        <v>79</v>
      </c>
      <c r="E910" s="19">
        <v>0.0</v>
      </c>
      <c r="F910" s="15">
        <v>0.0</v>
      </c>
      <c r="G910" s="20">
        <v>0.0</v>
      </c>
      <c r="H910" s="19">
        <v>0.0</v>
      </c>
      <c r="I910" s="19">
        <v>0.0</v>
      </c>
      <c r="J910" s="15">
        <v>0.0</v>
      </c>
      <c r="K910" s="15">
        <v>0.0</v>
      </c>
      <c r="L910" s="15">
        <f t="shared" si="1"/>
        <v>0</v>
      </c>
      <c r="M910" s="15">
        <f t="shared" si="2"/>
        <v>0</v>
      </c>
      <c r="N910" s="15">
        <f>MAX(0,M910*VLOOKUP(C910,'Таблица (Плотность нефти)'!$B$3:$C$10,2,FALSE)-R910)</f>
        <v>0</v>
      </c>
      <c r="O910" s="15">
        <f t="shared" si="3"/>
        <v>0</v>
      </c>
      <c r="P910" s="15">
        <f t="shared" si="4"/>
        <v>0</v>
      </c>
      <c r="Q910" s="15">
        <f t="shared" si="5"/>
        <v>0</v>
      </c>
      <c r="R910" s="15">
        <f t="shared" si="6"/>
        <v>0</v>
      </c>
      <c r="S910" s="15"/>
      <c r="T910" s="15"/>
    </row>
    <row r="911" ht="12.75" customHeight="1">
      <c r="B911" s="12">
        <v>43695.0</v>
      </c>
      <c r="C911" s="19" t="s">
        <v>39</v>
      </c>
      <c r="D911" s="19" t="s">
        <v>80</v>
      </c>
      <c r="E911" s="19">
        <v>0.0</v>
      </c>
      <c r="F911" s="15">
        <v>0.0</v>
      </c>
      <c r="G911" s="20">
        <v>0.0</v>
      </c>
      <c r="H911" s="19">
        <v>0.0</v>
      </c>
      <c r="I911" s="19">
        <v>0.0</v>
      </c>
      <c r="J911" s="15">
        <v>0.0</v>
      </c>
      <c r="K911" s="15">
        <v>0.0</v>
      </c>
      <c r="L911" s="15">
        <f t="shared" si="1"/>
        <v>0</v>
      </c>
      <c r="M911" s="15">
        <f t="shared" si="2"/>
        <v>0</v>
      </c>
      <c r="N911" s="15">
        <f>MAX(0,M911*VLOOKUP(C911,'Таблица (Плотность нефти)'!$B$3:$C$10,2,FALSE)-R911)</f>
        <v>0</v>
      </c>
      <c r="O911" s="15">
        <f t="shared" si="3"/>
        <v>0</v>
      </c>
      <c r="P911" s="15">
        <f t="shared" si="4"/>
        <v>0</v>
      </c>
      <c r="Q911" s="15">
        <f t="shared" si="5"/>
        <v>0</v>
      </c>
      <c r="R911" s="15">
        <f t="shared" si="6"/>
        <v>0</v>
      </c>
      <c r="S911" s="15"/>
      <c r="T911" s="15"/>
    </row>
    <row r="912" ht="12.75" customHeight="1">
      <c r="B912" s="12">
        <v>43695.0</v>
      </c>
      <c r="C912" s="19" t="s">
        <v>39</v>
      </c>
      <c r="D912" s="19" t="s">
        <v>81</v>
      </c>
      <c r="E912" s="19">
        <v>0.0</v>
      </c>
      <c r="F912" s="15">
        <v>0.0</v>
      </c>
      <c r="G912" s="20">
        <v>0.0</v>
      </c>
      <c r="H912" s="19">
        <v>0.0</v>
      </c>
      <c r="I912" s="19">
        <v>0.0</v>
      </c>
      <c r="J912" s="15">
        <v>0.0</v>
      </c>
      <c r="K912" s="15">
        <v>0.0</v>
      </c>
      <c r="L912" s="15">
        <f t="shared" si="1"/>
        <v>0</v>
      </c>
      <c r="M912" s="15">
        <f t="shared" si="2"/>
        <v>0</v>
      </c>
      <c r="N912" s="15">
        <f>MAX(0,M912*VLOOKUP(C912,'Таблица (Плотность нефти)'!$B$3:$C$10,2,FALSE)-R912)</f>
        <v>0</v>
      </c>
      <c r="O912" s="15">
        <f t="shared" si="3"/>
        <v>0</v>
      </c>
      <c r="P912" s="15">
        <f t="shared" si="4"/>
        <v>0</v>
      </c>
      <c r="Q912" s="15">
        <f t="shared" si="5"/>
        <v>0</v>
      </c>
      <c r="R912" s="15">
        <f t="shared" si="6"/>
        <v>0</v>
      </c>
      <c r="S912" s="15"/>
      <c r="T912" s="15"/>
    </row>
    <row r="913" ht="12.75" customHeight="1">
      <c r="B913" s="12">
        <v>43695.0</v>
      </c>
      <c r="C913" s="19" t="s">
        <v>39</v>
      </c>
      <c r="D913" s="19" t="s">
        <v>82</v>
      </c>
      <c r="E913" s="19">
        <v>11.0</v>
      </c>
      <c r="F913" s="15">
        <v>1.619422485961569</v>
      </c>
      <c r="G913" s="20">
        <v>3.3852028149470317</v>
      </c>
      <c r="H913" s="19">
        <v>0.0</v>
      </c>
      <c r="I913" s="19">
        <v>0.0</v>
      </c>
      <c r="J913" s="15">
        <v>5.86966420643426</v>
      </c>
      <c r="K913" s="15">
        <v>5.666430310723931</v>
      </c>
      <c r="L913" s="15">
        <f t="shared" si="1"/>
        <v>3.533285424</v>
      </c>
      <c r="M913" s="15">
        <f t="shared" si="2"/>
        <v>3.413676546</v>
      </c>
      <c r="N913" s="15">
        <f>MAX(0,M913*VLOOKUP(C913,'Таблица (Плотность нефти)'!$B$3:$C$10,2,FALSE)-R913)</f>
        <v>2.744595943</v>
      </c>
      <c r="O913" s="15">
        <f t="shared" si="3"/>
        <v>2.864204821</v>
      </c>
      <c r="P913" s="15">
        <f t="shared" si="4"/>
        <v>22.22189202</v>
      </c>
      <c r="Q913" s="15">
        <f t="shared" si="5"/>
        <v>0</v>
      </c>
      <c r="R913" s="15">
        <f t="shared" si="6"/>
        <v>0</v>
      </c>
      <c r="S913" s="15"/>
      <c r="T913" s="15"/>
    </row>
    <row r="914" ht="12.75" customHeight="1">
      <c r="B914" s="12">
        <v>43695.0</v>
      </c>
      <c r="C914" s="19" t="s">
        <v>39</v>
      </c>
      <c r="D914" s="19" t="s">
        <v>83</v>
      </c>
      <c r="E914" s="19">
        <v>24.0</v>
      </c>
      <c r="F914" s="15">
        <v>44.44884364892547</v>
      </c>
      <c r="G914" s="20">
        <v>2.801427605369669</v>
      </c>
      <c r="H914" s="19">
        <v>0.0</v>
      </c>
      <c r="I914" s="19">
        <v>0.0</v>
      </c>
      <c r="J914" s="15">
        <v>33.73391927407299</v>
      </c>
      <c r="K914" s="15">
        <v>32.72318573922195</v>
      </c>
      <c r="L914" s="15">
        <f t="shared" si="1"/>
        <v>44.44884365</v>
      </c>
      <c r="M914" s="15">
        <f t="shared" si="2"/>
        <v>43.20364147</v>
      </c>
      <c r="N914" s="15">
        <f>MAX(0,M914*VLOOKUP(C914,'Таблица (Плотность нефти)'!$B$3:$C$10,2,FALSE)-R914)</f>
        <v>34.73572774</v>
      </c>
      <c r="O914" s="15">
        <f t="shared" si="3"/>
        <v>35.98092992</v>
      </c>
      <c r="P914" s="15">
        <f t="shared" si="4"/>
        <v>279.5521124</v>
      </c>
      <c r="Q914" s="15">
        <f t="shared" si="5"/>
        <v>0</v>
      </c>
      <c r="R914" s="15">
        <f t="shared" si="6"/>
        <v>0</v>
      </c>
      <c r="S914" s="15"/>
      <c r="T914" s="15"/>
    </row>
    <row r="915" ht="12.75" customHeight="1">
      <c r="B915" s="12">
        <v>43695.0</v>
      </c>
      <c r="C915" s="19" t="s">
        <v>39</v>
      </c>
      <c r="D915" s="19" t="s">
        <v>84</v>
      </c>
      <c r="E915" s="19">
        <v>0.0</v>
      </c>
      <c r="F915" s="15">
        <v>0.0</v>
      </c>
      <c r="G915" s="20">
        <v>0.0</v>
      </c>
      <c r="H915" s="19">
        <v>0.0</v>
      </c>
      <c r="I915" s="19">
        <v>0.0</v>
      </c>
      <c r="J915" s="15">
        <v>0.0</v>
      </c>
      <c r="K915" s="15">
        <v>0.0</v>
      </c>
      <c r="L915" s="15">
        <f t="shared" si="1"/>
        <v>0</v>
      </c>
      <c r="M915" s="15">
        <f t="shared" si="2"/>
        <v>0</v>
      </c>
      <c r="N915" s="15">
        <f>MAX(0,M915*VLOOKUP(C915,'Таблица (Плотность нефти)'!$B$3:$C$10,2,FALSE)-R915)</f>
        <v>0</v>
      </c>
      <c r="O915" s="15">
        <f t="shared" si="3"/>
        <v>0</v>
      </c>
      <c r="P915" s="15">
        <f t="shared" si="4"/>
        <v>0</v>
      </c>
      <c r="Q915" s="15">
        <f t="shared" si="5"/>
        <v>0</v>
      </c>
      <c r="R915" s="15">
        <f t="shared" si="6"/>
        <v>0</v>
      </c>
      <c r="S915" s="15"/>
      <c r="T915" s="15"/>
    </row>
    <row r="916" ht="12.75" customHeight="1">
      <c r="B916" s="12">
        <v>43695.0</v>
      </c>
      <c r="C916" s="19" t="s">
        <v>39</v>
      </c>
      <c r="D916" s="19" t="s">
        <v>85</v>
      </c>
      <c r="E916" s="19">
        <v>8.0</v>
      </c>
      <c r="F916" s="15">
        <v>2.657909197240514</v>
      </c>
      <c r="G916" s="20">
        <v>0.8999999999999999</v>
      </c>
      <c r="H916" s="19">
        <v>0.0</v>
      </c>
      <c r="I916" s="19">
        <v>0.0</v>
      </c>
      <c r="J916" s="15">
        <v>5.940641835108463</v>
      </c>
      <c r="K916" s="15">
        <v>5.874287696035513</v>
      </c>
      <c r="L916" s="15">
        <f t="shared" si="1"/>
        <v>7.973727592</v>
      </c>
      <c r="M916" s="15">
        <f t="shared" si="2"/>
        <v>7.901964043</v>
      </c>
      <c r="N916" s="15">
        <f>MAX(0,M916*VLOOKUP(C916,'Таблица (Плотность нефти)'!$B$3:$C$10,2,FALSE)-R916)</f>
        <v>6.353179091</v>
      </c>
      <c r="O916" s="15">
        <f t="shared" si="3"/>
        <v>6.424942639</v>
      </c>
      <c r="P916" s="15">
        <f t="shared" si="4"/>
        <v>50.14916494</v>
      </c>
      <c r="Q916" s="15">
        <f t="shared" si="5"/>
        <v>0</v>
      </c>
      <c r="R916" s="15">
        <f t="shared" si="6"/>
        <v>0</v>
      </c>
      <c r="S916" s="15"/>
      <c r="T916" s="15"/>
    </row>
    <row r="917" ht="12.75" customHeight="1">
      <c r="B917" s="12">
        <v>43695.0</v>
      </c>
      <c r="C917" s="19" t="s">
        <v>39</v>
      </c>
      <c r="D917" s="19" t="s">
        <v>86</v>
      </c>
      <c r="E917" s="19">
        <v>21.0</v>
      </c>
      <c r="F917" s="15">
        <v>23.318587343063964</v>
      </c>
      <c r="G917" s="20">
        <v>3.6770904197357153</v>
      </c>
      <c r="H917" s="19">
        <v>0.0</v>
      </c>
      <c r="I917" s="19">
        <v>0.0</v>
      </c>
      <c r="J917" s="15">
        <v>25.50469722894551</v>
      </c>
      <c r="K917" s="15">
        <v>24.44101068786525</v>
      </c>
      <c r="L917" s="15">
        <f t="shared" si="1"/>
        <v>26.64981411</v>
      </c>
      <c r="M917" s="15">
        <f t="shared" si="2"/>
        <v>25.66987634</v>
      </c>
      <c r="N917" s="15">
        <f>MAX(0,M917*VLOOKUP(C917,'Таблица (Плотность нефти)'!$B$3:$C$10,2,FALSE)-R917)</f>
        <v>20.63858058</v>
      </c>
      <c r="O917" s="15">
        <f t="shared" si="3"/>
        <v>21.61851834</v>
      </c>
      <c r="P917" s="15">
        <f t="shared" si="4"/>
        <v>167.6086759</v>
      </c>
      <c r="Q917" s="15">
        <f t="shared" si="5"/>
        <v>0</v>
      </c>
      <c r="R917" s="15">
        <f t="shared" si="6"/>
        <v>0</v>
      </c>
      <c r="S917" s="15"/>
      <c r="T917" s="15"/>
    </row>
    <row r="918" ht="12.75" customHeight="1">
      <c r="B918" s="12">
        <v>43695.0</v>
      </c>
      <c r="C918" s="19" t="s">
        <v>41</v>
      </c>
      <c r="D918" s="19" t="s">
        <v>87</v>
      </c>
      <c r="E918" s="19">
        <v>0.0</v>
      </c>
      <c r="F918" s="15">
        <v>0.0</v>
      </c>
      <c r="G918" s="20">
        <v>0.0</v>
      </c>
      <c r="H918" s="19">
        <v>0.0</v>
      </c>
      <c r="I918" s="19">
        <v>0.0</v>
      </c>
      <c r="J918" s="15">
        <v>0.0</v>
      </c>
      <c r="K918" s="15">
        <v>0.0</v>
      </c>
      <c r="L918" s="15">
        <f t="shared" si="1"/>
        <v>0</v>
      </c>
      <c r="M918" s="15">
        <f t="shared" si="2"/>
        <v>0</v>
      </c>
      <c r="N918" s="15">
        <f>MAX(0,M918*VLOOKUP(C918,'Таблица (Плотность нефти)'!$B$3:$C$10,2,FALSE)-R918)</f>
        <v>0</v>
      </c>
      <c r="O918" s="15">
        <f t="shared" si="3"/>
        <v>0</v>
      </c>
      <c r="P918" s="15">
        <f t="shared" si="4"/>
        <v>0</v>
      </c>
      <c r="Q918" s="15">
        <f t="shared" si="5"/>
        <v>0</v>
      </c>
      <c r="R918" s="15">
        <f t="shared" si="6"/>
        <v>0</v>
      </c>
      <c r="S918" s="15"/>
      <c r="T918" s="15"/>
    </row>
    <row r="919" ht="12.75" customHeight="1">
      <c r="B919" s="12">
        <v>43695.0</v>
      </c>
      <c r="C919" s="19" t="s">
        <v>41</v>
      </c>
      <c r="D919" s="19" t="s">
        <v>88</v>
      </c>
      <c r="E919" s="19">
        <v>24.0</v>
      </c>
      <c r="F919" s="15">
        <v>114.2824407185629</v>
      </c>
      <c r="G919" s="20">
        <v>6.0</v>
      </c>
      <c r="H919" s="19">
        <v>0.0</v>
      </c>
      <c r="I919" s="19">
        <v>0.0</v>
      </c>
      <c r="J919" s="15">
        <v>92.16905748030679</v>
      </c>
      <c r="K919" s="15">
        <v>90.10614002665687</v>
      </c>
      <c r="L919" s="15">
        <f t="shared" si="1"/>
        <v>114.2824407</v>
      </c>
      <c r="M919" s="15">
        <f t="shared" si="2"/>
        <v>107.4254943</v>
      </c>
      <c r="N919" s="15">
        <f>MAX(0,M919*VLOOKUP(C919,'Таблица (Плотность нефти)'!$B$3:$C$10,2,FALSE)-R919)</f>
        <v>89.70028772</v>
      </c>
      <c r="O919" s="15">
        <f t="shared" si="3"/>
        <v>96.55723416</v>
      </c>
      <c r="P919" s="15">
        <f t="shared" si="4"/>
        <v>718.7565544</v>
      </c>
      <c r="Q919" s="15">
        <f t="shared" si="5"/>
        <v>0</v>
      </c>
      <c r="R919" s="15">
        <f t="shared" si="6"/>
        <v>0</v>
      </c>
      <c r="S919" s="15"/>
      <c r="T919" s="15"/>
    </row>
    <row r="920" ht="12.75" customHeight="1">
      <c r="B920" s="12">
        <v>43695.0</v>
      </c>
      <c r="C920" s="25" t="s">
        <v>41</v>
      </c>
      <c r="D920" s="25" t="s">
        <v>89</v>
      </c>
      <c r="E920" s="25">
        <v>0.0</v>
      </c>
      <c r="F920" s="26">
        <v>0.0</v>
      </c>
      <c r="G920" s="32">
        <v>90.0</v>
      </c>
      <c r="H920" s="25">
        <v>0.0</v>
      </c>
      <c r="I920" s="25">
        <v>0.0</v>
      </c>
      <c r="J920" s="26">
        <v>0.0</v>
      </c>
      <c r="K920" s="26">
        <v>0.0</v>
      </c>
      <c r="L920" s="26">
        <f t="shared" si="1"/>
        <v>0</v>
      </c>
      <c r="M920" s="26">
        <f t="shared" si="2"/>
        <v>0</v>
      </c>
      <c r="N920" s="26">
        <f>MAX(0,M920*VLOOKUP(C920,'Таблица (Плотность нефти)'!$B$3:$C$10,2,FALSE)-R920)</f>
        <v>0</v>
      </c>
      <c r="O920" s="26">
        <f t="shared" si="3"/>
        <v>0</v>
      </c>
      <c r="P920" s="26">
        <f t="shared" si="4"/>
        <v>0</v>
      </c>
      <c r="Q920" s="26">
        <f t="shared" si="5"/>
        <v>0</v>
      </c>
      <c r="R920" s="26">
        <f t="shared" si="6"/>
        <v>0</v>
      </c>
      <c r="S920" s="26"/>
      <c r="T920" s="26"/>
    </row>
    <row r="921" ht="12.75" customHeight="1">
      <c r="B921" s="3">
        <v>43696.0</v>
      </c>
      <c r="C921" s="5" t="s">
        <v>31</v>
      </c>
      <c r="D921" s="5" t="s">
        <v>33</v>
      </c>
      <c r="E921" s="5">
        <v>0.0</v>
      </c>
      <c r="F921" s="7">
        <v>0.0</v>
      </c>
      <c r="G921" s="8">
        <v>0.0</v>
      </c>
      <c r="H921" s="5">
        <v>0.0</v>
      </c>
      <c r="I921" s="5">
        <v>0.0</v>
      </c>
      <c r="J921" s="7">
        <v>0.0</v>
      </c>
      <c r="K921" s="7">
        <v>0.0</v>
      </c>
      <c r="L921" s="7">
        <f t="shared" si="1"/>
        <v>0</v>
      </c>
      <c r="M921" s="7">
        <f t="shared" si="2"/>
        <v>0</v>
      </c>
      <c r="N921" s="7">
        <f>MAX(0,M921*VLOOKUP(C921,'Таблица (Плотность нефти)'!$B$3:$C$10,2,FALSE)-R921)</f>
        <v>0</v>
      </c>
      <c r="O921" s="7">
        <f t="shared" si="3"/>
        <v>0</v>
      </c>
      <c r="P921" s="7">
        <f t="shared" si="4"/>
        <v>0</v>
      </c>
      <c r="Q921" s="17">
        <f t="shared" si="5"/>
        <v>0</v>
      </c>
      <c r="R921" s="7">
        <f t="shared" si="6"/>
        <v>0</v>
      </c>
      <c r="S921" s="17"/>
      <c r="T921" s="7"/>
    </row>
    <row r="922" ht="12.75" customHeight="1">
      <c r="B922" s="12">
        <v>43696.0</v>
      </c>
      <c r="C922" s="13" t="s">
        <v>32</v>
      </c>
      <c r="D922" s="13" t="s">
        <v>36</v>
      </c>
      <c r="E922" s="13">
        <v>0.0</v>
      </c>
      <c r="F922" s="14">
        <v>0.0</v>
      </c>
      <c r="G922" s="49">
        <v>0.0</v>
      </c>
      <c r="H922" s="13">
        <v>0.0</v>
      </c>
      <c r="I922" s="13">
        <v>0.0</v>
      </c>
      <c r="J922" s="14">
        <v>0.0</v>
      </c>
      <c r="K922" s="14">
        <v>0.0</v>
      </c>
      <c r="L922" s="14">
        <f t="shared" si="1"/>
        <v>0</v>
      </c>
      <c r="M922" s="14">
        <f t="shared" si="2"/>
        <v>0</v>
      </c>
      <c r="N922" s="14">
        <f>MAX(0,M922*VLOOKUP(C922,'Таблица (Плотность нефти)'!$B$3:$C$10,2,FALSE)-R922)</f>
        <v>0</v>
      </c>
      <c r="O922" s="14">
        <f t="shared" si="3"/>
        <v>0</v>
      </c>
      <c r="P922" s="14">
        <f t="shared" si="4"/>
        <v>0</v>
      </c>
      <c r="Q922" s="23">
        <f t="shared" si="5"/>
        <v>0</v>
      </c>
      <c r="R922" s="14">
        <f t="shared" si="6"/>
        <v>0</v>
      </c>
      <c r="S922" s="23"/>
      <c r="T922" s="14"/>
    </row>
    <row r="923" ht="12.75" customHeight="1">
      <c r="B923" s="12">
        <v>43696.0</v>
      </c>
      <c r="C923" s="13" t="s">
        <v>32</v>
      </c>
      <c r="D923" s="19" t="s">
        <v>40</v>
      </c>
      <c r="E923" s="19">
        <v>24.0</v>
      </c>
      <c r="F923" s="15">
        <v>15.967073767741317</v>
      </c>
      <c r="G923" s="20">
        <v>27.681929875911266</v>
      </c>
      <c r="H923" s="19">
        <v>0.0</v>
      </c>
      <c r="I923" s="19">
        <v>0.0</v>
      </c>
      <c r="J923" s="15">
        <v>10.59683108093695</v>
      </c>
      <c r="K923" s="15">
        <v>5.271610805747679</v>
      </c>
      <c r="L923" s="15">
        <f t="shared" si="1"/>
        <v>15.96707377</v>
      </c>
      <c r="M923" s="15">
        <f t="shared" si="2"/>
        <v>11.5470796</v>
      </c>
      <c r="N923" s="15">
        <f>MAX(0,M923*VLOOKUP(C923,'Таблица (Плотность нефти)'!$B$3:$C$10,2,FALSE)-R923)</f>
        <v>8.76423342</v>
      </c>
      <c r="O923" s="15">
        <f t="shared" si="3"/>
        <v>13.18422758</v>
      </c>
      <c r="P923" s="15">
        <f t="shared" si="4"/>
        <v>100.421717</v>
      </c>
      <c r="Q923" s="30">
        <f t="shared" si="5"/>
        <v>0</v>
      </c>
      <c r="R923" s="15">
        <f t="shared" si="6"/>
        <v>0</v>
      </c>
      <c r="S923" s="30"/>
      <c r="T923" s="15"/>
    </row>
    <row r="924" ht="12.75" customHeight="1">
      <c r="B924" s="12">
        <v>43696.0</v>
      </c>
      <c r="C924" s="13" t="s">
        <v>32</v>
      </c>
      <c r="D924" s="19" t="s">
        <v>42</v>
      </c>
      <c r="E924" s="19">
        <v>0.0</v>
      </c>
      <c r="F924" s="15">
        <v>0.0</v>
      </c>
      <c r="G924" s="20">
        <v>0.0</v>
      </c>
      <c r="H924" s="19">
        <v>0.0</v>
      </c>
      <c r="I924" s="19">
        <v>0.0</v>
      </c>
      <c r="J924" s="15">
        <v>0.0</v>
      </c>
      <c r="K924" s="15">
        <v>0.0</v>
      </c>
      <c r="L924" s="15">
        <f t="shared" si="1"/>
        <v>0</v>
      </c>
      <c r="M924" s="15">
        <f t="shared" si="2"/>
        <v>0</v>
      </c>
      <c r="N924" s="15">
        <f>MAX(0,M924*VLOOKUP(C924,'Таблица (Плотность нефти)'!$B$3:$C$10,2,FALSE)-R924)</f>
        <v>0</v>
      </c>
      <c r="O924" s="15">
        <f t="shared" si="3"/>
        <v>0</v>
      </c>
      <c r="P924" s="15">
        <f t="shared" si="4"/>
        <v>0</v>
      </c>
      <c r="Q924" s="30">
        <f t="shared" si="5"/>
        <v>0</v>
      </c>
      <c r="R924" s="15">
        <f t="shared" si="6"/>
        <v>0</v>
      </c>
      <c r="S924" s="30"/>
      <c r="T924" s="15"/>
    </row>
    <row r="925" ht="12.75" customHeight="1">
      <c r="B925" s="12">
        <v>43696.0</v>
      </c>
      <c r="C925" s="13" t="s">
        <v>32</v>
      </c>
      <c r="D925" s="19" t="s">
        <v>43</v>
      </c>
      <c r="E925" s="19">
        <v>24.0</v>
      </c>
      <c r="F925" s="15">
        <v>3.22870544350925</v>
      </c>
      <c r="G925" s="20">
        <v>28.148498070260224</v>
      </c>
      <c r="H925" s="19">
        <v>0.0</v>
      </c>
      <c r="I925" s="19">
        <v>0.0</v>
      </c>
      <c r="J925" s="15">
        <v>2.034699154863494</v>
      </c>
      <c r="K925" s="15">
        <v>0.9938515995502581</v>
      </c>
      <c r="L925" s="15">
        <f t="shared" si="1"/>
        <v>3.228705444</v>
      </c>
      <c r="M925" s="15">
        <f t="shared" si="2"/>
        <v>2.319873354</v>
      </c>
      <c r="N925" s="15">
        <f>MAX(0,M925*VLOOKUP(C925,'Таблица (Плотность нефти)'!$B$3:$C$10,2,FALSE)-R925)</f>
        <v>1.760783876</v>
      </c>
      <c r="O925" s="15">
        <f t="shared" si="3"/>
        <v>2.669615965</v>
      </c>
      <c r="P925" s="15">
        <f t="shared" si="4"/>
        <v>20.30629715</v>
      </c>
      <c r="Q925" s="30">
        <f t="shared" si="5"/>
        <v>0</v>
      </c>
      <c r="R925" s="15">
        <f t="shared" si="6"/>
        <v>0</v>
      </c>
      <c r="S925" s="30"/>
      <c r="T925" s="15"/>
    </row>
    <row r="926" ht="12.75" customHeight="1">
      <c r="B926" s="12">
        <v>43696.0</v>
      </c>
      <c r="C926" s="13" t="s">
        <v>32</v>
      </c>
      <c r="D926" s="19" t="s">
        <v>44</v>
      </c>
      <c r="E926" s="19">
        <v>24.0</v>
      </c>
      <c r="F926" s="15">
        <v>4.245959761839034</v>
      </c>
      <c r="G926" s="20">
        <v>29.08163445895815</v>
      </c>
      <c r="H926" s="19">
        <v>0.0</v>
      </c>
      <c r="I926" s="19">
        <v>0.0</v>
      </c>
      <c r="J926" s="15">
        <v>2.7007414829336467</v>
      </c>
      <c r="K926" s="15">
        <v>1.3144340622577921</v>
      </c>
      <c r="L926" s="15">
        <f t="shared" si="1"/>
        <v>4.245959762</v>
      </c>
      <c r="M926" s="15">
        <f t="shared" si="2"/>
        <v>3.011165265</v>
      </c>
      <c r="N926" s="15">
        <f>MAX(0,M926*VLOOKUP(C926,'Таблица (Плотность нефти)'!$B$3:$C$10,2,FALSE)-R926)</f>
        <v>2.285474436</v>
      </c>
      <c r="O926" s="15">
        <f t="shared" si="3"/>
        <v>3.520268933</v>
      </c>
      <c r="P926" s="15">
        <f t="shared" si="4"/>
        <v>26.70411473</v>
      </c>
      <c r="Q926" s="30">
        <f t="shared" si="5"/>
        <v>0</v>
      </c>
      <c r="R926" s="15">
        <f t="shared" si="6"/>
        <v>0</v>
      </c>
      <c r="S926" s="30"/>
      <c r="T926" s="15"/>
    </row>
    <row r="927" ht="12.75" customHeight="1">
      <c r="B927" s="12">
        <v>43696.0</v>
      </c>
      <c r="C927" s="13" t="s">
        <v>32</v>
      </c>
      <c r="D927" s="19" t="s">
        <v>45</v>
      </c>
      <c r="E927" s="19">
        <v>0.0</v>
      </c>
      <c r="F927" s="15">
        <v>0.0</v>
      </c>
      <c r="G927" s="20">
        <v>0.0</v>
      </c>
      <c r="H927" s="19">
        <v>0.0</v>
      </c>
      <c r="I927" s="19">
        <v>0.0</v>
      </c>
      <c r="J927" s="15">
        <v>0.0</v>
      </c>
      <c r="K927" s="15">
        <v>0.0</v>
      </c>
      <c r="L927" s="15">
        <f t="shared" si="1"/>
        <v>0</v>
      </c>
      <c r="M927" s="15">
        <f t="shared" si="2"/>
        <v>0</v>
      </c>
      <c r="N927" s="15">
        <f>MAX(0,M927*VLOOKUP(C927,'Таблица (Плотность нефти)'!$B$3:$C$10,2,FALSE)-R927)</f>
        <v>0</v>
      </c>
      <c r="O927" s="15">
        <f t="shared" si="3"/>
        <v>0</v>
      </c>
      <c r="P927" s="15">
        <f t="shared" si="4"/>
        <v>0</v>
      </c>
      <c r="Q927" s="30">
        <f t="shared" si="5"/>
        <v>0</v>
      </c>
      <c r="R927" s="15">
        <f t="shared" si="6"/>
        <v>0</v>
      </c>
      <c r="S927" s="30"/>
      <c r="T927" s="15"/>
    </row>
    <row r="928" ht="12.75" customHeight="1">
      <c r="B928" s="12">
        <v>43696.0</v>
      </c>
      <c r="C928" s="13" t="s">
        <v>32</v>
      </c>
      <c r="D928" s="19" t="s">
        <v>46</v>
      </c>
      <c r="E928" s="19">
        <v>0.0</v>
      </c>
      <c r="F928" s="15">
        <v>0.0</v>
      </c>
      <c r="G928" s="20">
        <v>0.0</v>
      </c>
      <c r="H928" s="19">
        <v>0.0</v>
      </c>
      <c r="I928" s="19">
        <v>0.0</v>
      </c>
      <c r="J928" s="15">
        <v>0.0</v>
      </c>
      <c r="K928" s="15">
        <v>0.0</v>
      </c>
      <c r="L928" s="15">
        <f t="shared" si="1"/>
        <v>0</v>
      </c>
      <c r="M928" s="15">
        <f t="shared" si="2"/>
        <v>0</v>
      </c>
      <c r="N928" s="15">
        <f>MAX(0,M928*VLOOKUP(C928,'Таблица (Плотность нефти)'!$B$3:$C$10,2,FALSE)-R928)</f>
        <v>0</v>
      </c>
      <c r="O928" s="15">
        <f t="shared" si="3"/>
        <v>0</v>
      </c>
      <c r="P928" s="15">
        <f t="shared" si="4"/>
        <v>0</v>
      </c>
      <c r="Q928" s="30">
        <f t="shared" si="5"/>
        <v>0</v>
      </c>
      <c r="R928" s="15">
        <f t="shared" si="6"/>
        <v>0</v>
      </c>
      <c r="S928" s="30"/>
      <c r="T928" s="15"/>
    </row>
    <row r="929" ht="12.75" customHeight="1">
      <c r="B929" s="12">
        <v>43696.0</v>
      </c>
      <c r="C929" s="19" t="s">
        <v>34</v>
      </c>
      <c r="D929" s="19" t="s">
        <v>47</v>
      </c>
      <c r="E929" s="19">
        <v>0.0</v>
      </c>
      <c r="F929" s="15">
        <v>0.0</v>
      </c>
      <c r="G929" s="20">
        <v>0.0</v>
      </c>
      <c r="H929" s="19">
        <v>0.0</v>
      </c>
      <c r="I929" s="19">
        <v>0.0</v>
      </c>
      <c r="J929" s="15">
        <v>0.0</v>
      </c>
      <c r="K929" s="15">
        <v>0.0</v>
      </c>
      <c r="L929" s="15">
        <f t="shared" si="1"/>
        <v>0</v>
      </c>
      <c r="M929" s="15">
        <f t="shared" si="2"/>
        <v>0</v>
      </c>
      <c r="N929" s="15">
        <f>MAX(0,M929*VLOOKUP(C929,'Таблица (Плотность нефти)'!$B$3:$C$10,2,FALSE)-R929)</f>
        <v>0</v>
      </c>
      <c r="O929" s="15">
        <f t="shared" si="3"/>
        <v>0</v>
      </c>
      <c r="P929" s="15">
        <f t="shared" si="4"/>
        <v>0</v>
      </c>
      <c r="Q929" s="15">
        <f t="shared" si="5"/>
        <v>0</v>
      </c>
      <c r="R929" s="15">
        <f t="shared" si="6"/>
        <v>0</v>
      </c>
      <c r="S929" s="15"/>
      <c r="T929" s="15"/>
    </row>
    <row r="930" ht="12.75" customHeight="1">
      <c r="B930" s="12">
        <v>43696.0</v>
      </c>
      <c r="C930" s="19" t="s">
        <v>35</v>
      </c>
      <c r="D930" s="19" t="s">
        <v>48</v>
      </c>
      <c r="E930" s="19">
        <v>24.0</v>
      </c>
      <c r="F930" s="15">
        <v>8.444946202919304</v>
      </c>
      <c r="G930" s="20">
        <v>33.30238157315062</v>
      </c>
      <c r="H930" s="19">
        <v>0.0</v>
      </c>
      <c r="I930" s="19">
        <v>0.0</v>
      </c>
      <c r="J930" s="15">
        <v>9.249822101489116</v>
      </c>
      <c r="K930" s="15">
        <v>6.035673339872731</v>
      </c>
      <c r="L930" s="15">
        <f t="shared" si="1"/>
        <v>8.444946203</v>
      </c>
      <c r="M930" s="15">
        <f t="shared" si="2"/>
        <v>5.632577995</v>
      </c>
      <c r="N930" s="15">
        <f>MAX(0,M930*VLOOKUP(C930,'Таблица (Плотность нефти)'!$B$3:$C$10,2,FALSE)-R930)</f>
        <v>4.528592708</v>
      </c>
      <c r="O930" s="15">
        <f t="shared" si="3"/>
        <v>7.340960916</v>
      </c>
      <c r="P930" s="15">
        <f t="shared" si="4"/>
        <v>53.11280015</v>
      </c>
      <c r="Q930" s="38">
        <f t="shared" si="5"/>
        <v>0</v>
      </c>
      <c r="R930" s="15">
        <f t="shared" si="6"/>
        <v>0</v>
      </c>
      <c r="S930" s="38"/>
      <c r="T930" s="15"/>
    </row>
    <row r="931" ht="12.75" customHeight="1">
      <c r="B931" s="12">
        <v>43696.0</v>
      </c>
      <c r="C931" s="19" t="s">
        <v>35</v>
      </c>
      <c r="D931" s="19" t="s">
        <v>49</v>
      </c>
      <c r="E931" s="19">
        <v>24.0</v>
      </c>
      <c r="F931" s="15">
        <v>8.399762922008687</v>
      </c>
      <c r="G931" s="20">
        <v>32.28149965845394</v>
      </c>
      <c r="H931" s="19">
        <v>0.0</v>
      </c>
      <c r="I931" s="19">
        <v>0.0</v>
      </c>
      <c r="J931" s="15">
        <v>7.942494796291573</v>
      </c>
      <c r="K931" s="15">
        <v>5.279965072274945</v>
      </c>
      <c r="L931" s="15">
        <f t="shared" si="1"/>
        <v>8.399762922</v>
      </c>
      <c r="M931" s="15">
        <f t="shared" si="2"/>
        <v>5.688193483</v>
      </c>
      <c r="N931" s="15">
        <f>MAX(0,M931*VLOOKUP(C931,'Таблица (Плотность нефти)'!$B$3:$C$10,2,FALSE)-R931)</f>
        <v>4.57330756</v>
      </c>
      <c r="O931" s="15">
        <f t="shared" si="3"/>
        <v>7.284876999</v>
      </c>
      <c r="P931" s="15">
        <f t="shared" si="4"/>
        <v>52.82862895</v>
      </c>
      <c r="Q931" s="15">
        <f t="shared" si="5"/>
        <v>0</v>
      </c>
      <c r="R931" s="15">
        <f t="shared" si="6"/>
        <v>0</v>
      </c>
      <c r="S931" s="15"/>
      <c r="T931" s="15"/>
    </row>
    <row r="932" ht="12.75" customHeight="1">
      <c r="B932" s="12">
        <v>43696.0</v>
      </c>
      <c r="C932" s="19" t="s">
        <v>35</v>
      </c>
      <c r="D932" s="19" t="s">
        <v>50</v>
      </c>
      <c r="E932" s="19">
        <v>24.0</v>
      </c>
      <c r="F932" s="15">
        <v>24.818854437745554</v>
      </c>
      <c r="G932" s="20">
        <v>31.94120568688839</v>
      </c>
      <c r="H932" s="19">
        <v>0.0</v>
      </c>
      <c r="I932" s="19">
        <v>0.0</v>
      </c>
      <c r="J932" s="15">
        <v>21.86143418171704</v>
      </c>
      <c r="K932" s="15">
        <v>14.424796219975049</v>
      </c>
      <c r="L932" s="15">
        <f t="shared" si="1"/>
        <v>24.81885444</v>
      </c>
      <c r="M932" s="15">
        <f t="shared" si="2"/>
        <v>16.89141309</v>
      </c>
      <c r="N932" s="15">
        <f>MAX(0,M932*VLOOKUP(C932,'Таблица (Плотность нефти)'!$B$3:$C$10,2,FALSE)-R932)</f>
        <v>13.58069613</v>
      </c>
      <c r="O932" s="15">
        <f t="shared" si="3"/>
        <v>21.50813747</v>
      </c>
      <c r="P932" s="15">
        <f t="shared" si="4"/>
        <v>156.0932212</v>
      </c>
      <c r="Q932" s="15">
        <f t="shared" si="5"/>
        <v>0</v>
      </c>
      <c r="R932" s="15">
        <f t="shared" si="6"/>
        <v>0</v>
      </c>
      <c r="S932" s="15"/>
      <c r="T932" s="15"/>
    </row>
    <row r="933" ht="12.75" customHeight="1">
      <c r="B933" s="12">
        <v>43696.0</v>
      </c>
      <c r="C933" s="19" t="s">
        <v>35</v>
      </c>
      <c r="D933" s="19" t="s">
        <v>51</v>
      </c>
      <c r="E933" s="19">
        <v>0.0</v>
      </c>
      <c r="F933" s="15">
        <v>0.0</v>
      </c>
      <c r="G933" s="20">
        <v>0.0</v>
      </c>
      <c r="H933" s="19">
        <v>0.0</v>
      </c>
      <c r="I933" s="19">
        <v>0.0</v>
      </c>
      <c r="J933" s="15">
        <v>0.0</v>
      </c>
      <c r="K933" s="15">
        <v>0.0</v>
      </c>
      <c r="L933" s="15">
        <f t="shared" si="1"/>
        <v>0</v>
      </c>
      <c r="M933" s="15">
        <f t="shared" si="2"/>
        <v>0</v>
      </c>
      <c r="N933" s="15">
        <f>MAX(0,M933*VLOOKUP(C933,'Таблица (Плотность нефти)'!$B$3:$C$10,2,FALSE)-R933)</f>
        <v>0</v>
      </c>
      <c r="O933" s="15">
        <f t="shared" si="3"/>
        <v>0</v>
      </c>
      <c r="P933" s="15">
        <f t="shared" si="4"/>
        <v>0</v>
      </c>
      <c r="Q933" s="15">
        <f t="shared" si="5"/>
        <v>0</v>
      </c>
      <c r="R933" s="15">
        <f t="shared" si="6"/>
        <v>0</v>
      </c>
      <c r="S933" s="15"/>
      <c r="T933" s="15"/>
    </row>
    <row r="934" ht="12.75" customHeight="1">
      <c r="B934" s="12">
        <v>43696.0</v>
      </c>
      <c r="C934" s="19" t="s">
        <v>35</v>
      </c>
      <c r="D934" s="19" t="s">
        <v>52</v>
      </c>
      <c r="E934" s="19">
        <v>0.0</v>
      </c>
      <c r="F934" s="15">
        <v>0.0</v>
      </c>
      <c r="G934" s="20">
        <v>0.0</v>
      </c>
      <c r="H934" s="19">
        <v>0.0</v>
      </c>
      <c r="I934" s="19">
        <v>0.0</v>
      </c>
      <c r="J934" s="15">
        <v>0.0</v>
      </c>
      <c r="K934" s="15">
        <v>0.0</v>
      </c>
      <c r="L934" s="15">
        <f t="shared" si="1"/>
        <v>0</v>
      </c>
      <c r="M934" s="15">
        <f t="shared" si="2"/>
        <v>0</v>
      </c>
      <c r="N934" s="15">
        <f>MAX(0,M934*VLOOKUP(C934,'Таблица (Плотность нефти)'!$B$3:$C$10,2,FALSE)-R934)</f>
        <v>0</v>
      </c>
      <c r="O934" s="15">
        <f t="shared" si="3"/>
        <v>0</v>
      </c>
      <c r="P934" s="15">
        <f t="shared" si="4"/>
        <v>0</v>
      </c>
      <c r="Q934" s="15">
        <f t="shared" si="5"/>
        <v>0</v>
      </c>
      <c r="R934" s="15">
        <f t="shared" si="6"/>
        <v>0</v>
      </c>
      <c r="S934" s="15"/>
      <c r="T934" s="15"/>
    </row>
    <row r="935" ht="12.75" customHeight="1">
      <c r="B935" s="12">
        <v>43696.0</v>
      </c>
      <c r="C935" s="19" t="s">
        <v>35</v>
      </c>
      <c r="D935" s="19" t="s">
        <v>53</v>
      </c>
      <c r="E935" s="19">
        <v>24.0</v>
      </c>
      <c r="F935" s="15">
        <v>17.401516433731103</v>
      </c>
      <c r="G935" s="20">
        <v>36.90949767174553</v>
      </c>
      <c r="H935" s="19">
        <v>0.0</v>
      </c>
      <c r="I935" s="19">
        <v>0.0</v>
      </c>
      <c r="J935" s="15">
        <v>16.425815526884865</v>
      </c>
      <c r="K935" s="15">
        <v>9.980297532068546</v>
      </c>
      <c r="L935" s="15">
        <f t="shared" si="1"/>
        <v>17.40151643</v>
      </c>
      <c r="M935" s="15">
        <f t="shared" si="2"/>
        <v>10.97870413</v>
      </c>
      <c r="N935" s="15">
        <f>MAX(0,M935*VLOOKUP(C935,'Таблица (Плотность нефти)'!$B$3:$C$10,2,FALSE)-R935)</f>
        <v>8.826878121</v>
      </c>
      <c r="O935" s="15">
        <f t="shared" si="3"/>
        <v>15.24969042</v>
      </c>
      <c r="P935" s="15">
        <f t="shared" si="4"/>
        <v>109.4433573</v>
      </c>
      <c r="Q935" s="15">
        <f t="shared" si="5"/>
        <v>0</v>
      </c>
      <c r="R935" s="15">
        <f t="shared" si="6"/>
        <v>0</v>
      </c>
      <c r="S935" s="15"/>
      <c r="T935" s="15"/>
    </row>
    <row r="936" ht="12.75" customHeight="1">
      <c r="B936" s="12">
        <v>43696.0</v>
      </c>
      <c r="C936" s="19" t="s">
        <v>35</v>
      </c>
      <c r="D936" s="19" t="s">
        <v>54</v>
      </c>
      <c r="E936" s="19">
        <v>0.0</v>
      </c>
      <c r="F936" s="15">
        <v>0.0</v>
      </c>
      <c r="G936" s="20">
        <v>0.0</v>
      </c>
      <c r="H936" s="19">
        <v>0.0</v>
      </c>
      <c r="I936" s="19">
        <v>0.0</v>
      </c>
      <c r="J936" s="15">
        <v>0.0</v>
      </c>
      <c r="K936" s="15">
        <v>0.0</v>
      </c>
      <c r="L936" s="15">
        <f t="shared" si="1"/>
        <v>0</v>
      </c>
      <c r="M936" s="15">
        <f t="shared" si="2"/>
        <v>0</v>
      </c>
      <c r="N936" s="15">
        <f>MAX(0,M936*VLOOKUP(C936,'Таблица (Плотность нефти)'!$B$3:$C$10,2,FALSE)-R936)</f>
        <v>0</v>
      </c>
      <c r="O936" s="15">
        <f t="shared" si="3"/>
        <v>0</v>
      </c>
      <c r="P936" s="15">
        <f t="shared" si="4"/>
        <v>0</v>
      </c>
      <c r="Q936" s="15">
        <f t="shared" si="5"/>
        <v>0</v>
      </c>
      <c r="R936" s="15">
        <f t="shared" si="6"/>
        <v>0</v>
      </c>
      <c r="S936" s="15"/>
      <c r="T936" s="15"/>
    </row>
    <row r="937" ht="12.75" customHeight="1">
      <c r="B937" s="12">
        <v>43696.0</v>
      </c>
      <c r="C937" s="19" t="s">
        <v>35</v>
      </c>
      <c r="D937" s="19" t="s">
        <v>55</v>
      </c>
      <c r="E937" s="19">
        <v>24.0</v>
      </c>
      <c r="F937" s="15">
        <v>11.263076873357448</v>
      </c>
      <c r="G937" s="20">
        <v>34.25520469353419</v>
      </c>
      <c r="H937" s="19">
        <v>0.0</v>
      </c>
      <c r="I937" s="19">
        <v>0.0</v>
      </c>
      <c r="J937" s="15">
        <v>10.424538571983168</v>
      </c>
      <c r="K937" s="15">
        <v>6.665201892206188</v>
      </c>
      <c r="L937" s="15">
        <f t="shared" si="1"/>
        <v>11.26307687</v>
      </c>
      <c r="M937" s="15">
        <f t="shared" si="2"/>
        <v>7.404886836</v>
      </c>
      <c r="N937" s="15">
        <f>MAX(0,M937*VLOOKUP(C937,'Таблица (Плотность нефти)'!$B$3:$C$10,2,FALSE)-R937)</f>
        <v>5.953529016</v>
      </c>
      <c r="O937" s="15">
        <f t="shared" si="3"/>
        <v>9.811719054</v>
      </c>
      <c r="P937" s="15">
        <f t="shared" si="4"/>
        <v>70.83686938</v>
      </c>
      <c r="Q937" s="15">
        <f t="shared" si="5"/>
        <v>0</v>
      </c>
      <c r="R937" s="15">
        <f t="shared" si="6"/>
        <v>0</v>
      </c>
      <c r="S937" s="15"/>
      <c r="T937" s="15"/>
    </row>
    <row r="938" ht="12.75" customHeight="1">
      <c r="B938" s="12">
        <v>43696.0</v>
      </c>
      <c r="C938" s="19" t="s">
        <v>35</v>
      </c>
      <c r="D938" s="19" t="s">
        <v>56</v>
      </c>
      <c r="E938" s="19">
        <v>24.0</v>
      </c>
      <c r="F938" s="15">
        <v>13.08307845337597</v>
      </c>
      <c r="G938" s="20">
        <v>33.846851927655514</v>
      </c>
      <c r="H938" s="19">
        <v>0.0</v>
      </c>
      <c r="I938" s="19">
        <v>0.0</v>
      </c>
      <c r="J938" s="15">
        <v>10.149026526278004</v>
      </c>
      <c r="K938" s="15">
        <v>6.486176228705273</v>
      </c>
      <c r="L938" s="15">
        <f t="shared" si="1"/>
        <v>13.08307845</v>
      </c>
      <c r="M938" s="15">
        <f t="shared" si="2"/>
        <v>8.654868262</v>
      </c>
      <c r="N938" s="15">
        <f>MAX(0,M938*VLOOKUP(C938,'Таблица (Плотность нефти)'!$B$3:$C$10,2,FALSE)-R938)</f>
        <v>6.958514082</v>
      </c>
      <c r="O938" s="15">
        <f t="shared" si="3"/>
        <v>11.38672427</v>
      </c>
      <c r="P938" s="15">
        <f t="shared" si="4"/>
        <v>82.28340532</v>
      </c>
      <c r="Q938" s="15">
        <f t="shared" si="5"/>
        <v>0</v>
      </c>
      <c r="R938" s="15">
        <f t="shared" si="6"/>
        <v>0</v>
      </c>
      <c r="S938" s="15"/>
      <c r="T938" s="15"/>
    </row>
    <row r="939" ht="12.75" customHeight="1">
      <c r="B939" s="12">
        <v>43696.0</v>
      </c>
      <c r="C939" s="19" t="s">
        <v>35</v>
      </c>
      <c r="D939" s="19" t="s">
        <v>57</v>
      </c>
      <c r="E939" s="19">
        <v>0.0</v>
      </c>
      <c r="F939" s="15">
        <v>0.0</v>
      </c>
      <c r="G939" s="20">
        <v>0.0</v>
      </c>
      <c r="H939" s="19">
        <v>0.0</v>
      </c>
      <c r="I939" s="19">
        <v>0.0</v>
      </c>
      <c r="J939" s="15">
        <v>0.0</v>
      </c>
      <c r="K939" s="15">
        <v>0.0</v>
      </c>
      <c r="L939" s="15">
        <f t="shared" si="1"/>
        <v>0</v>
      </c>
      <c r="M939" s="15">
        <f t="shared" si="2"/>
        <v>0</v>
      </c>
      <c r="N939" s="15">
        <f>MAX(0,M939*VLOOKUP(C939,'Таблица (Плотность нефти)'!$B$3:$C$10,2,FALSE)-R939)</f>
        <v>0</v>
      </c>
      <c r="O939" s="15">
        <f t="shared" si="3"/>
        <v>0</v>
      </c>
      <c r="P939" s="15">
        <f t="shared" si="4"/>
        <v>0</v>
      </c>
      <c r="Q939" s="15">
        <f t="shared" si="5"/>
        <v>0</v>
      </c>
      <c r="R939" s="15">
        <f t="shared" si="6"/>
        <v>0</v>
      </c>
      <c r="S939" s="15"/>
      <c r="T939" s="15"/>
    </row>
    <row r="940" ht="12.75" customHeight="1">
      <c r="B940" s="12">
        <v>43696.0</v>
      </c>
      <c r="C940" s="19" t="s">
        <v>37</v>
      </c>
      <c r="D940" s="19" t="s">
        <v>58</v>
      </c>
      <c r="E940" s="19">
        <v>0.0</v>
      </c>
      <c r="F940" s="15">
        <v>0.0</v>
      </c>
      <c r="G940" s="20">
        <v>0.0</v>
      </c>
      <c r="H940" s="19">
        <v>0.0</v>
      </c>
      <c r="I940" s="19">
        <v>0.0</v>
      </c>
      <c r="J940" s="15">
        <v>0.0</v>
      </c>
      <c r="K940" s="15">
        <v>0.0</v>
      </c>
      <c r="L940" s="15">
        <f t="shared" si="1"/>
        <v>0</v>
      </c>
      <c r="M940" s="15">
        <f t="shared" si="2"/>
        <v>0</v>
      </c>
      <c r="N940" s="15">
        <f>MAX(0,M940*VLOOKUP(C940,'Таблица (Плотность нефти)'!$B$3:$C$10,2,FALSE)-R940)</f>
        <v>0</v>
      </c>
      <c r="O940" s="15">
        <f t="shared" si="3"/>
        <v>0</v>
      </c>
      <c r="P940" s="15">
        <f t="shared" si="4"/>
        <v>0</v>
      </c>
      <c r="Q940" s="15">
        <f t="shared" si="5"/>
        <v>0</v>
      </c>
      <c r="R940" s="15">
        <f t="shared" si="6"/>
        <v>0</v>
      </c>
      <c r="S940" s="15"/>
      <c r="T940" s="15"/>
    </row>
    <row r="941" ht="12.75" customHeight="1">
      <c r="B941" s="12">
        <v>43696.0</v>
      </c>
      <c r="C941" s="19" t="s">
        <v>37</v>
      </c>
      <c r="D941" s="19" t="s">
        <v>59</v>
      </c>
      <c r="E941" s="19">
        <v>0.0</v>
      </c>
      <c r="F941" s="15">
        <v>0.0</v>
      </c>
      <c r="G941" s="20">
        <v>0.0</v>
      </c>
      <c r="H941" s="19">
        <v>0.0</v>
      </c>
      <c r="I941" s="19">
        <v>0.0</v>
      </c>
      <c r="J941" s="15">
        <v>0.0</v>
      </c>
      <c r="K941" s="15">
        <v>0.0</v>
      </c>
      <c r="L941" s="15">
        <f t="shared" si="1"/>
        <v>0</v>
      </c>
      <c r="M941" s="15">
        <f t="shared" si="2"/>
        <v>0</v>
      </c>
      <c r="N941" s="15">
        <f>MAX(0,M941*VLOOKUP(C941,'Таблица (Плотность нефти)'!$B$3:$C$10,2,FALSE)-R941)</f>
        <v>0</v>
      </c>
      <c r="O941" s="15">
        <f t="shared" si="3"/>
        <v>0</v>
      </c>
      <c r="P941" s="15">
        <f t="shared" si="4"/>
        <v>0</v>
      </c>
      <c r="Q941" s="15">
        <f t="shared" si="5"/>
        <v>0</v>
      </c>
      <c r="R941" s="15">
        <f t="shared" si="6"/>
        <v>0</v>
      </c>
      <c r="S941" s="15"/>
      <c r="T941" s="15"/>
    </row>
    <row r="942" ht="12.75" customHeight="1">
      <c r="B942" s="12">
        <v>43696.0</v>
      </c>
      <c r="C942" s="19" t="s">
        <v>37</v>
      </c>
      <c r="D942" s="19" t="s">
        <v>60</v>
      </c>
      <c r="E942" s="19">
        <v>0.0</v>
      </c>
      <c r="F942" s="15">
        <v>0.0</v>
      </c>
      <c r="G942" s="20">
        <v>0.0</v>
      </c>
      <c r="H942" s="19">
        <v>0.0</v>
      </c>
      <c r="I942" s="19">
        <v>0.0</v>
      </c>
      <c r="J942" s="15">
        <v>0.0</v>
      </c>
      <c r="K942" s="15">
        <v>0.0</v>
      </c>
      <c r="L942" s="15">
        <f t="shared" si="1"/>
        <v>0</v>
      </c>
      <c r="M942" s="15">
        <f t="shared" si="2"/>
        <v>0</v>
      </c>
      <c r="N942" s="15">
        <f>MAX(0,M942*VLOOKUP(C942,'Таблица (Плотность нефти)'!$B$3:$C$10,2,FALSE)-R942)</f>
        <v>0</v>
      </c>
      <c r="O942" s="15">
        <f t="shared" si="3"/>
        <v>0</v>
      </c>
      <c r="P942" s="15">
        <f t="shared" si="4"/>
        <v>0</v>
      </c>
      <c r="Q942" s="15">
        <f t="shared" si="5"/>
        <v>0</v>
      </c>
      <c r="R942" s="15">
        <f t="shared" si="6"/>
        <v>0</v>
      </c>
      <c r="S942" s="15"/>
      <c r="T942" s="15"/>
    </row>
    <row r="943" ht="12.75" customHeight="1">
      <c r="B943" s="12">
        <v>43696.0</v>
      </c>
      <c r="C943" s="19" t="s">
        <v>37</v>
      </c>
      <c r="D943" s="19" t="s">
        <v>61</v>
      </c>
      <c r="E943" s="19">
        <v>0.0</v>
      </c>
      <c r="F943" s="15">
        <v>0.0</v>
      </c>
      <c r="G943" s="20">
        <v>0.0</v>
      </c>
      <c r="H943" s="19">
        <v>0.0</v>
      </c>
      <c r="I943" s="19">
        <v>0.0</v>
      </c>
      <c r="J943" s="15">
        <v>0.0</v>
      </c>
      <c r="K943" s="15">
        <v>0.0</v>
      </c>
      <c r="L943" s="15">
        <f t="shared" si="1"/>
        <v>0</v>
      </c>
      <c r="M943" s="15">
        <f t="shared" si="2"/>
        <v>0</v>
      </c>
      <c r="N943" s="15">
        <f>MAX(0,M943*VLOOKUP(C943,'Таблица (Плотность нефти)'!$B$3:$C$10,2,FALSE)-R943)</f>
        <v>0</v>
      </c>
      <c r="O943" s="15">
        <f t="shared" si="3"/>
        <v>0</v>
      </c>
      <c r="P943" s="15">
        <f t="shared" si="4"/>
        <v>0</v>
      </c>
      <c r="Q943" s="15">
        <f t="shared" si="5"/>
        <v>0</v>
      </c>
      <c r="R943" s="15">
        <f t="shared" si="6"/>
        <v>0</v>
      </c>
      <c r="S943" s="15"/>
      <c r="T943" s="15"/>
    </row>
    <row r="944" ht="12.75" customHeight="1">
      <c r="B944" s="12">
        <v>43696.0</v>
      </c>
      <c r="C944" s="19" t="s">
        <v>38</v>
      </c>
      <c r="D944" s="19" t="s">
        <v>62</v>
      </c>
      <c r="E944" s="19">
        <v>0.0</v>
      </c>
      <c r="F944" s="15">
        <v>0.0</v>
      </c>
      <c r="G944" s="20">
        <v>0.0</v>
      </c>
      <c r="H944" s="19">
        <v>0.0</v>
      </c>
      <c r="I944" s="19">
        <v>0.0</v>
      </c>
      <c r="J944" s="15">
        <v>0.0</v>
      </c>
      <c r="K944" s="15">
        <v>0.0</v>
      </c>
      <c r="L944" s="15">
        <f t="shared" si="1"/>
        <v>0</v>
      </c>
      <c r="M944" s="15">
        <f t="shared" si="2"/>
        <v>0</v>
      </c>
      <c r="N944" s="15">
        <f>MAX(0,M944*VLOOKUP(C944,'Таблица (Плотность нефти)'!$B$3:$C$10,2,FALSE)-R944)</f>
        <v>0</v>
      </c>
      <c r="O944" s="15">
        <f t="shared" si="3"/>
        <v>0</v>
      </c>
      <c r="P944" s="15">
        <f t="shared" si="4"/>
        <v>0</v>
      </c>
      <c r="Q944" s="15">
        <f t="shared" si="5"/>
        <v>0</v>
      </c>
      <c r="R944" s="15">
        <f t="shared" si="6"/>
        <v>0</v>
      </c>
      <c r="S944" s="15"/>
      <c r="T944" s="15"/>
    </row>
    <row r="945" ht="12.75" customHeight="1">
      <c r="B945" s="12">
        <v>43696.0</v>
      </c>
      <c r="C945" s="19" t="s">
        <v>38</v>
      </c>
      <c r="D945" s="19" t="s">
        <v>63</v>
      </c>
      <c r="E945" s="19">
        <v>0.0</v>
      </c>
      <c r="F945" s="15">
        <v>0.0</v>
      </c>
      <c r="G945" s="20">
        <v>0.0</v>
      </c>
      <c r="H945" s="19">
        <v>0.0</v>
      </c>
      <c r="I945" s="19">
        <v>0.0</v>
      </c>
      <c r="J945" s="15">
        <v>0.0</v>
      </c>
      <c r="K945" s="15">
        <v>0.0</v>
      </c>
      <c r="L945" s="15">
        <f t="shared" si="1"/>
        <v>0</v>
      </c>
      <c r="M945" s="15">
        <f t="shared" si="2"/>
        <v>0</v>
      </c>
      <c r="N945" s="15">
        <f>MAX(0,M945*VLOOKUP(C945,'Таблица (Плотность нефти)'!$B$3:$C$10,2,FALSE)-R945)</f>
        <v>0</v>
      </c>
      <c r="O945" s="15">
        <f t="shared" si="3"/>
        <v>0</v>
      </c>
      <c r="P945" s="15">
        <f t="shared" si="4"/>
        <v>0</v>
      </c>
      <c r="Q945" s="15">
        <f t="shared" si="5"/>
        <v>0</v>
      </c>
      <c r="R945" s="15">
        <f t="shared" si="6"/>
        <v>0</v>
      </c>
      <c r="S945" s="15"/>
      <c r="T945" s="15"/>
    </row>
    <row r="946" ht="12.75" customHeight="1">
      <c r="B946" s="12">
        <v>43696.0</v>
      </c>
      <c r="C946" s="19" t="s">
        <v>38</v>
      </c>
      <c r="D946" s="19" t="s">
        <v>64</v>
      </c>
      <c r="E946" s="19">
        <v>0.0</v>
      </c>
      <c r="F946" s="15">
        <v>0.0</v>
      </c>
      <c r="G946" s="20">
        <v>0.0</v>
      </c>
      <c r="H946" s="19">
        <v>0.0</v>
      </c>
      <c r="I946" s="19">
        <v>0.0</v>
      </c>
      <c r="J946" s="15">
        <v>0.0</v>
      </c>
      <c r="K946" s="15">
        <v>0.0</v>
      </c>
      <c r="L946" s="15">
        <f t="shared" si="1"/>
        <v>0</v>
      </c>
      <c r="M946" s="15">
        <f t="shared" si="2"/>
        <v>0</v>
      </c>
      <c r="N946" s="15">
        <f>MAX(0,M946*VLOOKUP(C946,'Таблица (Плотность нефти)'!$B$3:$C$10,2,FALSE)-R946)</f>
        <v>0</v>
      </c>
      <c r="O946" s="15">
        <f t="shared" si="3"/>
        <v>0</v>
      </c>
      <c r="P946" s="15">
        <f t="shared" si="4"/>
        <v>0</v>
      </c>
      <c r="Q946" s="15">
        <f t="shared" si="5"/>
        <v>0</v>
      </c>
      <c r="R946" s="15">
        <f t="shared" si="6"/>
        <v>0</v>
      </c>
      <c r="S946" s="15"/>
      <c r="T946" s="15"/>
    </row>
    <row r="947" ht="12.75" customHeight="1">
      <c r="B947" s="12">
        <v>43696.0</v>
      </c>
      <c r="C947" s="19" t="s">
        <v>39</v>
      </c>
      <c r="D947" s="19" t="s">
        <v>65</v>
      </c>
      <c r="E947" s="19">
        <v>0.0</v>
      </c>
      <c r="F947" s="15">
        <v>0.0</v>
      </c>
      <c r="G947" s="20">
        <v>0.0</v>
      </c>
      <c r="H947" s="19">
        <v>0.0</v>
      </c>
      <c r="I947" s="19">
        <v>0.0</v>
      </c>
      <c r="J947" s="15">
        <v>0.0</v>
      </c>
      <c r="K947" s="15">
        <v>0.0</v>
      </c>
      <c r="L947" s="15">
        <f t="shared" si="1"/>
        <v>0</v>
      </c>
      <c r="M947" s="15">
        <f t="shared" si="2"/>
        <v>0</v>
      </c>
      <c r="N947" s="15">
        <f>MAX(0,M947*VLOOKUP(C947,'Таблица (Плотность нефти)'!$B$3:$C$10,2,FALSE)-R947)</f>
        <v>0</v>
      </c>
      <c r="O947" s="15">
        <f t="shared" si="3"/>
        <v>0</v>
      </c>
      <c r="P947" s="15">
        <f t="shared" si="4"/>
        <v>0</v>
      </c>
      <c r="Q947" s="15">
        <f t="shared" si="5"/>
        <v>0</v>
      </c>
      <c r="R947" s="15">
        <f t="shared" si="6"/>
        <v>0</v>
      </c>
      <c r="S947" s="15"/>
      <c r="T947" s="15"/>
    </row>
    <row r="948" ht="12.75" customHeight="1">
      <c r="B948" s="12">
        <v>43696.0</v>
      </c>
      <c r="C948" s="19" t="s">
        <v>39</v>
      </c>
      <c r="D948" s="19" t="s">
        <v>66</v>
      </c>
      <c r="E948" s="19">
        <v>10.0</v>
      </c>
      <c r="F948" s="15">
        <v>7.385367088769129</v>
      </c>
      <c r="G948" s="20">
        <v>5.960354321742846</v>
      </c>
      <c r="H948" s="19">
        <v>0.0</v>
      </c>
      <c r="I948" s="19">
        <v>0.0</v>
      </c>
      <c r="J948" s="15">
        <v>11.90507773207454</v>
      </c>
      <c r="K948" s="15">
        <v>11.085656949554489</v>
      </c>
      <c r="L948" s="15">
        <f t="shared" si="1"/>
        <v>17.72488101</v>
      </c>
      <c r="M948" s="15">
        <f t="shared" si="2"/>
        <v>16.6684153</v>
      </c>
      <c r="N948" s="15">
        <f>MAX(0,M948*VLOOKUP(C948,'Таблица (Плотность нефти)'!$B$3:$C$10,2,FALSE)-R948)</f>
        <v>13.4014059</v>
      </c>
      <c r="O948" s="15">
        <f t="shared" si="3"/>
        <v>14.45787161</v>
      </c>
      <c r="P948" s="15">
        <f t="shared" si="4"/>
        <v>111.4770942</v>
      </c>
      <c r="Q948" s="15">
        <f t="shared" si="5"/>
        <v>0</v>
      </c>
      <c r="R948" s="15">
        <f t="shared" si="6"/>
        <v>0</v>
      </c>
      <c r="S948" s="15"/>
      <c r="T948" s="15"/>
    </row>
    <row r="949" ht="12.75" customHeight="1">
      <c r="B949" s="12">
        <v>43696.0</v>
      </c>
      <c r="C949" s="19" t="s">
        <v>39</v>
      </c>
      <c r="D949" s="19" t="s">
        <v>67</v>
      </c>
      <c r="E949" s="19">
        <v>12.0</v>
      </c>
      <c r="F949" s="15">
        <v>4.20553281645463</v>
      </c>
      <c r="G949" s="20">
        <v>5.765856605758842</v>
      </c>
      <c r="H949" s="19">
        <v>0.0</v>
      </c>
      <c r="I949" s="19">
        <v>0.0</v>
      </c>
      <c r="J949" s="15">
        <v>7.632130504046592</v>
      </c>
      <c r="K949" s="15">
        <v>7.136218784698468</v>
      </c>
      <c r="L949" s="15">
        <f t="shared" si="1"/>
        <v>8.411065633</v>
      </c>
      <c r="M949" s="15">
        <f t="shared" si="2"/>
        <v>7.926095649</v>
      </c>
      <c r="N949" s="15">
        <f>MAX(0,M949*VLOOKUP(C949,'Таблица (Плотность нефти)'!$B$3:$C$10,2,FALSE)-R949)</f>
        <v>6.372580902</v>
      </c>
      <c r="O949" s="15">
        <f t="shared" si="3"/>
        <v>6.857550886</v>
      </c>
      <c r="P949" s="15">
        <f t="shared" si="4"/>
        <v>52.89971509</v>
      </c>
      <c r="Q949" s="15">
        <f t="shared" si="5"/>
        <v>0</v>
      </c>
      <c r="R949" s="15">
        <f t="shared" si="6"/>
        <v>0</v>
      </c>
      <c r="S949" s="15"/>
      <c r="T949" s="15"/>
    </row>
    <row r="950" ht="12.75" customHeight="1">
      <c r="B950" s="12">
        <v>43696.0</v>
      </c>
      <c r="C950" s="19" t="s">
        <v>39</v>
      </c>
      <c r="D950" s="19" t="s">
        <v>68</v>
      </c>
      <c r="E950" s="19">
        <v>12.0</v>
      </c>
      <c r="F950" s="15">
        <v>13.997174905244663</v>
      </c>
      <c r="G950" s="20">
        <v>5.085114599814906</v>
      </c>
      <c r="H950" s="19">
        <v>0.0</v>
      </c>
      <c r="I950" s="19">
        <v>0.0</v>
      </c>
      <c r="J950" s="15">
        <v>25.63594713024414</v>
      </c>
      <c r="K950" s="15">
        <v>24.139851110349937</v>
      </c>
      <c r="L950" s="15">
        <f t="shared" si="1"/>
        <v>27.99434981</v>
      </c>
      <c r="M950" s="15">
        <f t="shared" si="2"/>
        <v>26.57080504</v>
      </c>
      <c r="N950" s="15">
        <f>MAX(0,M950*VLOOKUP(C950,'Таблица (Плотность нефти)'!$B$3:$C$10,2,FALSE)-R950)</f>
        <v>21.36292725</v>
      </c>
      <c r="O950" s="15">
        <f t="shared" si="3"/>
        <v>22.78647202</v>
      </c>
      <c r="P950" s="15">
        <f t="shared" si="4"/>
        <v>176.0648643</v>
      </c>
      <c r="Q950" s="15">
        <f t="shared" si="5"/>
        <v>0</v>
      </c>
      <c r="R950" s="15">
        <f t="shared" si="6"/>
        <v>0</v>
      </c>
      <c r="S950" s="15"/>
      <c r="T950" s="15"/>
    </row>
    <row r="951" ht="12.75" customHeight="1">
      <c r="B951" s="12">
        <v>43696.0</v>
      </c>
      <c r="C951" s="19" t="s">
        <v>39</v>
      </c>
      <c r="D951" s="19" t="s">
        <v>69</v>
      </c>
      <c r="E951" s="19">
        <v>14.0</v>
      </c>
      <c r="F951" s="15">
        <v>9.883258543616698</v>
      </c>
      <c r="G951" s="20">
        <v>3.140137439975051</v>
      </c>
      <c r="H951" s="19">
        <v>0.0</v>
      </c>
      <c r="I951" s="19">
        <v>0.0</v>
      </c>
      <c r="J951" s="15">
        <v>13.008009987821076</v>
      </c>
      <c r="K951" s="15">
        <v>12.578976333505567</v>
      </c>
      <c r="L951" s="15">
        <f t="shared" si="1"/>
        <v>16.94272893</v>
      </c>
      <c r="M951" s="15">
        <f t="shared" si="2"/>
        <v>16.41070396</v>
      </c>
      <c r="N951" s="15">
        <f>MAX(0,M951*VLOOKUP(C951,'Таблица (Плотность нефти)'!$B$3:$C$10,2,FALSE)-R951)</f>
        <v>13.19420598</v>
      </c>
      <c r="O951" s="15">
        <f t="shared" si="3"/>
        <v>13.72623096</v>
      </c>
      <c r="P951" s="15">
        <f t="shared" si="4"/>
        <v>106.5579051</v>
      </c>
      <c r="Q951" s="15">
        <f t="shared" si="5"/>
        <v>0</v>
      </c>
      <c r="R951" s="15">
        <f t="shared" si="6"/>
        <v>0</v>
      </c>
      <c r="S951" s="15"/>
      <c r="T951" s="15"/>
    </row>
    <row r="952" ht="12.75" customHeight="1">
      <c r="B952" s="12">
        <v>43696.0</v>
      </c>
      <c r="C952" s="19" t="s">
        <v>39</v>
      </c>
      <c r="D952" s="19" t="s">
        <v>70</v>
      </c>
      <c r="E952" s="19">
        <v>0.0</v>
      </c>
      <c r="F952" s="15">
        <v>0.0</v>
      </c>
      <c r="G952" s="20">
        <v>0.0</v>
      </c>
      <c r="H952" s="19">
        <v>0.0</v>
      </c>
      <c r="I952" s="19">
        <v>0.0</v>
      </c>
      <c r="J952" s="15">
        <v>0.0</v>
      </c>
      <c r="K952" s="15">
        <v>0.0</v>
      </c>
      <c r="L952" s="15">
        <f t="shared" si="1"/>
        <v>0</v>
      </c>
      <c r="M952" s="15">
        <f t="shared" si="2"/>
        <v>0</v>
      </c>
      <c r="N952" s="15">
        <f>MAX(0,M952*VLOOKUP(C952,'Таблица (Плотность нефти)'!$B$3:$C$10,2,FALSE)-R952)</f>
        <v>0</v>
      </c>
      <c r="O952" s="15">
        <f t="shared" si="3"/>
        <v>0</v>
      </c>
      <c r="P952" s="15">
        <f t="shared" si="4"/>
        <v>0</v>
      </c>
      <c r="Q952" s="15">
        <f t="shared" si="5"/>
        <v>0</v>
      </c>
      <c r="R952" s="15">
        <f t="shared" si="6"/>
        <v>0</v>
      </c>
      <c r="S952" s="15"/>
      <c r="T952" s="15"/>
    </row>
    <row r="953" ht="12.75" customHeight="1">
      <c r="B953" s="12">
        <v>43696.0</v>
      </c>
      <c r="C953" s="19" t="s">
        <v>39</v>
      </c>
      <c r="D953" s="19" t="s">
        <v>71</v>
      </c>
      <c r="E953" s="19">
        <v>10.0</v>
      </c>
      <c r="F953" s="15">
        <v>5.835380894817657</v>
      </c>
      <c r="G953" s="20">
        <v>3.918128303910992</v>
      </c>
      <c r="H953" s="19">
        <v>0.0</v>
      </c>
      <c r="I953" s="19">
        <v>0.0</v>
      </c>
      <c r="J953" s="15">
        <v>9.97147857457258</v>
      </c>
      <c r="K953" s="15">
        <v>9.53960891166075</v>
      </c>
      <c r="L953" s="15">
        <f t="shared" si="1"/>
        <v>14.00491415</v>
      </c>
      <c r="M953" s="15">
        <f t="shared" si="2"/>
        <v>13.45618364</v>
      </c>
      <c r="N953" s="15">
        <f>MAX(0,M953*VLOOKUP(C953,'Таблица (Плотность нефти)'!$B$3:$C$10,2,FALSE)-R953)</f>
        <v>10.81877165</v>
      </c>
      <c r="O953" s="15">
        <f t="shared" si="3"/>
        <v>11.36750215</v>
      </c>
      <c r="P953" s="15">
        <f t="shared" si="4"/>
        <v>88.08110655</v>
      </c>
      <c r="Q953" s="15">
        <f t="shared" si="5"/>
        <v>0</v>
      </c>
      <c r="R953" s="15">
        <f t="shared" si="6"/>
        <v>0</v>
      </c>
      <c r="S953" s="15"/>
      <c r="T953" s="15"/>
    </row>
    <row r="954" ht="12.75" customHeight="1">
      <c r="B954" s="12">
        <v>43696.0</v>
      </c>
      <c r="C954" s="19" t="s">
        <v>39</v>
      </c>
      <c r="D954" s="19" t="s">
        <v>72</v>
      </c>
      <c r="E954" s="19">
        <v>0.0</v>
      </c>
      <c r="F954" s="15">
        <v>0.0</v>
      </c>
      <c r="G954" s="20">
        <v>0.0</v>
      </c>
      <c r="H954" s="19">
        <v>0.0</v>
      </c>
      <c r="I954" s="19">
        <v>0.0</v>
      </c>
      <c r="J954" s="15">
        <v>0.0</v>
      </c>
      <c r="K954" s="15">
        <v>0.0</v>
      </c>
      <c r="L954" s="15">
        <f t="shared" si="1"/>
        <v>0</v>
      </c>
      <c r="M954" s="15">
        <f t="shared" si="2"/>
        <v>0</v>
      </c>
      <c r="N954" s="15">
        <f>MAX(0,M954*VLOOKUP(C954,'Таблица (Плотность нефти)'!$B$3:$C$10,2,FALSE)-R954)</f>
        <v>0</v>
      </c>
      <c r="O954" s="15">
        <f t="shared" si="3"/>
        <v>0</v>
      </c>
      <c r="P954" s="15">
        <f t="shared" si="4"/>
        <v>0</v>
      </c>
      <c r="Q954" s="15">
        <f t="shared" si="5"/>
        <v>0</v>
      </c>
      <c r="R954" s="15">
        <f t="shared" si="6"/>
        <v>0</v>
      </c>
      <c r="S954" s="15"/>
      <c r="T954" s="15"/>
    </row>
    <row r="955" ht="12.75" customHeight="1">
      <c r="B955" s="12">
        <v>43696.0</v>
      </c>
      <c r="C955" s="19" t="s">
        <v>39</v>
      </c>
      <c r="D955" s="19" t="s">
        <v>73</v>
      </c>
      <c r="E955" s="19">
        <v>0.0</v>
      </c>
      <c r="F955" s="15">
        <v>0.0</v>
      </c>
      <c r="G955" s="20">
        <v>0.0</v>
      </c>
      <c r="H955" s="19">
        <v>0.0</v>
      </c>
      <c r="I955" s="19">
        <v>0.0</v>
      </c>
      <c r="J955" s="15">
        <v>0.0</v>
      </c>
      <c r="K955" s="15">
        <v>0.0</v>
      </c>
      <c r="L955" s="15">
        <f t="shared" si="1"/>
        <v>0</v>
      </c>
      <c r="M955" s="15">
        <f t="shared" si="2"/>
        <v>0</v>
      </c>
      <c r="N955" s="15">
        <f>MAX(0,M955*VLOOKUP(C955,'Таблица (Плотность нефти)'!$B$3:$C$10,2,FALSE)-R955)</f>
        <v>0</v>
      </c>
      <c r="O955" s="15">
        <f t="shared" si="3"/>
        <v>0</v>
      </c>
      <c r="P955" s="15">
        <f t="shared" si="4"/>
        <v>0</v>
      </c>
      <c r="Q955" s="15">
        <f t="shared" si="5"/>
        <v>0</v>
      </c>
      <c r="R955" s="15">
        <f t="shared" si="6"/>
        <v>0</v>
      </c>
      <c r="S955" s="15"/>
      <c r="T955" s="15"/>
    </row>
    <row r="956" ht="12.75" customHeight="1">
      <c r="B956" s="12">
        <v>43696.0</v>
      </c>
      <c r="C956" s="19" t="s">
        <v>39</v>
      </c>
      <c r="D956" s="19" t="s">
        <v>74</v>
      </c>
      <c r="E956" s="19">
        <v>0.0</v>
      </c>
      <c r="F956" s="15">
        <v>0.0</v>
      </c>
      <c r="G956" s="20">
        <v>0.0</v>
      </c>
      <c r="H956" s="19">
        <v>0.0</v>
      </c>
      <c r="I956" s="19">
        <v>0.0</v>
      </c>
      <c r="J956" s="15">
        <v>0.2891999682749105</v>
      </c>
      <c r="K956" s="15">
        <v>0.2741245833399486</v>
      </c>
      <c r="L956" s="15">
        <f t="shared" si="1"/>
        <v>0</v>
      </c>
      <c r="M956" s="15">
        <f t="shared" si="2"/>
        <v>0</v>
      </c>
      <c r="N956" s="15">
        <f>MAX(0,M956*VLOOKUP(C956,'Таблица (Плотность нефти)'!$B$3:$C$10,2,FALSE)-R956)</f>
        <v>0</v>
      </c>
      <c r="O956" s="15">
        <f t="shared" si="3"/>
        <v>0</v>
      </c>
      <c r="P956" s="15">
        <f t="shared" si="4"/>
        <v>0</v>
      </c>
      <c r="Q956" s="15">
        <f t="shared" si="5"/>
        <v>0</v>
      </c>
      <c r="R956" s="15">
        <f t="shared" si="6"/>
        <v>0</v>
      </c>
      <c r="S956" s="15"/>
      <c r="T956" s="15"/>
    </row>
    <row r="957" ht="12.75" customHeight="1">
      <c r="B957" s="12">
        <v>43696.0</v>
      </c>
      <c r="C957" s="19" t="s">
        <v>39</v>
      </c>
      <c r="D957" s="19" t="s">
        <v>75</v>
      </c>
      <c r="E957" s="19">
        <v>0.0</v>
      </c>
      <c r="F957" s="15">
        <v>0.0</v>
      </c>
      <c r="G957" s="20">
        <v>0.0</v>
      </c>
      <c r="H957" s="19">
        <v>0.0</v>
      </c>
      <c r="I957" s="19">
        <v>0.0</v>
      </c>
      <c r="J957" s="15">
        <v>0.0</v>
      </c>
      <c r="K957" s="15">
        <v>0.0</v>
      </c>
      <c r="L957" s="15">
        <f t="shared" si="1"/>
        <v>0</v>
      </c>
      <c r="M957" s="15">
        <f t="shared" si="2"/>
        <v>0</v>
      </c>
      <c r="N957" s="15">
        <f>MAX(0,M957*VLOOKUP(C957,'Таблица (Плотность нефти)'!$B$3:$C$10,2,FALSE)-R957)</f>
        <v>0</v>
      </c>
      <c r="O957" s="15">
        <f t="shared" si="3"/>
        <v>0</v>
      </c>
      <c r="P957" s="15">
        <f t="shared" si="4"/>
        <v>0</v>
      </c>
      <c r="Q957" s="15">
        <f t="shared" si="5"/>
        <v>0</v>
      </c>
      <c r="R957" s="15">
        <f t="shared" si="6"/>
        <v>0</v>
      </c>
      <c r="S957" s="15"/>
      <c r="T957" s="15"/>
    </row>
    <row r="958" ht="12.75" customHeight="1">
      <c r="B958" s="12">
        <v>43696.0</v>
      </c>
      <c r="C958" s="19" t="s">
        <v>39</v>
      </c>
      <c r="D958" s="19" t="s">
        <v>76</v>
      </c>
      <c r="E958" s="19">
        <v>0.0</v>
      </c>
      <c r="F958" s="15">
        <v>0.0</v>
      </c>
      <c r="G958" s="20">
        <v>0.0</v>
      </c>
      <c r="H958" s="19">
        <v>0.0</v>
      </c>
      <c r="I958" s="19">
        <v>0.0</v>
      </c>
      <c r="J958" s="15">
        <v>0.0</v>
      </c>
      <c r="K958" s="15">
        <v>0.0</v>
      </c>
      <c r="L958" s="15">
        <f t="shared" si="1"/>
        <v>0</v>
      </c>
      <c r="M958" s="15">
        <f t="shared" si="2"/>
        <v>0</v>
      </c>
      <c r="N958" s="15">
        <f>MAX(0,M958*VLOOKUP(C958,'Таблица (Плотность нефти)'!$B$3:$C$10,2,FALSE)-R958)</f>
        <v>0</v>
      </c>
      <c r="O958" s="15">
        <f t="shared" si="3"/>
        <v>0</v>
      </c>
      <c r="P958" s="15">
        <f t="shared" si="4"/>
        <v>0</v>
      </c>
      <c r="Q958" s="15">
        <f t="shared" si="5"/>
        <v>0</v>
      </c>
      <c r="R958" s="15">
        <f t="shared" si="6"/>
        <v>0</v>
      </c>
      <c r="S958" s="15"/>
      <c r="T958" s="15"/>
    </row>
    <row r="959" ht="12.75" customHeight="1">
      <c r="B959" s="12">
        <v>43696.0</v>
      </c>
      <c r="C959" s="19" t="s">
        <v>39</v>
      </c>
      <c r="D959" s="19" t="s">
        <v>77</v>
      </c>
      <c r="E959" s="19">
        <v>0.0</v>
      </c>
      <c r="F959" s="15">
        <v>0.0</v>
      </c>
      <c r="G959" s="20">
        <v>0.0</v>
      </c>
      <c r="H959" s="19">
        <v>0.0</v>
      </c>
      <c r="I959" s="19">
        <v>0.0</v>
      </c>
      <c r="J959" s="15">
        <v>0.0</v>
      </c>
      <c r="K959" s="15">
        <v>0.0</v>
      </c>
      <c r="L959" s="15">
        <f t="shared" si="1"/>
        <v>0</v>
      </c>
      <c r="M959" s="15">
        <f t="shared" si="2"/>
        <v>0</v>
      </c>
      <c r="N959" s="15">
        <f>MAX(0,M959*VLOOKUP(C959,'Таблица (Плотность нефти)'!$B$3:$C$10,2,FALSE)-R959)</f>
        <v>0</v>
      </c>
      <c r="O959" s="15">
        <f t="shared" si="3"/>
        <v>0</v>
      </c>
      <c r="P959" s="15">
        <f t="shared" si="4"/>
        <v>0</v>
      </c>
      <c r="Q959" s="15">
        <f t="shared" si="5"/>
        <v>0</v>
      </c>
      <c r="R959" s="15">
        <f t="shared" si="6"/>
        <v>0</v>
      </c>
      <c r="S959" s="15"/>
      <c r="T959" s="15"/>
    </row>
    <row r="960" ht="12.75" customHeight="1">
      <c r="B960" s="12">
        <v>43696.0</v>
      </c>
      <c r="C960" s="19" t="s">
        <v>39</v>
      </c>
      <c r="D960" s="19" t="s">
        <v>78</v>
      </c>
      <c r="E960" s="19">
        <v>0.0</v>
      </c>
      <c r="F960" s="15">
        <v>0.0</v>
      </c>
      <c r="G960" s="20">
        <v>0.0</v>
      </c>
      <c r="H960" s="19">
        <v>0.0</v>
      </c>
      <c r="I960" s="19">
        <v>0.0</v>
      </c>
      <c r="J960" s="15">
        <v>0.0</v>
      </c>
      <c r="K960" s="15">
        <v>0.0</v>
      </c>
      <c r="L960" s="15">
        <f t="shared" si="1"/>
        <v>0</v>
      </c>
      <c r="M960" s="15">
        <f t="shared" si="2"/>
        <v>0</v>
      </c>
      <c r="N960" s="15">
        <f>MAX(0,M960*VLOOKUP(C960,'Таблица (Плотность нефти)'!$B$3:$C$10,2,FALSE)-R960)</f>
        <v>0</v>
      </c>
      <c r="O960" s="15">
        <f t="shared" si="3"/>
        <v>0</v>
      </c>
      <c r="P960" s="15">
        <f t="shared" si="4"/>
        <v>0</v>
      </c>
      <c r="Q960" s="15">
        <f t="shared" si="5"/>
        <v>0</v>
      </c>
      <c r="R960" s="15">
        <f t="shared" si="6"/>
        <v>0</v>
      </c>
      <c r="S960" s="15"/>
      <c r="T960" s="15"/>
    </row>
    <row r="961" ht="12.75" customHeight="1">
      <c r="B961" s="12">
        <v>43696.0</v>
      </c>
      <c r="C961" s="19" t="s">
        <v>39</v>
      </c>
      <c r="D961" s="19" t="s">
        <v>79</v>
      </c>
      <c r="E961" s="19">
        <v>0.0</v>
      </c>
      <c r="F961" s="15">
        <v>0.0</v>
      </c>
      <c r="G961" s="20">
        <v>0.0</v>
      </c>
      <c r="H961" s="19">
        <v>0.0</v>
      </c>
      <c r="I961" s="19">
        <v>0.0</v>
      </c>
      <c r="J961" s="15">
        <v>0.0</v>
      </c>
      <c r="K961" s="15">
        <v>0.0</v>
      </c>
      <c r="L961" s="15">
        <f t="shared" si="1"/>
        <v>0</v>
      </c>
      <c r="M961" s="15">
        <f t="shared" si="2"/>
        <v>0</v>
      </c>
      <c r="N961" s="15">
        <f>MAX(0,M961*VLOOKUP(C961,'Таблица (Плотность нефти)'!$B$3:$C$10,2,FALSE)-R961)</f>
        <v>0</v>
      </c>
      <c r="O961" s="15">
        <f t="shared" si="3"/>
        <v>0</v>
      </c>
      <c r="P961" s="15">
        <f t="shared" si="4"/>
        <v>0</v>
      </c>
      <c r="Q961" s="15">
        <f t="shared" si="5"/>
        <v>0</v>
      </c>
      <c r="R961" s="15">
        <f t="shared" si="6"/>
        <v>0</v>
      </c>
      <c r="S961" s="15"/>
      <c r="T961" s="15"/>
    </row>
    <row r="962" ht="12.75" customHeight="1">
      <c r="B962" s="12">
        <v>43696.0</v>
      </c>
      <c r="C962" s="19" t="s">
        <v>39</v>
      </c>
      <c r="D962" s="19" t="s">
        <v>80</v>
      </c>
      <c r="E962" s="19">
        <v>0.0</v>
      </c>
      <c r="F962" s="15">
        <v>0.0</v>
      </c>
      <c r="G962" s="20">
        <v>0.0</v>
      </c>
      <c r="H962" s="19">
        <v>0.0</v>
      </c>
      <c r="I962" s="19">
        <v>0.0</v>
      </c>
      <c r="J962" s="15">
        <v>0.0</v>
      </c>
      <c r="K962" s="15">
        <v>0.0</v>
      </c>
      <c r="L962" s="15">
        <f t="shared" si="1"/>
        <v>0</v>
      </c>
      <c r="M962" s="15">
        <f t="shared" si="2"/>
        <v>0</v>
      </c>
      <c r="N962" s="15">
        <f>MAX(0,M962*VLOOKUP(C962,'Таблица (Плотность нефти)'!$B$3:$C$10,2,FALSE)-R962)</f>
        <v>0</v>
      </c>
      <c r="O962" s="15">
        <f t="shared" si="3"/>
        <v>0</v>
      </c>
      <c r="P962" s="15">
        <f t="shared" si="4"/>
        <v>0</v>
      </c>
      <c r="Q962" s="15">
        <f t="shared" si="5"/>
        <v>0</v>
      </c>
      <c r="R962" s="15">
        <f t="shared" si="6"/>
        <v>0</v>
      </c>
      <c r="S962" s="15"/>
      <c r="T962" s="15"/>
    </row>
    <row r="963" ht="12.75" customHeight="1">
      <c r="B963" s="12">
        <v>43696.0</v>
      </c>
      <c r="C963" s="19" t="s">
        <v>39</v>
      </c>
      <c r="D963" s="19" t="s">
        <v>81</v>
      </c>
      <c r="E963" s="19">
        <v>0.0</v>
      </c>
      <c r="F963" s="15">
        <v>0.0</v>
      </c>
      <c r="G963" s="20">
        <v>0.0</v>
      </c>
      <c r="H963" s="19">
        <v>0.0</v>
      </c>
      <c r="I963" s="19">
        <v>0.0</v>
      </c>
      <c r="J963" s="15">
        <v>0.0</v>
      </c>
      <c r="K963" s="15">
        <v>0.0</v>
      </c>
      <c r="L963" s="15">
        <f t="shared" si="1"/>
        <v>0</v>
      </c>
      <c r="M963" s="15">
        <f t="shared" si="2"/>
        <v>0</v>
      </c>
      <c r="N963" s="15">
        <f>MAX(0,M963*VLOOKUP(C963,'Таблица (Плотность нефти)'!$B$3:$C$10,2,FALSE)-R963)</f>
        <v>0</v>
      </c>
      <c r="O963" s="15">
        <f t="shared" si="3"/>
        <v>0</v>
      </c>
      <c r="P963" s="15">
        <f t="shared" si="4"/>
        <v>0</v>
      </c>
      <c r="Q963" s="15">
        <f t="shared" si="5"/>
        <v>0</v>
      </c>
      <c r="R963" s="15">
        <f t="shared" si="6"/>
        <v>0</v>
      </c>
      <c r="S963" s="15"/>
      <c r="T963" s="15"/>
    </row>
    <row r="964" ht="12.75" customHeight="1">
      <c r="B964" s="12">
        <v>43696.0</v>
      </c>
      <c r="C964" s="19" t="s">
        <v>39</v>
      </c>
      <c r="D964" s="19" t="s">
        <v>82</v>
      </c>
      <c r="E964" s="19">
        <v>11.0</v>
      </c>
      <c r="F964" s="15">
        <v>4.713153810829112</v>
      </c>
      <c r="G964" s="20">
        <v>3.4318840139510156</v>
      </c>
      <c r="H964" s="19">
        <v>0.0</v>
      </c>
      <c r="I964" s="19">
        <v>0.0</v>
      </c>
      <c r="J964" s="15">
        <v>5.86966420643426</v>
      </c>
      <c r="K964" s="15">
        <v>5.666430310723931</v>
      </c>
      <c r="L964" s="15">
        <f t="shared" si="1"/>
        <v>10.28324468</v>
      </c>
      <c r="M964" s="15">
        <f t="shared" si="2"/>
        <v>9.930335648</v>
      </c>
      <c r="N964" s="15">
        <f>MAX(0,M964*VLOOKUP(C964,'Таблица (Плотность нефти)'!$B$3:$C$10,2,FALSE)-R964)</f>
        <v>7.983989861</v>
      </c>
      <c r="O964" s="15">
        <f t="shared" si="3"/>
        <v>8.336898891</v>
      </c>
      <c r="P964" s="15">
        <f t="shared" si="4"/>
        <v>64.67441075</v>
      </c>
      <c r="Q964" s="15">
        <f t="shared" si="5"/>
        <v>0</v>
      </c>
      <c r="R964" s="15">
        <f t="shared" si="6"/>
        <v>0</v>
      </c>
      <c r="S964" s="15"/>
      <c r="T964" s="15"/>
    </row>
    <row r="965" ht="12.75" customHeight="1">
      <c r="B965" s="12">
        <v>43696.0</v>
      </c>
      <c r="C965" s="19" t="s">
        <v>39</v>
      </c>
      <c r="D965" s="19" t="s">
        <v>83</v>
      </c>
      <c r="E965" s="19">
        <v>24.0</v>
      </c>
      <c r="F965" s="15">
        <v>45.199901525486816</v>
      </c>
      <c r="G965" s="20">
        <v>2.8483908659990744</v>
      </c>
      <c r="H965" s="19">
        <v>0.0</v>
      </c>
      <c r="I965" s="19">
        <v>0.0</v>
      </c>
      <c r="J965" s="15">
        <v>33.73391927407299</v>
      </c>
      <c r="K965" s="15">
        <v>32.72318573922195</v>
      </c>
      <c r="L965" s="15">
        <f t="shared" si="1"/>
        <v>45.19990153</v>
      </c>
      <c r="M965" s="15">
        <f t="shared" si="2"/>
        <v>43.91243166</v>
      </c>
      <c r="N965" s="15">
        <f>MAX(0,M965*VLOOKUP(C965,'Таблица (Плотность нефти)'!$B$3:$C$10,2,FALSE)-R965)</f>
        <v>35.30559505</v>
      </c>
      <c r="O965" s="15">
        <f t="shared" si="3"/>
        <v>36.59306492</v>
      </c>
      <c r="P965" s="15">
        <f t="shared" si="4"/>
        <v>284.2757407</v>
      </c>
      <c r="Q965" s="15">
        <f t="shared" si="5"/>
        <v>0</v>
      </c>
      <c r="R965" s="15">
        <f t="shared" si="6"/>
        <v>0</v>
      </c>
      <c r="S965" s="15"/>
      <c r="T965" s="15"/>
    </row>
    <row r="966" ht="12.75" customHeight="1">
      <c r="B966" s="12">
        <v>43696.0</v>
      </c>
      <c r="C966" s="19" t="s">
        <v>39</v>
      </c>
      <c r="D966" s="19" t="s">
        <v>84</v>
      </c>
      <c r="E966" s="19">
        <v>0.0</v>
      </c>
      <c r="F966" s="15">
        <v>0.0</v>
      </c>
      <c r="G966" s="20">
        <v>0.0</v>
      </c>
      <c r="H966" s="19">
        <v>0.0</v>
      </c>
      <c r="I966" s="19">
        <v>0.0</v>
      </c>
      <c r="J966" s="15">
        <v>0.0</v>
      </c>
      <c r="K966" s="15">
        <v>0.0</v>
      </c>
      <c r="L966" s="15">
        <f t="shared" si="1"/>
        <v>0</v>
      </c>
      <c r="M966" s="15">
        <f t="shared" si="2"/>
        <v>0</v>
      </c>
      <c r="N966" s="15">
        <f>MAX(0,M966*VLOOKUP(C966,'Таблица (Плотность нефти)'!$B$3:$C$10,2,FALSE)-R966)</f>
        <v>0</v>
      </c>
      <c r="O966" s="15">
        <f t="shared" si="3"/>
        <v>0</v>
      </c>
      <c r="P966" s="15">
        <f t="shared" si="4"/>
        <v>0</v>
      </c>
      <c r="Q966" s="15">
        <f t="shared" si="5"/>
        <v>0</v>
      </c>
      <c r="R966" s="15">
        <f t="shared" si="6"/>
        <v>0</v>
      </c>
      <c r="S966" s="15"/>
      <c r="T966" s="15"/>
    </row>
    <row r="967" ht="12.75" customHeight="1">
      <c r="B967" s="12">
        <v>43696.0</v>
      </c>
      <c r="C967" s="19" t="s">
        <v>39</v>
      </c>
      <c r="D967" s="19" t="s">
        <v>85</v>
      </c>
      <c r="E967" s="19">
        <v>8.0</v>
      </c>
      <c r="F967" s="15">
        <v>1.5618641674506115</v>
      </c>
      <c r="G967" s="20">
        <v>0.8999999999999999</v>
      </c>
      <c r="H967" s="19">
        <v>0.0</v>
      </c>
      <c r="I967" s="19">
        <v>0.0</v>
      </c>
      <c r="J967" s="15">
        <v>5.940641835108463</v>
      </c>
      <c r="K967" s="15">
        <v>5.874287696035513</v>
      </c>
      <c r="L967" s="15">
        <f t="shared" si="1"/>
        <v>4.685592502</v>
      </c>
      <c r="M967" s="15">
        <f t="shared" si="2"/>
        <v>4.64342217</v>
      </c>
      <c r="N967" s="15">
        <f>MAX(0,M967*VLOOKUP(C967,'Таблица (Плотность нефти)'!$B$3:$C$10,2,FALSE)-R967)</f>
        <v>3.733311425</v>
      </c>
      <c r="O967" s="15">
        <f t="shared" si="3"/>
        <v>3.775481757</v>
      </c>
      <c r="P967" s="15">
        <f t="shared" si="4"/>
        <v>29.46909693</v>
      </c>
      <c r="Q967" s="15">
        <f t="shared" si="5"/>
        <v>0</v>
      </c>
      <c r="R967" s="15">
        <f t="shared" si="6"/>
        <v>0</v>
      </c>
      <c r="S967" s="15"/>
      <c r="T967" s="15"/>
    </row>
    <row r="968" ht="12.75" customHeight="1">
      <c r="B968" s="12">
        <v>43696.0</v>
      </c>
      <c r="C968" s="19" t="s">
        <v>39</v>
      </c>
      <c r="D968" s="19" t="s">
        <v>86</v>
      </c>
      <c r="E968" s="19">
        <v>21.0</v>
      </c>
      <c r="F968" s="15">
        <v>22.22471372146934</v>
      </c>
      <c r="G968" s="20">
        <v>3.7236305879269933</v>
      </c>
      <c r="H968" s="19">
        <v>0.0</v>
      </c>
      <c r="I968" s="19">
        <v>0.0</v>
      </c>
      <c r="J968" s="15">
        <v>25.50469722894551</v>
      </c>
      <c r="K968" s="15">
        <v>24.44101068786525</v>
      </c>
      <c r="L968" s="15">
        <f t="shared" si="1"/>
        <v>25.39967282</v>
      </c>
      <c r="M968" s="15">
        <f t="shared" si="2"/>
        <v>24.45388284</v>
      </c>
      <c r="N968" s="15">
        <f>MAX(0,M968*VLOOKUP(C968,'Таблица (Плотность нефти)'!$B$3:$C$10,2,FALSE)-R968)</f>
        <v>19.6609218</v>
      </c>
      <c r="O968" s="15">
        <f t="shared" si="3"/>
        <v>20.60671179</v>
      </c>
      <c r="P968" s="15">
        <f t="shared" si="4"/>
        <v>159.7461623</v>
      </c>
      <c r="Q968" s="15">
        <f t="shared" si="5"/>
        <v>0</v>
      </c>
      <c r="R968" s="15">
        <f t="shared" si="6"/>
        <v>0</v>
      </c>
      <c r="S968" s="15"/>
      <c r="T968" s="15"/>
    </row>
    <row r="969" ht="12.75" customHeight="1">
      <c r="B969" s="12">
        <v>43696.0</v>
      </c>
      <c r="C969" s="19" t="s">
        <v>41</v>
      </c>
      <c r="D969" s="19" t="s">
        <v>87</v>
      </c>
      <c r="E969" s="19">
        <v>0.0</v>
      </c>
      <c r="F969" s="15">
        <v>0.0</v>
      </c>
      <c r="G969" s="20">
        <v>0.0</v>
      </c>
      <c r="H969" s="19">
        <v>0.0</v>
      </c>
      <c r="I969" s="19">
        <v>0.0</v>
      </c>
      <c r="J969" s="15">
        <v>0.0</v>
      </c>
      <c r="K969" s="15">
        <v>0.0</v>
      </c>
      <c r="L969" s="15">
        <f t="shared" si="1"/>
        <v>0</v>
      </c>
      <c r="M969" s="15">
        <f t="shared" si="2"/>
        <v>0</v>
      </c>
      <c r="N969" s="15">
        <f>MAX(0,M969*VLOOKUP(C969,'Таблица (Плотность нефти)'!$B$3:$C$10,2,FALSE)-R969)</f>
        <v>0</v>
      </c>
      <c r="O969" s="15">
        <f t="shared" si="3"/>
        <v>0</v>
      </c>
      <c r="P969" s="15">
        <f t="shared" si="4"/>
        <v>0</v>
      </c>
      <c r="Q969" s="15">
        <f t="shared" si="5"/>
        <v>0</v>
      </c>
      <c r="R969" s="15">
        <f t="shared" si="6"/>
        <v>0</v>
      </c>
      <c r="S969" s="15"/>
      <c r="T969" s="15"/>
    </row>
    <row r="970" ht="12.75" customHeight="1">
      <c r="B970" s="12">
        <v>43696.0</v>
      </c>
      <c r="C970" s="19" t="s">
        <v>41</v>
      </c>
      <c r="D970" s="19" t="s">
        <v>88</v>
      </c>
      <c r="E970" s="19">
        <v>24.0</v>
      </c>
      <c r="F970" s="15">
        <v>106.32606826347306</v>
      </c>
      <c r="G970" s="20">
        <v>6.0</v>
      </c>
      <c r="H970" s="19">
        <v>0.0</v>
      </c>
      <c r="I970" s="19">
        <v>0.0</v>
      </c>
      <c r="J970" s="15">
        <v>92.16905748030679</v>
      </c>
      <c r="K970" s="15">
        <v>90.10614002665687</v>
      </c>
      <c r="L970" s="15">
        <f t="shared" si="1"/>
        <v>106.3260683</v>
      </c>
      <c r="M970" s="15">
        <f t="shared" si="2"/>
        <v>99.94650417</v>
      </c>
      <c r="N970" s="15">
        <f>MAX(0,M970*VLOOKUP(C970,'Таблица (Плотность нефти)'!$B$3:$C$10,2,FALSE)-R970)</f>
        <v>83.45533098</v>
      </c>
      <c r="O970" s="15">
        <f t="shared" si="3"/>
        <v>89.83489508</v>
      </c>
      <c r="P970" s="15">
        <f t="shared" si="4"/>
        <v>668.7165411</v>
      </c>
      <c r="Q970" s="15">
        <f t="shared" si="5"/>
        <v>0</v>
      </c>
      <c r="R970" s="15">
        <f t="shared" si="6"/>
        <v>0</v>
      </c>
      <c r="S970" s="15"/>
      <c r="T970" s="15"/>
    </row>
    <row r="971" ht="12.75" customHeight="1">
      <c r="B971" s="12">
        <v>43696.0</v>
      </c>
      <c r="C971" s="25" t="s">
        <v>41</v>
      </c>
      <c r="D971" s="25" t="s">
        <v>89</v>
      </c>
      <c r="E971" s="25">
        <v>0.0</v>
      </c>
      <c r="F971" s="26">
        <v>0.0</v>
      </c>
      <c r="G971" s="32">
        <v>90.0</v>
      </c>
      <c r="H971" s="25">
        <v>0.0</v>
      </c>
      <c r="I971" s="25">
        <v>0.0</v>
      </c>
      <c r="J971" s="26">
        <v>0.0</v>
      </c>
      <c r="K971" s="26">
        <v>0.0</v>
      </c>
      <c r="L971" s="26">
        <f t="shared" si="1"/>
        <v>0</v>
      </c>
      <c r="M971" s="26">
        <f t="shared" si="2"/>
        <v>0</v>
      </c>
      <c r="N971" s="26">
        <f>MAX(0,M971*VLOOKUP(C971,'Таблица (Плотность нефти)'!$B$3:$C$10,2,FALSE)-R971)</f>
        <v>0</v>
      </c>
      <c r="O971" s="26">
        <f t="shared" si="3"/>
        <v>0</v>
      </c>
      <c r="P971" s="26">
        <f t="shared" si="4"/>
        <v>0</v>
      </c>
      <c r="Q971" s="26">
        <f t="shared" si="5"/>
        <v>0</v>
      </c>
      <c r="R971" s="26">
        <f t="shared" si="6"/>
        <v>0</v>
      </c>
      <c r="S971" s="26"/>
      <c r="T971" s="26"/>
    </row>
    <row r="972" ht="12.75" customHeight="1">
      <c r="B972" s="3">
        <v>43697.0</v>
      </c>
      <c r="C972" s="5" t="s">
        <v>31</v>
      </c>
      <c r="D972" s="5" t="s">
        <v>33</v>
      </c>
      <c r="E972" s="5">
        <v>0.0</v>
      </c>
      <c r="F972" s="7">
        <v>0.0</v>
      </c>
      <c r="G972" s="8">
        <v>0.0</v>
      </c>
      <c r="H972" s="5">
        <v>0.0</v>
      </c>
      <c r="I972" s="5">
        <v>0.0</v>
      </c>
      <c r="J972" s="7">
        <v>0.0</v>
      </c>
      <c r="K972" s="7">
        <v>0.0</v>
      </c>
      <c r="L972" s="7">
        <f t="shared" si="1"/>
        <v>0</v>
      </c>
      <c r="M972" s="7">
        <f t="shared" si="2"/>
        <v>0</v>
      </c>
      <c r="N972" s="7">
        <f>MAX(0,M972*VLOOKUP(C972,'Таблица (Плотность нефти)'!$B$3:$C$10,2,FALSE)-R972)</f>
        <v>0</v>
      </c>
      <c r="O972" s="7">
        <f t="shared" si="3"/>
        <v>0</v>
      </c>
      <c r="P972" s="7">
        <f t="shared" si="4"/>
        <v>0</v>
      </c>
      <c r="Q972" s="17">
        <f t="shared" si="5"/>
        <v>0</v>
      </c>
      <c r="R972" s="7">
        <f t="shared" si="6"/>
        <v>0</v>
      </c>
      <c r="S972" s="17"/>
      <c r="T972" s="7"/>
    </row>
    <row r="973" ht="12.75" customHeight="1">
      <c r="B973" s="12">
        <v>43697.0</v>
      </c>
      <c r="C973" s="13" t="s">
        <v>32</v>
      </c>
      <c r="D973" s="13" t="s">
        <v>36</v>
      </c>
      <c r="E973" s="13">
        <v>0.0</v>
      </c>
      <c r="F973" s="14">
        <v>0.0</v>
      </c>
      <c r="G973" s="49">
        <v>0.0</v>
      </c>
      <c r="H973" s="13">
        <v>0.0</v>
      </c>
      <c r="I973" s="13">
        <v>0.0</v>
      </c>
      <c r="J973" s="14">
        <v>0.0</v>
      </c>
      <c r="K973" s="14">
        <v>0.0</v>
      </c>
      <c r="L973" s="14">
        <f t="shared" si="1"/>
        <v>0</v>
      </c>
      <c r="M973" s="14">
        <f t="shared" si="2"/>
        <v>0</v>
      </c>
      <c r="N973" s="14">
        <f>MAX(0,M973*VLOOKUP(C973,'Таблица (Плотность нефти)'!$B$3:$C$10,2,FALSE)-R973)</f>
        <v>0</v>
      </c>
      <c r="O973" s="14">
        <f t="shared" si="3"/>
        <v>0</v>
      </c>
      <c r="P973" s="14">
        <f t="shared" si="4"/>
        <v>0</v>
      </c>
      <c r="Q973" s="23">
        <f t="shared" si="5"/>
        <v>0</v>
      </c>
      <c r="R973" s="14">
        <f t="shared" si="6"/>
        <v>0</v>
      </c>
      <c r="S973" s="23"/>
      <c r="T973" s="14"/>
    </row>
    <row r="974" ht="12.75" customHeight="1">
      <c r="B974" s="12">
        <v>43697.0</v>
      </c>
      <c r="C974" s="13" t="s">
        <v>32</v>
      </c>
      <c r="D974" s="19" t="s">
        <v>40</v>
      </c>
      <c r="E974" s="19">
        <v>24.0</v>
      </c>
      <c r="F974" s="15">
        <v>10.594230436873008</v>
      </c>
      <c r="G974" s="20">
        <v>60.82779639066413</v>
      </c>
      <c r="H974" s="19">
        <v>0.0</v>
      </c>
      <c r="I974" s="19">
        <v>0.0</v>
      </c>
      <c r="J974" s="15">
        <v>10.59683108093695</v>
      </c>
      <c r="K974" s="15">
        <v>5.271610805747679</v>
      </c>
      <c r="L974" s="15">
        <f t="shared" si="1"/>
        <v>10.59423044</v>
      </c>
      <c r="M974" s="15">
        <f t="shared" si="2"/>
        <v>4.149993518</v>
      </c>
      <c r="N974" s="15">
        <f>MAX(0,M974*VLOOKUP(C974,'Таблица (Плотность нефти)'!$B$3:$C$10,2,FALSE)-R974)</f>
        <v>3.14984508</v>
      </c>
      <c r="O974" s="15">
        <f t="shared" si="3"/>
        <v>9.594081999</v>
      </c>
      <c r="P974" s="15">
        <f t="shared" si="4"/>
        <v>66.63029349</v>
      </c>
      <c r="Q974" s="30">
        <f t="shared" si="5"/>
        <v>0</v>
      </c>
      <c r="R974" s="15">
        <f t="shared" si="6"/>
        <v>0</v>
      </c>
      <c r="S974" s="30"/>
      <c r="T974" s="15"/>
    </row>
    <row r="975" ht="12.75" customHeight="1">
      <c r="B975" s="12">
        <v>43697.0</v>
      </c>
      <c r="C975" s="13" t="s">
        <v>32</v>
      </c>
      <c r="D975" s="19" t="s">
        <v>42</v>
      </c>
      <c r="E975" s="19">
        <v>0.0</v>
      </c>
      <c r="F975" s="15">
        <v>0.0</v>
      </c>
      <c r="G975" s="20">
        <v>0.0</v>
      </c>
      <c r="H975" s="19">
        <v>0.0</v>
      </c>
      <c r="I975" s="19">
        <v>0.0</v>
      </c>
      <c r="J975" s="15">
        <v>0.0</v>
      </c>
      <c r="K975" s="15">
        <v>0.0</v>
      </c>
      <c r="L975" s="15">
        <f t="shared" si="1"/>
        <v>0</v>
      </c>
      <c r="M975" s="15">
        <f t="shared" si="2"/>
        <v>0</v>
      </c>
      <c r="N975" s="15">
        <f>MAX(0,M975*VLOOKUP(C975,'Таблица (Плотность нефти)'!$B$3:$C$10,2,FALSE)-R975)</f>
        <v>0</v>
      </c>
      <c r="O975" s="15">
        <f t="shared" si="3"/>
        <v>0</v>
      </c>
      <c r="P975" s="15">
        <f t="shared" si="4"/>
        <v>0</v>
      </c>
      <c r="Q975" s="30">
        <f t="shared" si="5"/>
        <v>0</v>
      </c>
      <c r="R975" s="15">
        <f t="shared" si="6"/>
        <v>0</v>
      </c>
      <c r="S975" s="30"/>
      <c r="T975" s="15"/>
    </row>
    <row r="976" ht="12.75" customHeight="1">
      <c r="B976" s="12">
        <v>43697.0</v>
      </c>
      <c r="C976" s="13" t="s">
        <v>32</v>
      </c>
      <c r="D976" s="19" t="s">
        <v>43</v>
      </c>
      <c r="E976" s="19">
        <v>24.0</v>
      </c>
      <c r="F976" s="15">
        <v>2.1262424349832187</v>
      </c>
      <c r="G976" s="20">
        <v>61.08052028491792</v>
      </c>
      <c r="H976" s="19">
        <v>0.0</v>
      </c>
      <c r="I976" s="19">
        <v>0.0</v>
      </c>
      <c r="J976" s="15">
        <v>2.034699154863494</v>
      </c>
      <c r="K976" s="15">
        <v>0.9938515995502581</v>
      </c>
      <c r="L976" s="15">
        <f t="shared" si="1"/>
        <v>2.126242435</v>
      </c>
      <c r="M976" s="15">
        <f t="shared" si="2"/>
        <v>0.8275224932</v>
      </c>
      <c r="N976" s="15">
        <f>MAX(0,M976*VLOOKUP(C976,'Таблица (Плотность нефти)'!$B$3:$C$10,2,FALSE)-R976)</f>
        <v>0.6280895723</v>
      </c>
      <c r="O976" s="15">
        <f t="shared" si="3"/>
        <v>1.926809514</v>
      </c>
      <c r="P976" s="15">
        <f t="shared" si="4"/>
        <v>13.37257655</v>
      </c>
      <c r="Q976" s="30">
        <f t="shared" si="5"/>
        <v>0</v>
      </c>
      <c r="R976" s="15">
        <f t="shared" si="6"/>
        <v>0</v>
      </c>
      <c r="S976" s="30"/>
      <c r="T976" s="15"/>
    </row>
    <row r="977" ht="12.75" customHeight="1">
      <c r="B977" s="12">
        <v>43697.0</v>
      </c>
      <c r="C977" s="13" t="s">
        <v>32</v>
      </c>
      <c r="D977" s="19" t="s">
        <v>44</v>
      </c>
      <c r="E977" s="19">
        <v>24.0</v>
      </c>
      <c r="F977" s="15">
        <v>2.8188368471735057</v>
      </c>
      <c r="G977" s="20">
        <v>61.58596807342548</v>
      </c>
      <c r="H977" s="19">
        <v>0.0</v>
      </c>
      <c r="I977" s="19">
        <v>0.0</v>
      </c>
      <c r="J977" s="15">
        <v>2.7007414829336467</v>
      </c>
      <c r="K977" s="15">
        <v>1.3144340622577921</v>
      </c>
      <c r="L977" s="15">
        <f t="shared" si="1"/>
        <v>2.818836847</v>
      </c>
      <c r="M977" s="15">
        <f t="shared" si="2"/>
        <v>1.082828886</v>
      </c>
      <c r="N977" s="15">
        <f>MAX(0,M977*VLOOKUP(C977,'Таблица (Плотность нефти)'!$B$3:$C$10,2,FALSE)-R977)</f>
        <v>0.8218671248</v>
      </c>
      <c r="O977" s="15">
        <f t="shared" si="3"/>
        <v>2.557875086</v>
      </c>
      <c r="P977" s="15">
        <f t="shared" si="4"/>
        <v>17.72851058</v>
      </c>
      <c r="Q977" s="30">
        <f t="shared" si="5"/>
        <v>0</v>
      </c>
      <c r="R977" s="15">
        <f t="shared" si="6"/>
        <v>0</v>
      </c>
      <c r="S977" s="30"/>
      <c r="T977" s="15"/>
    </row>
    <row r="978" ht="12.75" customHeight="1">
      <c r="B978" s="12">
        <v>43697.0</v>
      </c>
      <c r="C978" s="13" t="s">
        <v>32</v>
      </c>
      <c r="D978" s="19" t="s">
        <v>45</v>
      </c>
      <c r="E978" s="19">
        <v>0.0</v>
      </c>
      <c r="F978" s="15">
        <v>0.0</v>
      </c>
      <c r="G978" s="20">
        <v>0.0</v>
      </c>
      <c r="H978" s="19">
        <v>0.0</v>
      </c>
      <c r="I978" s="19">
        <v>0.0</v>
      </c>
      <c r="J978" s="15">
        <v>0.0</v>
      </c>
      <c r="K978" s="15">
        <v>0.0</v>
      </c>
      <c r="L978" s="15">
        <f t="shared" si="1"/>
        <v>0</v>
      </c>
      <c r="M978" s="15">
        <f t="shared" si="2"/>
        <v>0</v>
      </c>
      <c r="N978" s="15">
        <f>MAX(0,M978*VLOOKUP(C978,'Таблица (Плотность нефти)'!$B$3:$C$10,2,FALSE)-R978)</f>
        <v>0</v>
      </c>
      <c r="O978" s="15">
        <f t="shared" si="3"/>
        <v>0</v>
      </c>
      <c r="P978" s="15">
        <f t="shared" si="4"/>
        <v>0</v>
      </c>
      <c r="Q978" s="30">
        <f t="shared" si="5"/>
        <v>0</v>
      </c>
      <c r="R978" s="15">
        <f t="shared" si="6"/>
        <v>0</v>
      </c>
      <c r="S978" s="30"/>
      <c r="T978" s="15"/>
    </row>
    <row r="979" ht="12.75" customHeight="1">
      <c r="B979" s="12">
        <v>43697.0</v>
      </c>
      <c r="C979" s="13" t="s">
        <v>32</v>
      </c>
      <c r="D979" s="19" t="s">
        <v>46</v>
      </c>
      <c r="E979" s="19">
        <v>0.0</v>
      </c>
      <c r="F979" s="15">
        <v>0.0</v>
      </c>
      <c r="G979" s="20">
        <v>0.0</v>
      </c>
      <c r="H979" s="19">
        <v>0.0</v>
      </c>
      <c r="I979" s="19">
        <v>0.0</v>
      </c>
      <c r="J979" s="15">
        <v>0.0</v>
      </c>
      <c r="K979" s="15">
        <v>0.0</v>
      </c>
      <c r="L979" s="15">
        <f t="shared" si="1"/>
        <v>0</v>
      </c>
      <c r="M979" s="15">
        <f t="shared" si="2"/>
        <v>0</v>
      </c>
      <c r="N979" s="15">
        <f>MAX(0,M979*VLOOKUP(C979,'Таблица (Плотность нефти)'!$B$3:$C$10,2,FALSE)-R979)</f>
        <v>0</v>
      </c>
      <c r="O979" s="15">
        <f t="shared" si="3"/>
        <v>0</v>
      </c>
      <c r="P979" s="15">
        <f t="shared" si="4"/>
        <v>0</v>
      </c>
      <c r="Q979" s="30">
        <f t="shared" si="5"/>
        <v>0</v>
      </c>
      <c r="R979" s="15">
        <f t="shared" si="6"/>
        <v>0</v>
      </c>
      <c r="S979" s="30"/>
      <c r="T979" s="15"/>
    </row>
    <row r="980" ht="12.75" customHeight="1">
      <c r="B980" s="12">
        <v>43697.0</v>
      </c>
      <c r="C980" s="19" t="s">
        <v>34</v>
      </c>
      <c r="D980" s="19" t="s">
        <v>47</v>
      </c>
      <c r="E980" s="19">
        <v>0.0</v>
      </c>
      <c r="F980" s="15">
        <v>0.0</v>
      </c>
      <c r="G980" s="20">
        <v>0.0</v>
      </c>
      <c r="H980" s="19">
        <v>0.0</v>
      </c>
      <c r="I980" s="19">
        <v>0.0</v>
      </c>
      <c r="J980" s="15">
        <v>0.0</v>
      </c>
      <c r="K980" s="15">
        <v>0.0</v>
      </c>
      <c r="L980" s="15">
        <f t="shared" si="1"/>
        <v>0</v>
      </c>
      <c r="M980" s="15">
        <f t="shared" si="2"/>
        <v>0</v>
      </c>
      <c r="N980" s="15">
        <f>MAX(0,M980*VLOOKUP(C980,'Таблица (Плотность нефти)'!$B$3:$C$10,2,FALSE)-R980)</f>
        <v>0</v>
      </c>
      <c r="O980" s="15">
        <f t="shared" si="3"/>
        <v>0</v>
      </c>
      <c r="P980" s="15">
        <f t="shared" si="4"/>
        <v>0</v>
      </c>
      <c r="Q980" s="15">
        <f t="shared" si="5"/>
        <v>0</v>
      </c>
      <c r="R980" s="15">
        <f t="shared" si="6"/>
        <v>0</v>
      </c>
      <c r="S980" s="15"/>
      <c r="T980" s="15"/>
    </row>
    <row r="981" ht="12.75" customHeight="1">
      <c r="B981" s="12">
        <v>43697.0</v>
      </c>
      <c r="C981" s="19" t="s">
        <v>35</v>
      </c>
      <c r="D981" s="19" t="s">
        <v>48</v>
      </c>
      <c r="E981" s="19">
        <v>24.0</v>
      </c>
      <c r="F981" s="15">
        <v>8.522856743467623</v>
      </c>
      <c r="G981" s="20">
        <v>30.891192264247508</v>
      </c>
      <c r="H981" s="19">
        <v>0.0</v>
      </c>
      <c r="I981" s="19">
        <v>0.0</v>
      </c>
      <c r="J981" s="15">
        <v>9.249822101489116</v>
      </c>
      <c r="K981" s="15">
        <v>6.035673339872731</v>
      </c>
      <c r="L981" s="15">
        <f t="shared" si="1"/>
        <v>8.522856743</v>
      </c>
      <c r="M981" s="15">
        <f t="shared" si="2"/>
        <v>5.89004468</v>
      </c>
      <c r="N981" s="15">
        <f>MAX(0,M981*VLOOKUP(C981,'Таблица (Плотность нефти)'!$B$3:$C$10,2,FALSE)-R981)</f>
        <v>4.735595923</v>
      </c>
      <c r="O981" s="15">
        <f t="shared" si="3"/>
        <v>7.368407986</v>
      </c>
      <c r="P981" s="15">
        <f t="shared" si="4"/>
        <v>53.60280292</v>
      </c>
      <c r="Q981" s="38">
        <f t="shared" si="5"/>
        <v>0</v>
      </c>
      <c r="R981" s="15">
        <f t="shared" si="6"/>
        <v>0</v>
      </c>
      <c r="S981" s="38"/>
      <c r="T981" s="15"/>
    </row>
    <row r="982" ht="12.75" customHeight="1">
      <c r="B982" s="12">
        <v>43697.0</v>
      </c>
      <c r="C982" s="19" t="s">
        <v>35</v>
      </c>
      <c r="D982" s="19" t="s">
        <v>49</v>
      </c>
      <c r="E982" s="19">
        <v>24.0</v>
      </c>
      <c r="F982" s="15">
        <v>8.475846581803399</v>
      </c>
      <c r="G982" s="20">
        <v>29.833404390741098</v>
      </c>
      <c r="H982" s="19">
        <v>0.0</v>
      </c>
      <c r="I982" s="19">
        <v>0.0</v>
      </c>
      <c r="J982" s="15">
        <v>7.942494796291573</v>
      </c>
      <c r="K982" s="15">
        <v>5.279965072274945</v>
      </c>
      <c r="L982" s="15">
        <f t="shared" si="1"/>
        <v>8.475846582</v>
      </c>
      <c r="M982" s="15">
        <f t="shared" si="2"/>
        <v>5.947212996</v>
      </c>
      <c r="N982" s="15">
        <f>MAX(0,M982*VLOOKUP(C982,'Таблица (Плотность нефти)'!$B$3:$C$10,2,FALSE)-R982)</f>
        <v>4.781559248</v>
      </c>
      <c r="O982" s="15">
        <f t="shared" si="3"/>
        <v>7.310192835</v>
      </c>
      <c r="P982" s="15">
        <f t="shared" si="4"/>
        <v>53.30714191</v>
      </c>
      <c r="Q982" s="15">
        <f t="shared" si="5"/>
        <v>0</v>
      </c>
      <c r="R982" s="15">
        <f t="shared" si="6"/>
        <v>0</v>
      </c>
      <c r="S982" s="15"/>
      <c r="T982" s="15"/>
    </row>
    <row r="983" ht="12.75" customHeight="1">
      <c r="B983" s="12">
        <v>43697.0</v>
      </c>
      <c r="C983" s="19" t="s">
        <v>35</v>
      </c>
      <c r="D983" s="19" t="s">
        <v>50</v>
      </c>
      <c r="E983" s="19">
        <v>24.0</v>
      </c>
      <c r="F983" s="15">
        <v>26.017251392512435</v>
      </c>
      <c r="G983" s="20">
        <v>29.480808432905626</v>
      </c>
      <c r="H983" s="19">
        <v>0.0</v>
      </c>
      <c r="I983" s="19">
        <v>0.0</v>
      </c>
      <c r="J983" s="15">
        <v>21.86143418171704</v>
      </c>
      <c r="K983" s="15">
        <v>14.424796219975049</v>
      </c>
      <c r="L983" s="15">
        <f t="shared" si="1"/>
        <v>26.01725139</v>
      </c>
      <c r="M983" s="15">
        <f t="shared" si="2"/>
        <v>18.34715535</v>
      </c>
      <c r="N983" s="15">
        <f>MAX(0,M983*VLOOKUP(C983,'Таблица (Плотность нефти)'!$B$3:$C$10,2,FALSE)-R983)</f>
        <v>14.7511129</v>
      </c>
      <c r="O983" s="15">
        <f t="shared" si="3"/>
        <v>22.42120894</v>
      </c>
      <c r="P983" s="15">
        <f t="shared" si="4"/>
        <v>163.6302992</v>
      </c>
      <c r="Q983" s="15">
        <f t="shared" si="5"/>
        <v>0</v>
      </c>
      <c r="R983" s="15">
        <f t="shared" si="6"/>
        <v>0</v>
      </c>
      <c r="S983" s="15"/>
      <c r="T983" s="15"/>
    </row>
    <row r="984" ht="12.75" customHeight="1">
      <c r="B984" s="12">
        <v>43697.0</v>
      </c>
      <c r="C984" s="19" t="s">
        <v>35</v>
      </c>
      <c r="D984" s="19" t="s">
        <v>51</v>
      </c>
      <c r="E984" s="19">
        <v>0.0</v>
      </c>
      <c r="F984" s="15">
        <v>0.0</v>
      </c>
      <c r="G984" s="20">
        <v>0.0</v>
      </c>
      <c r="H984" s="19">
        <v>0.0</v>
      </c>
      <c r="I984" s="19">
        <v>0.0</v>
      </c>
      <c r="J984" s="15">
        <v>0.0</v>
      </c>
      <c r="K984" s="15">
        <v>0.0</v>
      </c>
      <c r="L984" s="15">
        <f t="shared" si="1"/>
        <v>0</v>
      </c>
      <c r="M984" s="15">
        <f t="shared" si="2"/>
        <v>0</v>
      </c>
      <c r="N984" s="15">
        <f>MAX(0,M984*VLOOKUP(C984,'Таблица (Плотность нефти)'!$B$3:$C$10,2,FALSE)-R984)</f>
        <v>0</v>
      </c>
      <c r="O984" s="15">
        <f t="shared" si="3"/>
        <v>0</v>
      </c>
      <c r="P984" s="15">
        <f t="shared" si="4"/>
        <v>0</v>
      </c>
      <c r="Q984" s="15">
        <f t="shared" si="5"/>
        <v>0</v>
      </c>
      <c r="R984" s="15">
        <f t="shared" si="6"/>
        <v>0</v>
      </c>
      <c r="S984" s="15"/>
      <c r="T984" s="15"/>
    </row>
    <row r="985" ht="12.75" customHeight="1">
      <c r="B985" s="12">
        <v>43697.0</v>
      </c>
      <c r="C985" s="19" t="s">
        <v>35</v>
      </c>
      <c r="D985" s="19" t="s">
        <v>52</v>
      </c>
      <c r="E985" s="19">
        <v>0.0</v>
      </c>
      <c r="F985" s="15">
        <v>0.0</v>
      </c>
      <c r="G985" s="20">
        <v>0.0</v>
      </c>
      <c r="H985" s="19">
        <v>0.0</v>
      </c>
      <c r="I985" s="19">
        <v>0.0</v>
      </c>
      <c r="J985" s="15">
        <v>0.0</v>
      </c>
      <c r="K985" s="15">
        <v>0.0</v>
      </c>
      <c r="L985" s="15">
        <f t="shared" si="1"/>
        <v>0</v>
      </c>
      <c r="M985" s="15">
        <f t="shared" si="2"/>
        <v>0</v>
      </c>
      <c r="N985" s="15">
        <f>MAX(0,M985*VLOOKUP(C985,'Таблица (Плотность нефти)'!$B$3:$C$10,2,FALSE)-R985)</f>
        <v>0</v>
      </c>
      <c r="O985" s="15">
        <f t="shared" si="3"/>
        <v>0</v>
      </c>
      <c r="P985" s="15">
        <f t="shared" si="4"/>
        <v>0</v>
      </c>
      <c r="Q985" s="15">
        <f t="shared" si="5"/>
        <v>0</v>
      </c>
      <c r="R985" s="15">
        <f t="shared" si="6"/>
        <v>0</v>
      </c>
      <c r="S985" s="15"/>
      <c r="T985" s="15"/>
    </row>
    <row r="986" ht="12.75" customHeight="1">
      <c r="B986" s="12">
        <v>43697.0</v>
      </c>
      <c r="C986" s="19" t="s">
        <v>35</v>
      </c>
      <c r="D986" s="19" t="s">
        <v>53</v>
      </c>
      <c r="E986" s="19">
        <v>24.0</v>
      </c>
      <c r="F986" s="15">
        <v>16.609993828904035</v>
      </c>
      <c r="G986" s="20">
        <v>34.62870941730351</v>
      </c>
      <c r="H986" s="19">
        <v>0.0</v>
      </c>
      <c r="I986" s="19">
        <v>0.0</v>
      </c>
      <c r="J986" s="15">
        <v>16.425815526884865</v>
      </c>
      <c r="K986" s="15">
        <v>9.980297532068546</v>
      </c>
      <c r="L986" s="15">
        <f t="shared" si="1"/>
        <v>16.60999383</v>
      </c>
      <c r="M986" s="15">
        <f t="shared" si="2"/>
        <v>10.85816733</v>
      </c>
      <c r="N986" s="15">
        <f>MAX(0,M986*VLOOKUP(C986,'Таблица (Плотность нефти)'!$B$3:$C$10,2,FALSE)-R986)</f>
        <v>8.729966535</v>
      </c>
      <c r="O986" s="15">
        <f t="shared" si="3"/>
        <v>14.48179303</v>
      </c>
      <c r="P986" s="15">
        <f t="shared" si="4"/>
        <v>104.4652342</v>
      </c>
      <c r="Q986" s="15">
        <f t="shared" si="5"/>
        <v>0</v>
      </c>
      <c r="R986" s="15">
        <f t="shared" si="6"/>
        <v>0</v>
      </c>
      <c r="S986" s="15"/>
      <c r="T986" s="15"/>
    </row>
    <row r="987" ht="12.75" customHeight="1">
      <c r="B987" s="12">
        <v>43697.0</v>
      </c>
      <c r="C987" s="19" t="s">
        <v>35</v>
      </c>
      <c r="D987" s="19" t="s">
        <v>54</v>
      </c>
      <c r="E987" s="19">
        <v>0.0</v>
      </c>
      <c r="F987" s="15">
        <v>0.0</v>
      </c>
      <c r="G987" s="20">
        <v>0.0</v>
      </c>
      <c r="H987" s="19">
        <v>0.0</v>
      </c>
      <c r="I987" s="19">
        <v>0.0</v>
      </c>
      <c r="J987" s="15">
        <v>0.0</v>
      </c>
      <c r="K987" s="15">
        <v>0.0</v>
      </c>
      <c r="L987" s="15">
        <f t="shared" si="1"/>
        <v>0</v>
      </c>
      <c r="M987" s="15">
        <f t="shared" si="2"/>
        <v>0</v>
      </c>
      <c r="N987" s="15">
        <f>MAX(0,M987*VLOOKUP(C987,'Таблица (Плотность нефти)'!$B$3:$C$10,2,FALSE)-R987)</f>
        <v>0</v>
      </c>
      <c r="O987" s="15">
        <f t="shared" si="3"/>
        <v>0</v>
      </c>
      <c r="P987" s="15">
        <f t="shared" si="4"/>
        <v>0</v>
      </c>
      <c r="Q987" s="15">
        <f t="shared" si="5"/>
        <v>0</v>
      </c>
      <c r="R987" s="15">
        <f t="shared" si="6"/>
        <v>0</v>
      </c>
      <c r="S987" s="15"/>
      <c r="T987" s="15"/>
    </row>
    <row r="988" ht="12.75" customHeight="1">
      <c r="B988" s="12">
        <v>43697.0</v>
      </c>
      <c r="C988" s="19" t="s">
        <v>35</v>
      </c>
      <c r="D988" s="19" t="s">
        <v>55</v>
      </c>
      <c r="E988" s="19">
        <v>24.0</v>
      </c>
      <c r="F988" s="15">
        <v>12.314341975553711</v>
      </c>
      <c r="G988" s="20">
        <v>31.87846094618682</v>
      </c>
      <c r="H988" s="19">
        <v>0.0</v>
      </c>
      <c r="I988" s="19">
        <v>0.0</v>
      </c>
      <c r="J988" s="15">
        <v>10.424538571983168</v>
      </c>
      <c r="K988" s="15">
        <v>6.665201892206188</v>
      </c>
      <c r="L988" s="15">
        <f t="shared" si="1"/>
        <v>12.31434198</v>
      </c>
      <c r="M988" s="15">
        <f t="shared" si="2"/>
        <v>8.388719278</v>
      </c>
      <c r="N988" s="15">
        <f>MAX(0,M988*VLOOKUP(C988,'Таблица (Плотность нефти)'!$B$3:$C$10,2,FALSE)-R988)</f>
        <v>6.7445303</v>
      </c>
      <c r="O988" s="15">
        <f t="shared" si="3"/>
        <v>10.670153</v>
      </c>
      <c r="P988" s="15">
        <f t="shared" si="4"/>
        <v>77.44859099</v>
      </c>
      <c r="Q988" s="15">
        <f t="shared" si="5"/>
        <v>0</v>
      </c>
      <c r="R988" s="15">
        <f t="shared" si="6"/>
        <v>0</v>
      </c>
      <c r="S988" s="15"/>
      <c r="T988" s="15"/>
    </row>
    <row r="989" ht="12.75" customHeight="1">
      <c r="B989" s="12">
        <v>43697.0</v>
      </c>
      <c r="C989" s="19" t="s">
        <v>35</v>
      </c>
      <c r="D989" s="19" t="s">
        <v>56</v>
      </c>
      <c r="E989" s="19">
        <v>24.0</v>
      </c>
      <c r="F989" s="15">
        <v>15.0810723393597</v>
      </c>
      <c r="G989" s="20">
        <v>31.455345796784258</v>
      </c>
      <c r="H989" s="19">
        <v>0.0</v>
      </c>
      <c r="I989" s="19">
        <v>0.0</v>
      </c>
      <c r="J989" s="15">
        <v>10.149026526278004</v>
      </c>
      <c r="K989" s="15">
        <v>6.486176228705273</v>
      </c>
      <c r="L989" s="15">
        <f t="shared" si="1"/>
        <v>15.08107234</v>
      </c>
      <c r="M989" s="15">
        <f t="shared" si="2"/>
        <v>10.33726889</v>
      </c>
      <c r="N989" s="15">
        <f>MAX(0,M989*VLOOKUP(C989,'Таблица (Плотность нефти)'!$B$3:$C$10,2,FALSE)-R989)</f>
        <v>8.311164184</v>
      </c>
      <c r="O989" s="15">
        <f t="shared" si="3"/>
        <v>13.05496764</v>
      </c>
      <c r="P989" s="15">
        <f t="shared" si="4"/>
        <v>94.84938826</v>
      </c>
      <c r="Q989" s="15">
        <f t="shared" si="5"/>
        <v>0</v>
      </c>
      <c r="R989" s="15">
        <f t="shared" si="6"/>
        <v>0</v>
      </c>
      <c r="S989" s="15"/>
      <c r="T989" s="15"/>
    </row>
    <row r="990" ht="12.75" customHeight="1">
      <c r="B990" s="12">
        <v>43697.0</v>
      </c>
      <c r="C990" s="19" t="s">
        <v>35</v>
      </c>
      <c r="D990" s="19" t="s">
        <v>57</v>
      </c>
      <c r="E990" s="19">
        <v>0.0</v>
      </c>
      <c r="F990" s="15">
        <v>0.0</v>
      </c>
      <c r="G990" s="20">
        <v>0.0</v>
      </c>
      <c r="H990" s="19">
        <v>0.0</v>
      </c>
      <c r="I990" s="19">
        <v>0.0</v>
      </c>
      <c r="J990" s="15">
        <v>0.0</v>
      </c>
      <c r="K990" s="15">
        <v>0.0</v>
      </c>
      <c r="L990" s="15">
        <f t="shared" si="1"/>
        <v>0</v>
      </c>
      <c r="M990" s="15">
        <f t="shared" si="2"/>
        <v>0</v>
      </c>
      <c r="N990" s="15">
        <f>MAX(0,M990*VLOOKUP(C990,'Таблица (Плотность нефти)'!$B$3:$C$10,2,FALSE)-R990)</f>
        <v>0</v>
      </c>
      <c r="O990" s="15">
        <f t="shared" si="3"/>
        <v>0</v>
      </c>
      <c r="P990" s="15">
        <f t="shared" si="4"/>
        <v>0</v>
      </c>
      <c r="Q990" s="15">
        <f t="shared" si="5"/>
        <v>0</v>
      </c>
      <c r="R990" s="15">
        <f t="shared" si="6"/>
        <v>0</v>
      </c>
      <c r="S990" s="15"/>
      <c r="T990" s="15"/>
    </row>
    <row r="991" ht="12.75" customHeight="1">
      <c r="B991" s="12">
        <v>43697.0</v>
      </c>
      <c r="C991" s="19" t="s">
        <v>37</v>
      </c>
      <c r="D991" s="19" t="s">
        <v>58</v>
      </c>
      <c r="E991" s="19">
        <v>0.0</v>
      </c>
      <c r="F991" s="15">
        <v>0.0</v>
      </c>
      <c r="G991" s="20">
        <v>0.0</v>
      </c>
      <c r="H991" s="19">
        <v>0.0</v>
      </c>
      <c r="I991" s="19">
        <v>0.0</v>
      </c>
      <c r="J991" s="15">
        <v>0.0</v>
      </c>
      <c r="K991" s="15">
        <v>0.0</v>
      </c>
      <c r="L991" s="15">
        <f t="shared" si="1"/>
        <v>0</v>
      </c>
      <c r="M991" s="15">
        <f t="shared" si="2"/>
        <v>0</v>
      </c>
      <c r="N991" s="15">
        <f>MAX(0,M991*VLOOKUP(C991,'Таблица (Плотность нефти)'!$B$3:$C$10,2,FALSE)-R991)</f>
        <v>0</v>
      </c>
      <c r="O991" s="15">
        <f t="shared" si="3"/>
        <v>0</v>
      </c>
      <c r="P991" s="15">
        <f t="shared" si="4"/>
        <v>0</v>
      </c>
      <c r="Q991" s="15">
        <f t="shared" si="5"/>
        <v>0</v>
      </c>
      <c r="R991" s="15">
        <f t="shared" si="6"/>
        <v>0</v>
      </c>
      <c r="S991" s="15"/>
      <c r="T991" s="15"/>
    </row>
    <row r="992" ht="12.75" customHeight="1">
      <c r="B992" s="12">
        <v>43697.0</v>
      </c>
      <c r="C992" s="19" t="s">
        <v>37</v>
      </c>
      <c r="D992" s="19" t="s">
        <v>59</v>
      </c>
      <c r="E992" s="19">
        <v>0.0</v>
      </c>
      <c r="F992" s="15">
        <v>0.0</v>
      </c>
      <c r="G992" s="20">
        <v>0.0</v>
      </c>
      <c r="H992" s="19">
        <v>0.0</v>
      </c>
      <c r="I992" s="19">
        <v>0.0</v>
      </c>
      <c r="J992" s="15">
        <v>0.0</v>
      </c>
      <c r="K992" s="15">
        <v>0.0</v>
      </c>
      <c r="L992" s="15">
        <f t="shared" si="1"/>
        <v>0</v>
      </c>
      <c r="M992" s="15">
        <f t="shared" si="2"/>
        <v>0</v>
      </c>
      <c r="N992" s="15">
        <f>MAX(0,M992*VLOOKUP(C992,'Таблица (Плотность нефти)'!$B$3:$C$10,2,FALSE)-R992)</f>
        <v>0</v>
      </c>
      <c r="O992" s="15">
        <f t="shared" si="3"/>
        <v>0</v>
      </c>
      <c r="P992" s="15">
        <f t="shared" si="4"/>
        <v>0</v>
      </c>
      <c r="Q992" s="15">
        <f t="shared" si="5"/>
        <v>0</v>
      </c>
      <c r="R992" s="15">
        <f t="shared" si="6"/>
        <v>0</v>
      </c>
      <c r="S992" s="15"/>
      <c r="T992" s="15"/>
    </row>
    <row r="993" ht="12.75" customHeight="1">
      <c r="B993" s="12">
        <v>43697.0</v>
      </c>
      <c r="C993" s="19" t="s">
        <v>37</v>
      </c>
      <c r="D993" s="19" t="s">
        <v>60</v>
      </c>
      <c r="E993" s="19">
        <v>0.0</v>
      </c>
      <c r="F993" s="15">
        <v>0.0</v>
      </c>
      <c r="G993" s="20">
        <v>0.0</v>
      </c>
      <c r="H993" s="19">
        <v>0.0</v>
      </c>
      <c r="I993" s="19">
        <v>0.0</v>
      </c>
      <c r="J993" s="15">
        <v>0.0</v>
      </c>
      <c r="K993" s="15">
        <v>0.0</v>
      </c>
      <c r="L993" s="15">
        <f t="shared" si="1"/>
        <v>0</v>
      </c>
      <c r="M993" s="15">
        <f t="shared" si="2"/>
        <v>0</v>
      </c>
      <c r="N993" s="15">
        <f>MAX(0,M993*VLOOKUP(C993,'Таблица (Плотность нефти)'!$B$3:$C$10,2,FALSE)-R993)</f>
        <v>0</v>
      </c>
      <c r="O993" s="15">
        <f t="shared" si="3"/>
        <v>0</v>
      </c>
      <c r="P993" s="15">
        <f t="shared" si="4"/>
        <v>0</v>
      </c>
      <c r="Q993" s="15">
        <f t="shared" si="5"/>
        <v>0</v>
      </c>
      <c r="R993" s="15">
        <f t="shared" si="6"/>
        <v>0</v>
      </c>
      <c r="S993" s="15"/>
      <c r="T993" s="15"/>
    </row>
    <row r="994" ht="12.75" customHeight="1">
      <c r="B994" s="12">
        <v>43697.0</v>
      </c>
      <c r="C994" s="19" t="s">
        <v>37</v>
      </c>
      <c r="D994" s="19" t="s">
        <v>61</v>
      </c>
      <c r="E994" s="19">
        <v>0.0</v>
      </c>
      <c r="F994" s="15">
        <v>0.0</v>
      </c>
      <c r="G994" s="20">
        <v>0.0</v>
      </c>
      <c r="H994" s="19">
        <v>0.0</v>
      </c>
      <c r="I994" s="19">
        <v>0.0</v>
      </c>
      <c r="J994" s="15">
        <v>0.0</v>
      </c>
      <c r="K994" s="15">
        <v>0.0</v>
      </c>
      <c r="L994" s="15">
        <f t="shared" si="1"/>
        <v>0</v>
      </c>
      <c r="M994" s="15">
        <f t="shared" si="2"/>
        <v>0</v>
      </c>
      <c r="N994" s="15">
        <f>MAX(0,M994*VLOOKUP(C994,'Таблица (Плотность нефти)'!$B$3:$C$10,2,FALSE)-R994)</f>
        <v>0</v>
      </c>
      <c r="O994" s="15">
        <f t="shared" si="3"/>
        <v>0</v>
      </c>
      <c r="P994" s="15">
        <f t="shared" si="4"/>
        <v>0</v>
      </c>
      <c r="Q994" s="15">
        <f t="shared" si="5"/>
        <v>0</v>
      </c>
      <c r="R994" s="15">
        <f t="shared" si="6"/>
        <v>0</v>
      </c>
      <c r="S994" s="15"/>
      <c r="T994" s="15"/>
    </row>
    <row r="995" ht="12.75" customHeight="1">
      <c r="B995" s="12">
        <v>43697.0</v>
      </c>
      <c r="C995" s="19" t="s">
        <v>38</v>
      </c>
      <c r="D995" s="19" t="s">
        <v>62</v>
      </c>
      <c r="E995" s="19">
        <v>0.0</v>
      </c>
      <c r="F995" s="15">
        <v>0.0</v>
      </c>
      <c r="G995" s="20">
        <v>0.0</v>
      </c>
      <c r="H995" s="19">
        <v>0.0</v>
      </c>
      <c r="I995" s="19">
        <v>0.0</v>
      </c>
      <c r="J995" s="15">
        <v>0.0</v>
      </c>
      <c r="K995" s="15">
        <v>0.0</v>
      </c>
      <c r="L995" s="15">
        <f t="shared" si="1"/>
        <v>0</v>
      </c>
      <c r="M995" s="15">
        <f t="shared" si="2"/>
        <v>0</v>
      </c>
      <c r="N995" s="15">
        <f>MAX(0,M995*VLOOKUP(C995,'Таблица (Плотность нефти)'!$B$3:$C$10,2,FALSE)-R995)</f>
        <v>0</v>
      </c>
      <c r="O995" s="15">
        <f t="shared" si="3"/>
        <v>0</v>
      </c>
      <c r="P995" s="15">
        <f t="shared" si="4"/>
        <v>0</v>
      </c>
      <c r="Q995" s="15">
        <f t="shared" si="5"/>
        <v>0</v>
      </c>
      <c r="R995" s="15">
        <f t="shared" si="6"/>
        <v>0</v>
      </c>
      <c r="S995" s="15"/>
      <c r="T995" s="15"/>
    </row>
    <row r="996" ht="12.75" customHeight="1">
      <c r="B996" s="12">
        <v>43697.0</v>
      </c>
      <c r="C996" s="19" t="s">
        <v>38</v>
      </c>
      <c r="D996" s="19" t="s">
        <v>63</v>
      </c>
      <c r="E996" s="19">
        <v>0.0</v>
      </c>
      <c r="F996" s="15">
        <v>0.0</v>
      </c>
      <c r="G996" s="20">
        <v>0.0</v>
      </c>
      <c r="H996" s="19">
        <v>0.0</v>
      </c>
      <c r="I996" s="19">
        <v>0.0</v>
      </c>
      <c r="J996" s="15">
        <v>0.0</v>
      </c>
      <c r="K996" s="15">
        <v>0.0</v>
      </c>
      <c r="L996" s="15">
        <f t="shared" si="1"/>
        <v>0</v>
      </c>
      <c r="M996" s="15">
        <f t="shared" si="2"/>
        <v>0</v>
      </c>
      <c r="N996" s="15">
        <f>MAX(0,M996*VLOOKUP(C996,'Таблица (Плотность нефти)'!$B$3:$C$10,2,FALSE)-R996)</f>
        <v>0</v>
      </c>
      <c r="O996" s="15">
        <f t="shared" si="3"/>
        <v>0</v>
      </c>
      <c r="P996" s="15">
        <f t="shared" si="4"/>
        <v>0</v>
      </c>
      <c r="Q996" s="15">
        <f t="shared" si="5"/>
        <v>0</v>
      </c>
      <c r="R996" s="15">
        <f t="shared" si="6"/>
        <v>0</v>
      </c>
      <c r="S996" s="15"/>
      <c r="T996" s="15"/>
    </row>
    <row r="997" ht="12.75" customHeight="1">
      <c r="B997" s="12">
        <v>43697.0</v>
      </c>
      <c r="C997" s="19" t="s">
        <v>38</v>
      </c>
      <c r="D997" s="19" t="s">
        <v>64</v>
      </c>
      <c r="E997" s="19">
        <v>0.0</v>
      </c>
      <c r="F997" s="15">
        <v>0.0</v>
      </c>
      <c r="G997" s="20">
        <v>0.0</v>
      </c>
      <c r="H997" s="19">
        <v>0.0</v>
      </c>
      <c r="I997" s="19">
        <v>0.0</v>
      </c>
      <c r="J997" s="15">
        <v>0.0</v>
      </c>
      <c r="K997" s="15">
        <v>0.0</v>
      </c>
      <c r="L997" s="15">
        <f t="shared" si="1"/>
        <v>0</v>
      </c>
      <c r="M997" s="15">
        <f t="shared" si="2"/>
        <v>0</v>
      </c>
      <c r="N997" s="15">
        <f>MAX(0,M997*VLOOKUP(C997,'Таблица (Плотность нефти)'!$B$3:$C$10,2,FALSE)-R997)</f>
        <v>0</v>
      </c>
      <c r="O997" s="15">
        <f t="shared" si="3"/>
        <v>0</v>
      </c>
      <c r="P997" s="15">
        <f t="shared" si="4"/>
        <v>0</v>
      </c>
      <c r="Q997" s="15">
        <f t="shared" si="5"/>
        <v>0</v>
      </c>
      <c r="R997" s="15">
        <f t="shared" si="6"/>
        <v>0</v>
      </c>
      <c r="S997" s="15"/>
      <c r="T997" s="15"/>
    </row>
    <row r="998" ht="12.75" customHeight="1">
      <c r="B998" s="12">
        <v>43697.0</v>
      </c>
      <c r="C998" s="19" t="s">
        <v>39</v>
      </c>
      <c r="D998" s="19" t="s">
        <v>65</v>
      </c>
      <c r="E998" s="19">
        <v>0.0</v>
      </c>
      <c r="F998" s="15">
        <v>0.0</v>
      </c>
      <c r="G998" s="20">
        <v>0.0</v>
      </c>
      <c r="H998" s="19">
        <v>0.0</v>
      </c>
      <c r="I998" s="19">
        <v>0.0</v>
      </c>
      <c r="J998" s="15">
        <v>0.0</v>
      </c>
      <c r="K998" s="15">
        <v>0.0</v>
      </c>
      <c r="L998" s="15">
        <f t="shared" si="1"/>
        <v>0</v>
      </c>
      <c r="M998" s="15">
        <f t="shared" si="2"/>
        <v>0</v>
      </c>
      <c r="N998" s="15">
        <f>MAX(0,M998*VLOOKUP(C998,'Таблица (Плотность нефти)'!$B$3:$C$10,2,FALSE)-R998)</f>
        <v>0</v>
      </c>
      <c r="O998" s="15">
        <f t="shared" si="3"/>
        <v>0</v>
      </c>
      <c r="P998" s="15">
        <f t="shared" si="4"/>
        <v>0</v>
      </c>
      <c r="Q998" s="15">
        <f t="shared" si="5"/>
        <v>0</v>
      </c>
      <c r="R998" s="15">
        <f t="shared" si="6"/>
        <v>0</v>
      </c>
      <c r="S998" s="15"/>
      <c r="T998" s="15"/>
    </row>
    <row r="999" ht="12.75" customHeight="1">
      <c r="B999" s="12">
        <v>43697.0</v>
      </c>
      <c r="C999" s="19" t="s">
        <v>39</v>
      </c>
      <c r="D999" s="19" t="s">
        <v>66</v>
      </c>
      <c r="E999" s="19">
        <v>10.0</v>
      </c>
      <c r="F999" s="15">
        <v>6.913189535401074</v>
      </c>
      <c r="G999" s="20">
        <v>5.984377437868365</v>
      </c>
      <c r="H999" s="19">
        <v>0.0</v>
      </c>
      <c r="I999" s="19">
        <v>0.0</v>
      </c>
      <c r="J999" s="15">
        <v>11.90507773207454</v>
      </c>
      <c r="K999" s="15">
        <v>11.085656949554489</v>
      </c>
      <c r="L999" s="15">
        <f t="shared" si="1"/>
        <v>16.59165488</v>
      </c>
      <c r="M999" s="15">
        <f t="shared" si="2"/>
        <v>15.59874763</v>
      </c>
      <c r="N999" s="15">
        <f>MAX(0,M999*VLOOKUP(C999,'Таблица (Плотность нефти)'!$B$3:$C$10,2,FALSE)-R999)</f>
        <v>12.5413931</v>
      </c>
      <c r="O999" s="15">
        <f t="shared" si="3"/>
        <v>13.53430035</v>
      </c>
      <c r="P999" s="15">
        <f t="shared" si="4"/>
        <v>104.3498951</v>
      </c>
      <c r="Q999" s="15">
        <f t="shared" si="5"/>
        <v>0</v>
      </c>
      <c r="R999" s="15">
        <f t="shared" si="6"/>
        <v>0</v>
      </c>
      <c r="S999" s="15"/>
      <c r="T999" s="15"/>
    </row>
    <row r="1000" ht="12.75" customHeight="1">
      <c r="B1000" s="12">
        <v>43697.0</v>
      </c>
      <c r="C1000" s="19" t="s">
        <v>39</v>
      </c>
      <c r="D1000" s="19" t="s">
        <v>67</v>
      </c>
      <c r="E1000" s="19">
        <v>12.0</v>
      </c>
      <c r="F1000" s="15">
        <v>5.685154797687496</v>
      </c>
      <c r="G1000" s="20">
        <v>5.789929407750216</v>
      </c>
      <c r="H1000" s="19">
        <v>0.0</v>
      </c>
      <c r="I1000" s="19">
        <v>0.0</v>
      </c>
      <c r="J1000" s="15">
        <v>7.632130504046592</v>
      </c>
      <c r="K1000" s="15">
        <v>7.136218784698468</v>
      </c>
      <c r="L1000" s="15">
        <f t="shared" si="1"/>
        <v>11.3703096</v>
      </c>
      <c r="M1000" s="15">
        <f t="shared" si="2"/>
        <v>10.7119767</v>
      </c>
      <c r="N1000" s="15">
        <f>MAX(0,M1000*VLOOKUP(C1000,'Таблица (Плотность нефти)'!$B$3:$C$10,2,FALSE)-R1000)</f>
        <v>8.612429264</v>
      </c>
      <c r="O1000" s="15">
        <f t="shared" si="3"/>
        <v>9.270762163</v>
      </c>
      <c r="P1000" s="15">
        <f t="shared" si="4"/>
        <v>71.51128814</v>
      </c>
      <c r="Q1000" s="15">
        <f t="shared" si="5"/>
        <v>0</v>
      </c>
      <c r="R1000" s="15">
        <f t="shared" si="6"/>
        <v>0</v>
      </c>
      <c r="S1000" s="15"/>
      <c r="T1000" s="15"/>
    </row>
    <row r="1001" ht="12.75" customHeight="1">
      <c r="B1001" s="12">
        <v>43697.0</v>
      </c>
      <c r="C1001" s="19" t="s">
        <v>39</v>
      </c>
      <c r="D1001" s="19" t="s">
        <v>68</v>
      </c>
      <c r="E1001" s="19">
        <v>12.0</v>
      </c>
      <c r="F1001" s="15">
        <v>11.357323910069633</v>
      </c>
      <c r="G1001" s="20">
        <v>5.109361302336638</v>
      </c>
      <c r="H1001" s="19">
        <v>0.0</v>
      </c>
      <c r="I1001" s="19">
        <v>0.0</v>
      </c>
      <c r="J1001" s="15">
        <v>25.63594713024414</v>
      </c>
      <c r="K1001" s="15">
        <v>24.139851110349937</v>
      </c>
      <c r="L1001" s="15">
        <f t="shared" si="1"/>
        <v>22.71464782</v>
      </c>
      <c r="M1001" s="15">
        <f t="shared" si="2"/>
        <v>21.55407439</v>
      </c>
      <c r="N1001" s="15">
        <f>MAX(0,M1001*VLOOKUP(C1001,'Таблица (Плотность нефти)'!$B$3:$C$10,2,FALSE)-R1001)</f>
        <v>17.32947581</v>
      </c>
      <c r="O1001" s="15">
        <f t="shared" si="3"/>
        <v>18.49004924</v>
      </c>
      <c r="P1001" s="15">
        <f t="shared" si="4"/>
        <v>142.8592345</v>
      </c>
      <c r="Q1001" s="15">
        <f t="shared" si="5"/>
        <v>0</v>
      </c>
      <c r="R1001" s="15">
        <f t="shared" si="6"/>
        <v>0</v>
      </c>
      <c r="S1001" s="15"/>
      <c r="T1001" s="15"/>
    </row>
    <row r="1002" ht="12.75" customHeight="1">
      <c r="B1002" s="12">
        <v>43697.0</v>
      </c>
      <c r="C1002" s="19" t="s">
        <v>39</v>
      </c>
      <c r="D1002" s="19" t="s">
        <v>69</v>
      </c>
      <c r="E1002" s="19">
        <v>14.0</v>
      </c>
      <c r="F1002" s="15">
        <v>9.766041533636306</v>
      </c>
      <c r="G1002" s="20">
        <v>3.1648810011549977</v>
      </c>
      <c r="H1002" s="19">
        <v>0.0</v>
      </c>
      <c r="I1002" s="19">
        <v>0.0</v>
      </c>
      <c r="J1002" s="15">
        <v>13.008009987821076</v>
      </c>
      <c r="K1002" s="15">
        <v>12.578976333505567</v>
      </c>
      <c r="L1002" s="15">
        <f t="shared" si="1"/>
        <v>16.74178549</v>
      </c>
      <c r="M1002" s="15">
        <f t="shared" si="2"/>
        <v>16.2119279</v>
      </c>
      <c r="N1002" s="15">
        <f>MAX(0,M1002*VLOOKUP(C1002,'Таблица (Плотность нефти)'!$B$3:$C$10,2,FALSE)-R1002)</f>
        <v>13.03439003</v>
      </c>
      <c r="O1002" s="15">
        <f t="shared" si="3"/>
        <v>13.56424762</v>
      </c>
      <c r="P1002" s="15">
        <f t="shared" si="4"/>
        <v>105.2941115</v>
      </c>
      <c r="Q1002" s="15">
        <f t="shared" si="5"/>
        <v>0</v>
      </c>
      <c r="R1002" s="15">
        <f t="shared" si="6"/>
        <v>0</v>
      </c>
      <c r="S1002" s="15"/>
      <c r="T1002" s="15"/>
    </row>
    <row r="1003" ht="12.75" customHeight="1">
      <c r="B1003" s="12">
        <v>43697.0</v>
      </c>
      <c r="C1003" s="19" t="s">
        <v>39</v>
      </c>
      <c r="D1003" s="19" t="s">
        <v>70</v>
      </c>
      <c r="E1003" s="19">
        <v>0.0</v>
      </c>
      <c r="F1003" s="15">
        <v>0.0</v>
      </c>
      <c r="G1003" s="20">
        <v>0.0</v>
      </c>
      <c r="H1003" s="19">
        <v>0.0</v>
      </c>
      <c r="I1003" s="19">
        <v>0.0</v>
      </c>
      <c r="J1003" s="15">
        <v>0.0</v>
      </c>
      <c r="K1003" s="15">
        <v>0.0</v>
      </c>
      <c r="L1003" s="15">
        <f t="shared" si="1"/>
        <v>0</v>
      </c>
      <c r="M1003" s="15">
        <f t="shared" si="2"/>
        <v>0</v>
      </c>
      <c r="N1003" s="15">
        <f>MAX(0,M1003*VLOOKUP(C1003,'Таблица (Плотность нефти)'!$B$3:$C$10,2,FALSE)-R1003)</f>
        <v>0</v>
      </c>
      <c r="O1003" s="15">
        <f t="shared" si="3"/>
        <v>0</v>
      </c>
      <c r="P1003" s="15">
        <f t="shared" si="4"/>
        <v>0</v>
      </c>
      <c r="Q1003" s="15">
        <f t="shared" si="5"/>
        <v>0</v>
      </c>
      <c r="R1003" s="15">
        <f t="shared" si="6"/>
        <v>0</v>
      </c>
      <c r="S1003" s="15"/>
      <c r="T1003" s="15"/>
    </row>
    <row r="1004" ht="12.75" customHeight="1">
      <c r="B1004" s="12">
        <v>43697.0</v>
      </c>
      <c r="C1004" s="19" t="s">
        <v>39</v>
      </c>
      <c r="D1004" s="19" t="s">
        <v>71</v>
      </c>
      <c r="E1004" s="19">
        <v>19.0</v>
      </c>
      <c r="F1004" s="15">
        <v>8.995311678001288</v>
      </c>
      <c r="G1004" s="20">
        <v>3.9426731216276614</v>
      </c>
      <c r="H1004" s="19">
        <v>0.0</v>
      </c>
      <c r="I1004" s="19">
        <v>0.0</v>
      </c>
      <c r="J1004" s="15">
        <v>9.97147857457258</v>
      </c>
      <c r="K1004" s="15">
        <v>9.53960891166075</v>
      </c>
      <c r="L1004" s="15">
        <f t="shared" si="1"/>
        <v>11.36249896</v>
      </c>
      <c r="M1004" s="15">
        <f t="shared" si="2"/>
        <v>10.91451277</v>
      </c>
      <c r="N1004" s="15">
        <f>MAX(0,M1004*VLOOKUP(C1004,'Таблица (Плотность нефти)'!$B$3:$C$10,2,FALSE)-R1004)</f>
        <v>8.775268266</v>
      </c>
      <c r="O1004" s="15">
        <f t="shared" si="3"/>
        <v>9.223254459</v>
      </c>
      <c r="P1004" s="15">
        <f t="shared" si="4"/>
        <v>71.46216472</v>
      </c>
      <c r="Q1004" s="15">
        <f t="shared" si="5"/>
        <v>0</v>
      </c>
      <c r="R1004" s="15">
        <f t="shared" si="6"/>
        <v>0</v>
      </c>
      <c r="S1004" s="15"/>
      <c r="T1004" s="15"/>
    </row>
    <row r="1005" ht="12.75" customHeight="1">
      <c r="B1005" s="12">
        <v>43697.0</v>
      </c>
      <c r="C1005" s="19" t="s">
        <v>39</v>
      </c>
      <c r="D1005" s="19" t="s">
        <v>72</v>
      </c>
      <c r="E1005" s="19">
        <v>0.0</v>
      </c>
      <c r="F1005" s="15">
        <v>0.0</v>
      </c>
      <c r="G1005" s="20">
        <v>0.0</v>
      </c>
      <c r="H1005" s="19">
        <v>0.0</v>
      </c>
      <c r="I1005" s="19">
        <v>0.0</v>
      </c>
      <c r="J1005" s="15">
        <v>0.0</v>
      </c>
      <c r="K1005" s="15">
        <v>0.0</v>
      </c>
      <c r="L1005" s="15">
        <f t="shared" si="1"/>
        <v>0</v>
      </c>
      <c r="M1005" s="15">
        <f t="shared" si="2"/>
        <v>0</v>
      </c>
      <c r="N1005" s="15">
        <f>MAX(0,M1005*VLOOKUP(C1005,'Таблица (Плотность нефти)'!$B$3:$C$10,2,FALSE)-R1005)</f>
        <v>0</v>
      </c>
      <c r="O1005" s="15">
        <f t="shared" si="3"/>
        <v>0</v>
      </c>
      <c r="P1005" s="15">
        <f t="shared" si="4"/>
        <v>0</v>
      </c>
      <c r="Q1005" s="15">
        <f t="shared" si="5"/>
        <v>0</v>
      </c>
      <c r="R1005" s="15">
        <f t="shared" si="6"/>
        <v>0</v>
      </c>
      <c r="S1005" s="15"/>
      <c r="T1005" s="15"/>
    </row>
    <row r="1006" ht="12.75" customHeight="1">
      <c r="B1006" s="12">
        <v>43697.0</v>
      </c>
      <c r="C1006" s="19" t="s">
        <v>39</v>
      </c>
      <c r="D1006" s="19" t="s">
        <v>73</v>
      </c>
      <c r="E1006" s="19">
        <v>0.0</v>
      </c>
      <c r="F1006" s="15">
        <v>0.0</v>
      </c>
      <c r="G1006" s="20">
        <v>0.0</v>
      </c>
      <c r="H1006" s="19">
        <v>0.0</v>
      </c>
      <c r="I1006" s="19">
        <v>0.0</v>
      </c>
      <c r="J1006" s="15">
        <v>0.0</v>
      </c>
      <c r="K1006" s="15">
        <v>0.0</v>
      </c>
      <c r="L1006" s="15">
        <f t="shared" si="1"/>
        <v>0</v>
      </c>
      <c r="M1006" s="15">
        <f t="shared" si="2"/>
        <v>0</v>
      </c>
      <c r="N1006" s="15">
        <f>MAX(0,M1006*VLOOKUP(C1006,'Таблица (Плотность нефти)'!$B$3:$C$10,2,FALSE)-R1006)</f>
        <v>0</v>
      </c>
      <c r="O1006" s="15">
        <f t="shared" si="3"/>
        <v>0</v>
      </c>
      <c r="P1006" s="15">
        <f t="shared" si="4"/>
        <v>0</v>
      </c>
      <c r="Q1006" s="15">
        <f t="shared" si="5"/>
        <v>0</v>
      </c>
      <c r="R1006" s="15">
        <f t="shared" si="6"/>
        <v>0</v>
      </c>
      <c r="S1006" s="15"/>
      <c r="T1006" s="15"/>
    </row>
    <row r="1007" ht="12.75" customHeight="1">
      <c r="B1007" s="12">
        <v>43697.0</v>
      </c>
      <c r="C1007" s="19" t="s">
        <v>39</v>
      </c>
      <c r="D1007" s="19" t="s">
        <v>74</v>
      </c>
      <c r="E1007" s="19">
        <v>4.0</v>
      </c>
      <c r="F1007" s="15">
        <v>0.43514332795802063</v>
      </c>
      <c r="G1007" s="20">
        <v>4.234345166804903</v>
      </c>
      <c r="H1007" s="19">
        <v>0.0</v>
      </c>
      <c r="I1007" s="19">
        <v>0.0</v>
      </c>
      <c r="J1007" s="15">
        <v>0.2891999682749105</v>
      </c>
      <c r="K1007" s="15">
        <v>0.2741245833399486</v>
      </c>
      <c r="L1007" s="15">
        <f t="shared" si="1"/>
        <v>2.610859968</v>
      </c>
      <c r="M1007" s="15">
        <f t="shared" si="2"/>
        <v>2.500307145</v>
      </c>
      <c r="N1007" s="15">
        <f>MAX(0,M1007*VLOOKUP(C1007,'Таблица (Плотность нефти)'!$B$3:$C$10,2,FALSE)-R1007)</f>
        <v>2.010246944</v>
      </c>
      <c r="O1007" s="15">
        <f t="shared" si="3"/>
        <v>2.120799767</v>
      </c>
      <c r="P1007" s="15">
        <f t="shared" si="4"/>
        <v>16.4204816</v>
      </c>
      <c r="Q1007" s="15">
        <f t="shared" si="5"/>
        <v>0</v>
      </c>
      <c r="R1007" s="15">
        <f t="shared" si="6"/>
        <v>0</v>
      </c>
      <c r="S1007" s="15"/>
      <c r="T1007" s="15"/>
    </row>
    <row r="1008" ht="12.75" customHeight="1">
      <c r="B1008" s="12">
        <v>43697.0</v>
      </c>
      <c r="C1008" s="19" t="s">
        <v>39</v>
      </c>
      <c r="D1008" s="19" t="s">
        <v>75</v>
      </c>
      <c r="E1008" s="19">
        <v>0.0</v>
      </c>
      <c r="F1008" s="15">
        <v>0.0</v>
      </c>
      <c r="G1008" s="20">
        <v>0.0</v>
      </c>
      <c r="H1008" s="19">
        <v>0.0</v>
      </c>
      <c r="I1008" s="19">
        <v>0.0</v>
      </c>
      <c r="J1008" s="15">
        <v>0.0</v>
      </c>
      <c r="K1008" s="15">
        <v>0.0</v>
      </c>
      <c r="L1008" s="15">
        <f t="shared" si="1"/>
        <v>0</v>
      </c>
      <c r="M1008" s="15">
        <f t="shared" si="2"/>
        <v>0</v>
      </c>
      <c r="N1008" s="15">
        <f>MAX(0,M1008*VLOOKUP(C1008,'Таблица (Плотность нефти)'!$B$3:$C$10,2,FALSE)-R1008)</f>
        <v>0</v>
      </c>
      <c r="O1008" s="15">
        <f t="shared" si="3"/>
        <v>0</v>
      </c>
      <c r="P1008" s="15">
        <f t="shared" si="4"/>
        <v>0</v>
      </c>
      <c r="Q1008" s="15">
        <f t="shared" si="5"/>
        <v>0</v>
      </c>
      <c r="R1008" s="15">
        <f t="shared" si="6"/>
        <v>0</v>
      </c>
      <c r="S1008" s="15"/>
      <c r="T1008" s="15"/>
    </row>
    <row r="1009" ht="12.75" customHeight="1">
      <c r="B1009" s="12">
        <v>43697.0</v>
      </c>
      <c r="C1009" s="19" t="s">
        <v>39</v>
      </c>
      <c r="D1009" s="19" t="s">
        <v>76</v>
      </c>
      <c r="E1009" s="19">
        <v>0.0</v>
      </c>
      <c r="F1009" s="15">
        <v>0.0</v>
      </c>
      <c r="G1009" s="20">
        <v>0.0</v>
      </c>
      <c r="H1009" s="19">
        <v>0.0</v>
      </c>
      <c r="I1009" s="19">
        <v>0.0</v>
      </c>
      <c r="J1009" s="15">
        <v>0.0</v>
      </c>
      <c r="K1009" s="15">
        <v>0.0</v>
      </c>
      <c r="L1009" s="15">
        <f t="shared" si="1"/>
        <v>0</v>
      </c>
      <c r="M1009" s="15">
        <f t="shared" si="2"/>
        <v>0</v>
      </c>
      <c r="N1009" s="15">
        <f>MAX(0,M1009*VLOOKUP(C1009,'Таблица (Плотность нефти)'!$B$3:$C$10,2,FALSE)-R1009)</f>
        <v>0</v>
      </c>
      <c r="O1009" s="15">
        <f t="shared" si="3"/>
        <v>0</v>
      </c>
      <c r="P1009" s="15">
        <f t="shared" si="4"/>
        <v>0</v>
      </c>
      <c r="Q1009" s="15">
        <f t="shared" si="5"/>
        <v>0</v>
      </c>
      <c r="R1009" s="15">
        <f t="shared" si="6"/>
        <v>0</v>
      </c>
      <c r="S1009" s="15"/>
      <c r="T1009" s="15"/>
    </row>
    <row r="1010" ht="12.75" customHeight="1">
      <c r="B1010" s="12">
        <v>43697.0</v>
      </c>
      <c r="C1010" s="19" t="s">
        <v>39</v>
      </c>
      <c r="D1010" s="19" t="s">
        <v>77</v>
      </c>
      <c r="E1010" s="19">
        <v>0.0</v>
      </c>
      <c r="F1010" s="15">
        <v>0.0</v>
      </c>
      <c r="G1010" s="20">
        <v>0.0</v>
      </c>
      <c r="H1010" s="19">
        <v>0.0</v>
      </c>
      <c r="I1010" s="19">
        <v>0.0</v>
      </c>
      <c r="J1010" s="15">
        <v>0.0</v>
      </c>
      <c r="K1010" s="15">
        <v>0.0</v>
      </c>
      <c r="L1010" s="15">
        <f t="shared" si="1"/>
        <v>0</v>
      </c>
      <c r="M1010" s="15">
        <f t="shared" si="2"/>
        <v>0</v>
      </c>
      <c r="N1010" s="15">
        <f>MAX(0,M1010*VLOOKUP(C1010,'Таблица (Плотность нефти)'!$B$3:$C$10,2,FALSE)-R1010)</f>
        <v>0</v>
      </c>
      <c r="O1010" s="15">
        <f t="shared" si="3"/>
        <v>0</v>
      </c>
      <c r="P1010" s="15">
        <f t="shared" si="4"/>
        <v>0</v>
      </c>
      <c r="Q1010" s="15">
        <f t="shared" si="5"/>
        <v>0</v>
      </c>
      <c r="R1010" s="15">
        <f t="shared" si="6"/>
        <v>0</v>
      </c>
      <c r="S1010" s="15"/>
      <c r="T1010" s="15"/>
    </row>
    <row r="1011" ht="12.75" customHeight="1">
      <c r="B1011" s="12">
        <v>43697.0</v>
      </c>
      <c r="C1011" s="19" t="s">
        <v>39</v>
      </c>
      <c r="D1011" s="19" t="s">
        <v>78</v>
      </c>
      <c r="E1011" s="19">
        <v>0.0</v>
      </c>
      <c r="F1011" s="15">
        <v>0.0</v>
      </c>
      <c r="G1011" s="20">
        <v>0.0</v>
      </c>
      <c r="H1011" s="19">
        <v>0.0</v>
      </c>
      <c r="I1011" s="19">
        <v>0.0</v>
      </c>
      <c r="J1011" s="15">
        <v>0.0</v>
      </c>
      <c r="K1011" s="15">
        <v>0.0</v>
      </c>
      <c r="L1011" s="15">
        <f t="shared" si="1"/>
        <v>0</v>
      </c>
      <c r="M1011" s="15">
        <f t="shared" si="2"/>
        <v>0</v>
      </c>
      <c r="N1011" s="15">
        <f>MAX(0,M1011*VLOOKUP(C1011,'Таблица (Плотность нефти)'!$B$3:$C$10,2,FALSE)-R1011)</f>
        <v>0</v>
      </c>
      <c r="O1011" s="15">
        <f t="shared" si="3"/>
        <v>0</v>
      </c>
      <c r="P1011" s="15">
        <f t="shared" si="4"/>
        <v>0</v>
      </c>
      <c r="Q1011" s="15">
        <f t="shared" si="5"/>
        <v>0</v>
      </c>
      <c r="R1011" s="15">
        <f t="shared" si="6"/>
        <v>0</v>
      </c>
      <c r="S1011" s="15"/>
      <c r="T1011" s="15"/>
    </row>
    <row r="1012" ht="12.75" customHeight="1">
      <c r="B1012" s="12">
        <v>43697.0</v>
      </c>
      <c r="C1012" s="19" t="s">
        <v>39</v>
      </c>
      <c r="D1012" s="19" t="s">
        <v>79</v>
      </c>
      <c r="E1012" s="19">
        <v>0.0</v>
      </c>
      <c r="F1012" s="15">
        <v>0.0</v>
      </c>
      <c r="G1012" s="20">
        <v>0.0</v>
      </c>
      <c r="H1012" s="19">
        <v>0.0</v>
      </c>
      <c r="I1012" s="19">
        <v>0.0</v>
      </c>
      <c r="J1012" s="15">
        <v>0.0</v>
      </c>
      <c r="K1012" s="15">
        <v>0.0</v>
      </c>
      <c r="L1012" s="15">
        <f t="shared" si="1"/>
        <v>0</v>
      </c>
      <c r="M1012" s="15">
        <f t="shared" si="2"/>
        <v>0</v>
      </c>
      <c r="N1012" s="15">
        <f>MAX(0,M1012*VLOOKUP(C1012,'Таблица (Плотность нефти)'!$B$3:$C$10,2,FALSE)-R1012)</f>
        <v>0</v>
      </c>
      <c r="O1012" s="15">
        <f t="shared" si="3"/>
        <v>0</v>
      </c>
      <c r="P1012" s="15">
        <f t="shared" si="4"/>
        <v>0</v>
      </c>
      <c r="Q1012" s="15">
        <f t="shared" si="5"/>
        <v>0</v>
      </c>
      <c r="R1012" s="15">
        <f t="shared" si="6"/>
        <v>0</v>
      </c>
      <c r="S1012" s="15"/>
      <c r="T1012" s="15"/>
    </row>
    <row r="1013" ht="12.75" customHeight="1">
      <c r="B1013" s="12">
        <v>43697.0</v>
      </c>
      <c r="C1013" s="19" t="s">
        <v>39</v>
      </c>
      <c r="D1013" s="19" t="s">
        <v>80</v>
      </c>
      <c r="E1013" s="19">
        <v>0.0</v>
      </c>
      <c r="F1013" s="15">
        <v>0.0</v>
      </c>
      <c r="G1013" s="20">
        <v>0.0</v>
      </c>
      <c r="H1013" s="19">
        <v>0.0</v>
      </c>
      <c r="I1013" s="19">
        <v>0.0</v>
      </c>
      <c r="J1013" s="15">
        <v>0.0</v>
      </c>
      <c r="K1013" s="15">
        <v>0.0</v>
      </c>
      <c r="L1013" s="15">
        <f t="shared" si="1"/>
        <v>0</v>
      </c>
      <c r="M1013" s="15">
        <f t="shared" si="2"/>
        <v>0</v>
      </c>
      <c r="N1013" s="15">
        <f>MAX(0,M1013*VLOOKUP(C1013,'Таблица (Плотность нефти)'!$B$3:$C$10,2,FALSE)-R1013)</f>
        <v>0</v>
      </c>
      <c r="O1013" s="15">
        <f t="shared" si="3"/>
        <v>0</v>
      </c>
      <c r="P1013" s="15">
        <f t="shared" si="4"/>
        <v>0</v>
      </c>
      <c r="Q1013" s="15">
        <f t="shared" si="5"/>
        <v>0</v>
      </c>
      <c r="R1013" s="15">
        <f t="shared" si="6"/>
        <v>0</v>
      </c>
      <c r="S1013" s="15"/>
      <c r="T1013" s="15"/>
    </row>
    <row r="1014" ht="12.75" customHeight="1">
      <c r="B1014" s="12">
        <v>43697.0</v>
      </c>
      <c r="C1014" s="19" t="s">
        <v>39</v>
      </c>
      <c r="D1014" s="19" t="s">
        <v>81</v>
      </c>
      <c r="E1014" s="19">
        <v>0.0</v>
      </c>
      <c r="F1014" s="15">
        <v>0.0</v>
      </c>
      <c r="G1014" s="20">
        <v>0.0</v>
      </c>
      <c r="H1014" s="19">
        <v>0.0</v>
      </c>
      <c r="I1014" s="19">
        <v>0.0</v>
      </c>
      <c r="J1014" s="15">
        <v>0.0</v>
      </c>
      <c r="K1014" s="15">
        <v>0.0</v>
      </c>
      <c r="L1014" s="15">
        <f t="shared" si="1"/>
        <v>0</v>
      </c>
      <c r="M1014" s="15">
        <f t="shared" si="2"/>
        <v>0</v>
      </c>
      <c r="N1014" s="15">
        <f>MAX(0,M1014*VLOOKUP(C1014,'Таблица (Плотность нефти)'!$B$3:$C$10,2,FALSE)-R1014)</f>
        <v>0</v>
      </c>
      <c r="O1014" s="15">
        <f t="shared" si="3"/>
        <v>0</v>
      </c>
      <c r="P1014" s="15">
        <f t="shared" si="4"/>
        <v>0</v>
      </c>
      <c r="Q1014" s="15">
        <f t="shared" si="5"/>
        <v>0</v>
      </c>
      <c r="R1014" s="15">
        <f t="shared" si="6"/>
        <v>0</v>
      </c>
      <c r="S1014" s="15"/>
      <c r="T1014" s="15"/>
    </row>
    <row r="1015" ht="12.75" customHeight="1">
      <c r="B1015" s="12">
        <v>43697.0</v>
      </c>
      <c r="C1015" s="19" t="s">
        <v>39</v>
      </c>
      <c r="D1015" s="19" t="s">
        <v>82</v>
      </c>
      <c r="E1015" s="19">
        <v>11.0</v>
      </c>
      <c r="F1015" s="15">
        <v>4.412720928683681</v>
      </c>
      <c r="G1015" s="20">
        <v>3.456553046332258</v>
      </c>
      <c r="H1015" s="19">
        <v>0.0</v>
      </c>
      <c r="I1015" s="19">
        <v>0.0</v>
      </c>
      <c r="J1015" s="15">
        <v>5.86966420643426</v>
      </c>
      <c r="K1015" s="15">
        <v>5.666430310723931</v>
      </c>
      <c r="L1015" s="15">
        <f t="shared" si="1"/>
        <v>9.627754753</v>
      </c>
      <c r="M1015" s="15">
        <f t="shared" si="2"/>
        <v>9.294966303</v>
      </c>
      <c r="N1015" s="15">
        <f>MAX(0,M1015*VLOOKUP(C1015,'Таблица (Плотность нефти)'!$B$3:$C$10,2,FALSE)-R1015)</f>
        <v>7.473152908</v>
      </c>
      <c r="O1015" s="15">
        <f t="shared" si="3"/>
        <v>7.805941358</v>
      </c>
      <c r="P1015" s="15">
        <f t="shared" si="4"/>
        <v>60.55183797</v>
      </c>
      <c r="Q1015" s="15">
        <f t="shared" si="5"/>
        <v>0</v>
      </c>
      <c r="R1015" s="15">
        <f t="shared" si="6"/>
        <v>0</v>
      </c>
      <c r="S1015" s="15"/>
      <c r="T1015" s="15"/>
    </row>
    <row r="1016" ht="12.75" customHeight="1">
      <c r="B1016" s="12">
        <v>43697.0</v>
      </c>
      <c r="C1016" s="19" t="s">
        <v>39</v>
      </c>
      <c r="D1016" s="19" t="s">
        <v>83</v>
      </c>
      <c r="E1016" s="19">
        <v>24.0</v>
      </c>
      <c r="F1016" s="15">
        <v>45.846365055657806</v>
      </c>
      <c r="G1016" s="20">
        <v>2.8732089559777627</v>
      </c>
      <c r="H1016" s="19">
        <v>0.0</v>
      </c>
      <c r="I1016" s="19">
        <v>0.0</v>
      </c>
      <c r="J1016" s="15">
        <v>33.73391927407299</v>
      </c>
      <c r="K1016" s="15">
        <v>32.72318573922195</v>
      </c>
      <c r="L1016" s="15">
        <f t="shared" si="1"/>
        <v>45.84636506</v>
      </c>
      <c r="M1016" s="15">
        <f t="shared" si="2"/>
        <v>44.52910319</v>
      </c>
      <c r="N1016" s="15">
        <f>MAX(0,M1016*VLOOKUP(C1016,'Таблица (Плотность нефти)'!$B$3:$C$10,2,FALSE)-R1016)</f>
        <v>35.80139896</v>
      </c>
      <c r="O1016" s="15">
        <f t="shared" si="3"/>
        <v>37.11866083</v>
      </c>
      <c r="P1016" s="15">
        <f t="shared" si="4"/>
        <v>288.3415437</v>
      </c>
      <c r="Q1016" s="15">
        <f t="shared" si="5"/>
        <v>0</v>
      </c>
      <c r="R1016" s="15">
        <f t="shared" si="6"/>
        <v>0</v>
      </c>
      <c r="S1016" s="15"/>
      <c r="T1016" s="15"/>
    </row>
    <row r="1017" ht="12.75" customHeight="1">
      <c r="B1017" s="12">
        <v>43697.0</v>
      </c>
      <c r="C1017" s="19" t="s">
        <v>39</v>
      </c>
      <c r="D1017" s="19" t="s">
        <v>84</v>
      </c>
      <c r="E1017" s="19">
        <v>0.0</v>
      </c>
      <c r="F1017" s="15">
        <v>0.0</v>
      </c>
      <c r="G1017" s="20">
        <v>0.0</v>
      </c>
      <c r="H1017" s="19">
        <v>0.0</v>
      </c>
      <c r="I1017" s="19">
        <v>0.0</v>
      </c>
      <c r="J1017" s="15">
        <v>0.0</v>
      </c>
      <c r="K1017" s="15">
        <v>0.0</v>
      </c>
      <c r="L1017" s="15">
        <f t="shared" si="1"/>
        <v>0</v>
      </c>
      <c r="M1017" s="15">
        <f t="shared" si="2"/>
        <v>0</v>
      </c>
      <c r="N1017" s="15">
        <f>MAX(0,M1017*VLOOKUP(C1017,'Таблица (Плотность нефти)'!$B$3:$C$10,2,FALSE)-R1017)</f>
        <v>0</v>
      </c>
      <c r="O1017" s="15">
        <f t="shared" si="3"/>
        <v>0</v>
      </c>
      <c r="P1017" s="15">
        <f t="shared" si="4"/>
        <v>0</v>
      </c>
      <c r="Q1017" s="15">
        <f t="shared" si="5"/>
        <v>0</v>
      </c>
      <c r="R1017" s="15">
        <f t="shared" si="6"/>
        <v>0</v>
      </c>
      <c r="S1017" s="15"/>
      <c r="T1017" s="15"/>
    </row>
    <row r="1018" ht="12.75" customHeight="1">
      <c r="B1018" s="12">
        <v>43697.0</v>
      </c>
      <c r="C1018" s="19" t="s">
        <v>39</v>
      </c>
      <c r="D1018" s="19" t="s">
        <v>85</v>
      </c>
      <c r="E1018" s="19">
        <v>3.0</v>
      </c>
      <c r="F1018" s="15">
        <v>0.22018761759172154</v>
      </c>
      <c r="G1018" s="20">
        <v>0.8999999999999999</v>
      </c>
      <c r="H1018" s="19">
        <v>0.0</v>
      </c>
      <c r="I1018" s="19">
        <v>0.0</v>
      </c>
      <c r="J1018" s="15">
        <v>5.940641835108463</v>
      </c>
      <c r="K1018" s="15">
        <v>5.874287696035513</v>
      </c>
      <c r="L1018" s="15">
        <f t="shared" si="1"/>
        <v>1.761500941</v>
      </c>
      <c r="M1018" s="15">
        <f t="shared" si="2"/>
        <v>1.745647432</v>
      </c>
      <c r="N1018" s="15">
        <f>MAX(0,M1018*VLOOKUP(C1018,'Таблица (Плотность нефти)'!$B$3:$C$10,2,FALSE)-R1018)</f>
        <v>1.403500536</v>
      </c>
      <c r="O1018" s="15">
        <f t="shared" si="3"/>
        <v>1.419354044</v>
      </c>
      <c r="P1018" s="15">
        <f t="shared" si="4"/>
        <v>11.07860787</v>
      </c>
      <c r="Q1018" s="15">
        <f t="shared" si="5"/>
        <v>0</v>
      </c>
      <c r="R1018" s="15">
        <f t="shared" si="6"/>
        <v>0</v>
      </c>
      <c r="S1018" s="15"/>
      <c r="T1018" s="15"/>
    </row>
    <row r="1019" ht="12.75" customHeight="1">
      <c r="B1019" s="12">
        <v>43697.0</v>
      </c>
      <c r="C1019" s="19" t="s">
        <v>39</v>
      </c>
      <c r="D1019" s="19" t="s">
        <v>86</v>
      </c>
      <c r="E1019" s="19">
        <v>22.0</v>
      </c>
      <c r="F1019" s="15">
        <v>29.8771229460679</v>
      </c>
      <c r="G1019" s="20">
        <v>3.748225091509504</v>
      </c>
      <c r="H1019" s="19">
        <v>0.0</v>
      </c>
      <c r="I1019" s="19">
        <v>0.0</v>
      </c>
      <c r="J1019" s="15">
        <v>25.50469722894551</v>
      </c>
      <c r="K1019" s="15">
        <v>24.44101068786525</v>
      </c>
      <c r="L1019" s="15">
        <f t="shared" si="1"/>
        <v>32.59322503</v>
      </c>
      <c r="M1019" s="15">
        <f t="shared" si="2"/>
        <v>31.37155759</v>
      </c>
      <c r="N1019" s="15">
        <f>MAX(0,M1019*VLOOKUP(C1019,'Таблица (Плотность нефти)'!$B$3:$C$10,2,FALSE)-R1019)</f>
        <v>25.22273231</v>
      </c>
      <c r="O1019" s="15">
        <f t="shared" si="3"/>
        <v>26.44439974</v>
      </c>
      <c r="P1019" s="15">
        <f t="shared" si="4"/>
        <v>204.9885702</v>
      </c>
      <c r="Q1019" s="15">
        <f t="shared" si="5"/>
        <v>0</v>
      </c>
      <c r="R1019" s="15">
        <f t="shared" si="6"/>
        <v>0</v>
      </c>
      <c r="S1019" s="15"/>
      <c r="T1019" s="15"/>
    </row>
    <row r="1020" ht="12.75" customHeight="1">
      <c r="B1020" s="12">
        <v>43697.0</v>
      </c>
      <c r="C1020" s="19" t="s">
        <v>41</v>
      </c>
      <c r="D1020" s="19" t="s">
        <v>87</v>
      </c>
      <c r="E1020" s="19">
        <v>0.0</v>
      </c>
      <c r="F1020" s="15">
        <v>0.0</v>
      </c>
      <c r="G1020" s="20">
        <v>0.0</v>
      </c>
      <c r="H1020" s="19">
        <v>0.0</v>
      </c>
      <c r="I1020" s="19">
        <v>0.0</v>
      </c>
      <c r="J1020" s="15">
        <v>0.0</v>
      </c>
      <c r="K1020" s="15">
        <v>0.0</v>
      </c>
      <c r="L1020" s="15">
        <f t="shared" si="1"/>
        <v>0</v>
      </c>
      <c r="M1020" s="15">
        <f t="shared" si="2"/>
        <v>0</v>
      </c>
      <c r="N1020" s="15">
        <f>MAX(0,M1020*VLOOKUP(C1020,'Таблица (Плотность нефти)'!$B$3:$C$10,2,FALSE)-R1020)</f>
        <v>0</v>
      </c>
      <c r="O1020" s="15">
        <f t="shared" si="3"/>
        <v>0</v>
      </c>
      <c r="P1020" s="15">
        <f t="shared" si="4"/>
        <v>0</v>
      </c>
      <c r="Q1020" s="15">
        <f t="shared" si="5"/>
        <v>0</v>
      </c>
      <c r="R1020" s="15">
        <f t="shared" si="6"/>
        <v>0</v>
      </c>
      <c r="S1020" s="15"/>
      <c r="T1020" s="15"/>
    </row>
    <row r="1021" ht="12.75" customHeight="1">
      <c r="B1021" s="12">
        <v>43697.0</v>
      </c>
      <c r="C1021" s="19" t="s">
        <v>41</v>
      </c>
      <c r="D1021" s="19" t="s">
        <v>88</v>
      </c>
      <c r="E1021" s="19">
        <v>24.0</v>
      </c>
      <c r="F1021" s="15">
        <v>109.31415449101797</v>
      </c>
      <c r="G1021" s="20">
        <v>6.0</v>
      </c>
      <c r="H1021" s="19">
        <v>0.0</v>
      </c>
      <c r="I1021" s="19">
        <v>0.0</v>
      </c>
      <c r="J1021" s="15">
        <v>92.16905748030679</v>
      </c>
      <c r="K1021" s="15">
        <v>90.10614002665687</v>
      </c>
      <c r="L1021" s="15">
        <f t="shared" si="1"/>
        <v>109.3141545</v>
      </c>
      <c r="M1021" s="15">
        <f t="shared" si="2"/>
        <v>102.7553052</v>
      </c>
      <c r="N1021" s="15">
        <f>MAX(0,M1021*VLOOKUP(C1021,'Таблица (Плотность нефти)'!$B$3:$C$10,2,FALSE)-R1021)</f>
        <v>85.80067986</v>
      </c>
      <c r="O1021" s="15">
        <f t="shared" si="3"/>
        <v>92.35952913</v>
      </c>
      <c r="P1021" s="15">
        <f t="shared" si="4"/>
        <v>687.5095118</v>
      </c>
      <c r="Q1021" s="15">
        <f t="shared" si="5"/>
        <v>0</v>
      </c>
      <c r="R1021" s="15">
        <f t="shared" si="6"/>
        <v>0</v>
      </c>
      <c r="S1021" s="15"/>
      <c r="T1021" s="15"/>
    </row>
    <row r="1022" ht="12.75" customHeight="1">
      <c r="B1022" s="12">
        <v>43697.0</v>
      </c>
      <c r="C1022" s="25" t="s">
        <v>41</v>
      </c>
      <c r="D1022" s="25" t="s">
        <v>89</v>
      </c>
      <c r="E1022" s="25">
        <v>0.0</v>
      </c>
      <c r="F1022" s="26">
        <v>0.0</v>
      </c>
      <c r="G1022" s="32">
        <v>90.0</v>
      </c>
      <c r="H1022" s="25">
        <v>0.0</v>
      </c>
      <c r="I1022" s="25">
        <v>0.0</v>
      </c>
      <c r="J1022" s="26">
        <v>0.0</v>
      </c>
      <c r="K1022" s="26">
        <v>0.0</v>
      </c>
      <c r="L1022" s="26">
        <f t="shared" si="1"/>
        <v>0</v>
      </c>
      <c r="M1022" s="26">
        <f t="shared" si="2"/>
        <v>0</v>
      </c>
      <c r="N1022" s="26">
        <f>MAX(0,M1022*VLOOKUP(C1022,'Таблица (Плотность нефти)'!$B$3:$C$10,2,FALSE)-R1022)</f>
        <v>0</v>
      </c>
      <c r="O1022" s="26">
        <f t="shared" si="3"/>
        <v>0</v>
      </c>
      <c r="P1022" s="26">
        <f t="shared" si="4"/>
        <v>0</v>
      </c>
      <c r="Q1022" s="26">
        <f t="shared" si="5"/>
        <v>0</v>
      </c>
      <c r="R1022" s="26">
        <f t="shared" si="6"/>
        <v>0</v>
      </c>
      <c r="S1022" s="26"/>
      <c r="T1022" s="26"/>
    </row>
    <row r="1023" ht="12.75" customHeight="1">
      <c r="B1023" s="3">
        <v>43698.0</v>
      </c>
      <c r="C1023" s="5" t="s">
        <v>31</v>
      </c>
      <c r="D1023" s="5" t="s">
        <v>33</v>
      </c>
      <c r="E1023" s="5">
        <v>0.0</v>
      </c>
      <c r="F1023" s="7">
        <v>0.0</v>
      </c>
      <c r="G1023" s="8">
        <v>0.0</v>
      </c>
      <c r="H1023" s="5">
        <v>0.0</v>
      </c>
      <c r="I1023" s="5">
        <v>0.0</v>
      </c>
      <c r="J1023" s="7">
        <v>0.0</v>
      </c>
      <c r="K1023" s="7">
        <v>0.0</v>
      </c>
      <c r="L1023" s="7">
        <f t="shared" si="1"/>
        <v>0</v>
      </c>
      <c r="M1023" s="7">
        <f t="shared" si="2"/>
        <v>0</v>
      </c>
      <c r="N1023" s="7">
        <f>MAX(0,M1023*VLOOKUP(C1023,'Таблица (Плотность нефти)'!$B$3:$C$10,2,FALSE)-R1023)</f>
        <v>0</v>
      </c>
      <c r="O1023" s="7">
        <f t="shared" si="3"/>
        <v>0</v>
      </c>
      <c r="P1023" s="7">
        <f t="shared" si="4"/>
        <v>0</v>
      </c>
      <c r="Q1023" s="17">
        <f t="shared" si="5"/>
        <v>0</v>
      </c>
      <c r="R1023" s="7">
        <f t="shared" si="6"/>
        <v>0</v>
      </c>
      <c r="S1023" s="17"/>
      <c r="T1023" s="7"/>
    </row>
    <row r="1024" ht="12.75" customHeight="1">
      <c r="B1024" s="12">
        <v>43698.0</v>
      </c>
      <c r="C1024" s="13" t="s">
        <v>32</v>
      </c>
      <c r="D1024" s="13" t="s">
        <v>36</v>
      </c>
      <c r="E1024" s="13">
        <v>0.0</v>
      </c>
      <c r="F1024" s="14">
        <v>0.0</v>
      </c>
      <c r="G1024" s="49">
        <v>0.0</v>
      </c>
      <c r="H1024" s="13">
        <v>0.0</v>
      </c>
      <c r="I1024" s="13">
        <v>0.0</v>
      </c>
      <c r="J1024" s="14">
        <v>0.0</v>
      </c>
      <c r="K1024" s="14">
        <v>0.0</v>
      </c>
      <c r="L1024" s="14">
        <f t="shared" si="1"/>
        <v>0</v>
      </c>
      <c r="M1024" s="14">
        <f t="shared" si="2"/>
        <v>0</v>
      </c>
      <c r="N1024" s="14">
        <f>MAX(0,M1024*VLOOKUP(C1024,'Таблица (Плотность нефти)'!$B$3:$C$10,2,FALSE)-R1024)</f>
        <v>0</v>
      </c>
      <c r="O1024" s="14">
        <f t="shared" si="3"/>
        <v>0</v>
      </c>
      <c r="P1024" s="14">
        <f t="shared" si="4"/>
        <v>0</v>
      </c>
      <c r="Q1024" s="23">
        <f t="shared" si="5"/>
        <v>0</v>
      </c>
      <c r="R1024" s="14">
        <f t="shared" si="6"/>
        <v>0</v>
      </c>
      <c r="S1024" s="23"/>
      <c r="T1024" s="14"/>
    </row>
    <row r="1025" ht="12.75" customHeight="1">
      <c r="B1025" s="12">
        <v>43698.0</v>
      </c>
      <c r="C1025" s="13" t="s">
        <v>32</v>
      </c>
      <c r="D1025" s="19" t="s">
        <v>40</v>
      </c>
      <c r="E1025" s="19">
        <v>24.0</v>
      </c>
      <c r="F1025" s="15">
        <v>10.594230436873008</v>
      </c>
      <c r="G1025" s="20">
        <v>60.82779639066413</v>
      </c>
      <c r="H1025" s="19">
        <v>0.0</v>
      </c>
      <c r="I1025" s="19">
        <v>0.0</v>
      </c>
      <c r="J1025" s="15">
        <v>10.59683108093695</v>
      </c>
      <c r="K1025" s="15">
        <v>5.271610805747679</v>
      </c>
      <c r="L1025" s="15">
        <f t="shared" si="1"/>
        <v>10.59423044</v>
      </c>
      <c r="M1025" s="15">
        <f t="shared" si="2"/>
        <v>4.149993518</v>
      </c>
      <c r="N1025" s="15">
        <f>MAX(0,M1025*VLOOKUP(C1025,'Таблица (Плотность нефти)'!$B$3:$C$10,2,FALSE)-R1025)</f>
        <v>3.14984508</v>
      </c>
      <c r="O1025" s="15">
        <f t="shared" si="3"/>
        <v>9.594081999</v>
      </c>
      <c r="P1025" s="15">
        <f t="shared" si="4"/>
        <v>66.63029349</v>
      </c>
      <c r="Q1025" s="30">
        <f t="shared" si="5"/>
        <v>0</v>
      </c>
      <c r="R1025" s="15">
        <f t="shared" si="6"/>
        <v>0</v>
      </c>
      <c r="S1025" s="30"/>
      <c r="T1025" s="15"/>
    </row>
    <row r="1026" ht="12.75" customHeight="1">
      <c r="B1026" s="12">
        <v>43698.0</v>
      </c>
      <c r="C1026" s="13" t="s">
        <v>32</v>
      </c>
      <c r="D1026" s="19" t="s">
        <v>42</v>
      </c>
      <c r="E1026" s="19">
        <v>0.0</v>
      </c>
      <c r="F1026" s="15">
        <v>0.0</v>
      </c>
      <c r="G1026" s="20">
        <v>0.0</v>
      </c>
      <c r="H1026" s="19">
        <v>0.0</v>
      </c>
      <c r="I1026" s="19">
        <v>0.0</v>
      </c>
      <c r="J1026" s="15">
        <v>0.0</v>
      </c>
      <c r="K1026" s="15">
        <v>0.0</v>
      </c>
      <c r="L1026" s="15">
        <f t="shared" si="1"/>
        <v>0</v>
      </c>
      <c r="M1026" s="15">
        <f t="shared" si="2"/>
        <v>0</v>
      </c>
      <c r="N1026" s="15">
        <f>MAX(0,M1026*VLOOKUP(C1026,'Таблица (Плотность нефти)'!$B$3:$C$10,2,FALSE)-R1026)</f>
        <v>0</v>
      </c>
      <c r="O1026" s="15">
        <f t="shared" si="3"/>
        <v>0</v>
      </c>
      <c r="P1026" s="15">
        <f t="shared" si="4"/>
        <v>0</v>
      </c>
      <c r="Q1026" s="30">
        <f t="shared" si="5"/>
        <v>0</v>
      </c>
      <c r="R1026" s="15">
        <f t="shared" si="6"/>
        <v>0</v>
      </c>
      <c r="S1026" s="30"/>
      <c r="T1026" s="15"/>
    </row>
    <row r="1027" ht="12.75" customHeight="1">
      <c r="B1027" s="12">
        <v>43698.0</v>
      </c>
      <c r="C1027" s="13" t="s">
        <v>32</v>
      </c>
      <c r="D1027" s="19" t="s">
        <v>43</v>
      </c>
      <c r="E1027" s="19">
        <v>24.0</v>
      </c>
      <c r="F1027" s="15">
        <v>2.1262424349832187</v>
      </c>
      <c r="G1027" s="20">
        <v>61.08052028491792</v>
      </c>
      <c r="H1027" s="19">
        <v>0.0</v>
      </c>
      <c r="I1027" s="19">
        <v>0.0</v>
      </c>
      <c r="J1027" s="15">
        <v>2.034699154863494</v>
      </c>
      <c r="K1027" s="15">
        <v>0.9938515995502581</v>
      </c>
      <c r="L1027" s="15">
        <f t="shared" si="1"/>
        <v>2.126242435</v>
      </c>
      <c r="M1027" s="15">
        <f t="shared" si="2"/>
        <v>0.8275224932</v>
      </c>
      <c r="N1027" s="15">
        <f>MAX(0,M1027*VLOOKUP(C1027,'Таблица (Плотность нефти)'!$B$3:$C$10,2,FALSE)-R1027)</f>
        <v>0.6280895723</v>
      </c>
      <c r="O1027" s="15">
        <f t="shared" si="3"/>
        <v>1.926809514</v>
      </c>
      <c r="P1027" s="15">
        <f t="shared" si="4"/>
        <v>13.37257655</v>
      </c>
      <c r="Q1027" s="30">
        <f t="shared" si="5"/>
        <v>0</v>
      </c>
      <c r="R1027" s="15">
        <f t="shared" si="6"/>
        <v>0</v>
      </c>
      <c r="S1027" s="30"/>
      <c r="T1027" s="15"/>
    </row>
    <row r="1028" ht="12.75" customHeight="1">
      <c r="B1028" s="12">
        <v>43698.0</v>
      </c>
      <c r="C1028" s="13" t="s">
        <v>32</v>
      </c>
      <c r="D1028" s="19" t="s">
        <v>44</v>
      </c>
      <c r="E1028" s="19">
        <v>24.0</v>
      </c>
      <c r="F1028" s="15">
        <v>2.8188368471735057</v>
      </c>
      <c r="G1028" s="20">
        <v>61.58596807342548</v>
      </c>
      <c r="H1028" s="19">
        <v>0.0</v>
      </c>
      <c r="I1028" s="19">
        <v>0.0</v>
      </c>
      <c r="J1028" s="15">
        <v>2.7007414829336467</v>
      </c>
      <c r="K1028" s="15">
        <v>1.3144340622577921</v>
      </c>
      <c r="L1028" s="15">
        <f t="shared" si="1"/>
        <v>2.818836847</v>
      </c>
      <c r="M1028" s="15">
        <f t="shared" si="2"/>
        <v>1.082828886</v>
      </c>
      <c r="N1028" s="15">
        <f>MAX(0,M1028*VLOOKUP(C1028,'Таблица (Плотность нефти)'!$B$3:$C$10,2,FALSE)-R1028)</f>
        <v>0.8218671248</v>
      </c>
      <c r="O1028" s="15">
        <f t="shared" si="3"/>
        <v>2.557875086</v>
      </c>
      <c r="P1028" s="15">
        <f t="shared" si="4"/>
        <v>17.72851058</v>
      </c>
      <c r="Q1028" s="30">
        <f t="shared" si="5"/>
        <v>0</v>
      </c>
      <c r="R1028" s="15">
        <f t="shared" si="6"/>
        <v>0</v>
      </c>
      <c r="S1028" s="30"/>
      <c r="T1028" s="15"/>
    </row>
    <row r="1029" ht="12.75" customHeight="1">
      <c r="B1029" s="12">
        <v>43698.0</v>
      </c>
      <c r="C1029" s="13" t="s">
        <v>32</v>
      </c>
      <c r="D1029" s="19" t="s">
        <v>45</v>
      </c>
      <c r="E1029" s="19">
        <v>0.0</v>
      </c>
      <c r="F1029" s="15">
        <v>0.0</v>
      </c>
      <c r="G1029" s="20">
        <v>0.0</v>
      </c>
      <c r="H1029" s="19">
        <v>0.0</v>
      </c>
      <c r="I1029" s="19">
        <v>0.0</v>
      </c>
      <c r="J1029" s="15">
        <v>0.0</v>
      </c>
      <c r="K1029" s="15">
        <v>0.0</v>
      </c>
      <c r="L1029" s="15">
        <f t="shared" si="1"/>
        <v>0</v>
      </c>
      <c r="M1029" s="15">
        <f t="shared" si="2"/>
        <v>0</v>
      </c>
      <c r="N1029" s="15">
        <f>MAX(0,M1029*VLOOKUP(C1029,'Таблица (Плотность нефти)'!$B$3:$C$10,2,FALSE)-R1029)</f>
        <v>0</v>
      </c>
      <c r="O1029" s="15">
        <f t="shared" si="3"/>
        <v>0</v>
      </c>
      <c r="P1029" s="15">
        <f t="shared" si="4"/>
        <v>0</v>
      </c>
      <c r="Q1029" s="30">
        <f t="shared" si="5"/>
        <v>0</v>
      </c>
      <c r="R1029" s="15">
        <f t="shared" si="6"/>
        <v>0</v>
      </c>
      <c r="S1029" s="30"/>
      <c r="T1029" s="15"/>
    </row>
    <row r="1030" ht="12.75" customHeight="1">
      <c r="B1030" s="12">
        <v>43698.0</v>
      </c>
      <c r="C1030" s="13" t="s">
        <v>32</v>
      </c>
      <c r="D1030" s="19" t="s">
        <v>46</v>
      </c>
      <c r="E1030" s="19">
        <v>0.0</v>
      </c>
      <c r="F1030" s="15">
        <v>0.0</v>
      </c>
      <c r="G1030" s="20">
        <v>0.0</v>
      </c>
      <c r="H1030" s="19">
        <v>0.0</v>
      </c>
      <c r="I1030" s="19">
        <v>0.0</v>
      </c>
      <c r="J1030" s="15">
        <v>0.0</v>
      </c>
      <c r="K1030" s="15">
        <v>0.0</v>
      </c>
      <c r="L1030" s="15">
        <f t="shared" si="1"/>
        <v>0</v>
      </c>
      <c r="M1030" s="15">
        <f t="shared" si="2"/>
        <v>0</v>
      </c>
      <c r="N1030" s="15">
        <f>MAX(0,M1030*VLOOKUP(C1030,'Таблица (Плотность нефти)'!$B$3:$C$10,2,FALSE)-R1030)</f>
        <v>0</v>
      </c>
      <c r="O1030" s="15">
        <f t="shared" si="3"/>
        <v>0</v>
      </c>
      <c r="P1030" s="15">
        <f t="shared" si="4"/>
        <v>0</v>
      </c>
      <c r="Q1030" s="30">
        <f t="shared" si="5"/>
        <v>0</v>
      </c>
      <c r="R1030" s="15">
        <f t="shared" si="6"/>
        <v>0</v>
      </c>
      <c r="S1030" s="30"/>
      <c r="T1030" s="15"/>
    </row>
    <row r="1031" ht="12.75" customHeight="1">
      <c r="B1031" s="12">
        <v>43698.0</v>
      </c>
      <c r="C1031" s="19" t="s">
        <v>34</v>
      </c>
      <c r="D1031" s="19" t="s">
        <v>47</v>
      </c>
      <c r="E1031" s="19">
        <v>0.0</v>
      </c>
      <c r="F1031" s="15">
        <v>0.0</v>
      </c>
      <c r="G1031" s="20">
        <v>0.0</v>
      </c>
      <c r="H1031" s="19">
        <v>0.0</v>
      </c>
      <c r="I1031" s="19">
        <v>0.0</v>
      </c>
      <c r="J1031" s="15">
        <v>0.0</v>
      </c>
      <c r="K1031" s="15">
        <v>0.0</v>
      </c>
      <c r="L1031" s="15">
        <f t="shared" si="1"/>
        <v>0</v>
      </c>
      <c r="M1031" s="15">
        <f t="shared" si="2"/>
        <v>0</v>
      </c>
      <c r="N1031" s="15">
        <f>MAX(0,M1031*VLOOKUP(C1031,'Таблица (Плотность нефти)'!$B$3:$C$10,2,FALSE)-R1031)</f>
        <v>0</v>
      </c>
      <c r="O1031" s="15">
        <f t="shared" si="3"/>
        <v>0</v>
      </c>
      <c r="P1031" s="15">
        <f t="shared" si="4"/>
        <v>0</v>
      </c>
      <c r="Q1031" s="15">
        <f t="shared" si="5"/>
        <v>0</v>
      </c>
      <c r="R1031" s="15">
        <f t="shared" si="6"/>
        <v>0</v>
      </c>
      <c r="S1031" s="15"/>
      <c r="T1031" s="15"/>
    </row>
    <row r="1032" ht="12.75" customHeight="1">
      <c r="B1032" s="12">
        <v>43698.0</v>
      </c>
      <c r="C1032" s="19" t="s">
        <v>35</v>
      </c>
      <c r="D1032" s="19" t="s">
        <v>48</v>
      </c>
      <c r="E1032" s="19">
        <v>24.0</v>
      </c>
      <c r="F1032" s="15">
        <v>8.522856743467623</v>
      </c>
      <c r="G1032" s="20">
        <v>30.891192264247508</v>
      </c>
      <c r="H1032" s="19">
        <v>0.0</v>
      </c>
      <c r="I1032" s="19">
        <v>0.0</v>
      </c>
      <c r="J1032" s="15">
        <v>9.249822101489116</v>
      </c>
      <c r="K1032" s="15">
        <v>6.035673339872731</v>
      </c>
      <c r="L1032" s="15">
        <f t="shared" si="1"/>
        <v>8.522856743</v>
      </c>
      <c r="M1032" s="15">
        <f t="shared" si="2"/>
        <v>5.89004468</v>
      </c>
      <c r="N1032" s="15">
        <f>MAX(0,M1032*VLOOKUP(C1032,'Таблица (Плотность нефти)'!$B$3:$C$10,2,FALSE)-R1032)</f>
        <v>4.735595923</v>
      </c>
      <c r="O1032" s="15">
        <f t="shared" si="3"/>
        <v>7.368407986</v>
      </c>
      <c r="P1032" s="15">
        <f t="shared" si="4"/>
        <v>53.60280292</v>
      </c>
      <c r="Q1032" s="38">
        <f t="shared" si="5"/>
        <v>0</v>
      </c>
      <c r="R1032" s="15">
        <f t="shared" si="6"/>
        <v>0</v>
      </c>
      <c r="S1032" s="38"/>
      <c r="T1032" s="15"/>
    </row>
    <row r="1033" ht="12.75" customHeight="1">
      <c r="B1033" s="12">
        <v>43698.0</v>
      </c>
      <c r="C1033" s="19" t="s">
        <v>35</v>
      </c>
      <c r="D1033" s="19" t="s">
        <v>49</v>
      </c>
      <c r="E1033" s="19">
        <v>24.0</v>
      </c>
      <c r="F1033" s="15">
        <v>8.475846581803399</v>
      </c>
      <c r="G1033" s="20">
        <v>29.833404390741098</v>
      </c>
      <c r="H1033" s="19">
        <v>0.0</v>
      </c>
      <c r="I1033" s="19">
        <v>0.0</v>
      </c>
      <c r="J1033" s="15">
        <v>7.942494796291573</v>
      </c>
      <c r="K1033" s="15">
        <v>5.279965072274945</v>
      </c>
      <c r="L1033" s="15">
        <f t="shared" si="1"/>
        <v>8.475846582</v>
      </c>
      <c r="M1033" s="15">
        <f t="shared" si="2"/>
        <v>5.947212996</v>
      </c>
      <c r="N1033" s="15">
        <f>MAX(0,M1033*VLOOKUP(C1033,'Таблица (Плотность нефти)'!$B$3:$C$10,2,FALSE)-R1033)</f>
        <v>4.781559248</v>
      </c>
      <c r="O1033" s="15">
        <f t="shared" si="3"/>
        <v>7.310192835</v>
      </c>
      <c r="P1033" s="15">
        <f t="shared" si="4"/>
        <v>53.30714191</v>
      </c>
      <c r="Q1033" s="15">
        <f t="shared" si="5"/>
        <v>0</v>
      </c>
      <c r="R1033" s="15">
        <f t="shared" si="6"/>
        <v>0</v>
      </c>
      <c r="S1033" s="15"/>
      <c r="T1033" s="15"/>
    </row>
    <row r="1034" ht="12.75" customHeight="1">
      <c r="B1034" s="12">
        <v>43698.0</v>
      </c>
      <c r="C1034" s="19" t="s">
        <v>35</v>
      </c>
      <c r="D1034" s="19" t="s">
        <v>50</v>
      </c>
      <c r="E1034" s="19">
        <v>24.0</v>
      </c>
      <c r="F1034" s="15">
        <v>26.017251392512435</v>
      </c>
      <c r="G1034" s="20">
        <v>29.480808432905626</v>
      </c>
      <c r="H1034" s="19">
        <v>0.0</v>
      </c>
      <c r="I1034" s="19">
        <v>0.0</v>
      </c>
      <c r="J1034" s="15">
        <v>21.86143418171704</v>
      </c>
      <c r="K1034" s="15">
        <v>14.424796219975049</v>
      </c>
      <c r="L1034" s="15">
        <f t="shared" si="1"/>
        <v>26.01725139</v>
      </c>
      <c r="M1034" s="15">
        <f t="shared" si="2"/>
        <v>18.34715535</v>
      </c>
      <c r="N1034" s="15">
        <f>MAX(0,M1034*VLOOKUP(C1034,'Таблица (Плотность нефти)'!$B$3:$C$10,2,FALSE)-R1034)</f>
        <v>14.7511129</v>
      </c>
      <c r="O1034" s="15">
        <f t="shared" si="3"/>
        <v>22.42120894</v>
      </c>
      <c r="P1034" s="15">
        <f t="shared" si="4"/>
        <v>163.6302992</v>
      </c>
      <c r="Q1034" s="15">
        <f t="shared" si="5"/>
        <v>0</v>
      </c>
      <c r="R1034" s="15">
        <f t="shared" si="6"/>
        <v>0</v>
      </c>
      <c r="S1034" s="15"/>
      <c r="T1034" s="15"/>
    </row>
    <row r="1035" ht="12.75" customHeight="1">
      <c r="B1035" s="12">
        <v>43698.0</v>
      </c>
      <c r="C1035" s="19" t="s">
        <v>35</v>
      </c>
      <c r="D1035" s="19" t="s">
        <v>51</v>
      </c>
      <c r="E1035" s="19">
        <v>0.0</v>
      </c>
      <c r="F1035" s="15">
        <v>0.0</v>
      </c>
      <c r="G1035" s="20">
        <v>0.0</v>
      </c>
      <c r="H1035" s="19">
        <v>0.0</v>
      </c>
      <c r="I1035" s="19">
        <v>0.0</v>
      </c>
      <c r="J1035" s="15">
        <v>0.0</v>
      </c>
      <c r="K1035" s="15">
        <v>0.0</v>
      </c>
      <c r="L1035" s="15">
        <f t="shared" si="1"/>
        <v>0</v>
      </c>
      <c r="M1035" s="15">
        <f t="shared" si="2"/>
        <v>0</v>
      </c>
      <c r="N1035" s="15">
        <f>MAX(0,M1035*VLOOKUP(C1035,'Таблица (Плотность нефти)'!$B$3:$C$10,2,FALSE)-R1035)</f>
        <v>0</v>
      </c>
      <c r="O1035" s="15">
        <f t="shared" si="3"/>
        <v>0</v>
      </c>
      <c r="P1035" s="15">
        <f t="shared" si="4"/>
        <v>0</v>
      </c>
      <c r="Q1035" s="15">
        <f t="shared" si="5"/>
        <v>0</v>
      </c>
      <c r="R1035" s="15">
        <f t="shared" si="6"/>
        <v>0</v>
      </c>
      <c r="S1035" s="15"/>
      <c r="T1035" s="15"/>
    </row>
    <row r="1036" ht="12.75" customHeight="1">
      <c r="B1036" s="12">
        <v>43698.0</v>
      </c>
      <c r="C1036" s="19" t="s">
        <v>35</v>
      </c>
      <c r="D1036" s="19" t="s">
        <v>52</v>
      </c>
      <c r="E1036" s="19">
        <v>0.0</v>
      </c>
      <c r="F1036" s="15">
        <v>0.0</v>
      </c>
      <c r="G1036" s="20">
        <v>0.0</v>
      </c>
      <c r="H1036" s="19">
        <v>0.0</v>
      </c>
      <c r="I1036" s="19">
        <v>0.0</v>
      </c>
      <c r="J1036" s="15">
        <v>0.0</v>
      </c>
      <c r="K1036" s="15">
        <v>0.0</v>
      </c>
      <c r="L1036" s="15">
        <f t="shared" si="1"/>
        <v>0</v>
      </c>
      <c r="M1036" s="15">
        <f t="shared" si="2"/>
        <v>0</v>
      </c>
      <c r="N1036" s="15">
        <f>MAX(0,M1036*VLOOKUP(C1036,'Таблица (Плотность нефти)'!$B$3:$C$10,2,FALSE)-R1036)</f>
        <v>0</v>
      </c>
      <c r="O1036" s="15">
        <f t="shared" si="3"/>
        <v>0</v>
      </c>
      <c r="P1036" s="15">
        <f t="shared" si="4"/>
        <v>0</v>
      </c>
      <c r="Q1036" s="15">
        <f t="shared" si="5"/>
        <v>0</v>
      </c>
      <c r="R1036" s="15">
        <f t="shared" si="6"/>
        <v>0</v>
      </c>
      <c r="S1036" s="15"/>
      <c r="T1036" s="15"/>
    </row>
    <row r="1037" ht="12.75" customHeight="1">
      <c r="B1037" s="12">
        <v>43698.0</v>
      </c>
      <c r="C1037" s="19" t="s">
        <v>35</v>
      </c>
      <c r="D1037" s="19" t="s">
        <v>53</v>
      </c>
      <c r="E1037" s="19">
        <v>24.0</v>
      </c>
      <c r="F1037" s="15">
        <v>16.609993828904035</v>
      </c>
      <c r="G1037" s="20">
        <v>34.62870941730351</v>
      </c>
      <c r="H1037" s="19">
        <v>0.0</v>
      </c>
      <c r="I1037" s="19">
        <v>0.0</v>
      </c>
      <c r="J1037" s="15">
        <v>16.425815526884865</v>
      </c>
      <c r="K1037" s="15">
        <v>9.980297532068546</v>
      </c>
      <c r="L1037" s="15">
        <f t="shared" si="1"/>
        <v>16.60999383</v>
      </c>
      <c r="M1037" s="15">
        <f t="shared" si="2"/>
        <v>10.85816733</v>
      </c>
      <c r="N1037" s="15">
        <f>MAX(0,M1037*VLOOKUP(C1037,'Таблица (Плотность нефти)'!$B$3:$C$10,2,FALSE)-R1037)</f>
        <v>8.729966535</v>
      </c>
      <c r="O1037" s="15">
        <f t="shared" si="3"/>
        <v>14.48179303</v>
      </c>
      <c r="P1037" s="15">
        <f t="shared" si="4"/>
        <v>104.4652342</v>
      </c>
      <c r="Q1037" s="15">
        <f t="shared" si="5"/>
        <v>0</v>
      </c>
      <c r="R1037" s="15">
        <f t="shared" si="6"/>
        <v>0</v>
      </c>
      <c r="S1037" s="15"/>
      <c r="T1037" s="15"/>
    </row>
    <row r="1038" ht="12.75" customHeight="1">
      <c r="B1038" s="12">
        <v>43698.0</v>
      </c>
      <c r="C1038" s="19" t="s">
        <v>35</v>
      </c>
      <c r="D1038" s="19" t="s">
        <v>54</v>
      </c>
      <c r="E1038" s="19">
        <v>0.0</v>
      </c>
      <c r="F1038" s="15">
        <v>0.0</v>
      </c>
      <c r="G1038" s="20">
        <v>0.0</v>
      </c>
      <c r="H1038" s="19">
        <v>0.0</v>
      </c>
      <c r="I1038" s="19">
        <v>0.0</v>
      </c>
      <c r="J1038" s="15">
        <v>0.0</v>
      </c>
      <c r="K1038" s="15">
        <v>0.0</v>
      </c>
      <c r="L1038" s="15">
        <f t="shared" si="1"/>
        <v>0</v>
      </c>
      <c r="M1038" s="15">
        <f t="shared" si="2"/>
        <v>0</v>
      </c>
      <c r="N1038" s="15">
        <f>MAX(0,M1038*VLOOKUP(C1038,'Таблица (Плотность нефти)'!$B$3:$C$10,2,FALSE)-R1038)</f>
        <v>0</v>
      </c>
      <c r="O1038" s="15">
        <f t="shared" si="3"/>
        <v>0</v>
      </c>
      <c r="P1038" s="15">
        <f t="shared" si="4"/>
        <v>0</v>
      </c>
      <c r="Q1038" s="15">
        <f t="shared" si="5"/>
        <v>0</v>
      </c>
      <c r="R1038" s="15">
        <f t="shared" si="6"/>
        <v>0</v>
      </c>
      <c r="S1038" s="15"/>
      <c r="T1038" s="15"/>
    </row>
    <row r="1039" ht="12.75" customHeight="1">
      <c r="B1039" s="12">
        <v>43698.0</v>
      </c>
      <c r="C1039" s="19" t="s">
        <v>35</v>
      </c>
      <c r="D1039" s="19" t="s">
        <v>55</v>
      </c>
      <c r="E1039" s="19">
        <v>24.0</v>
      </c>
      <c r="F1039" s="15">
        <v>12.314341975553711</v>
      </c>
      <c r="G1039" s="20">
        <v>31.87846094618682</v>
      </c>
      <c r="H1039" s="19">
        <v>0.0</v>
      </c>
      <c r="I1039" s="19">
        <v>0.0</v>
      </c>
      <c r="J1039" s="15">
        <v>10.424538571983168</v>
      </c>
      <c r="K1039" s="15">
        <v>6.665201892206188</v>
      </c>
      <c r="L1039" s="15">
        <f t="shared" si="1"/>
        <v>12.31434198</v>
      </c>
      <c r="M1039" s="15">
        <f t="shared" si="2"/>
        <v>8.388719278</v>
      </c>
      <c r="N1039" s="15">
        <f>MAX(0,M1039*VLOOKUP(C1039,'Таблица (Плотность нефти)'!$B$3:$C$10,2,FALSE)-R1039)</f>
        <v>6.7445303</v>
      </c>
      <c r="O1039" s="15">
        <f t="shared" si="3"/>
        <v>10.670153</v>
      </c>
      <c r="P1039" s="15">
        <f t="shared" si="4"/>
        <v>77.44859099</v>
      </c>
      <c r="Q1039" s="15">
        <f t="shared" si="5"/>
        <v>0</v>
      </c>
      <c r="R1039" s="15">
        <f t="shared" si="6"/>
        <v>0</v>
      </c>
      <c r="S1039" s="15"/>
      <c r="T1039" s="15"/>
    </row>
    <row r="1040" ht="12.75" customHeight="1">
      <c r="B1040" s="12">
        <v>43698.0</v>
      </c>
      <c r="C1040" s="19" t="s">
        <v>35</v>
      </c>
      <c r="D1040" s="19" t="s">
        <v>56</v>
      </c>
      <c r="E1040" s="19">
        <v>24.0</v>
      </c>
      <c r="F1040" s="15">
        <v>15.0810723393597</v>
      </c>
      <c r="G1040" s="20">
        <v>31.455345796784258</v>
      </c>
      <c r="H1040" s="19">
        <v>0.0</v>
      </c>
      <c r="I1040" s="19">
        <v>0.0</v>
      </c>
      <c r="J1040" s="15">
        <v>10.149026526278004</v>
      </c>
      <c r="K1040" s="15">
        <v>6.486176228705273</v>
      </c>
      <c r="L1040" s="15">
        <f t="shared" si="1"/>
        <v>15.08107234</v>
      </c>
      <c r="M1040" s="15">
        <f t="shared" si="2"/>
        <v>10.33726889</v>
      </c>
      <c r="N1040" s="15">
        <f>MAX(0,M1040*VLOOKUP(C1040,'Таблица (Плотность нефти)'!$B$3:$C$10,2,FALSE)-R1040)</f>
        <v>8.311164184</v>
      </c>
      <c r="O1040" s="15">
        <f t="shared" si="3"/>
        <v>13.05496764</v>
      </c>
      <c r="P1040" s="15">
        <f t="shared" si="4"/>
        <v>94.84938826</v>
      </c>
      <c r="Q1040" s="15">
        <f t="shared" si="5"/>
        <v>0</v>
      </c>
      <c r="R1040" s="15">
        <f t="shared" si="6"/>
        <v>0</v>
      </c>
      <c r="S1040" s="15"/>
      <c r="T1040" s="15"/>
    </row>
    <row r="1041" ht="12.75" customHeight="1">
      <c r="B1041" s="12">
        <v>43698.0</v>
      </c>
      <c r="C1041" s="19" t="s">
        <v>35</v>
      </c>
      <c r="D1041" s="19" t="s">
        <v>57</v>
      </c>
      <c r="E1041" s="19">
        <v>0.0</v>
      </c>
      <c r="F1041" s="15">
        <v>0.0</v>
      </c>
      <c r="G1041" s="20">
        <v>0.0</v>
      </c>
      <c r="H1041" s="19">
        <v>0.0</v>
      </c>
      <c r="I1041" s="19">
        <v>0.0</v>
      </c>
      <c r="J1041" s="15">
        <v>0.0</v>
      </c>
      <c r="K1041" s="15">
        <v>0.0</v>
      </c>
      <c r="L1041" s="15">
        <f t="shared" si="1"/>
        <v>0</v>
      </c>
      <c r="M1041" s="15">
        <f t="shared" si="2"/>
        <v>0</v>
      </c>
      <c r="N1041" s="15">
        <f>MAX(0,M1041*VLOOKUP(C1041,'Таблица (Плотность нефти)'!$B$3:$C$10,2,FALSE)-R1041)</f>
        <v>0</v>
      </c>
      <c r="O1041" s="15">
        <f t="shared" si="3"/>
        <v>0</v>
      </c>
      <c r="P1041" s="15">
        <f t="shared" si="4"/>
        <v>0</v>
      </c>
      <c r="Q1041" s="15">
        <f t="shared" si="5"/>
        <v>0</v>
      </c>
      <c r="R1041" s="15">
        <f t="shared" si="6"/>
        <v>0</v>
      </c>
      <c r="S1041" s="15"/>
      <c r="T1041" s="15"/>
    </row>
    <row r="1042" ht="12.75" customHeight="1">
      <c r="B1042" s="12">
        <v>43698.0</v>
      </c>
      <c r="C1042" s="19" t="s">
        <v>37</v>
      </c>
      <c r="D1042" s="19" t="s">
        <v>58</v>
      </c>
      <c r="E1042" s="19">
        <v>0.0</v>
      </c>
      <c r="F1042" s="15">
        <v>0.0</v>
      </c>
      <c r="G1042" s="20">
        <v>0.0</v>
      </c>
      <c r="H1042" s="19">
        <v>0.0</v>
      </c>
      <c r="I1042" s="19">
        <v>0.0</v>
      </c>
      <c r="J1042" s="15">
        <v>0.0</v>
      </c>
      <c r="K1042" s="15">
        <v>0.0</v>
      </c>
      <c r="L1042" s="15">
        <f t="shared" si="1"/>
        <v>0</v>
      </c>
      <c r="M1042" s="15">
        <f t="shared" si="2"/>
        <v>0</v>
      </c>
      <c r="N1042" s="15">
        <f>MAX(0,M1042*VLOOKUP(C1042,'Таблица (Плотность нефти)'!$B$3:$C$10,2,FALSE)-R1042)</f>
        <v>0</v>
      </c>
      <c r="O1042" s="15">
        <f t="shared" si="3"/>
        <v>0</v>
      </c>
      <c r="P1042" s="15">
        <f t="shared" si="4"/>
        <v>0</v>
      </c>
      <c r="Q1042" s="15">
        <f t="shared" si="5"/>
        <v>0</v>
      </c>
      <c r="R1042" s="15">
        <f t="shared" si="6"/>
        <v>0</v>
      </c>
      <c r="S1042" s="15"/>
      <c r="T1042" s="15"/>
    </row>
    <row r="1043" ht="12.75" customHeight="1">
      <c r="B1043" s="12">
        <v>43698.0</v>
      </c>
      <c r="C1043" s="19" t="s">
        <v>37</v>
      </c>
      <c r="D1043" s="19" t="s">
        <v>59</v>
      </c>
      <c r="E1043" s="19">
        <v>0.0</v>
      </c>
      <c r="F1043" s="15">
        <v>0.0</v>
      </c>
      <c r="G1043" s="20">
        <v>0.0</v>
      </c>
      <c r="H1043" s="19">
        <v>0.0</v>
      </c>
      <c r="I1043" s="19">
        <v>0.0</v>
      </c>
      <c r="J1043" s="15">
        <v>0.0</v>
      </c>
      <c r="K1043" s="15">
        <v>0.0</v>
      </c>
      <c r="L1043" s="15">
        <f t="shared" si="1"/>
        <v>0</v>
      </c>
      <c r="M1043" s="15">
        <f t="shared" si="2"/>
        <v>0</v>
      </c>
      <c r="N1043" s="15">
        <f>MAX(0,M1043*VLOOKUP(C1043,'Таблица (Плотность нефти)'!$B$3:$C$10,2,FALSE)-R1043)</f>
        <v>0</v>
      </c>
      <c r="O1043" s="15">
        <f t="shared" si="3"/>
        <v>0</v>
      </c>
      <c r="P1043" s="15">
        <f t="shared" si="4"/>
        <v>0</v>
      </c>
      <c r="Q1043" s="15">
        <f t="shared" si="5"/>
        <v>0</v>
      </c>
      <c r="R1043" s="15">
        <f t="shared" si="6"/>
        <v>0</v>
      </c>
      <c r="S1043" s="15"/>
      <c r="T1043" s="15"/>
    </row>
    <row r="1044" ht="12.75" customHeight="1">
      <c r="B1044" s="12">
        <v>43698.0</v>
      </c>
      <c r="C1044" s="19" t="s">
        <v>37</v>
      </c>
      <c r="D1044" s="19" t="s">
        <v>60</v>
      </c>
      <c r="E1044" s="19">
        <v>0.0</v>
      </c>
      <c r="F1044" s="15">
        <v>0.0</v>
      </c>
      <c r="G1044" s="20">
        <v>0.0</v>
      </c>
      <c r="H1044" s="19">
        <v>0.0</v>
      </c>
      <c r="I1044" s="19">
        <v>0.0</v>
      </c>
      <c r="J1044" s="15">
        <v>0.0</v>
      </c>
      <c r="K1044" s="15">
        <v>0.0</v>
      </c>
      <c r="L1044" s="15">
        <f t="shared" si="1"/>
        <v>0</v>
      </c>
      <c r="M1044" s="15">
        <f t="shared" si="2"/>
        <v>0</v>
      </c>
      <c r="N1044" s="15">
        <f>MAX(0,M1044*VLOOKUP(C1044,'Таблица (Плотность нефти)'!$B$3:$C$10,2,FALSE)-R1044)</f>
        <v>0</v>
      </c>
      <c r="O1044" s="15">
        <f t="shared" si="3"/>
        <v>0</v>
      </c>
      <c r="P1044" s="15">
        <f t="shared" si="4"/>
        <v>0</v>
      </c>
      <c r="Q1044" s="15">
        <f t="shared" si="5"/>
        <v>0</v>
      </c>
      <c r="R1044" s="15">
        <f t="shared" si="6"/>
        <v>0</v>
      </c>
      <c r="S1044" s="15"/>
      <c r="T1044" s="15"/>
    </row>
    <row r="1045" ht="12.75" customHeight="1">
      <c r="B1045" s="12">
        <v>43698.0</v>
      </c>
      <c r="C1045" s="19" t="s">
        <v>37</v>
      </c>
      <c r="D1045" s="19" t="s">
        <v>61</v>
      </c>
      <c r="E1045" s="19">
        <v>0.0</v>
      </c>
      <c r="F1045" s="15">
        <v>0.0</v>
      </c>
      <c r="G1045" s="20">
        <v>0.0</v>
      </c>
      <c r="H1045" s="19">
        <v>0.0</v>
      </c>
      <c r="I1045" s="19">
        <v>0.0</v>
      </c>
      <c r="J1045" s="15">
        <v>0.0</v>
      </c>
      <c r="K1045" s="15">
        <v>0.0</v>
      </c>
      <c r="L1045" s="15">
        <f t="shared" si="1"/>
        <v>0</v>
      </c>
      <c r="M1045" s="15">
        <f t="shared" si="2"/>
        <v>0</v>
      </c>
      <c r="N1045" s="15">
        <f>MAX(0,M1045*VLOOKUP(C1045,'Таблица (Плотность нефти)'!$B$3:$C$10,2,FALSE)-R1045)</f>
        <v>0</v>
      </c>
      <c r="O1045" s="15">
        <f t="shared" si="3"/>
        <v>0</v>
      </c>
      <c r="P1045" s="15">
        <f t="shared" si="4"/>
        <v>0</v>
      </c>
      <c r="Q1045" s="15">
        <f t="shared" si="5"/>
        <v>0</v>
      </c>
      <c r="R1045" s="15">
        <f t="shared" si="6"/>
        <v>0</v>
      </c>
      <c r="S1045" s="15"/>
      <c r="T1045" s="15"/>
    </row>
    <row r="1046" ht="12.75" customHeight="1">
      <c r="B1046" s="12">
        <v>43698.0</v>
      </c>
      <c r="C1046" s="19" t="s">
        <v>38</v>
      </c>
      <c r="D1046" s="19" t="s">
        <v>62</v>
      </c>
      <c r="E1046" s="19">
        <v>0.0</v>
      </c>
      <c r="F1046" s="15">
        <v>0.0</v>
      </c>
      <c r="G1046" s="20">
        <v>0.0</v>
      </c>
      <c r="H1046" s="19">
        <v>0.0</v>
      </c>
      <c r="I1046" s="19">
        <v>0.0</v>
      </c>
      <c r="J1046" s="15">
        <v>0.0</v>
      </c>
      <c r="K1046" s="15">
        <v>0.0</v>
      </c>
      <c r="L1046" s="15">
        <f t="shared" si="1"/>
        <v>0</v>
      </c>
      <c r="M1046" s="15">
        <f t="shared" si="2"/>
        <v>0</v>
      </c>
      <c r="N1046" s="15">
        <f>MAX(0,M1046*VLOOKUP(C1046,'Таблица (Плотность нефти)'!$B$3:$C$10,2,FALSE)-R1046)</f>
        <v>0</v>
      </c>
      <c r="O1046" s="15">
        <f t="shared" si="3"/>
        <v>0</v>
      </c>
      <c r="P1046" s="15">
        <f t="shared" si="4"/>
        <v>0</v>
      </c>
      <c r="Q1046" s="15">
        <f t="shared" si="5"/>
        <v>0</v>
      </c>
      <c r="R1046" s="15">
        <f t="shared" si="6"/>
        <v>0</v>
      </c>
      <c r="S1046" s="15"/>
      <c r="T1046" s="15"/>
    </row>
    <row r="1047" ht="12.75" customHeight="1">
      <c r="B1047" s="12">
        <v>43698.0</v>
      </c>
      <c r="C1047" s="19" t="s">
        <v>38</v>
      </c>
      <c r="D1047" s="19" t="s">
        <v>63</v>
      </c>
      <c r="E1047" s="19">
        <v>0.0</v>
      </c>
      <c r="F1047" s="15">
        <v>0.0</v>
      </c>
      <c r="G1047" s="20">
        <v>0.0</v>
      </c>
      <c r="H1047" s="19">
        <v>0.0</v>
      </c>
      <c r="I1047" s="19">
        <v>0.0</v>
      </c>
      <c r="J1047" s="15">
        <v>0.0</v>
      </c>
      <c r="K1047" s="15">
        <v>0.0</v>
      </c>
      <c r="L1047" s="15">
        <f t="shared" si="1"/>
        <v>0</v>
      </c>
      <c r="M1047" s="15">
        <f t="shared" si="2"/>
        <v>0</v>
      </c>
      <c r="N1047" s="15">
        <f>MAX(0,M1047*VLOOKUP(C1047,'Таблица (Плотность нефти)'!$B$3:$C$10,2,FALSE)-R1047)</f>
        <v>0</v>
      </c>
      <c r="O1047" s="15">
        <f t="shared" si="3"/>
        <v>0</v>
      </c>
      <c r="P1047" s="15">
        <f t="shared" si="4"/>
        <v>0</v>
      </c>
      <c r="Q1047" s="15">
        <f t="shared" si="5"/>
        <v>0</v>
      </c>
      <c r="R1047" s="15">
        <f t="shared" si="6"/>
        <v>0</v>
      </c>
      <c r="S1047" s="15"/>
      <c r="T1047" s="15"/>
    </row>
    <row r="1048" ht="12.75" customHeight="1">
      <c r="B1048" s="12">
        <v>43698.0</v>
      </c>
      <c r="C1048" s="19" t="s">
        <v>38</v>
      </c>
      <c r="D1048" s="19" t="s">
        <v>64</v>
      </c>
      <c r="E1048" s="19">
        <v>0.0</v>
      </c>
      <c r="F1048" s="15">
        <v>0.0</v>
      </c>
      <c r="G1048" s="20">
        <v>0.0</v>
      </c>
      <c r="H1048" s="19">
        <v>0.0</v>
      </c>
      <c r="I1048" s="19">
        <v>0.0</v>
      </c>
      <c r="J1048" s="15">
        <v>0.0</v>
      </c>
      <c r="K1048" s="15">
        <v>0.0</v>
      </c>
      <c r="L1048" s="15">
        <f t="shared" si="1"/>
        <v>0</v>
      </c>
      <c r="M1048" s="15">
        <f t="shared" si="2"/>
        <v>0</v>
      </c>
      <c r="N1048" s="15">
        <f>MAX(0,M1048*VLOOKUP(C1048,'Таблица (Плотность нефти)'!$B$3:$C$10,2,FALSE)-R1048)</f>
        <v>0</v>
      </c>
      <c r="O1048" s="15">
        <f t="shared" si="3"/>
        <v>0</v>
      </c>
      <c r="P1048" s="15">
        <f t="shared" si="4"/>
        <v>0</v>
      </c>
      <c r="Q1048" s="15">
        <f t="shared" si="5"/>
        <v>0</v>
      </c>
      <c r="R1048" s="15">
        <f t="shared" si="6"/>
        <v>0</v>
      </c>
      <c r="S1048" s="15"/>
      <c r="T1048" s="15"/>
    </row>
    <row r="1049" ht="12.75" customHeight="1">
      <c r="B1049" s="12">
        <v>43698.0</v>
      </c>
      <c r="C1049" s="19" t="s">
        <v>39</v>
      </c>
      <c r="D1049" s="19" t="s">
        <v>65</v>
      </c>
      <c r="E1049" s="19">
        <v>0.0</v>
      </c>
      <c r="F1049" s="15">
        <v>0.0</v>
      </c>
      <c r="G1049" s="20">
        <v>0.0</v>
      </c>
      <c r="H1049" s="19">
        <v>0.0</v>
      </c>
      <c r="I1049" s="19">
        <v>0.0</v>
      </c>
      <c r="J1049" s="15">
        <v>0.0</v>
      </c>
      <c r="K1049" s="15">
        <v>0.0</v>
      </c>
      <c r="L1049" s="15">
        <f t="shared" si="1"/>
        <v>0</v>
      </c>
      <c r="M1049" s="15">
        <f t="shared" si="2"/>
        <v>0</v>
      </c>
      <c r="N1049" s="15">
        <f>MAX(0,M1049*VLOOKUP(C1049,'Таблица (Плотность нефти)'!$B$3:$C$10,2,FALSE)-R1049)</f>
        <v>0</v>
      </c>
      <c r="O1049" s="15">
        <f t="shared" si="3"/>
        <v>0</v>
      </c>
      <c r="P1049" s="15">
        <f t="shared" si="4"/>
        <v>0</v>
      </c>
      <c r="Q1049" s="15">
        <f t="shared" si="5"/>
        <v>0</v>
      </c>
      <c r="R1049" s="15">
        <f t="shared" si="6"/>
        <v>0</v>
      </c>
      <c r="S1049" s="15"/>
      <c r="T1049" s="15"/>
    </row>
    <row r="1050" ht="12.75" customHeight="1">
      <c r="B1050" s="12">
        <v>43698.0</v>
      </c>
      <c r="C1050" s="19" t="s">
        <v>39</v>
      </c>
      <c r="D1050" s="19" t="s">
        <v>66</v>
      </c>
      <c r="E1050" s="19">
        <v>10.0</v>
      </c>
      <c r="F1050" s="15">
        <v>6.913189535401074</v>
      </c>
      <c r="G1050" s="20">
        <v>5.984377437868365</v>
      </c>
      <c r="H1050" s="19">
        <v>0.0</v>
      </c>
      <c r="I1050" s="19">
        <v>0.0</v>
      </c>
      <c r="J1050" s="15">
        <v>11.90507773207454</v>
      </c>
      <c r="K1050" s="15">
        <v>11.085656949554489</v>
      </c>
      <c r="L1050" s="15">
        <f t="shared" si="1"/>
        <v>16.59165488</v>
      </c>
      <c r="M1050" s="15">
        <f t="shared" si="2"/>
        <v>15.59874763</v>
      </c>
      <c r="N1050" s="15">
        <f>MAX(0,M1050*VLOOKUP(C1050,'Таблица (Плотность нефти)'!$B$3:$C$10,2,FALSE)-R1050)</f>
        <v>12.5413931</v>
      </c>
      <c r="O1050" s="15">
        <f t="shared" si="3"/>
        <v>13.53430035</v>
      </c>
      <c r="P1050" s="15">
        <f t="shared" si="4"/>
        <v>104.3498951</v>
      </c>
      <c r="Q1050" s="15">
        <f t="shared" si="5"/>
        <v>0</v>
      </c>
      <c r="R1050" s="15">
        <f t="shared" si="6"/>
        <v>0</v>
      </c>
      <c r="S1050" s="15"/>
      <c r="T1050" s="15"/>
    </row>
    <row r="1051" ht="12.75" customHeight="1">
      <c r="B1051" s="12">
        <v>43698.0</v>
      </c>
      <c r="C1051" s="19" t="s">
        <v>39</v>
      </c>
      <c r="D1051" s="19" t="s">
        <v>67</v>
      </c>
      <c r="E1051" s="19">
        <v>12.0</v>
      </c>
      <c r="F1051" s="15">
        <v>5.685154797687496</v>
      </c>
      <c r="G1051" s="20">
        <v>5.789929407750216</v>
      </c>
      <c r="H1051" s="19">
        <v>0.0</v>
      </c>
      <c r="I1051" s="19">
        <v>0.0</v>
      </c>
      <c r="J1051" s="15">
        <v>7.632130504046592</v>
      </c>
      <c r="K1051" s="15">
        <v>7.136218784698468</v>
      </c>
      <c r="L1051" s="15">
        <f t="shared" si="1"/>
        <v>11.3703096</v>
      </c>
      <c r="M1051" s="15">
        <f t="shared" si="2"/>
        <v>10.7119767</v>
      </c>
      <c r="N1051" s="15">
        <f>MAX(0,M1051*VLOOKUP(C1051,'Таблица (Плотность нефти)'!$B$3:$C$10,2,FALSE)-R1051)</f>
        <v>8.612429264</v>
      </c>
      <c r="O1051" s="15">
        <f t="shared" si="3"/>
        <v>9.270762163</v>
      </c>
      <c r="P1051" s="15">
        <f t="shared" si="4"/>
        <v>71.51128814</v>
      </c>
      <c r="Q1051" s="15">
        <f t="shared" si="5"/>
        <v>0</v>
      </c>
      <c r="R1051" s="15">
        <f t="shared" si="6"/>
        <v>0</v>
      </c>
      <c r="S1051" s="15"/>
      <c r="T1051" s="15"/>
    </row>
    <row r="1052" ht="12.75" customHeight="1">
      <c r="B1052" s="12">
        <v>43698.0</v>
      </c>
      <c r="C1052" s="19" t="s">
        <v>39</v>
      </c>
      <c r="D1052" s="19" t="s">
        <v>68</v>
      </c>
      <c r="E1052" s="19">
        <v>12.0</v>
      </c>
      <c r="F1052" s="15">
        <v>11.357323910069633</v>
      </c>
      <c r="G1052" s="20">
        <v>5.109361302336638</v>
      </c>
      <c r="H1052" s="19">
        <v>0.0</v>
      </c>
      <c r="I1052" s="19">
        <v>0.0</v>
      </c>
      <c r="J1052" s="15">
        <v>25.63594713024414</v>
      </c>
      <c r="K1052" s="15">
        <v>24.139851110349937</v>
      </c>
      <c r="L1052" s="15">
        <f t="shared" si="1"/>
        <v>22.71464782</v>
      </c>
      <c r="M1052" s="15">
        <f t="shared" si="2"/>
        <v>21.55407439</v>
      </c>
      <c r="N1052" s="15">
        <f>MAX(0,M1052*VLOOKUP(C1052,'Таблица (Плотность нефти)'!$B$3:$C$10,2,FALSE)-R1052)</f>
        <v>17.32947581</v>
      </c>
      <c r="O1052" s="15">
        <f t="shared" si="3"/>
        <v>18.49004924</v>
      </c>
      <c r="P1052" s="15">
        <f t="shared" si="4"/>
        <v>142.8592345</v>
      </c>
      <c r="Q1052" s="15">
        <f t="shared" si="5"/>
        <v>0</v>
      </c>
      <c r="R1052" s="15">
        <f t="shared" si="6"/>
        <v>0</v>
      </c>
      <c r="S1052" s="15"/>
      <c r="T1052" s="15"/>
    </row>
    <row r="1053" ht="12.75" customHeight="1">
      <c r="B1053" s="12">
        <v>43698.0</v>
      </c>
      <c r="C1053" s="19" t="s">
        <v>39</v>
      </c>
      <c r="D1053" s="19" t="s">
        <v>69</v>
      </c>
      <c r="E1053" s="19">
        <v>14.0</v>
      </c>
      <c r="F1053" s="15">
        <v>9.766041533636306</v>
      </c>
      <c r="G1053" s="20">
        <v>3.1648810011549977</v>
      </c>
      <c r="H1053" s="19">
        <v>0.0</v>
      </c>
      <c r="I1053" s="19">
        <v>0.0</v>
      </c>
      <c r="J1053" s="15">
        <v>13.008009987821076</v>
      </c>
      <c r="K1053" s="15">
        <v>12.578976333505567</v>
      </c>
      <c r="L1053" s="15">
        <f t="shared" si="1"/>
        <v>16.74178549</v>
      </c>
      <c r="M1053" s="15">
        <f t="shared" si="2"/>
        <v>16.2119279</v>
      </c>
      <c r="N1053" s="15">
        <f>MAX(0,M1053*VLOOKUP(C1053,'Таблица (Плотность нефти)'!$B$3:$C$10,2,FALSE)-R1053)</f>
        <v>13.03439003</v>
      </c>
      <c r="O1053" s="15">
        <f t="shared" si="3"/>
        <v>13.56424762</v>
      </c>
      <c r="P1053" s="15">
        <f t="shared" si="4"/>
        <v>105.2941115</v>
      </c>
      <c r="Q1053" s="15">
        <f t="shared" si="5"/>
        <v>0</v>
      </c>
      <c r="R1053" s="15">
        <f t="shared" si="6"/>
        <v>0</v>
      </c>
      <c r="S1053" s="15"/>
      <c r="T1053" s="15"/>
    </row>
    <row r="1054" ht="12.75" customHeight="1">
      <c r="B1054" s="12">
        <v>43698.0</v>
      </c>
      <c r="C1054" s="19" t="s">
        <v>39</v>
      </c>
      <c r="D1054" s="19" t="s">
        <v>70</v>
      </c>
      <c r="E1054" s="19">
        <v>0.0</v>
      </c>
      <c r="F1054" s="15">
        <v>0.0</v>
      </c>
      <c r="G1054" s="20">
        <v>0.0</v>
      </c>
      <c r="H1054" s="19">
        <v>0.0</v>
      </c>
      <c r="I1054" s="19">
        <v>0.0</v>
      </c>
      <c r="J1054" s="15">
        <v>0.0</v>
      </c>
      <c r="K1054" s="15">
        <v>0.0</v>
      </c>
      <c r="L1054" s="15">
        <f t="shared" si="1"/>
        <v>0</v>
      </c>
      <c r="M1054" s="15">
        <f t="shared" si="2"/>
        <v>0</v>
      </c>
      <c r="N1054" s="15">
        <f>MAX(0,M1054*VLOOKUP(C1054,'Таблица (Плотность нефти)'!$B$3:$C$10,2,FALSE)-R1054)</f>
        <v>0</v>
      </c>
      <c r="O1054" s="15">
        <f t="shared" si="3"/>
        <v>0</v>
      </c>
      <c r="P1054" s="15">
        <f t="shared" si="4"/>
        <v>0</v>
      </c>
      <c r="Q1054" s="15">
        <f t="shared" si="5"/>
        <v>0</v>
      </c>
      <c r="R1054" s="15">
        <f t="shared" si="6"/>
        <v>0</v>
      </c>
      <c r="S1054" s="15"/>
      <c r="T1054" s="15"/>
    </row>
    <row r="1055" ht="12.75" customHeight="1">
      <c r="B1055" s="12">
        <v>43698.0</v>
      </c>
      <c r="C1055" s="19" t="s">
        <v>39</v>
      </c>
      <c r="D1055" s="19" t="s">
        <v>71</v>
      </c>
      <c r="E1055" s="19">
        <v>19.0</v>
      </c>
      <c r="F1055" s="15">
        <v>8.995311678001288</v>
      </c>
      <c r="G1055" s="20">
        <v>3.9426731216276614</v>
      </c>
      <c r="H1055" s="19">
        <v>0.0</v>
      </c>
      <c r="I1055" s="19">
        <v>0.0</v>
      </c>
      <c r="J1055" s="15">
        <v>9.97147857457258</v>
      </c>
      <c r="K1055" s="15">
        <v>9.53960891166075</v>
      </c>
      <c r="L1055" s="15">
        <f t="shared" si="1"/>
        <v>11.36249896</v>
      </c>
      <c r="M1055" s="15">
        <f t="shared" si="2"/>
        <v>10.91451277</v>
      </c>
      <c r="N1055" s="15">
        <f>MAX(0,M1055*VLOOKUP(C1055,'Таблица (Плотность нефти)'!$B$3:$C$10,2,FALSE)-R1055)</f>
        <v>8.775268266</v>
      </c>
      <c r="O1055" s="15">
        <f t="shared" si="3"/>
        <v>9.223254459</v>
      </c>
      <c r="P1055" s="15">
        <f t="shared" si="4"/>
        <v>71.46216472</v>
      </c>
      <c r="Q1055" s="15">
        <f t="shared" si="5"/>
        <v>0</v>
      </c>
      <c r="R1055" s="15">
        <f t="shared" si="6"/>
        <v>0</v>
      </c>
      <c r="S1055" s="15"/>
      <c r="T1055" s="15"/>
    </row>
    <row r="1056" ht="12.75" customHeight="1">
      <c r="B1056" s="12">
        <v>43698.0</v>
      </c>
      <c r="C1056" s="19" t="s">
        <v>39</v>
      </c>
      <c r="D1056" s="19" t="s">
        <v>72</v>
      </c>
      <c r="E1056" s="19">
        <v>0.0</v>
      </c>
      <c r="F1056" s="15">
        <v>0.0</v>
      </c>
      <c r="G1056" s="20">
        <v>0.0</v>
      </c>
      <c r="H1056" s="19">
        <v>0.0</v>
      </c>
      <c r="I1056" s="19">
        <v>0.0</v>
      </c>
      <c r="J1056" s="15">
        <v>0.0</v>
      </c>
      <c r="K1056" s="15">
        <v>0.0</v>
      </c>
      <c r="L1056" s="15">
        <f t="shared" si="1"/>
        <v>0</v>
      </c>
      <c r="M1056" s="15">
        <f t="shared" si="2"/>
        <v>0</v>
      </c>
      <c r="N1056" s="15">
        <f>MAX(0,M1056*VLOOKUP(C1056,'Таблица (Плотность нефти)'!$B$3:$C$10,2,FALSE)-R1056)</f>
        <v>0</v>
      </c>
      <c r="O1056" s="15">
        <f t="shared" si="3"/>
        <v>0</v>
      </c>
      <c r="P1056" s="15">
        <f t="shared" si="4"/>
        <v>0</v>
      </c>
      <c r="Q1056" s="15">
        <f t="shared" si="5"/>
        <v>0</v>
      </c>
      <c r="R1056" s="15">
        <f t="shared" si="6"/>
        <v>0</v>
      </c>
      <c r="S1056" s="15"/>
      <c r="T1056" s="15"/>
    </row>
    <row r="1057" ht="12.75" customHeight="1">
      <c r="B1057" s="12">
        <v>43698.0</v>
      </c>
      <c r="C1057" s="19" t="s">
        <v>39</v>
      </c>
      <c r="D1057" s="19" t="s">
        <v>73</v>
      </c>
      <c r="E1057" s="19">
        <v>0.0</v>
      </c>
      <c r="F1057" s="15">
        <v>0.0</v>
      </c>
      <c r="G1057" s="20">
        <v>0.0</v>
      </c>
      <c r="H1057" s="19">
        <v>0.0</v>
      </c>
      <c r="I1057" s="19">
        <v>0.0</v>
      </c>
      <c r="J1057" s="15">
        <v>0.0</v>
      </c>
      <c r="K1057" s="15">
        <v>0.0</v>
      </c>
      <c r="L1057" s="15">
        <f t="shared" si="1"/>
        <v>0</v>
      </c>
      <c r="M1057" s="15">
        <f t="shared" si="2"/>
        <v>0</v>
      </c>
      <c r="N1057" s="15">
        <f>MAX(0,M1057*VLOOKUP(C1057,'Таблица (Плотность нефти)'!$B$3:$C$10,2,FALSE)-R1057)</f>
        <v>0</v>
      </c>
      <c r="O1057" s="15">
        <f t="shared" si="3"/>
        <v>0</v>
      </c>
      <c r="P1057" s="15">
        <f t="shared" si="4"/>
        <v>0</v>
      </c>
      <c r="Q1057" s="15">
        <f t="shared" si="5"/>
        <v>0</v>
      </c>
      <c r="R1057" s="15">
        <f t="shared" si="6"/>
        <v>0</v>
      </c>
      <c r="S1057" s="15"/>
      <c r="T1057" s="15"/>
    </row>
    <row r="1058" ht="12.75" customHeight="1">
      <c r="B1058" s="12">
        <v>43698.0</v>
      </c>
      <c r="C1058" s="19" t="s">
        <v>39</v>
      </c>
      <c r="D1058" s="19" t="s">
        <v>74</v>
      </c>
      <c r="E1058" s="19">
        <v>4.0</v>
      </c>
      <c r="F1058" s="15">
        <v>0.43514332795802063</v>
      </c>
      <c r="G1058" s="20">
        <v>4.234345166804903</v>
      </c>
      <c r="H1058" s="19">
        <v>0.0</v>
      </c>
      <c r="I1058" s="19">
        <v>0.0</v>
      </c>
      <c r="J1058" s="15">
        <v>0.2891999682749105</v>
      </c>
      <c r="K1058" s="15">
        <v>0.2741245833399486</v>
      </c>
      <c r="L1058" s="15">
        <f t="shared" si="1"/>
        <v>2.610859968</v>
      </c>
      <c r="M1058" s="15">
        <f t="shared" si="2"/>
        <v>2.500307145</v>
      </c>
      <c r="N1058" s="15">
        <f>MAX(0,M1058*VLOOKUP(C1058,'Таблица (Плотность нефти)'!$B$3:$C$10,2,FALSE)-R1058)</f>
        <v>2.010246944</v>
      </c>
      <c r="O1058" s="15">
        <f t="shared" si="3"/>
        <v>2.120799767</v>
      </c>
      <c r="P1058" s="15">
        <f t="shared" si="4"/>
        <v>16.4204816</v>
      </c>
      <c r="Q1058" s="15">
        <f t="shared" si="5"/>
        <v>0</v>
      </c>
      <c r="R1058" s="15">
        <f t="shared" si="6"/>
        <v>0</v>
      </c>
      <c r="S1058" s="15"/>
      <c r="T1058" s="15"/>
    </row>
    <row r="1059" ht="12.75" customHeight="1">
      <c r="B1059" s="12">
        <v>43698.0</v>
      </c>
      <c r="C1059" s="19" t="s">
        <v>39</v>
      </c>
      <c r="D1059" s="19" t="s">
        <v>75</v>
      </c>
      <c r="E1059" s="19">
        <v>0.0</v>
      </c>
      <c r="F1059" s="15">
        <v>0.0</v>
      </c>
      <c r="G1059" s="20">
        <v>0.0</v>
      </c>
      <c r="H1059" s="19">
        <v>0.0</v>
      </c>
      <c r="I1059" s="19">
        <v>0.0</v>
      </c>
      <c r="J1059" s="15">
        <v>0.0</v>
      </c>
      <c r="K1059" s="15">
        <v>0.0</v>
      </c>
      <c r="L1059" s="15">
        <f t="shared" si="1"/>
        <v>0</v>
      </c>
      <c r="M1059" s="15">
        <f t="shared" si="2"/>
        <v>0</v>
      </c>
      <c r="N1059" s="15">
        <f>MAX(0,M1059*VLOOKUP(C1059,'Таблица (Плотность нефти)'!$B$3:$C$10,2,FALSE)-R1059)</f>
        <v>0</v>
      </c>
      <c r="O1059" s="15">
        <f t="shared" si="3"/>
        <v>0</v>
      </c>
      <c r="P1059" s="15">
        <f t="shared" si="4"/>
        <v>0</v>
      </c>
      <c r="Q1059" s="15">
        <f t="shared" si="5"/>
        <v>0</v>
      </c>
      <c r="R1059" s="15">
        <f t="shared" si="6"/>
        <v>0</v>
      </c>
      <c r="S1059" s="15"/>
      <c r="T1059" s="15"/>
    </row>
    <row r="1060" ht="12.75" customHeight="1">
      <c r="B1060" s="12">
        <v>43698.0</v>
      </c>
      <c r="C1060" s="19" t="s">
        <v>39</v>
      </c>
      <c r="D1060" s="19" t="s">
        <v>76</v>
      </c>
      <c r="E1060" s="19">
        <v>0.0</v>
      </c>
      <c r="F1060" s="15">
        <v>0.0</v>
      </c>
      <c r="G1060" s="20">
        <v>0.0</v>
      </c>
      <c r="H1060" s="19">
        <v>0.0</v>
      </c>
      <c r="I1060" s="19">
        <v>0.0</v>
      </c>
      <c r="J1060" s="15">
        <v>0.0</v>
      </c>
      <c r="K1060" s="15">
        <v>0.0</v>
      </c>
      <c r="L1060" s="15">
        <f t="shared" si="1"/>
        <v>0</v>
      </c>
      <c r="M1060" s="15">
        <f t="shared" si="2"/>
        <v>0</v>
      </c>
      <c r="N1060" s="15">
        <f>MAX(0,M1060*VLOOKUP(C1060,'Таблица (Плотность нефти)'!$B$3:$C$10,2,FALSE)-R1060)</f>
        <v>0</v>
      </c>
      <c r="O1060" s="15">
        <f t="shared" si="3"/>
        <v>0</v>
      </c>
      <c r="P1060" s="15">
        <f t="shared" si="4"/>
        <v>0</v>
      </c>
      <c r="Q1060" s="15">
        <f t="shared" si="5"/>
        <v>0</v>
      </c>
      <c r="R1060" s="15">
        <f t="shared" si="6"/>
        <v>0</v>
      </c>
      <c r="S1060" s="15"/>
      <c r="T1060" s="15"/>
    </row>
    <row r="1061" ht="12.75" customHeight="1">
      <c r="B1061" s="12">
        <v>43698.0</v>
      </c>
      <c r="C1061" s="19" t="s">
        <v>39</v>
      </c>
      <c r="D1061" s="19" t="s">
        <v>77</v>
      </c>
      <c r="E1061" s="19">
        <v>0.0</v>
      </c>
      <c r="F1061" s="15">
        <v>0.0</v>
      </c>
      <c r="G1061" s="20">
        <v>0.0</v>
      </c>
      <c r="H1061" s="19">
        <v>0.0</v>
      </c>
      <c r="I1061" s="19">
        <v>0.0</v>
      </c>
      <c r="J1061" s="15">
        <v>0.0</v>
      </c>
      <c r="K1061" s="15">
        <v>0.0</v>
      </c>
      <c r="L1061" s="15">
        <f t="shared" si="1"/>
        <v>0</v>
      </c>
      <c r="M1061" s="15">
        <f t="shared" si="2"/>
        <v>0</v>
      </c>
      <c r="N1061" s="15">
        <f>MAX(0,M1061*VLOOKUP(C1061,'Таблица (Плотность нефти)'!$B$3:$C$10,2,FALSE)-R1061)</f>
        <v>0</v>
      </c>
      <c r="O1061" s="15">
        <f t="shared" si="3"/>
        <v>0</v>
      </c>
      <c r="P1061" s="15">
        <f t="shared" si="4"/>
        <v>0</v>
      </c>
      <c r="Q1061" s="15">
        <f t="shared" si="5"/>
        <v>0</v>
      </c>
      <c r="R1061" s="15">
        <f t="shared" si="6"/>
        <v>0</v>
      </c>
      <c r="S1061" s="15"/>
      <c r="T1061" s="15"/>
    </row>
    <row r="1062" ht="12.75" customHeight="1">
      <c r="B1062" s="12">
        <v>43698.0</v>
      </c>
      <c r="C1062" s="19" t="s">
        <v>39</v>
      </c>
      <c r="D1062" s="19" t="s">
        <v>78</v>
      </c>
      <c r="E1062" s="19">
        <v>0.0</v>
      </c>
      <c r="F1062" s="15">
        <v>0.0</v>
      </c>
      <c r="G1062" s="20">
        <v>0.0</v>
      </c>
      <c r="H1062" s="19">
        <v>0.0</v>
      </c>
      <c r="I1062" s="19">
        <v>0.0</v>
      </c>
      <c r="J1062" s="15">
        <v>0.0</v>
      </c>
      <c r="K1062" s="15">
        <v>0.0</v>
      </c>
      <c r="L1062" s="15">
        <f t="shared" si="1"/>
        <v>0</v>
      </c>
      <c r="M1062" s="15">
        <f t="shared" si="2"/>
        <v>0</v>
      </c>
      <c r="N1062" s="15">
        <f>MAX(0,M1062*VLOOKUP(C1062,'Таблица (Плотность нефти)'!$B$3:$C$10,2,FALSE)-R1062)</f>
        <v>0</v>
      </c>
      <c r="O1062" s="15">
        <f t="shared" si="3"/>
        <v>0</v>
      </c>
      <c r="P1062" s="15">
        <f t="shared" si="4"/>
        <v>0</v>
      </c>
      <c r="Q1062" s="15">
        <f t="shared" si="5"/>
        <v>0</v>
      </c>
      <c r="R1062" s="15">
        <f t="shared" si="6"/>
        <v>0</v>
      </c>
      <c r="S1062" s="15"/>
      <c r="T1062" s="15"/>
    </row>
    <row r="1063" ht="12.75" customHeight="1">
      <c r="B1063" s="12">
        <v>43698.0</v>
      </c>
      <c r="C1063" s="19" t="s">
        <v>39</v>
      </c>
      <c r="D1063" s="19" t="s">
        <v>79</v>
      </c>
      <c r="E1063" s="19">
        <v>0.0</v>
      </c>
      <c r="F1063" s="15">
        <v>0.0</v>
      </c>
      <c r="G1063" s="20">
        <v>0.0</v>
      </c>
      <c r="H1063" s="19">
        <v>0.0</v>
      </c>
      <c r="I1063" s="19">
        <v>0.0</v>
      </c>
      <c r="J1063" s="15">
        <v>0.0</v>
      </c>
      <c r="K1063" s="15">
        <v>0.0</v>
      </c>
      <c r="L1063" s="15">
        <f t="shared" si="1"/>
        <v>0</v>
      </c>
      <c r="M1063" s="15">
        <f t="shared" si="2"/>
        <v>0</v>
      </c>
      <c r="N1063" s="15">
        <f>MAX(0,M1063*VLOOKUP(C1063,'Таблица (Плотность нефти)'!$B$3:$C$10,2,FALSE)-R1063)</f>
        <v>0</v>
      </c>
      <c r="O1063" s="15">
        <f t="shared" si="3"/>
        <v>0</v>
      </c>
      <c r="P1063" s="15">
        <f t="shared" si="4"/>
        <v>0</v>
      </c>
      <c r="Q1063" s="15">
        <f t="shared" si="5"/>
        <v>0</v>
      </c>
      <c r="R1063" s="15">
        <f t="shared" si="6"/>
        <v>0</v>
      </c>
      <c r="S1063" s="15"/>
      <c r="T1063" s="15"/>
    </row>
    <row r="1064" ht="12.75" customHeight="1">
      <c r="B1064" s="12">
        <v>43698.0</v>
      </c>
      <c r="C1064" s="19" t="s">
        <v>39</v>
      </c>
      <c r="D1064" s="19" t="s">
        <v>80</v>
      </c>
      <c r="E1064" s="19">
        <v>0.0</v>
      </c>
      <c r="F1064" s="15">
        <v>0.0</v>
      </c>
      <c r="G1064" s="20">
        <v>0.0</v>
      </c>
      <c r="H1064" s="19">
        <v>0.0</v>
      </c>
      <c r="I1064" s="19">
        <v>0.0</v>
      </c>
      <c r="J1064" s="15">
        <v>0.0</v>
      </c>
      <c r="K1064" s="15">
        <v>0.0</v>
      </c>
      <c r="L1064" s="15">
        <f t="shared" si="1"/>
        <v>0</v>
      </c>
      <c r="M1064" s="15">
        <f t="shared" si="2"/>
        <v>0</v>
      </c>
      <c r="N1064" s="15">
        <f>MAX(0,M1064*VLOOKUP(C1064,'Таблица (Плотность нефти)'!$B$3:$C$10,2,FALSE)-R1064)</f>
        <v>0</v>
      </c>
      <c r="O1064" s="15">
        <f t="shared" si="3"/>
        <v>0</v>
      </c>
      <c r="P1064" s="15">
        <f t="shared" si="4"/>
        <v>0</v>
      </c>
      <c r="Q1064" s="15">
        <f t="shared" si="5"/>
        <v>0</v>
      </c>
      <c r="R1064" s="15">
        <f t="shared" si="6"/>
        <v>0</v>
      </c>
      <c r="S1064" s="15"/>
      <c r="T1064" s="15"/>
    </row>
    <row r="1065" ht="12.75" customHeight="1">
      <c r="B1065" s="12">
        <v>43698.0</v>
      </c>
      <c r="C1065" s="19" t="s">
        <v>39</v>
      </c>
      <c r="D1065" s="19" t="s">
        <v>81</v>
      </c>
      <c r="E1065" s="19">
        <v>0.0</v>
      </c>
      <c r="F1065" s="15">
        <v>0.0</v>
      </c>
      <c r="G1065" s="20">
        <v>0.0</v>
      </c>
      <c r="H1065" s="19">
        <v>0.0</v>
      </c>
      <c r="I1065" s="19">
        <v>0.0</v>
      </c>
      <c r="J1065" s="15">
        <v>0.0</v>
      </c>
      <c r="K1065" s="15">
        <v>0.0</v>
      </c>
      <c r="L1065" s="15">
        <f t="shared" si="1"/>
        <v>0</v>
      </c>
      <c r="M1065" s="15">
        <f t="shared" si="2"/>
        <v>0</v>
      </c>
      <c r="N1065" s="15">
        <f>MAX(0,M1065*VLOOKUP(C1065,'Таблица (Плотность нефти)'!$B$3:$C$10,2,FALSE)-R1065)</f>
        <v>0</v>
      </c>
      <c r="O1065" s="15">
        <f t="shared" si="3"/>
        <v>0</v>
      </c>
      <c r="P1065" s="15">
        <f t="shared" si="4"/>
        <v>0</v>
      </c>
      <c r="Q1065" s="15">
        <f t="shared" si="5"/>
        <v>0</v>
      </c>
      <c r="R1065" s="15">
        <f t="shared" si="6"/>
        <v>0</v>
      </c>
      <c r="S1065" s="15"/>
      <c r="T1065" s="15"/>
    </row>
    <row r="1066" ht="12.75" customHeight="1">
      <c r="B1066" s="12">
        <v>43698.0</v>
      </c>
      <c r="C1066" s="19" t="s">
        <v>39</v>
      </c>
      <c r="D1066" s="19" t="s">
        <v>82</v>
      </c>
      <c r="E1066" s="19">
        <v>11.0</v>
      </c>
      <c r="F1066" s="15">
        <v>4.412720928683681</v>
      </c>
      <c r="G1066" s="20">
        <v>3.456553046332258</v>
      </c>
      <c r="H1066" s="19">
        <v>0.0</v>
      </c>
      <c r="I1066" s="19">
        <v>0.0</v>
      </c>
      <c r="J1066" s="15">
        <v>5.86966420643426</v>
      </c>
      <c r="K1066" s="15">
        <v>5.666430310723931</v>
      </c>
      <c r="L1066" s="15">
        <f t="shared" si="1"/>
        <v>9.627754753</v>
      </c>
      <c r="M1066" s="15">
        <f t="shared" si="2"/>
        <v>9.294966303</v>
      </c>
      <c r="N1066" s="15">
        <f>MAX(0,M1066*VLOOKUP(C1066,'Таблица (Плотность нефти)'!$B$3:$C$10,2,FALSE)-R1066)</f>
        <v>7.473152908</v>
      </c>
      <c r="O1066" s="15">
        <f t="shared" si="3"/>
        <v>7.805941358</v>
      </c>
      <c r="P1066" s="15">
        <f t="shared" si="4"/>
        <v>60.55183797</v>
      </c>
      <c r="Q1066" s="15">
        <f t="shared" si="5"/>
        <v>0</v>
      </c>
      <c r="R1066" s="15">
        <f t="shared" si="6"/>
        <v>0</v>
      </c>
      <c r="S1066" s="15"/>
      <c r="T1066" s="15"/>
    </row>
    <row r="1067" ht="12.75" customHeight="1">
      <c r="B1067" s="12">
        <v>43698.0</v>
      </c>
      <c r="C1067" s="19" t="s">
        <v>39</v>
      </c>
      <c r="D1067" s="19" t="s">
        <v>83</v>
      </c>
      <c r="E1067" s="19">
        <v>24.0</v>
      </c>
      <c r="F1067" s="15">
        <v>45.846365055657806</v>
      </c>
      <c r="G1067" s="20">
        <v>2.8732089559777627</v>
      </c>
      <c r="H1067" s="19">
        <v>0.0</v>
      </c>
      <c r="I1067" s="19">
        <v>0.0</v>
      </c>
      <c r="J1067" s="15">
        <v>33.73391927407299</v>
      </c>
      <c r="K1067" s="15">
        <v>32.72318573922195</v>
      </c>
      <c r="L1067" s="15">
        <f t="shared" si="1"/>
        <v>45.84636506</v>
      </c>
      <c r="M1067" s="15">
        <f t="shared" si="2"/>
        <v>44.52910319</v>
      </c>
      <c r="N1067" s="15">
        <f>MAX(0,M1067*VLOOKUP(C1067,'Таблица (Плотность нефти)'!$B$3:$C$10,2,FALSE)-R1067)</f>
        <v>35.80139896</v>
      </c>
      <c r="O1067" s="15">
        <f t="shared" si="3"/>
        <v>37.11866083</v>
      </c>
      <c r="P1067" s="15">
        <f t="shared" si="4"/>
        <v>288.3415437</v>
      </c>
      <c r="Q1067" s="15">
        <f t="shared" si="5"/>
        <v>0</v>
      </c>
      <c r="R1067" s="15">
        <f t="shared" si="6"/>
        <v>0</v>
      </c>
      <c r="S1067" s="15"/>
      <c r="T1067" s="15"/>
    </row>
    <row r="1068" ht="12.75" customHeight="1">
      <c r="B1068" s="12">
        <v>43698.0</v>
      </c>
      <c r="C1068" s="19" t="s">
        <v>39</v>
      </c>
      <c r="D1068" s="19" t="s">
        <v>84</v>
      </c>
      <c r="E1068" s="19">
        <v>0.0</v>
      </c>
      <c r="F1068" s="15">
        <v>0.0</v>
      </c>
      <c r="G1068" s="20">
        <v>0.0</v>
      </c>
      <c r="H1068" s="19">
        <v>0.0</v>
      </c>
      <c r="I1068" s="19">
        <v>0.0</v>
      </c>
      <c r="J1068" s="15">
        <v>0.0</v>
      </c>
      <c r="K1068" s="15">
        <v>0.0</v>
      </c>
      <c r="L1068" s="15">
        <f t="shared" si="1"/>
        <v>0</v>
      </c>
      <c r="M1068" s="15">
        <f t="shared" si="2"/>
        <v>0</v>
      </c>
      <c r="N1068" s="15">
        <f>MAX(0,M1068*VLOOKUP(C1068,'Таблица (Плотность нефти)'!$B$3:$C$10,2,FALSE)-R1068)</f>
        <v>0</v>
      </c>
      <c r="O1068" s="15">
        <f t="shared" si="3"/>
        <v>0</v>
      </c>
      <c r="P1068" s="15">
        <f t="shared" si="4"/>
        <v>0</v>
      </c>
      <c r="Q1068" s="15">
        <f t="shared" si="5"/>
        <v>0</v>
      </c>
      <c r="R1068" s="15">
        <f t="shared" si="6"/>
        <v>0</v>
      </c>
      <c r="S1068" s="15"/>
      <c r="T1068" s="15"/>
    </row>
    <row r="1069" ht="12.75" customHeight="1">
      <c r="B1069" s="12">
        <v>43698.0</v>
      </c>
      <c r="C1069" s="19" t="s">
        <v>39</v>
      </c>
      <c r="D1069" s="19" t="s">
        <v>85</v>
      </c>
      <c r="E1069" s="19">
        <v>3.0</v>
      </c>
      <c r="F1069" s="15">
        <v>0.22018761759172154</v>
      </c>
      <c r="G1069" s="20">
        <v>0.8999999999999999</v>
      </c>
      <c r="H1069" s="19">
        <v>0.0</v>
      </c>
      <c r="I1069" s="19">
        <v>0.0</v>
      </c>
      <c r="J1069" s="15">
        <v>5.940641835108463</v>
      </c>
      <c r="K1069" s="15">
        <v>5.874287696035513</v>
      </c>
      <c r="L1069" s="15">
        <f t="shared" si="1"/>
        <v>1.761500941</v>
      </c>
      <c r="M1069" s="15">
        <f t="shared" si="2"/>
        <v>1.745647432</v>
      </c>
      <c r="N1069" s="15">
        <f>MAX(0,M1069*VLOOKUP(C1069,'Таблица (Плотность нефти)'!$B$3:$C$10,2,FALSE)-R1069)</f>
        <v>1.403500536</v>
      </c>
      <c r="O1069" s="15">
        <f t="shared" si="3"/>
        <v>1.419354044</v>
      </c>
      <c r="P1069" s="15">
        <f t="shared" si="4"/>
        <v>11.07860787</v>
      </c>
      <c r="Q1069" s="15">
        <f t="shared" si="5"/>
        <v>0</v>
      </c>
      <c r="R1069" s="15">
        <f t="shared" si="6"/>
        <v>0</v>
      </c>
      <c r="S1069" s="15"/>
      <c r="T1069" s="15"/>
    </row>
    <row r="1070" ht="12.75" customHeight="1">
      <c r="B1070" s="12">
        <v>43698.0</v>
      </c>
      <c r="C1070" s="19" t="s">
        <v>39</v>
      </c>
      <c r="D1070" s="19" t="s">
        <v>86</v>
      </c>
      <c r="E1070" s="19">
        <v>22.0</v>
      </c>
      <c r="F1070" s="15">
        <v>29.8771229460679</v>
      </c>
      <c r="G1070" s="20">
        <v>3.748225091509504</v>
      </c>
      <c r="H1070" s="19">
        <v>0.0</v>
      </c>
      <c r="I1070" s="19">
        <v>0.0</v>
      </c>
      <c r="J1070" s="15">
        <v>25.50469722894551</v>
      </c>
      <c r="K1070" s="15">
        <v>24.44101068786525</v>
      </c>
      <c r="L1070" s="15">
        <f t="shared" si="1"/>
        <v>32.59322503</v>
      </c>
      <c r="M1070" s="15">
        <f t="shared" si="2"/>
        <v>31.37155759</v>
      </c>
      <c r="N1070" s="15">
        <f>MAX(0,M1070*VLOOKUP(C1070,'Таблица (Плотность нефти)'!$B$3:$C$10,2,FALSE)-R1070)</f>
        <v>25.22273231</v>
      </c>
      <c r="O1070" s="15">
        <f t="shared" si="3"/>
        <v>26.44439974</v>
      </c>
      <c r="P1070" s="15">
        <f t="shared" si="4"/>
        <v>204.9885702</v>
      </c>
      <c r="Q1070" s="15">
        <f t="shared" si="5"/>
        <v>0</v>
      </c>
      <c r="R1070" s="15">
        <f t="shared" si="6"/>
        <v>0</v>
      </c>
      <c r="S1070" s="15"/>
      <c r="T1070" s="15"/>
    </row>
    <row r="1071" ht="12.75" customHeight="1">
      <c r="B1071" s="12">
        <v>43698.0</v>
      </c>
      <c r="C1071" s="19" t="s">
        <v>41</v>
      </c>
      <c r="D1071" s="19" t="s">
        <v>87</v>
      </c>
      <c r="E1071" s="19">
        <v>0.0</v>
      </c>
      <c r="F1071" s="15">
        <v>0.0</v>
      </c>
      <c r="G1071" s="20">
        <v>0.0</v>
      </c>
      <c r="H1071" s="19">
        <v>0.0</v>
      </c>
      <c r="I1071" s="19">
        <v>0.0</v>
      </c>
      <c r="J1071" s="15">
        <v>0.0</v>
      </c>
      <c r="K1071" s="15">
        <v>0.0</v>
      </c>
      <c r="L1071" s="15">
        <f t="shared" si="1"/>
        <v>0</v>
      </c>
      <c r="M1071" s="15">
        <f t="shared" si="2"/>
        <v>0</v>
      </c>
      <c r="N1071" s="15">
        <f>MAX(0,M1071*VLOOKUP(C1071,'Таблица (Плотность нефти)'!$B$3:$C$10,2,FALSE)-R1071)</f>
        <v>0</v>
      </c>
      <c r="O1071" s="15">
        <f t="shared" si="3"/>
        <v>0</v>
      </c>
      <c r="P1071" s="15">
        <f t="shared" si="4"/>
        <v>0</v>
      </c>
      <c r="Q1071" s="15">
        <f t="shared" si="5"/>
        <v>0</v>
      </c>
      <c r="R1071" s="15">
        <f t="shared" si="6"/>
        <v>0</v>
      </c>
      <c r="S1071" s="15"/>
      <c r="T1071" s="15"/>
    </row>
    <row r="1072" ht="12.75" customHeight="1">
      <c r="B1072" s="12">
        <v>43698.0</v>
      </c>
      <c r="C1072" s="19" t="s">
        <v>41</v>
      </c>
      <c r="D1072" s="19" t="s">
        <v>88</v>
      </c>
      <c r="E1072" s="19">
        <v>24.0</v>
      </c>
      <c r="F1072" s="15">
        <v>109.31415449101797</v>
      </c>
      <c r="G1072" s="20">
        <v>6.0</v>
      </c>
      <c r="H1072" s="19">
        <v>0.0</v>
      </c>
      <c r="I1072" s="19">
        <v>0.0</v>
      </c>
      <c r="J1072" s="15">
        <v>92.16905748030679</v>
      </c>
      <c r="K1072" s="15">
        <v>90.10614002665687</v>
      </c>
      <c r="L1072" s="15">
        <f t="shared" si="1"/>
        <v>109.3141545</v>
      </c>
      <c r="M1072" s="15">
        <f t="shared" si="2"/>
        <v>102.7553052</v>
      </c>
      <c r="N1072" s="15">
        <f>MAX(0,M1072*VLOOKUP(C1072,'Таблица (Плотность нефти)'!$B$3:$C$10,2,FALSE)-R1072)</f>
        <v>85.80067986</v>
      </c>
      <c r="O1072" s="15">
        <f t="shared" si="3"/>
        <v>92.35952913</v>
      </c>
      <c r="P1072" s="15">
        <f t="shared" si="4"/>
        <v>687.5095118</v>
      </c>
      <c r="Q1072" s="15">
        <f t="shared" si="5"/>
        <v>0</v>
      </c>
      <c r="R1072" s="15">
        <f t="shared" si="6"/>
        <v>0</v>
      </c>
      <c r="S1072" s="15"/>
      <c r="T1072" s="15"/>
    </row>
    <row r="1073" ht="12.75" customHeight="1">
      <c r="B1073" s="12">
        <v>43698.0</v>
      </c>
      <c r="C1073" s="25" t="s">
        <v>41</v>
      </c>
      <c r="D1073" s="25" t="s">
        <v>89</v>
      </c>
      <c r="E1073" s="25">
        <v>0.0</v>
      </c>
      <c r="F1073" s="26">
        <v>0.0</v>
      </c>
      <c r="G1073" s="32">
        <v>90.0</v>
      </c>
      <c r="H1073" s="25">
        <v>0.0</v>
      </c>
      <c r="I1073" s="25">
        <v>0.0</v>
      </c>
      <c r="J1073" s="26">
        <v>0.0</v>
      </c>
      <c r="K1073" s="26">
        <v>0.0</v>
      </c>
      <c r="L1073" s="26">
        <f t="shared" si="1"/>
        <v>0</v>
      </c>
      <c r="M1073" s="26">
        <f t="shared" si="2"/>
        <v>0</v>
      </c>
      <c r="N1073" s="26">
        <f>MAX(0,M1073*VLOOKUP(C1073,'Таблица (Плотность нефти)'!$B$3:$C$10,2,FALSE)-R1073)</f>
        <v>0</v>
      </c>
      <c r="O1073" s="26">
        <f t="shared" si="3"/>
        <v>0</v>
      </c>
      <c r="P1073" s="26">
        <f t="shared" si="4"/>
        <v>0</v>
      </c>
      <c r="Q1073" s="26">
        <f t="shared" si="5"/>
        <v>0</v>
      </c>
      <c r="R1073" s="26">
        <f t="shared" si="6"/>
        <v>0</v>
      </c>
      <c r="S1073" s="26"/>
      <c r="T1073" s="26"/>
    </row>
    <row r="1074" ht="12.75" customHeight="1">
      <c r="B1074" s="3">
        <v>43699.0</v>
      </c>
      <c r="C1074" s="5" t="s">
        <v>31</v>
      </c>
      <c r="D1074" s="5" t="s">
        <v>33</v>
      </c>
      <c r="E1074" s="5">
        <v>0.0</v>
      </c>
      <c r="F1074" s="7">
        <v>0.0</v>
      </c>
      <c r="G1074" s="8">
        <v>0.0</v>
      </c>
      <c r="H1074" s="5">
        <v>0.0</v>
      </c>
      <c r="I1074" s="5">
        <v>0.0</v>
      </c>
      <c r="J1074" s="7">
        <v>0.0</v>
      </c>
      <c r="K1074" s="7">
        <v>0.0</v>
      </c>
      <c r="L1074" s="7">
        <f t="shared" si="1"/>
        <v>0</v>
      </c>
      <c r="M1074" s="7">
        <f t="shared" si="2"/>
        <v>0</v>
      </c>
      <c r="N1074" s="7">
        <f>MAX(0,M1074*VLOOKUP(C1074,'Таблица (Плотность нефти)'!$B$3:$C$10,2,FALSE)-R1074)</f>
        <v>0</v>
      </c>
      <c r="O1074" s="7">
        <f t="shared" si="3"/>
        <v>0</v>
      </c>
      <c r="P1074" s="7">
        <f t="shared" si="4"/>
        <v>0</v>
      </c>
      <c r="Q1074" s="7">
        <f t="shared" si="5"/>
        <v>0</v>
      </c>
      <c r="R1074" s="7">
        <f t="shared" si="6"/>
        <v>0</v>
      </c>
      <c r="S1074" s="7"/>
      <c r="T1074" s="7"/>
    </row>
    <row r="1075" ht="12.75" customHeight="1">
      <c r="B1075" s="12">
        <v>43699.0</v>
      </c>
      <c r="C1075" s="13" t="s">
        <v>32</v>
      </c>
      <c r="D1075" s="13" t="s">
        <v>36</v>
      </c>
      <c r="E1075" s="13">
        <v>0.0</v>
      </c>
      <c r="F1075" s="14">
        <v>0.0</v>
      </c>
      <c r="G1075" s="20">
        <v>0.0</v>
      </c>
      <c r="H1075" s="13">
        <v>0.0</v>
      </c>
      <c r="I1075" s="13">
        <v>0.0</v>
      </c>
      <c r="J1075" s="14">
        <v>0.0</v>
      </c>
      <c r="K1075" s="14">
        <v>0.0</v>
      </c>
      <c r="L1075" s="14">
        <f t="shared" si="1"/>
        <v>0</v>
      </c>
      <c r="M1075" s="14">
        <f t="shared" si="2"/>
        <v>0</v>
      </c>
      <c r="N1075" s="14">
        <f>MAX(0,M1075*VLOOKUP(C1075,'Таблица (Плотность нефти)'!$B$3:$C$10,2,FALSE)-R1075)</f>
        <v>0</v>
      </c>
      <c r="O1075" s="14">
        <f t="shared" si="3"/>
        <v>0</v>
      </c>
      <c r="P1075" s="14">
        <f t="shared" si="4"/>
        <v>0</v>
      </c>
      <c r="Q1075" s="14">
        <f t="shared" si="5"/>
        <v>0</v>
      </c>
      <c r="R1075" s="14">
        <f t="shared" si="6"/>
        <v>0</v>
      </c>
      <c r="S1075" s="14"/>
      <c r="T1075" s="14"/>
    </row>
    <row r="1076" ht="12.75" customHeight="1">
      <c r="B1076" s="12">
        <v>43699.0</v>
      </c>
      <c r="C1076" s="13" t="s">
        <v>32</v>
      </c>
      <c r="D1076" s="19" t="s">
        <v>40</v>
      </c>
      <c r="E1076" s="19">
        <v>24.0</v>
      </c>
      <c r="F1076" s="15">
        <v>10.594230436873008</v>
      </c>
      <c r="G1076" s="20">
        <v>60.82779639066413</v>
      </c>
      <c r="H1076" s="19">
        <v>0.0</v>
      </c>
      <c r="I1076" s="19">
        <v>0.0</v>
      </c>
      <c r="J1076" s="15">
        <v>10.59683108093695</v>
      </c>
      <c r="K1076" s="15">
        <v>5.271610805747679</v>
      </c>
      <c r="L1076" s="15">
        <f t="shared" si="1"/>
        <v>10.59423044</v>
      </c>
      <c r="M1076" s="15">
        <f t="shared" si="2"/>
        <v>4.149993518</v>
      </c>
      <c r="N1076" s="15">
        <f>MAX(0,M1076*VLOOKUP(C1076,'Таблица (Плотность нефти)'!$B$3:$C$10,2,FALSE)-R1076)</f>
        <v>3.14984508</v>
      </c>
      <c r="O1076" s="15">
        <f t="shared" si="3"/>
        <v>9.594081999</v>
      </c>
      <c r="P1076" s="15">
        <f t="shared" si="4"/>
        <v>66.63029349</v>
      </c>
      <c r="Q1076" s="15">
        <f t="shared" si="5"/>
        <v>0</v>
      </c>
      <c r="R1076" s="15">
        <f t="shared" si="6"/>
        <v>0</v>
      </c>
      <c r="S1076" s="15"/>
      <c r="T1076" s="15"/>
    </row>
    <row r="1077" ht="12.75" customHeight="1">
      <c r="B1077" s="12">
        <v>43699.0</v>
      </c>
      <c r="C1077" s="13" t="s">
        <v>32</v>
      </c>
      <c r="D1077" s="19" t="s">
        <v>42</v>
      </c>
      <c r="E1077" s="19">
        <v>0.0</v>
      </c>
      <c r="F1077" s="15">
        <v>0.0</v>
      </c>
      <c r="G1077" s="20">
        <v>0.0</v>
      </c>
      <c r="H1077" s="19">
        <v>0.0</v>
      </c>
      <c r="I1077" s="19">
        <v>0.0</v>
      </c>
      <c r="J1077" s="15">
        <v>0.0</v>
      </c>
      <c r="K1077" s="15">
        <v>0.0</v>
      </c>
      <c r="L1077" s="15">
        <f t="shared" si="1"/>
        <v>0</v>
      </c>
      <c r="M1077" s="15">
        <f t="shared" si="2"/>
        <v>0</v>
      </c>
      <c r="N1077" s="15">
        <f>MAX(0,M1077*VLOOKUP(C1077,'Таблица (Плотность нефти)'!$B$3:$C$10,2,FALSE)-R1077)</f>
        <v>0</v>
      </c>
      <c r="O1077" s="15">
        <f t="shared" si="3"/>
        <v>0</v>
      </c>
      <c r="P1077" s="15">
        <f t="shared" si="4"/>
        <v>0</v>
      </c>
      <c r="Q1077" s="15">
        <f t="shared" si="5"/>
        <v>0</v>
      </c>
      <c r="R1077" s="15">
        <f t="shared" si="6"/>
        <v>0</v>
      </c>
      <c r="S1077" s="15"/>
      <c r="T1077" s="15"/>
    </row>
    <row r="1078" ht="12.75" customHeight="1">
      <c r="B1078" s="12">
        <v>43699.0</v>
      </c>
      <c r="C1078" s="13" t="s">
        <v>32</v>
      </c>
      <c r="D1078" s="19" t="s">
        <v>43</v>
      </c>
      <c r="E1078" s="19">
        <v>24.0</v>
      </c>
      <c r="F1078" s="15">
        <v>2.1262424349832187</v>
      </c>
      <c r="G1078" s="20">
        <v>61.08052028491792</v>
      </c>
      <c r="H1078" s="19">
        <v>0.0</v>
      </c>
      <c r="I1078" s="19">
        <v>0.0</v>
      </c>
      <c r="J1078" s="15">
        <v>2.034699154863494</v>
      </c>
      <c r="K1078" s="15">
        <v>0.9938515995502581</v>
      </c>
      <c r="L1078" s="15">
        <f t="shared" si="1"/>
        <v>2.126242435</v>
      </c>
      <c r="M1078" s="15">
        <f t="shared" si="2"/>
        <v>0.8275224932</v>
      </c>
      <c r="N1078" s="15">
        <f>MAX(0,M1078*VLOOKUP(C1078,'Таблица (Плотность нефти)'!$B$3:$C$10,2,FALSE)-R1078)</f>
        <v>0.6280895723</v>
      </c>
      <c r="O1078" s="15">
        <f t="shared" si="3"/>
        <v>1.926809514</v>
      </c>
      <c r="P1078" s="15">
        <f t="shared" si="4"/>
        <v>13.37257655</v>
      </c>
      <c r="Q1078" s="15">
        <f t="shared" si="5"/>
        <v>0</v>
      </c>
      <c r="R1078" s="15">
        <f t="shared" si="6"/>
        <v>0</v>
      </c>
      <c r="S1078" s="15"/>
      <c r="T1078" s="15"/>
    </row>
    <row r="1079" ht="12.75" customHeight="1">
      <c r="B1079" s="12">
        <v>43699.0</v>
      </c>
      <c r="C1079" s="13" t="s">
        <v>32</v>
      </c>
      <c r="D1079" s="19" t="s">
        <v>44</v>
      </c>
      <c r="E1079" s="19">
        <v>24.0</v>
      </c>
      <c r="F1079" s="15">
        <v>2.8188368471735057</v>
      </c>
      <c r="G1079" s="20">
        <v>61.58596807342548</v>
      </c>
      <c r="H1079" s="19">
        <v>0.0</v>
      </c>
      <c r="I1079" s="19">
        <v>0.0</v>
      </c>
      <c r="J1079" s="15">
        <v>2.7007414829336467</v>
      </c>
      <c r="K1079" s="15">
        <v>1.3144340622577921</v>
      </c>
      <c r="L1079" s="15">
        <f t="shared" si="1"/>
        <v>2.818836847</v>
      </c>
      <c r="M1079" s="15">
        <f t="shared" si="2"/>
        <v>1.082828886</v>
      </c>
      <c r="N1079" s="15">
        <f>MAX(0,M1079*VLOOKUP(C1079,'Таблица (Плотность нефти)'!$B$3:$C$10,2,FALSE)-R1079)</f>
        <v>0.8218671248</v>
      </c>
      <c r="O1079" s="15">
        <f t="shared" si="3"/>
        <v>2.557875086</v>
      </c>
      <c r="P1079" s="15">
        <f t="shared" si="4"/>
        <v>17.72851058</v>
      </c>
      <c r="Q1079" s="15">
        <f t="shared" si="5"/>
        <v>0</v>
      </c>
      <c r="R1079" s="15">
        <f t="shared" si="6"/>
        <v>0</v>
      </c>
      <c r="S1079" s="15"/>
      <c r="T1079" s="15"/>
    </row>
    <row r="1080" ht="12.75" customHeight="1">
      <c r="B1080" s="12">
        <v>43699.0</v>
      </c>
      <c r="C1080" s="13" t="s">
        <v>32</v>
      </c>
      <c r="D1080" s="19" t="s">
        <v>45</v>
      </c>
      <c r="E1080" s="19">
        <v>0.0</v>
      </c>
      <c r="F1080" s="15">
        <v>0.0</v>
      </c>
      <c r="G1080" s="20">
        <v>0.0</v>
      </c>
      <c r="H1080" s="19">
        <v>0.0</v>
      </c>
      <c r="I1080" s="19">
        <v>0.0</v>
      </c>
      <c r="J1080" s="15">
        <v>0.0</v>
      </c>
      <c r="K1080" s="15">
        <v>0.0</v>
      </c>
      <c r="L1080" s="15">
        <f t="shared" si="1"/>
        <v>0</v>
      </c>
      <c r="M1080" s="15">
        <f t="shared" si="2"/>
        <v>0</v>
      </c>
      <c r="N1080" s="15">
        <f>MAX(0,M1080*VLOOKUP(C1080,'Таблица (Плотность нефти)'!$B$3:$C$10,2,FALSE)-R1080)</f>
        <v>0</v>
      </c>
      <c r="O1080" s="15">
        <f t="shared" si="3"/>
        <v>0</v>
      </c>
      <c r="P1080" s="15">
        <f t="shared" si="4"/>
        <v>0</v>
      </c>
      <c r="Q1080" s="15">
        <f t="shared" si="5"/>
        <v>0</v>
      </c>
      <c r="R1080" s="15">
        <f t="shared" si="6"/>
        <v>0</v>
      </c>
      <c r="S1080" s="15"/>
      <c r="T1080" s="15"/>
    </row>
    <row r="1081" ht="12.75" customHeight="1">
      <c r="B1081" s="12">
        <v>43699.0</v>
      </c>
      <c r="C1081" s="13" t="s">
        <v>32</v>
      </c>
      <c r="D1081" s="19" t="s">
        <v>46</v>
      </c>
      <c r="E1081" s="19">
        <v>0.0</v>
      </c>
      <c r="F1081" s="15">
        <v>0.0</v>
      </c>
      <c r="G1081" s="20">
        <v>0.0</v>
      </c>
      <c r="H1081" s="19">
        <v>0.0</v>
      </c>
      <c r="I1081" s="19">
        <v>0.0</v>
      </c>
      <c r="J1081" s="15">
        <v>0.0</v>
      </c>
      <c r="K1081" s="15">
        <v>0.0</v>
      </c>
      <c r="L1081" s="15">
        <f t="shared" si="1"/>
        <v>0</v>
      </c>
      <c r="M1081" s="15">
        <f t="shared" si="2"/>
        <v>0</v>
      </c>
      <c r="N1081" s="15">
        <f>MAX(0,M1081*VLOOKUP(C1081,'Таблица (Плотность нефти)'!$B$3:$C$10,2,FALSE)-R1081)</f>
        <v>0</v>
      </c>
      <c r="O1081" s="15">
        <f t="shared" si="3"/>
        <v>0</v>
      </c>
      <c r="P1081" s="15">
        <f t="shared" si="4"/>
        <v>0</v>
      </c>
      <c r="Q1081" s="15">
        <f t="shared" si="5"/>
        <v>0</v>
      </c>
      <c r="R1081" s="15">
        <f t="shared" si="6"/>
        <v>0</v>
      </c>
      <c r="S1081" s="15"/>
      <c r="T1081" s="15"/>
    </row>
    <row r="1082" ht="12.75" customHeight="1">
      <c r="B1082" s="12">
        <v>43699.0</v>
      </c>
      <c r="C1082" s="19" t="s">
        <v>34</v>
      </c>
      <c r="D1082" s="19" t="s">
        <v>47</v>
      </c>
      <c r="E1082" s="19">
        <v>0.0</v>
      </c>
      <c r="F1082" s="15">
        <v>0.0</v>
      </c>
      <c r="G1082" s="20">
        <v>0.0</v>
      </c>
      <c r="H1082" s="19">
        <v>0.0</v>
      </c>
      <c r="I1082" s="19">
        <v>0.0</v>
      </c>
      <c r="J1082" s="15">
        <v>0.0</v>
      </c>
      <c r="K1082" s="15">
        <v>0.0</v>
      </c>
      <c r="L1082" s="15">
        <f t="shared" si="1"/>
        <v>0</v>
      </c>
      <c r="M1082" s="15">
        <f t="shared" si="2"/>
        <v>0</v>
      </c>
      <c r="N1082" s="15">
        <f>MAX(0,M1082*VLOOKUP(C1082,'Таблица (Плотность нефти)'!$B$3:$C$10,2,FALSE)-R1082)</f>
        <v>0</v>
      </c>
      <c r="O1082" s="15">
        <f t="shared" si="3"/>
        <v>0</v>
      </c>
      <c r="P1082" s="15">
        <f t="shared" si="4"/>
        <v>0</v>
      </c>
      <c r="Q1082" s="15">
        <f t="shared" si="5"/>
        <v>0</v>
      </c>
      <c r="R1082" s="15">
        <f t="shared" si="6"/>
        <v>0</v>
      </c>
      <c r="S1082" s="15"/>
      <c r="T1082" s="15"/>
    </row>
    <row r="1083" ht="12.75" customHeight="1">
      <c r="B1083" s="12">
        <v>43699.0</v>
      </c>
      <c r="C1083" s="19" t="s">
        <v>35</v>
      </c>
      <c r="D1083" s="19" t="s">
        <v>48</v>
      </c>
      <c r="E1083" s="19">
        <v>24.0</v>
      </c>
      <c r="F1083" s="15">
        <v>8.522856743467623</v>
      </c>
      <c r="G1083" s="20">
        <v>30.891192264247508</v>
      </c>
      <c r="H1083" s="19">
        <v>0.0</v>
      </c>
      <c r="I1083" s="19">
        <v>0.0</v>
      </c>
      <c r="J1083" s="15">
        <v>9.249822101489116</v>
      </c>
      <c r="K1083" s="15">
        <v>6.035673339872731</v>
      </c>
      <c r="L1083" s="15">
        <f t="shared" si="1"/>
        <v>8.522856743</v>
      </c>
      <c r="M1083" s="15">
        <f t="shared" si="2"/>
        <v>5.89004468</v>
      </c>
      <c r="N1083" s="15">
        <f>MAX(0,M1083*VLOOKUP(C1083,'Таблица (Плотность нефти)'!$B$3:$C$10,2,FALSE)-R1083)</f>
        <v>4.735595923</v>
      </c>
      <c r="O1083" s="15">
        <f t="shared" si="3"/>
        <v>7.368407986</v>
      </c>
      <c r="P1083" s="15">
        <f t="shared" si="4"/>
        <v>53.60280292</v>
      </c>
      <c r="Q1083" s="15">
        <f t="shared" si="5"/>
        <v>0</v>
      </c>
      <c r="R1083" s="15">
        <f t="shared" si="6"/>
        <v>0</v>
      </c>
      <c r="S1083" s="15"/>
      <c r="T1083" s="15"/>
    </row>
    <row r="1084" ht="12.75" customHeight="1">
      <c r="B1084" s="12">
        <v>43699.0</v>
      </c>
      <c r="C1084" s="19" t="s">
        <v>35</v>
      </c>
      <c r="D1084" s="19" t="s">
        <v>49</v>
      </c>
      <c r="E1084" s="19">
        <v>24.0</v>
      </c>
      <c r="F1084" s="15">
        <v>8.475846581803399</v>
      </c>
      <c r="G1084" s="20">
        <v>29.833404390741098</v>
      </c>
      <c r="H1084" s="19">
        <v>0.0</v>
      </c>
      <c r="I1084" s="19">
        <v>0.0</v>
      </c>
      <c r="J1084" s="15">
        <v>7.942494796291573</v>
      </c>
      <c r="K1084" s="15">
        <v>5.279965072274945</v>
      </c>
      <c r="L1084" s="15">
        <f t="shared" si="1"/>
        <v>8.475846582</v>
      </c>
      <c r="M1084" s="15">
        <f t="shared" si="2"/>
        <v>5.947212996</v>
      </c>
      <c r="N1084" s="15">
        <f>MAX(0,M1084*VLOOKUP(C1084,'Таблица (Плотность нефти)'!$B$3:$C$10,2,FALSE)-R1084)</f>
        <v>4.781559248</v>
      </c>
      <c r="O1084" s="15">
        <f t="shared" si="3"/>
        <v>7.310192835</v>
      </c>
      <c r="P1084" s="15">
        <f t="shared" si="4"/>
        <v>53.30714191</v>
      </c>
      <c r="Q1084" s="15">
        <f t="shared" si="5"/>
        <v>0</v>
      </c>
      <c r="R1084" s="15">
        <f t="shared" si="6"/>
        <v>0</v>
      </c>
      <c r="S1084" s="15"/>
      <c r="T1084" s="15"/>
    </row>
    <row r="1085" ht="12.75" customHeight="1">
      <c r="B1085" s="12">
        <v>43699.0</v>
      </c>
      <c r="C1085" s="19" t="s">
        <v>35</v>
      </c>
      <c r="D1085" s="19" t="s">
        <v>50</v>
      </c>
      <c r="E1085" s="19">
        <v>24.0</v>
      </c>
      <c r="F1085" s="15">
        <v>26.017251392512435</v>
      </c>
      <c r="G1085" s="20">
        <v>29.480808432905626</v>
      </c>
      <c r="H1085" s="19">
        <v>0.0</v>
      </c>
      <c r="I1085" s="19">
        <v>0.0</v>
      </c>
      <c r="J1085" s="15">
        <v>21.86143418171704</v>
      </c>
      <c r="K1085" s="15">
        <v>14.424796219975049</v>
      </c>
      <c r="L1085" s="15">
        <f t="shared" si="1"/>
        <v>26.01725139</v>
      </c>
      <c r="M1085" s="15">
        <f t="shared" si="2"/>
        <v>18.34715535</v>
      </c>
      <c r="N1085" s="15">
        <f>MAX(0,M1085*VLOOKUP(C1085,'Таблица (Плотность нефти)'!$B$3:$C$10,2,FALSE)-R1085)</f>
        <v>14.7511129</v>
      </c>
      <c r="O1085" s="15">
        <f t="shared" si="3"/>
        <v>22.42120894</v>
      </c>
      <c r="P1085" s="15">
        <f t="shared" si="4"/>
        <v>163.6302992</v>
      </c>
      <c r="Q1085" s="15">
        <f t="shared" si="5"/>
        <v>0</v>
      </c>
      <c r="R1085" s="15">
        <f t="shared" si="6"/>
        <v>0</v>
      </c>
      <c r="S1085" s="15"/>
      <c r="T1085" s="15"/>
    </row>
    <row r="1086" ht="12.75" customHeight="1">
      <c r="B1086" s="12">
        <v>43699.0</v>
      </c>
      <c r="C1086" s="19" t="s">
        <v>35</v>
      </c>
      <c r="D1086" s="19" t="s">
        <v>51</v>
      </c>
      <c r="E1086" s="19">
        <v>0.0</v>
      </c>
      <c r="F1086" s="15">
        <v>0.0</v>
      </c>
      <c r="G1086" s="20">
        <v>0.0</v>
      </c>
      <c r="H1086" s="19">
        <v>0.0</v>
      </c>
      <c r="I1086" s="19">
        <v>0.0</v>
      </c>
      <c r="J1086" s="15">
        <v>0.0</v>
      </c>
      <c r="K1086" s="15">
        <v>0.0</v>
      </c>
      <c r="L1086" s="15">
        <f t="shared" si="1"/>
        <v>0</v>
      </c>
      <c r="M1086" s="15">
        <f t="shared" si="2"/>
        <v>0</v>
      </c>
      <c r="N1086" s="15">
        <f>MAX(0,M1086*VLOOKUP(C1086,'Таблица (Плотность нефти)'!$B$3:$C$10,2,FALSE)-R1086)</f>
        <v>0</v>
      </c>
      <c r="O1086" s="15">
        <f t="shared" si="3"/>
        <v>0</v>
      </c>
      <c r="P1086" s="15">
        <f t="shared" si="4"/>
        <v>0</v>
      </c>
      <c r="Q1086" s="15">
        <f t="shared" si="5"/>
        <v>0</v>
      </c>
      <c r="R1086" s="15">
        <f t="shared" si="6"/>
        <v>0</v>
      </c>
      <c r="S1086" s="15"/>
      <c r="T1086" s="15"/>
    </row>
    <row r="1087" ht="12.75" customHeight="1">
      <c r="B1087" s="12">
        <v>43699.0</v>
      </c>
      <c r="C1087" s="19" t="s">
        <v>35</v>
      </c>
      <c r="D1087" s="19" t="s">
        <v>52</v>
      </c>
      <c r="E1087" s="19">
        <v>0.0</v>
      </c>
      <c r="F1087" s="15">
        <v>0.0</v>
      </c>
      <c r="G1087" s="20">
        <v>0.0</v>
      </c>
      <c r="H1087" s="19">
        <v>0.0</v>
      </c>
      <c r="I1087" s="19">
        <v>0.0</v>
      </c>
      <c r="J1087" s="15">
        <v>0.0</v>
      </c>
      <c r="K1087" s="15">
        <v>0.0</v>
      </c>
      <c r="L1087" s="15">
        <f t="shared" si="1"/>
        <v>0</v>
      </c>
      <c r="M1087" s="15">
        <f t="shared" si="2"/>
        <v>0</v>
      </c>
      <c r="N1087" s="15">
        <f>MAX(0,M1087*VLOOKUP(C1087,'Таблица (Плотность нефти)'!$B$3:$C$10,2,FALSE)-R1087)</f>
        <v>0</v>
      </c>
      <c r="O1087" s="15">
        <f t="shared" si="3"/>
        <v>0</v>
      </c>
      <c r="P1087" s="15">
        <f t="shared" si="4"/>
        <v>0</v>
      </c>
      <c r="Q1087" s="15">
        <f t="shared" si="5"/>
        <v>0</v>
      </c>
      <c r="R1087" s="15">
        <f t="shared" si="6"/>
        <v>0</v>
      </c>
      <c r="S1087" s="15"/>
      <c r="T1087" s="15"/>
    </row>
    <row r="1088" ht="12.75" customHeight="1">
      <c r="B1088" s="12">
        <v>43699.0</v>
      </c>
      <c r="C1088" s="19" t="s">
        <v>35</v>
      </c>
      <c r="D1088" s="19" t="s">
        <v>53</v>
      </c>
      <c r="E1088" s="19">
        <v>24.0</v>
      </c>
      <c r="F1088" s="15">
        <v>16.609993828904035</v>
      </c>
      <c r="G1088" s="20">
        <v>34.62870941730351</v>
      </c>
      <c r="H1088" s="19">
        <v>0.0</v>
      </c>
      <c r="I1088" s="19">
        <v>0.0</v>
      </c>
      <c r="J1088" s="15">
        <v>16.425815526884865</v>
      </c>
      <c r="K1088" s="15">
        <v>9.980297532068546</v>
      </c>
      <c r="L1088" s="15">
        <f t="shared" si="1"/>
        <v>16.60999383</v>
      </c>
      <c r="M1088" s="15">
        <f t="shared" si="2"/>
        <v>10.85816733</v>
      </c>
      <c r="N1088" s="15">
        <f>MAX(0,M1088*VLOOKUP(C1088,'Таблица (Плотность нефти)'!$B$3:$C$10,2,FALSE)-R1088)</f>
        <v>8.729966535</v>
      </c>
      <c r="O1088" s="15">
        <f t="shared" si="3"/>
        <v>14.48179303</v>
      </c>
      <c r="P1088" s="15">
        <f t="shared" si="4"/>
        <v>104.4652342</v>
      </c>
      <c r="Q1088" s="15">
        <f t="shared" si="5"/>
        <v>0</v>
      </c>
      <c r="R1088" s="15">
        <f t="shared" si="6"/>
        <v>0</v>
      </c>
      <c r="S1088" s="15"/>
      <c r="T1088" s="15"/>
    </row>
    <row r="1089" ht="12.75" customHeight="1">
      <c r="B1089" s="12">
        <v>43699.0</v>
      </c>
      <c r="C1089" s="19" t="s">
        <v>35</v>
      </c>
      <c r="D1089" s="19" t="s">
        <v>54</v>
      </c>
      <c r="E1089" s="19">
        <v>0.0</v>
      </c>
      <c r="F1089" s="15">
        <v>0.0</v>
      </c>
      <c r="G1089" s="20">
        <v>0.0</v>
      </c>
      <c r="H1089" s="19">
        <v>0.0</v>
      </c>
      <c r="I1089" s="19">
        <v>0.0</v>
      </c>
      <c r="J1089" s="15">
        <v>0.0</v>
      </c>
      <c r="K1089" s="15">
        <v>0.0</v>
      </c>
      <c r="L1089" s="15">
        <f t="shared" si="1"/>
        <v>0</v>
      </c>
      <c r="M1089" s="15">
        <f t="shared" si="2"/>
        <v>0</v>
      </c>
      <c r="N1089" s="15">
        <f>MAX(0,M1089*VLOOKUP(C1089,'Таблица (Плотность нефти)'!$B$3:$C$10,2,FALSE)-R1089)</f>
        <v>0</v>
      </c>
      <c r="O1089" s="15">
        <f t="shared" si="3"/>
        <v>0</v>
      </c>
      <c r="P1089" s="15">
        <f t="shared" si="4"/>
        <v>0</v>
      </c>
      <c r="Q1089" s="15">
        <f t="shared" si="5"/>
        <v>0</v>
      </c>
      <c r="R1089" s="15">
        <f t="shared" si="6"/>
        <v>0</v>
      </c>
      <c r="S1089" s="15"/>
      <c r="T1089" s="15"/>
    </row>
    <row r="1090" ht="12.75" customHeight="1">
      <c r="B1090" s="12">
        <v>43699.0</v>
      </c>
      <c r="C1090" s="19" t="s">
        <v>35</v>
      </c>
      <c r="D1090" s="19" t="s">
        <v>55</v>
      </c>
      <c r="E1090" s="19">
        <v>24.0</v>
      </c>
      <c r="F1090" s="15">
        <v>12.314341975553711</v>
      </c>
      <c r="G1090" s="20">
        <v>31.87846094618682</v>
      </c>
      <c r="H1090" s="19">
        <v>0.0</v>
      </c>
      <c r="I1090" s="19">
        <v>0.0</v>
      </c>
      <c r="J1090" s="15">
        <v>10.424538571983168</v>
      </c>
      <c r="K1090" s="15">
        <v>6.665201892206188</v>
      </c>
      <c r="L1090" s="15">
        <f t="shared" si="1"/>
        <v>12.31434198</v>
      </c>
      <c r="M1090" s="15">
        <f t="shared" si="2"/>
        <v>8.388719278</v>
      </c>
      <c r="N1090" s="15">
        <f>MAX(0,M1090*VLOOKUP(C1090,'Таблица (Плотность нефти)'!$B$3:$C$10,2,FALSE)-R1090)</f>
        <v>6.7445303</v>
      </c>
      <c r="O1090" s="15">
        <f t="shared" si="3"/>
        <v>10.670153</v>
      </c>
      <c r="P1090" s="15">
        <f t="shared" si="4"/>
        <v>77.44859099</v>
      </c>
      <c r="Q1090" s="15">
        <f t="shared" si="5"/>
        <v>0</v>
      </c>
      <c r="R1090" s="15">
        <f t="shared" si="6"/>
        <v>0</v>
      </c>
      <c r="S1090" s="15"/>
      <c r="T1090" s="15"/>
    </row>
    <row r="1091" ht="12.75" customHeight="1">
      <c r="B1091" s="12">
        <v>43699.0</v>
      </c>
      <c r="C1091" s="19" t="s">
        <v>35</v>
      </c>
      <c r="D1091" s="19" t="s">
        <v>56</v>
      </c>
      <c r="E1091" s="19">
        <v>24.0</v>
      </c>
      <c r="F1091" s="15">
        <v>15.0810723393597</v>
      </c>
      <c r="G1091" s="20">
        <v>31.455345796784258</v>
      </c>
      <c r="H1091" s="19">
        <v>0.0</v>
      </c>
      <c r="I1091" s="19">
        <v>0.0</v>
      </c>
      <c r="J1091" s="15">
        <v>10.149026526278004</v>
      </c>
      <c r="K1091" s="15">
        <v>6.486176228705273</v>
      </c>
      <c r="L1091" s="15">
        <f t="shared" si="1"/>
        <v>15.08107234</v>
      </c>
      <c r="M1091" s="15">
        <f t="shared" si="2"/>
        <v>10.33726889</v>
      </c>
      <c r="N1091" s="15">
        <f>MAX(0,M1091*VLOOKUP(C1091,'Таблица (Плотность нефти)'!$B$3:$C$10,2,FALSE)-R1091)</f>
        <v>8.311164184</v>
      </c>
      <c r="O1091" s="15">
        <f t="shared" si="3"/>
        <v>13.05496764</v>
      </c>
      <c r="P1091" s="15">
        <f t="shared" si="4"/>
        <v>94.84938826</v>
      </c>
      <c r="Q1091" s="15">
        <f t="shared" si="5"/>
        <v>0</v>
      </c>
      <c r="R1091" s="15">
        <f t="shared" si="6"/>
        <v>0</v>
      </c>
      <c r="S1091" s="15"/>
      <c r="T1091" s="15"/>
    </row>
    <row r="1092" ht="12.75" customHeight="1">
      <c r="B1092" s="12">
        <v>43699.0</v>
      </c>
      <c r="C1092" s="19" t="s">
        <v>35</v>
      </c>
      <c r="D1092" s="19" t="s">
        <v>57</v>
      </c>
      <c r="E1092" s="19">
        <v>0.0</v>
      </c>
      <c r="F1092" s="15">
        <v>0.0</v>
      </c>
      <c r="G1092" s="20">
        <v>0.0</v>
      </c>
      <c r="H1092" s="19">
        <v>0.0</v>
      </c>
      <c r="I1092" s="19">
        <v>0.0</v>
      </c>
      <c r="J1092" s="15">
        <v>0.0</v>
      </c>
      <c r="K1092" s="15">
        <v>0.0</v>
      </c>
      <c r="L1092" s="15">
        <f t="shared" si="1"/>
        <v>0</v>
      </c>
      <c r="M1092" s="15">
        <f t="shared" si="2"/>
        <v>0</v>
      </c>
      <c r="N1092" s="15">
        <f>MAX(0,M1092*VLOOKUP(C1092,'Таблица (Плотность нефти)'!$B$3:$C$10,2,FALSE)-R1092)</f>
        <v>0</v>
      </c>
      <c r="O1092" s="15">
        <f t="shared" si="3"/>
        <v>0</v>
      </c>
      <c r="P1092" s="15">
        <f t="shared" si="4"/>
        <v>0</v>
      </c>
      <c r="Q1092" s="15">
        <f t="shared" si="5"/>
        <v>0</v>
      </c>
      <c r="R1092" s="15">
        <f t="shared" si="6"/>
        <v>0</v>
      </c>
      <c r="S1092" s="15"/>
      <c r="T1092" s="15"/>
    </row>
    <row r="1093" ht="12.75" customHeight="1">
      <c r="B1093" s="12">
        <v>43699.0</v>
      </c>
      <c r="C1093" s="19" t="s">
        <v>37</v>
      </c>
      <c r="D1093" s="19" t="s">
        <v>58</v>
      </c>
      <c r="E1093" s="19">
        <v>0.0</v>
      </c>
      <c r="F1093" s="15">
        <v>0.0</v>
      </c>
      <c r="G1093" s="20">
        <v>0.0</v>
      </c>
      <c r="H1093" s="19">
        <v>0.0</v>
      </c>
      <c r="I1093" s="19">
        <v>0.0</v>
      </c>
      <c r="J1093" s="15">
        <v>0.0</v>
      </c>
      <c r="K1093" s="15">
        <v>0.0</v>
      </c>
      <c r="L1093" s="15">
        <f t="shared" si="1"/>
        <v>0</v>
      </c>
      <c r="M1093" s="15">
        <f t="shared" si="2"/>
        <v>0</v>
      </c>
      <c r="N1093" s="15">
        <f>MAX(0,M1093*VLOOKUP(C1093,'Таблица (Плотность нефти)'!$B$3:$C$10,2,FALSE)-R1093)</f>
        <v>0</v>
      </c>
      <c r="O1093" s="15">
        <f t="shared" si="3"/>
        <v>0</v>
      </c>
      <c r="P1093" s="15">
        <f t="shared" si="4"/>
        <v>0</v>
      </c>
      <c r="Q1093" s="15">
        <f t="shared" si="5"/>
        <v>0</v>
      </c>
      <c r="R1093" s="15">
        <f t="shared" si="6"/>
        <v>0</v>
      </c>
      <c r="S1093" s="15"/>
      <c r="T1093" s="15"/>
    </row>
    <row r="1094" ht="12.75" customHeight="1">
      <c r="B1094" s="12">
        <v>43699.0</v>
      </c>
      <c r="C1094" s="19" t="s">
        <v>37</v>
      </c>
      <c r="D1094" s="19" t="s">
        <v>59</v>
      </c>
      <c r="E1094" s="19">
        <v>0.0</v>
      </c>
      <c r="F1094" s="15">
        <v>0.0</v>
      </c>
      <c r="G1094" s="20">
        <v>0.0</v>
      </c>
      <c r="H1094" s="19">
        <v>0.0</v>
      </c>
      <c r="I1094" s="19">
        <v>0.0</v>
      </c>
      <c r="J1094" s="15">
        <v>0.0</v>
      </c>
      <c r="K1094" s="15">
        <v>0.0</v>
      </c>
      <c r="L1094" s="15">
        <f t="shared" si="1"/>
        <v>0</v>
      </c>
      <c r="M1094" s="15">
        <f t="shared" si="2"/>
        <v>0</v>
      </c>
      <c r="N1094" s="15">
        <f>MAX(0,M1094*VLOOKUP(C1094,'Таблица (Плотность нефти)'!$B$3:$C$10,2,FALSE)-R1094)</f>
        <v>0</v>
      </c>
      <c r="O1094" s="15">
        <f t="shared" si="3"/>
        <v>0</v>
      </c>
      <c r="P1094" s="15">
        <f t="shared" si="4"/>
        <v>0</v>
      </c>
      <c r="Q1094" s="15">
        <f t="shared" si="5"/>
        <v>0</v>
      </c>
      <c r="R1094" s="15">
        <f t="shared" si="6"/>
        <v>0</v>
      </c>
      <c r="S1094" s="15"/>
      <c r="T1094" s="15"/>
    </row>
    <row r="1095" ht="12.75" customHeight="1">
      <c r="B1095" s="12">
        <v>43699.0</v>
      </c>
      <c r="C1095" s="19" t="s">
        <v>37</v>
      </c>
      <c r="D1095" s="19" t="s">
        <v>60</v>
      </c>
      <c r="E1095" s="19">
        <v>0.0</v>
      </c>
      <c r="F1095" s="15">
        <v>0.0</v>
      </c>
      <c r="G1095" s="20">
        <v>0.0</v>
      </c>
      <c r="H1095" s="19">
        <v>0.0</v>
      </c>
      <c r="I1095" s="19">
        <v>0.0</v>
      </c>
      <c r="J1095" s="15">
        <v>0.0</v>
      </c>
      <c r="K1095" s="15">
        <v>0.0</v>
      </c>
      <c r="L1095" s="15">
        <f t="shared" si="1"/>
        <v>0</v>
      </c>
      <c r="M1095" s="15">
        <f t="shared" si="2"/>
        <v>0</v>
      </c>
      <c r="N1095" s="15">
        <f>MAX(0,M1095*VLOOKUP(C1095,'Таблица (Плотность нефти)'!$B$3:$C$10,2,FALSE)-R1095)</f>
        <v>0</v>
      </c>
      <c r="O1095" s="15">
        <f t="shared" si="3"/>
        <v>0</v>
      </c>
      <c r="P1095" s="15">
        <f t="shared" si="4"/>
        <v>0</v>
      </c>
      <c r="Q1095" s="15">
        <f t="shared" si="5"/>
        <v>0</v>
      </c>
      <c r="R1095" s="15">
        <f t="shared" si="6"/>
        <v>0</v>
      </c>
      <c r="S1095" s="15"/>
      <c r="T1095" s="15"/>
    </row>
    <row r="1096" ht="12.75" customHeight="1">
      <c r="B1096" s="12">
        <v>43699.0</v>
      </c>
      <c r="C1096" s="19" t="s">
        <v>37</v>
      </c>
      <c r="D1096" s="19" t="s">
        <v>61</v>
      </c>
      <c r="E1096" s="19">
        <v>0.0</v>
      </c>
      <c r="F1096" s="15">
        <v>0.0</v>
      </c>
      <c r="G1096" s="20">
        <v>0.0</v>
      </c>
      <c r="H1096" s="19">
        <v>0.0</v>
      </c>
      <c r="I1096" s="19">
        <v>0.0</v>
      </c>
      <c r="J1096" s="15">
        <v>0.0</v>
      </c>
      <c r="K1096" s="15">
        <v>0.0</v>
      </c>
      <c r="L1096" s="15">
        <f t="shared" si="1"/>
        <v>0</v>
      </c>
      <c r="M1096" s="15">
        <f t="shared" si="2"/>
        <v>0</v>
      </c>
      <c r="N1096" s="15">
        <f>MAX(0,M1096*VLOOKUP(C1096,'Таблица (Плотность нефти)'!$B$3:$C$10,2,FALSE)-R1096)</f>
        <v>0</v>
      </c>
      <c r="O1096" s="15">
        <f t="shared" si="3"/>
        <v>0</v>
      </c>
      <c r="P1096" s="15">
        <f t="shared" si="4"/>
        <v>0</v>
      </c>
      <c r="Q1096" s="15">
        <f t="shared" si="5"/>
        <v>0</v>
      </c>
      <c r="R1096" s="15">
        <f t="shared" si="6"/>
        <v>0</v>
      </c>
      <c r="S1096" s="15"/>
      <c r="T1096" s="15"/>
    </row>
    <row r="1097" ht="12.75" customHeight="1">
      <c r="B1097" s="12">
        <v>43699.0</v>
      </c>
      <c r="C1097" s="19" t="s">
        <v>38</v>
      </c>
      <c r="D1097" s="19" t="s">
        <v>62</v>
      </c>
      <c r="E1097" s="19">
        <v>0.0</v>
      </c>
      <c r="F1097" s="15">
        <v>0.0</v>
      </c>
      <c r="G1097" s="20">
        <v>0.0</v>
      </c>
      <c r="H1097" s="19">
        <v>0.0</v>
      </c>
      <c r="I1097" s="19">
        <v>0.0</v>
      </c>
      <c r="J1097" s="15">
        <v>0.0</v>
      </c>
      <c r="K1097" s="15">
        <v>0.0</v>
      </c>
      <c r="L1097" s="15">
        <f t="shared" si="1"/>
        <v>0</v>
      </c>
      <c r="M1097" s="15">
        <f t="shared" si="2"/>
        <v>0</v>
      </c>
      <c r="N1097" s="15">
        <f>MAX(0,M1097*VLOOKUP(C1097,'Таблица (Плотность нефти)'!$B$3:$C$10,2,FALSE)-R1097)</f>
        <v>0</v>
      </c>
      <c r="O1097" s="15">
        <f t="shared" si="3"/>
        <v>0</v>
      </c>
      <c r="P1097" s="15">
        <f t="shared" si="4"/>
        <v>0</v>
      </c>
      <c r="Q1097" s="15">
        <f t="shared" si="5"/>
        <v>0</v>
      </c>
      <c r="R1097" s="15">
        <f t="shared" si="6"/>
        <v>0</v>
      </c>
      <c r="S1097" s="15"/>
      <c r="T1097" s="15"/>
    </row>
    <row r="1098" ht="12.75" customHeight="1">
      <c r="B1098" s="12">
        <v>43699.0</v>
      </c>
      <c r="C1098" s="19" t="s">
        <v>38</v>
      </c>
      <c r="D1098" s="19" t="s">
        <v>63</v>
      </c>
      <c r="E1098" s="19">
        <v>0.0</v>
      </c>
      <c r="F1098" s="15">
        <v>0.0</v>
      </c>
      <c r="G1098" s="20">
        <v>0.0</v>
      </c>
      <c r="H1098" s="19">
        <v>0.0</v>
      </c>
      <c r="I1098" s="19">
        <v>0.0</v>
      </c>
      <c r="J1098" s="15">
        <v>0.0</v>
      </c>
      <c r="K1098" s="15">
        <v>0.0</v>
      </c>
      <c r="L1098" s="15">
        <f t="shared" si="1"/>
        <v>0</v>
      </c>
      <c r="M1098" s="15">
        <f t="shared" si="2"/>
        <v>0</v>
      </c>
      <c r="N1098" s="15">
        <f>MAX(0,M1098*VLOOKUP(C1098,'Таблица (Плотность нефти)'!$B$3:$C$10,2,FALSE)-R1098)</f>
        <v>0</v>
      </c>
      <c r="O1098" s="15">
        <f t="shared" si="3"/>
        <v>0</v>
      </c>
      <c r="P1098" s="15">
        <f t="shared" si="4"/>
        <v>0</v>
      </c>
      <c r="Q1098" s="15">
        <f t="shared" si="5"/>
        <v>0</v>
      </c>
      <c r="R1098" s="15">
        <f t="shared" si="6"/>
        <v>0</v>
      </c>
      <c r="S1098" s="15"/>
      <c r="T1098" s="15"/>
    </row>
    <row r="1099" ht="12.75" customHeight="1">
      <c r="B1099" s="12">
        <v>43699.0</v>
      </c>
      <c r="C1099" s="19" t="s">
        <v>38</v>
      </c>
      <c r="D1099" s="19" t="s">
        <v>64</v>
      </c>
      <c r="E1099" s="19">
        <v>0.0</v>
      </c>
      <c r="F1099" s="15">
        <v>0.0</v>
      </c>
      <c r="G1099" s="20">
        <v>0.0</v>
      </c>
      <c r="H1099" s="19">
        <v>0.0</v>
      </c>
      <c r="I1099" s="19">
        <v>0.0</v>
      </c>
      <c r="J1099" s="15">
        <v>0.0</v>
      </c>
      <c r="K1099" s="15">
        <v>0.0</v>
      </c>
      <c r="L1099" s="15">
        <f t="shared" si="1"/>
        <v>0</v>
      </c>
      <c r="M1099" s="15">
        <f t="shared" si="2"/>
        <v>0</v>
      </c>
      <c r="N1099" s="15">
        <f>MAX(0,M1099*VLOOKUP(C1099,'Таблица (Плотность нефти)'!$B$3:$C$10,2,FALSE)-R1099)</f>
        <v>0</v>
      </c>
      <c r="O1099" s="15">
        <f t="shared" si="3"/>
        <v>0</v>
      </c>
      <c r="P1099" s="15">
        <f t="shared" si="4"/>
        <v>0</v>
      </c>
      <c r="Q1099" s="15">
        <f t="shared" si="5"/>
        <v>0</v>
      </c>
      <c r="R1099" s="15">
        <f t="shared" si="6"/>
        <v>0</v>
      </c>
      <c r="S1099" s="15"/>
      <c r="T1099" s="15"/>
    </row>
    <row r="1100" ht="12.75" customHeight="1">
      <c r="B1100" s="12">
        <v>43699.0</v>
      </c>
      <c r="C1100" s="19" t="s">
        <v>39</v>
      </c>
      <c r="D1100" s="19" t="s">
        <v>65</v>
      </c>
      <c r="E1100" s="19">
        <v>0.0</v>
      </c>
      <c r="F1100" s="15">
        <v>0.0</v>
      </c>
      <c r="G1100" s="20">
        <v>0.0</v>
      </c>
      <c r="H1100" s="19">
        <v>0.0</v>
      </c>
      <c r="I1100" s="19">
        <v>0.0</v>
      </c>
      <c r="J1100" s="15">
        <v>0.0</v>
      </c>
      <c r="K1100" s="15">
        <v>0.0</v>
      </c>
      <c r="L1100" s="15">
        <f t="shared" si="1"/>
        <v>0</v>
      </c>
      <c r="M1100" s="15">
        <f t="shared" si="2"/>
        <v>0</v>
      </c>
      <c r="N1100" s="15">
        <f>MAX(0,M1100*VLOOKUP(C1100,'Таблица (Плотность нефти)'!$B$3:$C$10,2,FALSE)-R1100)</f>
        <v>0</v>
      </c>
      <c r="O1100" s="15">
        <f t="shared" si="3"/>
        <v>0</v>
      </c>
      <c r="P1100" s="15">
        <f t="shared" si="4"/>
        <v>0</v>
      </c>
      <c r="Q1100" s="15">
        <f t="shared" si="5"/>
        <v>0</v>
      </c>
      <c r="R1100" s="15">
        <f t="shared" si="6"/>
        <v>0</v>
      </c>
      <c r="S1100" s="15"/>
      <c r="T1100" s="15"/>
    </row>
    <row r="1101" ht="12.75" customHeight="1">
      <c r="B1101" s="12">
        <v>43699.0</v>
      </c>
      <c r="C1101" s="19" t="s">
        <v>39</v>
      </c>
      <c r="D1101" s="19" t="s">
        <v>66</v>
      </c>
      <c r="E1101" s="19">
        <v>10.0</v>
      </c>
      <c r="F1101" s="15">
        <v>6.913189535401074</v>
      </c>
      <c r="G1101" s="20">
        <v>5.984377437868365</v>
      </c>
      <c r="H1101" s="19">
        <v>0.0</v>
      </c>
      <c r="I1101" s="19">
        <v>0.0</v>
      </c>
      <c r="J1101" s="15">
        <v>11.90507773207454</v>
      </c>
      <c r="K1101" s="15">
        <v>11.085656949554489</v>
      </c>
      <c r="L1101" s="15">
        <f t="shared" si="1"/>
        <v>16.59165488</v>
      </c>
      <c r="M1101" s="15">
        <f t="shared" si="2"/>
        <v>15.59874763</v>
      </c>
      <c r="N1101" s="15">
        <f>MAX(0,M1101*VLOOKUP(C1101,'Таблица (Плотность нефти)'!$B$3:$C$10,2,FALSE)-R1101)</f>
        <v>12.5413931</v>
      </c>
      <c r="O1101" s="15">
        <f t="shared" si="3"/>
        <v>13.53430035</v>
      </c>
      <c r="P1101" s="15">
        <f t="shared" si="4"/>
        <v>104.3498951</v>
      </c>
      <c r="Q1101" s="15">
        <f t="shared" si="5"/>
        <v>0</v>
      </c>
      <c r="R1101" s="15">
        <f t="shared" si="6"/>
        <v>0</v>
      </c>
      <c r="S1101" s="15"/>
      <c r="T1101" s="15"/>
    </row>
    <row r="1102" ht="12.75" customHeight="1">
      <c r="B1102" s="12">
        <v>43699.0</v>
      </c>
      <c r="C1102" s="19" t="s">
        <v>39</v>
      </c>
      <c r="D1102" s="19" t="s">
        <v>67</v>
      </c>
      <c r="E1102" s="19">
        <v>12.0</v>
      </c>
      <c r="F1102" s="15">
        <v>5.685154797687496</v>
      </c>
      <c r="G1102" s="20">
        <v>5.789929407750216</v>
      </c>
      <c r="H1102" s="19">
        <v>0.0</v>
      </c>
      <c r="I1102" s="19">
        <v>0.0</v>
      </c>
      <c r="J1102" s="15">
        <v>7.632130504046592</v>
      </c>
      <c r="K1102" s="15">
        <v>7.136218784698468</v>
      </c>
      <c r="L1102" s="15">
        <f t="shared" si="1"/>
        <v>11.3703096</v>
      </c>
      <c r="M1102" s="15">
        <f t="shared" si="2"/>
        <v>10.7119767</v>
      </c>
      <c r="N1102" s="15">
        <f>MAX(0,M1102*VLOOKUP(C1102,'Таблица (Плотность нефти)'!$B$3:$C$10,2,FALSE)-R1102)</f>
        <v>8.612429264</v>
      </c>
      <c r="O1102" s="15">
        <f t="shared" si="3"/>
        <v>9.270762163</v>
      </c>
      <c r="P1102" s="15">
        <f t="shared" si="4"/>
        <v>71.51128814</v>
      </c>
      <c r="Q1102" s="15">
        <f t="shared" si="5"/>
        <v>0</v>
      </c>
      <c r="R1102" s="15">
        <f t="shared" si="6"/>
        <v>0</v>
      </c>
      <c r="S1102" s="15"/>
      <c r="T1102" s="15"/>
    </row>
    <row r="1103" ht="12.75" customHeight="1">
      <c r="B1103" s="12">
        <v>43699.0</v>
      </c>
      <c r="C1103" s="19" t="s">
        <v>39</v>
      </c>
      <c r="D1103" s="19" t="s">
        <v>68</v>
      </c>
      <c r="E1103" s="19">
        <v>12.0</v>
      </c>
      <c r="F1103" s="15">
        <v>11.357323910069633</v>
      </c>
      <c r="G1103" s="20">
        <v>5.109361302336638</v>
      </c>
      <c r="H1103" s="19">
        <v>0.0</v>
      </c>
      <c r="I1103" s="19">
        <v>0.0</v>
      </c>
      <c r="J1103" s="15">
        <v>25.63594713024414</v>
      </c>
      <c r="K1103" s="15">
        <v>24.139851110349937</v>
      </c>
      <c r="L1103" s="15">
        <f t="shared" si="1"/>
        <v>22.71464782</v>
      </c>
      <c r="M1103" s="15">
        <f t="shared" si="2"/>
        <v>21.55407439</v>
      </c>
      <c r="N1103" s="15">
        <f>MAX(0,M1103*VLOOKUP(C1103,'Таблица (Плотность нефти)'!$B$3:$C$10,2,FALSE)-R1103)</f>
        <v>17.32947581</v>
      </c>
      <c r="O1103" s="15">
        <f t="shared" si="3"/>
        <v>18.49004924</v>
      </c>
      <c r="P1103" s="15">
        <f t="shared" si="4"/>
        <v>142.8592345</v>
      </c>
      <c r="Q1103" s="15">
        <f t="shared" si="5"/>
        <v>0</v>
      </c>
      <c r="R1103" s="15">
        <f t="shared" si="6"/>
        <v>0</v>
      </c>
      <c r="S1103" s="15"/>
      <c r="T1103" s="15"/>
    </row>
    <row r="1104" ht="12.75" customHeight="1">
      <c r="B1104" s="12">
        <v>43699.0</v>
      </c>
      <c r="C1104" s="19" t="s">
        <v>39</v>
      </c>
      <c r="D1104" s="19" t="s">
        <v>69</v>
      </c>
      <c r="E1104" s="19">
        <v>14.0</v>
      </c>
      <c r="F1104" s="15">
        <v>9.766041533636306</v>
      </c>
      <c r="G1104" s="20">
        <v>3.1648810011549977</v>
      </c>
      <c r="H1104" s="19">
        <v>0.0</v>
      </c>
      <c r="I1104" s="19">
        <v>0.0</v>
      </c>
      <c r="J1104" s="15">
        <v>13.008009987821076</v>
      </c>
      <c r="K1104" s="15">
        <v>12.578976333505567</v>
      </c>
      <c r="L1104" s="15">
        <f t="shared" si="1"/>
        <v>16.74178549</v>
      </c>
      <c r="M1104" s="15">
        <f t="shared" si="2"/>
        <v>16.2119279</v>
      </c>
      <c r="N1104" s="15">
        <f>MAX(0,M1104*VLOOKUP(C1104,'Таблица (Плотность нефти)'!$B$3:$C$10,2,FALSE)-R1104)</f>
        <v>13.03439003</v>
      </c>
      <c r="O1104" s="15">
        <f t="shared" si="3"/>
        <v>13.56424762</v>
      </c>
      <c r="P1104" s="15">
        <f t="shared" si="4"/>
        <v>105.2941115</v>
      </c>
      <c r="Q1104" s="15">
        <f t="shared" si="5"/>
        <v>0</v>
      </c>
      <c r="R1104" s="15">
        <f t="shared" si="6"/>
        <v>0</v>
      </c>
      <c r="S1104" s="15"/>
      <c r="T1104" s="15"/>
    </row>
    <row r="1105" ht="12.75" customHeight="1">
      <c r="B1105" s="12">
        <v>43699.0</v>
      </c>
      <c r="C1105" s="19" t="s">
        <v>39</v>
      </c>
      <c r="D1105" s="19" t="s">
        <v>70</v>
      </c>
      <c r="E1105" s="19">
        <v>0.0</v>
      </c>
      <c r="F1105" s="15">
        <v>0.0</v>
      </c>
      <c r="G1105" s="20">
        <v>0.0</v>
      </c>
      <c r="H1105" s="19">
        <v>0.0</v>
      </c>
      <c r="I1105" s="19">
        <v>0.0</v>
      </c>
      <c r="J1105" s="15">
        <v>0.0</v>
      </c>
      <c r="K1105" s="15">
        <v>0.0</v>
      </c>
      <c r="L1105" s="15">
        <f t="shared" si="1"/>
        <v>0</v>
      </c>
      <c r="M1105" s="15">
        <f t="shared" si="2"/>
        <v>0</v>
      </c>
      <c r="N1105" s="15">
        <f>MAX(0,M1105*VLOOKUP(C1105,'Таблица (Плотность нефти)'!$B$3:$C$10,2,FALSE)-R1105)</f>
        <v>0</v>
      </c>
      <c r="O1105" s="15">
        <f t="shared" si="3"/>
        <v>0</v>
      </c>
      <c r="P1105" s="15">
        <f t="shared" si="4"/>
        <v>0</v>
      </c>
      <c r="Q1105" s="15">
        <f t="shared" si="5"/>
        <v>0</v>
      </c>
      <c r="R1105" s="15">
        <f t="shared" si="6"/>
        <v>0</v>
      </c>
      <c r="S1105" s="15"/>
      <c r="T1105" s="15"/>
    </row>
    <row r="1106" ht="12.75" customHeight="1">
      <c r="B1106" s="12">
        <v>43699.0</v>
      </c>
      <c r="C1106" s="19" t="s">
        <v>39</v>
      </c>
      <c r="D1106" s="19" t="s">
        <v>71</v>
      </c>
      <c r="E1106" s="19">
        <v>19.0</v>
      </c>
      <c r="F1106" s="15">
        <v>8.995311678001288</v>
      </c>
      <c r="G1106" s="20">
        <v>3.9426731216276614</v>
      </c>
      <c r="H1106" s="19">
        <v>0.0</v>
      </c>
      <c r="I1106" s="19">
        <v>0.0</v>
      </c>
      <c r="J1106" s="15">
        <v>9.97147857457258</v>
      </c>
      <c r="K1106" s="15">
        <v>9.53960891166075</v>
      </c>
      <c r="L1106" s="15">
        <f t="shared" si="1"/>
        <v>11.36249896</v>
      </c>
      <c r="M1106" s="15">
        <f t="shared" si="2"/>
        <v>10.91451277</v>
      </c>
      <c r="N1106" s="15">
        <f>MAX(0,M1106*VLOOKUP(C1106,'Таблица (Плотность нефти)'!$B$3:$C$10,2,FALSE)-R1106)</f>
        <v>8.775268266</v>
      </c>
      <c r="O1106" s="15">
        <f t="shared" si="3"/>
        <v>9.223254459</v>
      </c>
      <c r="P1106" s="15">
        <f t="shared" si="4"/>
        <v>71.46216472</v>
      </c>
      <c r="Q1106" s="15">
        <f t="shared" si="5"/>
        <v>0</v>
      </c>
      <c r="R1106" s="15">
        <f t="shared" si="6"/>
        <v>0</v>
      </c>
      <c r="S1106" s="15"/>
      <c r="T1106" s="15"/>
    </row>
    <row r="1107" ht="12.75" customHeight="1">
      <c r="B1107" s="12">
        <v>43699.0</v>
      </c>
      <c r="C1107" s="19" t="s">
        <v>39</v>
      </c>
      <c r="D1107" s="19" t="s">
        <v>72</v>
      </c>
      <c r="E1107" s="19">
        <v>0.0</v>
      </c>
      <c r="F1107" s="15">
        <v>0.0</v>
      </c>
      <c r="G1107" s="20">
        <v>0.0</v>
      </c>
      <c r="H1107" s="19">
        <v>0.0</v>
      </c>
      <c r="I1107" s="19">
        <v>0.0</v>
      </c>
      <c r="J1107" s="15">
        <v>0.0</v>
      </c>
      <c r="K1107" s="15">
        <v>0.0</v>
      </c>
      <c r="L1107" s="15">
        <f t="shared" si="1"/>
        <v>0</v>
      </c>
      <c r="M1107" s="15">
        <f t="shared" si="2"/>
        <v>0</v>
      </c>
      <c r="N1107" s="15">
        <f>MAX(0,M1107*VLOOKUP(C1107,'Таблица (Плотность нефти)'!$B$3:$C$10,2,FALSE)-R1107)</f>
        <v>0</v>
      </c>
      <c r="O1107" s="15">
        <f t="shared" si="3"/>
        <v>0</v>
      </c>
      <c r="P1107" s="15">
        <f t="shared" si="4"/>
        <v>0</v>
      </c>
      <c r="Q1107" s="15">
        <f t="shared" si="5"/>
        <v>0</v>
      </c>
      <c r="R1107" s="15">
        <f t="shared" si="6"/>
        <v>0</v>
      </c>
      <c r="S1107" s="15"/>
      <c r="T1107" s="15"/>
    </row>
    <row r="1108" ht="12.75" customHeight="1">
      <c r="B1108" s="12">
        <v>43699.0</v>
      </c>
      <c r="C1108" s="19" t="s">
        <v>39</v>
      </c>
      <c r="D1108" s="19" t="s">
        <v>73</v>
      </c>
      <c r="E1108" s="19">
        <v>0.0</v>
      </c>
      <c r="F1108" s="15">
        <v>0.0</v>
      </c>
      <c r="G1108" s="20">
        <v>0.0</v>
      </c>
      <c r="H1108" s="19">
        <v>0.0</v>
      </c>
      <c r="I1108" s="19">
        <v>0.0</v>
      </c>
      <c r="J1108" s="15">
        <v>0.0</v>
      </c>
      <c r="K1108" s="15">
        <v>0.0</v>
      </c>
      <c r="L1108" s="15">
        <f t="shared" si="1"/>
        <v>0</v>
      </c>
      <c r="M1108" s="15">
        <f t="shared" si="2"/>
        <v>0</v>
      </c>
      <c r="N1108" s="15">
        <f>MAX(0,M1108*VLOOKUP(C1108,'Таблица (Плотность нефти)'!$B$3:$C$10,2,FALSE)-R1108)</f>
        <v>0</v>
      </c>
      <c r="O1108" s="15">
        <f t="shared" si="3"/>
        <v>0</v>
      </c>
      <c r="P1108" s="15">
        <f t="shared" si="4"/>
        <v>0</v>
      </c>
      <c r="Q1108" s="15">
        <f t="shared" si="5"/>
        <v>0</v>
      </c>
      <c r="R1108" s="15">
        <f t="shared" si="6"/>
        <v>0</v>
      </c>
      <c r="S1108" s="15"/>
      <c r="T1108" s="15"/>
    </row>
    <row r="1109" ht="12.75" customHeight="1">
      <c r="B1109" s="12">
        <v>43699.0</v>
      </c>
      <c r="C1109" s="19" t="s">
        <v>39</v>
      </c>
      <c r="D1109" s="19" t="s">
        <v>74</v>
      </c>
      <c r="E1109" s="19">
        <v>4.0</v>
      </c>
      <c r="F1109" s="15">
        <v>0.43514332795802063</v>
      </c>
      <c r="G1109" s="20">
        <v>4.234345166804903</v>
      </c>
      <c r="H1109" s="19">
        <v>0.0</v>
      </c>
      <c r="I1109" s="19">
        <v>0.0</v>
      </c>
      <c r="J1109" s="15">
        <v>0.2891999682749105</v>
      </c>
      <c r="K1109" s="15">
        <v>0.2741245833399486</v>
      </c>
      <c r="L1109" s="15">
        <f t="shared" si="1"/>
        <v>2.610859968</v>
      </c>
      <c r="M1109" s="15">
        <f t="shared" si="2"/>
        <v>2.500307145</v>
      </c>
      <c r="N1109" s="15">
        <f>MAX(0,M1109*VLOOKUP(C1109,'Таблица (Плотность нефти)'!$B$3:$C$10,2,FALSE)-R1109)</f>
        <v>2.010246944</v>
      </c>
      <c r="O1109" s="15">
        <f t="shared" si="3"/>
        <v>2.120799767</v>
      </c>
      <c r="P1109" s="15">
        <f t="shared" si="4"/>
        <v>16.4204816</v>
      </c>
      <c r="Q1109" s="15">
        <f t="shared" si="5"/>
        <v>0</v>
      </c>
      <c r="R1109" s="15">
        <f t="shared" si="6"/>
        <v>0</v>
      </c>
      <c r="S1109" s="15"/>
      <c r="T1109" s="15"/>
    </row>
    <row r="1110" ht="12.75" customHeight="1">
      <c r="B1110" s="12">
        <v>43699.0</v>
      </c>
      <c r="C1110" s="19" t="s">
        <v>39</v>
      </c>
      <c r="D1110" s="19" t="s">
        <v>75</v>
      </c>
      <c r="E1110" s="19">
        <v>0.0</v>
      </c>
      <c r="F1110" s="15">
        <v>0.0</v>
      </c>
      <c r="G1110" s="20">
        <v>0.0</v>
      </c>
      <c r="H1110" s="19">
        <v>0.0</v>
      </c>
      <c r="I1110" s="19">
        <v>0.0</v>
      </c>
      <c r="J1110" s="15">
        <v>0.0</v>
      </c>
      <c r="K1110" s="15">
        <v>0.0</v>
      </c>
      <c r="L1110" s="15">
        <f t="shared" si="1"/>
        <v>0</v>
      </c>
      <c r="M1110" s="15">
        <f t="shared" si="2"/>
        <v>0</v>
      </c>
      <c r="N1110" s="15">
        <f>MAX(0,M1110*VLOOKUP(C1110,'Таблица (Плотность нефти)'!$B$3:$C$10,2,FALSE)-R1110)</f>
        <v>0</v>
      </c>
      <c r="O1110" s="15">
        <f t="shared" si="3"/>
        <v>0</v>
      </c>
      <c r="P1110" s="15">
        <f t="shared" si="4"/>
        <v>0</v>
      </c>
      <c r="Q1110" s="15">
        <f t="shared" si="5"/>
        <v>0</v>
      </c>
      <c r="R1110" s="15">
        <f t="shared" si="6"/>
        <v>0</v>
      </c>
      <c r="S1110" s="15"/>
      <c r="T1110" s="15"/>
    </row>
    <row r="1111" ht="12.75" customHeight="1">
      <c r="B1111" s="12">
        <v>43699.0</v>
      </c>
      <c r="C1111" s="19" t="s">
        <v>39</v>
      </c>
      <c r="D1111" s="19" t="s">
        <v>76</v>
      </c>
      <c r="E1111" s="19">
        <v>0.0</v>
      </c>
      <c r="F1111" s="15">
        <v>0.0</v>
      </c>
      <c r="G1111" s="20">
        <v>0.0</v>
      </c>
      <c r="H1111" s="19">
        <v>0.0</v>
      </c>
      <c r="I1111" s="19">
        <v>0.0</v>
      </c>
      <c r="J1111" s="15">
        <v>0.0</v>
      </c>
      <c r="K1111" s="15">
        <v>0.0</v>
      </c>
      <c r="L1111" s="15">
        <f t="shared" si="1"/>
        <v>0</v>
      </c>
      <c r="M1111" s="15">
        <f t="shared" si="2"/>
        <v>0</v>
      </c>
      <c r="N1111" s="15">
        <f>MAX(0,M1111*VLOOKUP(C1111,'Таблица (Плотность нефти)'!$B$3:$C$10,2,FALSE)-R1111)</f>
        <v>0</v>
      </c>
      <c r="O1111" s="15">
        <f t="shared" si="3"/>
        <v>0</v>
      </c>
      <c r="P1111" s="15">
        <f t="shared" si="4"/>
        <v>0</v>
      </c>
      <c r="Q1111" s="15">
        <f t="shared" si="5"/>
        <v>0</v>
      </c>
      <c r="R1111" s="15">
        <f t="shared" si="6"/>
        <v>0</v>
      </c>
      <c r="S1111" s="15"/>
      <c r="T1111" s="15"/>
    </row>
    <row r="1112" ht="12.75" customHeight="1">
      <c r="B1112" s="12">
        <v>43699.0</v>
      </c>
      <c r="C1112" s="19" t="s">
        <v>39</v>
      </c>
      <c r="D1112" s="19" t="s">
        <v>77</v>
      </c>
      <c r="E1112" s="19">
        <v>0.0</v>
      </c>
      <c r="F1112" s="15">
        <v>0.0</v>
      </c>
      <c r="G1112" s="20">
        <v>0.0</v>
      </c>
      <c r="H1112" s="19">
        <v>0.0</v>
      </c>
      <c r="I1112" s="19">
        <v>0.0</v>
      </c>
      <c r="J1112" s="15">
        <v>0.0</v>
      </c>
      <c r="K1112" s="15">
        <v>0.0</v>
      </c>
      <c r="L1112" s="15">
        <f t="shared" si="1"/>
        <v>0</v>
      </c>
      <c r="M1112" s="15">
        <f t="shared" si="2"/>
        <v>0</v>
      </c>
      <c r="N1112" s="15">
        <f>MAX(0,M1112*VLOOKUP(C1112,'Таблица (Плотность нефти)'!$B$3:$C$10,2,FALSE)-R1112)</f>
        <v>0</v>
      </c>
      <c r="O1112" s="15">
        <f t="shared" si="3"/>
        <v>0</v>
      </c>
      <c r="P1112" s="15">
        <f t="shared" si="4"/>
        <v>0</v>
      </c>
      <c r="Q1112" s="15">
        <f t="shared" si="5"/>
        <v>0</v>
      </c>
      <c r="R1112" s="15">
        <f t="shared" si="6"/>
        <v>0</v>
      </c>
      <c r="S1112" s="15"/>
      <c r="T1112" s="15"/>
    </row>
    <row r="1113" ht="12.75" customHeight="1">
      <c r="B1113" s="12">
        <v>43699.0</v>
      </c>
      <c r="C1113" s="19" t="s">
        <v>39</v>
      </c>
      <c r="D1113" s="19" t="s">
        <v>78</v>
      </c>
      <c r="E1113" s="19">
        <v>0.0</v>
      </c>
      <c r="F1113" s="15">
        <v>0.0</v>
      </c>
      <c r="G1113" s="20">
        <v>0.0</v>
      </c>
      <c r="H1113" s="19">
        <v>0.0</v>
      </c>
      <c r="I1113" s="19">
        <v>0.0</v>
      </c>
      <c r="J1113" s="15">
        <v>0.0</v>
      </c>
      <c r="K1113" s="15">
        <v>0.0</v>
      </c>
      <c r="L1113" s="15">
        <f t="shared" si="1"/>
        <v>0</v>
      </c>
      <c r="M1113" s="15">
        <f t="shared" si="2"/>
        <v>0</v>
      </c>
      <c r="N1113" s="15">
        <f>MAX(0,M1113*VLOOKUP(C1113,'Таблица (Плотность нефти)'!$B$3:$C$10,2,FALSE)-R1113)</f>
        <v>0</v>
      </c>
      <c r="O1113" s="15">
        <f t="shared" si="3"/>
        <v>0</v>
      </c>
      <c r="P1113" s="15">
        <f t="shared" si="4"/>
        <v>0</v>
      </c>
      <c r="Q1113" s="15">
        <f t="shared" si="5"/>
        <v>0</v>
      </c>
      <c r="R1113" s="15">
        <f t="shared" si="6"/>
        <v>0</v>
      </c>
      <c r="S1113" s="15"/>
      <c r="T1113" s="15"/>
    </row>
    <row r="1114" ht="12.75" customHeight="1">
      <c r="B1114" s="12">
        <v>43699.0</v>
      </c>
      <c r="C1114" s="19" t="s">
        <v>39</v>
      </c>
      <c r="D1114" s="19" t="s">
        <v>79</v>
      </c>
      <c r="E1114" s="19">
        <v>0.0</v>
      </c>
      <c r="F1114" s="15">
        <v>0.0</v>
      </c>
      <c r="G1114" s="20">
        <v>0.0</v>
      </c>
      <c r="H1114" s="19">
        <v>0.0</v>
      </c>
      <c r="I1114" s="19">
        <v>0.0</v>
      </c>
      <c r="J1114" s="15">
        <v>0.0</v>
      </c>
      <c r="K1114" s="15">
        <v>0.0</v>
      </c>
      <c r="L1114" s="15">
        <f t="shared" si="1"/>
        <v>0</v>
      </c>
      <c r="M1114" s="15">
        <f t="shared" si="2"/>
        <v>0</v>
      </c>
      <c r="N1114" s="15">
        <f>MAX(0,M1114*VLOOKUP(C1114,'Таблица (Плотность нефти)'!$B$3:$C$10,2,FALSE)-R1114)</f>
        <v>0</v>
      </c>
      <c r="O1114" s="15">
        <f t="shared" si="3"/>
        <v>0</v>
      </c>
      <c r="P1114" s="15">
        <f t="shared" si="4"/>
        <v>0</v>
      </c>
      <c r="Q1114" s="15">
        <f t="shared" si="5"/>
        <v>0</v>
      </c>
      <c r="R1114" s="15">
        <f t="shared" si="6"/>
        <v>0</v>
      </c>
      <c r="S1114" s="15"/>
      <c r="T1114" s="15"/>
    </row>
    <row r="1115" ht="12.75" customHeight="1">
      <c r="B1115" s="12">
        <v>43699.0</v>
      </c>
      <c r="C1115" s="19" t="s">
        <v>39</v>
      </c>
      <c r="D1115" s="19" t="s">
        <v>80</v>
      </c>
      <c r="E1115" s="19">
        <v>0.0</v>
      </c>
      <c r="F1115" s="15">
        <v>0.0</v>
      </c>
      <c r="G1115" s="20">
        <v>0.0</v>
      </c>
      <c r="H1115" s="19">
        <v>0.0</v>
      </c>
      <c r="I1115" s="19">
        <v>0.0</v>
      </c>
      <c r="J1115" s="15">
        <v>0.0</v>
      </c>
      <c r="K1115" s="15">
        <v>0.0</v>
      </c>
      <c r="L1115" s="15">
        <f t="shared" si="1"/>
        <v>0</v>
      </c>
      <c r="M1115" s="15">
        <f t="shared" si="2"/>
        <v>0</v>
      </c>
      <c r="N1115" s="15">
        <f>MAX(0,M1115*VLOOKUP(C1115,'Таблица (Плотность нефти)'!$B$3:$C$10,2,FALSE)-R1115)</f>
        <v>0</v>
      </c>
      <c r="O1115" s="15">
        <f t="shared" si="3"/>
        <v>0</v>
      </c>
      <c r="P1115" s="15">
        <f t="shared" si="4"/>
        <v>0</v>
      </c>
      <c r="Q1115" s="15">
        <f t="shared" si="5"/>
        <v>0</v>
      </c>
      <c r="R1115" s="15">
        <f t="shared" si="6"/>
        <v>0</v>
      </c>
      <c r="S1115" s="15"/>
      <c r="T1115" s="15"/>
    </row>
    <row r="1116" ht="12.75" customHeight="1">
      <c r="B1116" s="12">
        <v>43699.0</v>
      </c>
      <c r="C1116" s="19" t="s">
        <v>39</v>
      </c>
      <c r="D1116" s="19" t="s">
        <v>81</v>
      </c>
      <c r="E1116" s="19">
        <v>0.0</v>
      </c>
      <c r="F1116" s="15">
        <v>0.0</v>
      </c>
      <c r="G1116" s="20">
        <v>0.0</v>
      </c>
      <c r="H1116" s="19">
        <v>0.0</v>
      </c>
      <c r="I1116" s="19">
        <v>0.0</v>
      </c>
      <c r="J1116" s="15">
        <v>0.0</v>
      </c>
      <c r="K1116" s="15">
        <v>0.0</v>
      </c>
      <c r="L1116" s="15">
        <f t="shared" si="1"/>
        <v>0</v>
      </c>
      <c r="M1116" s="15">
        <f t="shared" si="2"/>
        <v>0</v>
      </c>
      <c r="N1116" s="15">
        <f>MAX(0,M1116*VLOOKUP(C1116,'Таблица (Плотность нефти)'!$B$3:$C$10,2,FALSE)-R1116)</f>
        <v>0</v>
      </c>
      <c r="O1116" s="15">
        <f t="shared" si="3"/>
        <v>0</v>
      </c>
      <c r="P1116" s="15">
        <f t="shared" si="4"/>
        <v>0</v>
      </c>
      <c r="Q1116" s="15">
        <f t="shared" si="5"/>
        <v>0</v>
      </c>
      <c r="R1116" s="15">
        <f t="shared" si="6"/>
        <v>0</v>
      </c>
      <c r="S1116" s="15"/>
      <c r="T1116" s="15"/>
    </row>
    <row r="1117" ht="12.75" customHeight="1">
      <c r="B1117" s="12">
        <v>43699.0</v>
      </c>
      <c r="C1117" s="19" t="s">
        <v>39</v>
      </c>
      <c r="D1117" s="19" t="s">
        <v>82</v>
      </c>
      <c r="E1117" s="19">
        <v>11.0</v>
      </c>
      <c r="F1117" s="15">
        <v>4.412720928683681</v>
      </c>
      <c r="G1117" s="20">
        <v>3.456553046332258</v>
      </c>
      <c r="H1117" s="19">
        <v>0.0</v>
      </c>
      <c r="I1117" s="19">
        <v>0.0</v>
      </c>
      <c r="J1117" s="15">
        <v>5.86966420643426</v>
      </c>
      <c r="K1117" s="15">
        <v>5.666430310723931</v>
      </c>
      <c r="L1117" s="15">
        <f t="shared" si="1"/>
        <v>9.627754753</v>
      </c>
      <c r="M1117" s="15">
        <f t="shared" si="2"/>
        <v>9.294966303</v>
      </c>
      <c r="N1117" s="15">
        <f>MAX(0,M1117*VLOOKUP(C1117,'Таблица (Плотность нефти)'!$B$3:$C$10,2,FALSE)-R1117)</f>
        <v>7.473152908</v>
      </c>
      <c r="O1117" s="15">
        <f t="shared" si="3"/>
        <v>7.805941358</v>
      </c>
      <c r="P1117" s="15">
        <f t="shared" si="4"/>
        <v>60.55183797</v>
      </c>
      <c r="Q1117" s="15">
        <f t="shared" si="5"/>
        <v>0</v>
      </c>
      <c r="R1117" s="15">
        <f t="shared" si="6"/>
        <v>0</v>
      </c>
      <c r="S1117" s="15"/>
      <c r="T1117" s="15"/>
    </row>
    <row r="1118" ht="12.75" customHeight="1">
      <c r="B1118" s="12">
        <v>43699.0</v>
      </c>
      <c r="C1118" s="19" t="s">
        <v>39</v>
      </c>
      <c r="D1118" s="19" t="s">
        <v>83</v>
      </c>
      <c r="E1118" s="19">
        <v>24.0</v>
      </c>
      <c r="F1118" s="15">
        <v>45.846365055657806</v>
      </c>
      <c r="G1118" s="20">
        <v>2.8732089559777627</v>
      </c>
      <c r="H1118" s="19">
        <v>0.0</v>
      </c>
      <c r="I1118" s="19">
        <v>0.0</v>
      </c>
      <c r="J1118" s="15">
        <v>33.73391927407299</v>
      </c>
      <c r="K1118" s="15">
        <v>32.72318573922195</v>
      </c>
      <c r="L1118" s="15">
        <f t="shared" si="1"/>
        <v>45.84636506</v>
      </c>
      <c r="M1118" s="15">
        <f t="shared" si="2"/>
        <v>44.52910319</v>
      </c>
      <c r="N1118" s="15">
        <f>MAX(0,M1118*VLOOKUP(C1118,'Таблица (Плотность нефти)'!$B$3:$C$10,2,FALSE)-R1118)</f>
        <v>35.80139896</v>
      </c>
      <c r="O1118" s="15">
        <f t="shared" si="3"/>
        <v>37.11866083</v>
      </c>
      <c r="P1118" s="15">
        <f t="shared" si="4"/>
        <v>288.3415437</v>
      </c>
      <c r="Q1118" s="15">
        <f t="shared" si="5"/>
        <v>0</v>
      </c>
      <c r="R1118" s="15">
        <f t="shared" si="6"/>
        <v>0</v>
      </c>
      <c r="S1118" s="15"/>
      <c r="T1118" s="15"/>
    </row>
    <row r="1119" ht="12.75" customHeight="1">
      <c r="B1119" s="12">
        <v>43699.0</v>
      </c>
      <c r="C1119" s="19" t="s">
        <v>39</v>
      </c>
      <c r="D1119" s="19" t="s">
        <v>84</v>
      </c>
      <c r="E1119" s="19">
        <v>0.0</v>
      </c>
      <c r="F1119" s="15">
        <v>0.0</v>
      </c>
      <c r="G1119" s="20">
        <v>0.0</v>
      </c>
      <c r="H1119" s="19">
        <v>0.0</v>
      </c>
      <c r="I1119" s="19">
        <v>0.0</v>
      </c>
      <c r="J1119" s="15">
        <v>0.0</v>
      </c>
      <c r="K1119" s="15">
        <v>0.0</v>
      </c>
      <c r="L1119" s="15">
        <f t="shared" si="1"/>
        <v>0</v>
      </c>
      <c r="M1119" s="15">
        <f t="shared" si="2"/>
        <v>0</v>
      </c>
      <c r="N1119" s="15">
        <f>MAX(0,M1119*VLOOKUP(C1119,'Таблица (Плотность нефти)'!$B$3:$C$10,2,FALSE)-R1119)</f>
        <v>0</v>
      </c>
      <c r="O1119" s="15">
        <f t="shared" si="3"/>
        <v>0</v>
      </c>
      <c r="P1119" s="15">
        <f t="shared" si="4"/>
        <v>0</v>
      </c>
      <c r="Q1119" s="15">
        <f t="shared" si="5"/>
        <v>0</v>
      </c>
      <c r="R1119" s="15">
        <f t="shared" si="6"/>
        <v>0</v>
      </c>
      <c r="S1119" s="15"/>
      <c r="T1119" s="15"/>
    </row>
    <row r="1120" ht="12.75" customHeight="1">
      <c r="B1120" s="12">
        <v>43699.0</v>
      </c>
      <c r="C1120" s="19" t="s">
        <v>39</v>
      </c>
      <c r="D1120" s="19" t="s">
        <v>85</v>
      </c>
      <c r="E1120" s="19">
        <v>3.0</v>
      </c>
      <c r="F1120" s="15">
        <v>0.22018761759172154</v>
      </c>
      <c r="G1120" s="20">
        <v>0.8999999999999999</v>
      </c>
      <c r="H1120" s="19">
        <v>0.0</v>
      </c>
      <c r="I1120" s="19">
        <v>0.0</v>
      </c>
      <c r="J1120" s="15">
        <v>5.940641835108463</v>
      </c>
      <c r="K1120" s="15">
        <v>5.874287696035513</v>
      </c>
      <c r="L1120" s="15">
        <f t="shared" si="1"/>
        <v>1.761500941</v>
      </c>
      <c r="M1120" s="15">
        <f t="shared" si="2"/>
        <v>1.745647432</v>
      </c>
      <c r="N1120" s="15">
        <f>MAX(0,M1120*VLOOKUP(C1120,'Таблица (Плотность нефти)'!$B$3:$C$10,2,FALSE)-R1120)</f>
        <v>1.403500536</v>
      </c>
      <c r="O1120" s="15">
        <f t="shared" si="3"/>
        <v>1.419354044</v>
      </c>
      <c r="P1120" s="15">
        <f t="shared" si="4"/>
        <v>11.07860787</v>
      </c>
      <c r="Q1120" s="15">
        <f t="shared" si="5"/>
        <v>0</v>
      </c>
      <c r="R1120" s="15">
        <f t="shared" si="6"/>
        <v>0</v>
      </c>
      <c r="S1120" s="15"/>
      <c r="T1120" s="15"/>
    </row>
    <row r="1121" ht="12.75" customHeight="1">
      <c r="B1121" s="12">
        <v>43699.0</v>
      </c>
      <c r="C1121" s="19" t="s">
        <v>39</v>
      </c>
      <c r="D1121" s="19" t="s">
        <v>86</v>
      </c>
      <c r="E1121" s="19">
        <v>22.0</v>
      </c>
      <c r="F1121" s="15">
        <v>29.8771229460679</v>
      </c>
      <c r="G1121" s="20">
        <v>3.748225091509504</v>
      </c>
      <c r="H1121" s="19">
        <v>0.0</v>
      </c>
      <c r="I1121" s="19">
        <v>0.0</v>
      </c>
      <c r="J1121" s="15">
        <v>25.50469722894551</v>
      </c>
      <c r="K1121" s="15">
        <v>24.44101068786525</v>
      </c>
      <c r="L1121" s="15">
        <f t="shared" si="1"/>
        <v>32.59322503</v>
      </c>
      <c r="M1121" s="15">
        <f t="shared" si="2"/>
        <v>31.37155759</v>
      </c>
      <c r="N1121" s="15">
        <f>MAX(0,M1121*VLOOKUP(C1121,'Таблица (Плотность нефти)'!$B$3:$C$10,2,FALSE)-R1121)</f>
        <v>25.22273231</v>
      </c>
      <c r="O1121" s="15">
        <f t="shared" si="3"/>
        <v>26.44439974</v>
      </c>
      <c r="P1121" s="15">
        <f t="shared" si="4"/>
        <v>204.9885702</v>
      </c>
      <c r="Q1121" s="15">
        <f t="shared" si="5"/>
        <v>0</v>
      </c>
      <c r="R1121" s="15">
        <f t="shared" si="6"/>
        <v>0</v>
      </c>
      <c r="S1121" s="15"/>
      <c r="T1121" s="15"/>
    </row>
    <row r="1122" ht="12.75" customHeight="1">
      <c r="B1122" s="12">
        <v>43699.0</v>
      </c>
      <c r="C1122" s="19" t="s">
        <v>41</v>
      </c>
      <c r="D1122" s="19" t="s">
        <v>87</v>
      </c>
      <c r="E1122" s="19">
        <v>0.0</v>
      </c>
      <c r="F1122" s="15">
        <v>0.0</v>
      </c>
      <c r="G1122" s="20">
        <v>0.0</v>
      </c>
      <c r="H1122" s="19">
        <v>0.0</v>
      </c>
      <c r="I1122" s="19">
        <v>0.0</v>
      </c>
      <c r="J1122" s="15">
        <v>0.0</v>
      </c>
      <c r="K1122" s="15">
        <v>0.0</v>
      </c>
      <c r="L1122" s="15">
        <f t="shared" si="1"/>
        <v>0</v>
      </c>
      <c r="M1122" s="15">
        <f t="shared" si="2"/>
        <v>0</v>
      </c>
      <c r="N1122" s="15">
        <f>MAX(0,M1122*VLOOKUP(C1122,'Таблица (Плотность нефти)'!$B$3:$C$10,2,FALSE)-R1122)</f>
        <v>0</v>
      </c>
      <c r="O1122" s="15">
        <f t="shared" si="3"/>
        <v>0</v>
      </c>
      <c r="P1122" s="15">
        <f t="shared" si="4"/>
        <v>0</v>
      </c>
      <c r="Q1122" s="15">
        <f t="shared" si="5"/>
        <v>0</v>
      </c>
      <c r="R1122" s="15">
        <f t="shared" si="6"/>
        <v>0</v>
      </c>
      <c r="S1122" s="15"/>
      <c r="T1122" s="15"/>
    </row>
    <row r="1123" ht="12.75" customHeight="1">
      <c r="B1123" s="12">
        <v>43699.0</v>
      </c>
      <c r="C1123" s="19" t="s">
        <v>41</v>
      </c>
      <c r="D1123" s="19" t="s">
        <v>88</v>
      </c>
      <c r="E1123" s="19">
        <v>24.0</v>
      </c>
      <c r="F1123" s="15">
        <v>109.31415449101797</v>
      </c>
      <c r="G1123" s="20">
        <v>6.0</v>
      </c>
      <c r="H1123" s="19">
        <v>0.0</v>
      </c>
      <c r="I1123" s="19">
        <v>0.0</v>
      </c>
      <c r="J1123" s="15">
        <v>92.16905748030679</v>
      </c>
      <c r="K1123" s="15">
        <v>90.10614002665687</v>
      </c>
      <c r="L1123" s="15">
        <f t="shared" si="1"/>
        <v>109.3141545</v>
      </c>
      <c r="M1123" s="15">
        <f t="shared" si="2"/>
        <v>102.7553052</v>
      </c>
      <c r="N1123" s="15">
        <f>MAX(0,M1123*VLOOKUP(C1123,'Таблица (Плотность нефти)'!$B$3:$C$10,2,FALSE)-R1123)</f>
        <v>85.80067986</v>
      </c>
      <c r="O1123" s="15">
        <f t="shared" si="3"/>
        <v>92.35952913</v>
      </c>
      <c r="P1123" s="15">
        <f t="shared" si="4"/>
        <v>687.5095118</v>
      </c>
      <c r="Q1123" s="15">
        <f t="shared" si="5"/>
        <v>0</v>
      </c>
      <c r="R1123" s="15">
        <f t="shared" si="6"/>
        <v>0</v>
      </c>
      <c r="S1123" s="15"/>
      <c r="T1123" s="15"/>
    </row>
    <row r="1124" ht="12.75" customHeight="1">
      <c r="B1124" s="24">
        <v>43699.0</v>
      </c>
      <c r="C1124" s="25" t="s">
        <v>41</v>
      </c>
      <c r="D1124" s="25" t="s">
        <v>89</v>
      </c>
      <c r="E1124" s="25">
        <v>0.0</v>
      </c>
      <c r="F1124" s="26">
        <v>0.0</v>
      </c>
      <c r="G1124" s="32">
        <v>90.0</v>
      </c>
      <c r="H1124" s="25">
        <v>0.0</v>
      </c>
      <c r="I1124" s="25">
        <v>0.0</v>
      </c>
      <c r="J1124" s="26">
        <v>0.0</v>
      </c>
      <c r="K1124" s="26">
        <v>0.0</v>
      </c>
      <c r="L1124" s="26">
        <f t="shared" si="1"/>
        <v>0</v>
      </c>
      <c r="M1124" s="26">
        <f t="shared" si="2"/>
        <v>0</v>
      </c>
      <c r="N1124" s="26">
        <f>MAX(0,M1124*VLOOKUP(C1124,'Таблица (Плотность нефти)'!$B$3:$C$10,2,FALSE)-R1124)</f>
        <v>0</v>
      </c>
      <c r="O1124" s="26">
        <f t="shared" si="3"/>
        <v>0</v>
      </c>
      <c r="P1124" s="26">
        <f t="shared" si="4"/>
        <v>0</v>
      </c>
      <c r="Q1124" s="26">
        <f t="shared" si="5"/>
        <v>0</v>
      </c>
      <c r="R1124" s="26">
        <f t="shared" si="6"/>
        <v>0</v>
      </c>
      <c r="S1124" s="26"/>
      <c r="T1124" s="26"/>
    </row>
  </sheetData>
  <autoFilter ref="$B$2:$T$1124">
    <sortState ref="B2:T1124">
      <sortCondition ref="B2:B112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43"/>
    <col customWidth="1" min="3" max="3" width="16.14"/>
    <col customWidth="1" min="4" max="4" width="19.14"/>
    <col customWidth="1" min="5" max="5" width="19.71"/>
    <col customWidth="1" min="6" max="6" width="12.71"/>
    <col customWidth="1" min="7" max="8" width="14.86"/>
    <col customWidth="1" min="9" max="9" width="14.71"/>
    <col customWidth="1" min="10" max="10" width="14.86"/>
    <col customWidth="1" min="11" max="11" width="17.0"/>
    <col customWidth="1" min="12" max="12" width="16.71"/>
    <col customWidth="1" min="13" max="13" width="15.71"/>
    <col customWidth="1" min="14" max="14" width="17.14"/>
    <col customWidth="1" min="15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9</v>
      </c>
      <c r="H2" s="1" t="s">
        <v>12</v>
      </c>
      <c r="I2" s="1" t="s">
        <v>14</v>
      </c>
      <c r="J2" s="1" t="s">
        <v>15</v>
      </c>
      <c r="K2" s="2" t="s">
        <v>18</v>
      </c>
      <c r="L2" s="2" t="s">
        <v>24</v>
      </c>
      <c r="M2" s="2" t="s">
        <v>13</v>
      </c>
      <c r="N2" s="2" t="s">
        <v>10</v>
      </c>
    </row>
    <row r="3" ht="12.75" customHeight="1">
      <c r="B3" s="3">
        <v>43678.0</v>
      </c>
      <c r="C3" s="4" t="s">
        <v>32</v>
      </c>
      <c r="D3" s="6">
        <v>70.0</v>
      </c>
      <c r="E3" s="6">
        <v>74.0</v>
      </c>
      <c r="F3" s="9">
        <v>41.67</v>
      </c>
      <c r="G3" s="10">
        <v>15.235773929434293</v>
      </c>
      <c r="H3" s="10">
        <v>14.931058450845606</v>
      </c>
      <c r="I3" s="4">
        <v>0.0</v>
      </c>
      <c r="J3" s="4">
        <v>0.0</v>
      </c>
      <c r="K3" s="6">
        <f>(D3*(100-F3)*VLOOKUP(C3,'Таблица (Плотность нефти)'!$B$3:$C$10,2,FALSE)/100)+(D3*F3/100)</f>
        <v>60.159729</v>
      </c>
      <c r="L3" s="6">
        <f>(E3*(100-F3)*VLOOKUP(C3,'Таблица (Плотность нефти)'!$B$3:$C$10,2,FALSE)/100)+(E3*F3/100)</f>
        <v>63.5974278</v>
      </c>
      <c r="M3" s="15">
        <f t="shared" ref="M3:M178" si="1">(L3*(100-F3)/100)-(K3*(100-F3)/100)+H3</f>
        <v>16.93626816</v>
      </c>
      <c r="N3" s="15">
        <f t="shared" ref="N3:N178" si="2">L3-K3+G3+I3+J3</f>
        <v>18.67347273</v>
      </c>
      <c r="O3" s="18"/>
    </row>
    <row r="4" ht="12.75" customHeight="1">
      <c r="B4" s="12">
        <v>43678.0</v>
      </c>
      <c r="C4" s="19" t="s">
        <v>35</v>
      </c>
      <c r="D4" s="20">
        <v>141.0</v>
      </c>
      <c r="E4" s="20">
        <v>130.0</v>
      </c>
      <c r="F4" s="15">
        <v>26.25</v>
      </c>
      <c r="G4" s="21">
        <v>88.04277369453919</v>
      </c>
      <c r="H4" s="21">
        <v>87.1623459575938</v>
      </c>
      <c r="I4" s="19">
        <v>0.0</v>
      </c>
      <c r="J4" s="19">
        <v>10.0</v>
      </c>
      <c r="K4" s="20">
        <f>(D4*(100-F4)*VLOOKUP(C4,'Таблица (Плотность нефти)'!$B$3:$C$10,2,FALSE)/100)+(D4*F4/100)</f>
        <v>120.61845</v>
      </c>
      <c r="L4" s="20">
        <f>(E4*(100-F4)*VLOOKUP(C4,'Таблица (Плотность нефти)'!$B$3:$C$10,2,FALSE)/100)+(E4*F4/100)</f>
        <v>111.2085</v>
      </c>
      <c r="M4" s="15">
        <f t="shared" si="1"/>
        <v>80.22250783</v>
      </c>
      <c r="N4" s="15">
        <f t="shared" si="2"/>
        <v>88.63282369</v>
      </c>
      <c r="O4" s="18"/>
    </row>
    <row r="5" ht="12.75" customHeight="1">
      <c r="B5" s="12">
        <v>43678.0</v>
      </c>
      <c r="C5" s="19" t="s">
        <v>39</v>
      </c>
      <c r="D5" s="20">
        <v>514.0</v>
      </c>
      <c r="E5" s="20">
        <v>500.0</v>
      </c>
      <c r="F5" s="15">
        <v>5.2299999999999995</v>
      </c>
      <c r="G5" s="21">
        <v>188.58935136309375</v>
      </c>
      <c r="H5" s="21">
        <v>184.8175643358319</v>
      </c>
      <c r="I5" s="19">
        <v>0.0</v>
      </c>
      <c r="J5" s="19">
        <v>0.0</v>
      </c>
      <c r="K5" s="20">
        <f>(D5*(100-F5)*VLOOKUP(C5,'Таблица (Плотность нефти)'!$B$3:$C$10,2,FALSE)/100)+(D5*F5/100)</f>
        <v>418.5249112</v>
      </c>
      <c r="L5" s="20">
        <f>(E5*(100-F5)*VLOOKUP(C5,'Таблица (Плотность нефти)'!$B$3:$C$10,2,FALSE)/100)+(E5*F5/100)</f>
        <v>407.1254</v>
      </c>
      <c r="M5" s="15">
        <f t="shared" si="1"/>
        <v>174.0142476</v>
      </c>
      <c r="N5" s="15">
        <f t="shared" si="2"/>
        <v>177.1898402</v>
      </c>
      <c r="O5" s="18"/>
    </row>
    <row r="6" ht="12.75" customHeight="1">
      <c r="B6" s="12">
        <v>43678.0</v>
      </c>
      <c r="C6" s="19" t="s">
        <v>41</v>
      </c>
      <c r="D6" s="20">
        <v>69.0</v>
      </c>
      <c r="E6" s="19">
        <v>49.0</v>
      </c>
      <c r="F6" s="27">
        <v>90.4</v>
      </c>
      <c r="G6" s="21">
        <v>112.66685838323356</v>
      </c>
      <c r="H6" s="21">
        <v>110.41352121556889</v>
      </c>
      <c r="I6" s="19">
        <v>0.0</v>
      </c>
      <c r="J6" s="19">
        <v>20.0</v>
      </c>
      <c r="K6" s="20">
        <f>(D6*(100-F6)*VLOOKUP(C6,'Таблица (Плотность нефти)'!$B$3:$C$10,2,FALSE)/100)+(D6*F6/100)</f>
        <v>67.90704</v>
      </c>
      <c r="L6" s="20">
        <f>(E6*(100-F6)*VLOOKUP(C6,'Таблица (Плотность нефти)'!$B$3:$C$10,2,FALSE)/100)+(E6*F6/100)</f>
        <v>48.22384</v>
      </c>
      <c r="M6" s="15">
        <f t="shared" si="1"/>
        <v>108.523934</v>
      </c>
      <c r="N6" s="15">
        <f t="shared" si="2"/>
        <v>112.9836584</v>
      </c>
      <c r="O6" s="18"/>
    </row>
    <row r="7" ht="12.75" customHeight="1">
      <c r="B7" s="12">
        <v>43678.0</v>
      </c>
      <c r="C7" s="19" t="s">
        <v>37</v>
      </c>
      <c r="D7" s="20">
        <v>39.0</v>
      </c>
      <c r="E7" s="19">
        <v>39.0</v>
      </c>
      <c r="F7" s="15">
        <v>0.0</v>
      </c>
      <c r="G7" s="21">
        <v>0.0</v>
      </c>
      <c r="H7" s="21">
        <v>0.0</v>
      </c>
      <c r="I7" s="19">
        <v>0.0</v>
      </c>
      <c r="J7" s="19">
        <v>0.0</v>
      </c>
      <c r="K7" s="20">
        <f>(D7*(100-F7)*VLOOKUP(C7,'Таблица (Плотность нефти)'!$B$3:$C$10,2,FALSE)/100)+(D7*F7/100)</f>
        <v>32.1633</v>
      </c>
      <c r="L7" s="20">
        <f>(E7*(100-F7)*VLOOKUP(C7,'Таблица (Плотность нефти)'!$B$3:$C$10,2,FALSE)/100)+(E7*F7/100)</f>
        <v>32.1633</v>
      </c>
      <c r="M7" s="15">
        <f t="shared" si="1"/>
        <v>0</v>
      </c>
      <c r="N7" s="15">
        <f t="shared" si="2"/>
        <v>0</v>
      </c>
      <c r="O7" s="18"/>
    </row>
    <row r="8" ht="12.75" customHeight="1">
      <c r="B8" s="12">
        <v>43678.0</v>
      </c>
      <c r="C8" s="19" t="s">
        <v>38</v>
      </c>
      <c r="D8" s="20">
        <v>0.0</v>
      </c>
      <c r="E8" s="19">
        <v>0.0</v>
      </c>
      <c r="F8" s="15">
        <v>0.0</v>
      </c>
      <c r="G8" s="31">
        <v>0.0</v>
      </c>
      <c r="H8" s="31">
        <v>0.0</v>
      </c>
      <c r="I8" s="19">
        <v>0.0</v>
      </c>
      <c r="J8" s="19">
        <v>0.0</v>
      </c>
      <c r="K8" s="20">
        <f>(D8*(100-F8)*VLOOKUP(C8,'Таблица (Плотность нефти)'!$B$3:$C$10,2,FALSE)/100)+(D8*F8/100)</f>
        <v>0</v>
      </c>
      <c r="L8" s="20">
        <f>(E8*(100-F8)*VLOOKUP(C8,'Таблица (Плотность нефти)'!$B$3:$C$10,2,FALSE)/100)+(E8*F8/100)</f>
        <v>0</v>
      </c>
      <c r="M8" s="15">
        <f t="shared" si="1"/>
        <v>0</v>
      </c>
      <c r="N8" s="15">
        <f t="shared" si="2"/>
        <v>0</v>
      </c>
      <c r="O8" s="18"/>
    </row>
    <row r="9" ht="12.75" customHeight="1">
      <c r="B9" s="12">
        <v>43678.0</v>
      </c>
      <c r="C9" s="19" t="s">
        <v>34</v>
      </c>
      <c r="D9" s="20">
        <v>0.0</v>
      </c>
      <c r="E9" s="19">
        <v>0.0</v>
      </c>
      <c r="F9" s="15">
        <v>0.0</v>
      </c>
      <c r="G9" s="31">
        <v>0.0</v>
      </c>
      <c r="H9" s="31">
        <v>0.0</v>
      </c>
      <c r="I9" s="19">
        <v>0.0</v>
      </c>
      <c r="J9" s="19">
        <v>0.0</v>
      </c>
      <c r="K9" s="20">
        <f>(D9*(100-F9)*VLOOKUP(C9,'Таблица (Плотность нефти)'!$B$3:$C$10,2,FALSE)/100)+(D9*F9/100)</f>
        <v>0</v>
      </c>
      <c r="L9" s="20">
        <f>(E9*(100-F9)*VLOOKUP(C9,'Таблица (Плотность нефти)'!$B$3:$C$10,2,FALSE)/100)+(E9*F9/100)</f>
        <v>0</v>
      </c>
      <c r="M9" s="15">
        <f t="shared" si="1"/>
        <v>0</v>
      </c>
      <c r="N9" s="15">
        <f t="shared" si="2"/>
        <v>0</v>
      </c>
      <c r="O9" s="18"/>
    </row>
    <row r="10" ht="12.75" customHeight="1">
      <c r="B10" s="24">
        <v>43678.0</v>
      </c>
      <c r="C10" s="25" t="s">
        <v>31</v>
      </c>
      <c r="D10" s="32">
        <v>0.0</v>
      </c>
      <c r="E10" s="25">
        <v>0.0</v>
      </c>
      <c r="F10" s="26">
        <v>0.0</v>
      </c>
      <c r="G10" s="33">
        <v>0.0</v>
      </c>
      <c r="H10" s="33">
        <v>0.0</v>
      </c>
      <c r="I10" s="25">
        <v>0.0</v>
      </c>
      <c r="J10" s="25">
        <v>0.0</v>
      </c>
      <c r="K10" s="32">
        <f>(D10*(100-F10)*VLOOKUP(C10,'Таблица (Плотность нефти)'!$B$3:$C$10,2,FALSE)/100)+(D10*F10/100)</f>
        <v>0</v>
      </c>
      <c r="L10" s="32">
        <f>(E10*(100-F10)*VLOOKUP(C10,'Таблица (Плотность нефти)'!$B$3:$C$10,2,FALSE)/100)+(E10*F10/100)</f>
        <v>0</v>
      </c>
      <c r="M10" s="26">
        <f t="shared" si="1"/>
        <v>0</v>
      </c>
      <c r="N10" s="26">
        <f t="shared" si="2"/>
        <v>0</v>
      </c>
      <c r="O10" s="18"/>
    </row>
    <row r="11" ht="12.75" customHeight="1">
      <c r="B11" s="29">
        <v>43679.0</v>
      </c>
      <c r="C11" s="4" t="s">
        <v>32</v>
      </c>
      <c r="D11" s="6">
        <v>70.0</v>
      </c>
      <c r="E11" s="6">
        <v>74.0</v>
      </c>
      <c r="F11" s="9">
        <v>41.67</v>
      </c>
      <c r="G11" s="10">
        <v>15.235773929434293</v>
      </c>
      <c r="H11" s="10">
        <v>15.08341619013995</v>
      </c>
      <c r="I11" s="4">
        <v>0.0</v>
      </c>
      <c r="J11" s="4">
        <v>0.0</v>
      </c>
      <c r="K11" s="6">
        <f>(D11*(100-F11)*VLOOKUP(C11,'Таблица (Плотность нефти)'!$B$3:$C$10,2,FALSE)/100)+(D11*F11/100)</f>
        <v>60.159729</v>
      </c>
      <c r="L11" s="6">
        <f>(E11*(100-F11)*VLOOKUP(C11,'Таблица (Плотность нефти)'!$B$3:$C$10,2,FALSE)/100)+(E11*F11/100)</f>
        <v>63.5974278</v>
      </c>
      <c r="M11" s="9">
        <f t="shared" si="1"/>
        <v>17.0886259</v>
      </c>
      <c r="N11" s="9">
        <f t="shared" si="2"/>
        <v>18.67347273</v>
      </c>
      <c r="O11" s="18"/>
    </row>
    <row r="12" ht="12.75" customHeight="1">
      <c r="B12" s="12">
        <v>43679.0</v>
      </c>
      <c r="C12" s="19" t="s">
        <v>35</v>
      </c>
      <c r="D12" s="20">
        <v>141.0</v>
      </c>
      <c r="E12" s="20">
        <v>130.0</v>
      </c>
      <c r="F12" s="15">
        <v>26.25</v>
      </c>
      <c r="G12" s="21">
        <v>88.04277369453919</v>
      </c>
      <c r="H12" s="21">
        <v>86.28191822064841</v>
      </c>
      <c r="I12" s="19">
        <v>0.0</v>
      </c>
      <c r="J12" s="19">
        <v>10.0</v>
      </c>
      <c r="K12" s="20">
        <f>(D12*(100-F12)*VLOOKUP(C12,'Таблица (Плотность нефти)'!$B$3:$C$10,2,FALSE)/100)+(D12*F12/100)</f>
        <v>120.61845</v>
      </c>
      <c r="L12" s="20">
        <f>(E12*(100-F12)*VLOOKUP(C12,'Таблица (Плотность нефти)'!$B$3:$C$10,2,FALSE)/100)+(E12*F12/100)</f>
        <v>111.2085</v>
      </c>
      <c r="M12" s="15">
        <f t="shared" si="1"/>
        <v>79.3420801</v>
      </c>
      <c r="N12" s="15">
        <f t="shared" si="2"/>
        <v>88.63282369</v>
      </c>
      <c r="O12" s="18"/>
    </row>
    <row r="13" ht="12.75" customHeight="1">
      <c r="B13" s="12">
        <v>43679.0</v>
      </c>
      <c r="C13" s="19" t="s">
        <v>39</v>
      </c>
      <c r="D13" s="20">
        <v>514.0</v>
      </c>
      <c r="E13" s="20">
        <v>500.0</v>
      </c>
      <c r="F13" s="15">
        <v>5.2299999999999995</v>
      </c>
      <c r="G13" s="21">
        <v>188.58935136309375</v>
      </c>
      <c r="H13" s="21">
        <v>184.8175643358319</v>
      </c>
      <c r="I13" s="19">
        <v>0.0</v>
      </c>
      <c r="J13" s="19">
        <v>0.0</v>
      </c>
      <c r="K13" s="20">
        <f>(D13*(100-F13)*VLOOKUP(C13,'Таблица (Плотность нефти)'!$B$3:$C$10,2,FALSE)/100)+(D13*F13/100)</f>
        <v>418.5249112</v>
      </c>
      <c r="L13" s="20">
        <f>(E13*(100-F13)*VLOOKUP(C13,'Таблица (Плотность нефти)'!$B$3:$C$10,2,FALSE)/100)+(E13*F13/100)</f>
        <v>407.1254</v>
      </c>
      <c r="M13" s="15">
        <f t="shared" si="1"/>
        <v>174.0142476</v>
      </c>
      <c r="N13" s="15">
        <f t="shared" si="2"/>
        <v>177.1898402</v>
      </c>
      <c r="O13" s="18"/>
    </row>
    <row r="14" ht="12.75" customHeight="1">
      <c r="B14" s="12">
        <v>43679.0</v>
      </c>
      <c r="C14" s="19" t="s">
        <v>41</v>
      </c>
      <c r="D14" s="20">
        <v>69.0</v>
      </c>
      <c r="E14" s="19">
        <v>49.0</v>
      </c>
      <c r="F14" s="27">
        <v>90.4</v>
      </c>
      <c r="G14" s="21">
        <v>112.66685838323356</v>
      </c>
      <c r="H14" s="21">
        <v>110.41352121556889</v>
      </c>
      <c r="I14" s="19">
        <v>0.0</v>
      </c>
      <c r="J14" s="19">
        <v>20.0</v>
      </c>
      <c r="K14" s="20">
        <f>(D14*(100-F14)*VLOOKUP(C14,'Таблица (Плотность нефти)'!$B$3:$C$10,2,FALSE)/100)+(D14*F14/100)</f>
        <v>67.90704</v>
      </c>
      <c r="L14" s="20">
        <f>(E14*(100-F14)*VLOOKUP(C14,'Таблица (Плотность нефти)'!$B$3:$C$10,2,FALSE)/100)+(E14*F14/100)</f>
        <v>48.22384</v>
      </c>
      <c r="M14" s="15">
        <f t="shared" si="1"/>
        <v>108.523934</v>
      </c>
      <c r="N14" s="15">
        <f t="shared" si="2"/>
        <v>112.9836584</v>
      </c>
      <c r="O14" s="18"/>
    </row>
    <row r="15" ht="12.75" customHeight="1">
      <c r="B15" s="12">
        <v>43679.0</v>
      </c>
      <c r="C15" s="19" t="s">
        <v>37</v>
      </c>
      <c r="D15" s="20">
        <v>39.0</v>
      </c>
      <c r="E15" s="19">
        <v>39.0</v>
      </c>
      <c r="F15" s="15">
        <v>0.0</v>
      </c>
      <c r="G15" s="21">
        <v>0.0</v>
      </c>
      <c r="H15" s="21">
        <v>0.0</v>
      </c>
      <c r="I15" s="19">
        <v>0.0</v>
      </c>
      <c r="J15" s="19">
        <v>0.0</v>
      </c>
      <c r="K15" s="20">
        <f>(D15*(100-F15)*VLOOKUP(C15,'Таблица (Плотность нефти)'!$B$3:$C$10,2,FALSE)/100)+(D15*F15/100)</f>
        <v>32.1633</v>
      </c>
      <c r="L15" s="20">
        <f>(E15*(100-F15)*VLOOKUP(C15,'Таблица (Плотность нефти)'!$B$3:$C$10,2,FALSE)/100)+(E15*F15/100)</f>
        <v>32.1633</v>
      </c>
      <c r="M15" s="15">
        <f t="shared" si="1"/>
        <v>0</v>
      </c>
      <c r="N15" s="15">
        <f t="shared" si="2"/>
        <v>0</v>
      </c>
      <c r="O15" s="18"/>
    </row>
    <row r="16" ht="12.75" customHeight="1">
      <c r="B16" s="12">
        <v>43679.0</v>
      </c>
      <c r="C16" s="19" t="s">
        <v>38</v>
      </c>
      <c r="D16" s="20">
        <v>0.0</v>
      </c>
      <c r="E16" s="19">
        <v>0.0</v>
      </c>
      <c r="F16" s="15">
        <v>0.0</v>
      </c>
      <c r="G16" s="31">
        <v>0.0</v>
      </c>
      <c r="H16" s="31">
        <v>0.0</v>
      </c>
      <c r="I16" s="19">
        <v>0.0</v>
      </c>
      <c r="J16" s="19">
        <v>0.0</v>
      </c>
      <c r="K16" s="20">
        <f>(D16*(100-F16)*VLOOKUP(C16,'Таблица (Плотность нефти)'!$B$3:$C$10,2,FALSE)/100)+(D16*F16/100)</f>
        <v>0</v>
      </c>
      <c r="L16" s="20">
        <f>(E16*(100-F16)*VLOOKUP(C16,'Таблица (Плотность нефти)'!$B$3:$C$10,2,FALSE)/100)+(E16*F16/100)</f>
        <v>0</v>
      </c>
      <c r="M16" s="15">
        <f t="shared" si="1"/>
        <v>0</v>
      </c>
      <c r="N16" s="15">
        <f t="shared" si="2"/>
        <v>0</v>
      </c>
      <c r="O16" s="18"/>
    </row>
    <row r="17" ht="12.75" customHeight="1">
      <c r="B17" s="12">
        <v>43679.0</v>
      </c>
      <c r="C17" s="19" t="s">
        <v>34</v>
      </c>
      <c r="D17" s="20">
        <v>0.0</v>
      </c>
      <c r="E17" s="19">
        <v>0.0</v>
      </c>
      <c r="F17" s="15">
        <v>0.0</v>
      </c>
      <c r="G17" s="31">
        <v>0.0</v>
      </c>
      <c r="H17" s="31">
        <v>0.0</v>
      </c>
      <c r="I17" s="19">
        <v>0.0</v>
      </c>
      <c r="J17" s="19">
        <v>0.0</v>
      </c>
      <c r="K17" s="20">
        <f>(D17*(100-F17)*VLOOKUP(C17,'Таблица (Плотность нефти)'!$B$3:$C$10,2,FALSE)/100)+(D17*F17/100)</f>
        <v>0</v>
      </c>
      <c r="L17" s="20">
        <f>(E17*(100-F17)*VLOOKUP(C17,'Таблица (Плотность нефти)'!$B$3:$C$10,2,FALSE)/100)+(E17*F17/100)</f>
        <v>0</v>
      </c>
      <c r="M17" s="15">
        <f t="shared" si="1"/>
        <v>0</v>
      </c>
      <c r="N17" s="15">
        <f t="shared" si="2"/>
        <v>0</v>
      </c>
      <c r="O17" s="18"/>
    </row>
    <row r="18" ht="12.75" customHeight="1">
      <c r="B18" s="12">
        <v>43679.0</v>
      </c>
      <c r="C18" s="25" t="s">
        <v>31</v>
      </c>
      <c r="D18" s="32">
        <v>0.0</v>
      </c>
      <c r="E18" s="25">
        <v>0.0</v>
      </c>
      <c r="F18" s="26">
        <v>0.0</v>
      </c>
      <c r="G18" s="33">
        <v>0.0</v>
      </c>
      <c r="H18" s="33">
        <v>0.0</v>
      </c>
      <c r="I18" s="25">
        <v>0.0</v>
      </c>
      <c r="J18" s="25">
        <v>0.0</v>
      </c>
      <c r="K18" s="32">
        <f>(D18*(100-F18)*VLOOKUP(C18,'Таблица (Плотность нефти)'!$B$3:$C$10,2,FALSE)/100)+(D18*F18/100)</f>
        <v>0</v>
      </c>
      <c r="L18" s="32">
        <f>(E18*(100-F18)*VLOOKUP(C18,'Таблица (Плотность нефти)'!$B$3:$C$10,2,FALSE)/100)+(E18*F18/100)</f>
        <v>0</v>
      </c>
      <c r="M18" s="26">
        <f t="shared" si="1"/>
        <v>0</v>
      </c>
      <c r="N18" s="26">
        <f t="shared" si="2"/>
        <v>0</v>
      </c>
      <c r="O18" s="18"/>
    </row>
    <row r="19" ht="12.75" customHeight="1">
      <c r="B19" s="12">
        <v>43680.0</v>
      </c>
      <c r="C19" s="4" t="s">
        <v>32</v>
      </c>
      <c r="D19" s="6">
        <v>70.0</v>
      </c>
      <c r="E19" s="6">
        <v>74.0</v>
      </c>
      <c r="F19" s="9">
        <v>41.67</v>
      </c>
      <c r="G19" s="10">
        <v>15.235773929434293</v>
      </c>
      <c r="H19" s="10">
        <v>15.08341619013995</v>
      </c>
      <c r="I19" s="4">
        <v>0.0</v>
      </c>
      <c r="J19" s="4">
        <v>0.0</v>
      </c>
      <c r="K19" s="6">
        <f>(D19*(100-F19)*VLOOKUP(C19,'Таблица (Плотность нефти)'!$B$3:$C$10,2,FALSE)/100)+(D19*F19/100)</f>
        <v>60.159729</v>
      </c>
      <c r="L19" s="6">
        <f>(E19*(100-F19)*VLOOKUP(C19,'Таблица (Плотность нефти)'!$B$3:$C$10,2,FALSE)/100)+(E19*F19/100)</f>
        <v>63.5974278</v>
      </c>
      <c r="M19" s="9">
        <f t="shared" si="1"/>
        <v>17.0886259</v>
      </c>
      <c r="N19" s="9">
        <f t="shared" si="2"/>
        <v>18.67347273</v>
      </c>
      <c r="O19" s="18"/>
    </row>
    <row r="20" ht="12.75" customHeight="1">
      <c r="B20" s="12">
        <v>43680.0</v>
      </c>
      <c r="C20" s="19" t="s">
        <v>35</v>
      </c>
      <c r="D20" s="20">
        <v>141.0</v>
      </c>
      <c r="E20" s="20">
        <v>130.0</v>
      </c>
      <c r="F20" s="15">
        <v>26.25</v>
      </c>
      <c r="G20" s="21">
        <v>88.04277369453919</v>
      </c>
      <c r="H20" s="21">
        <v>87.1623459575938</v>
      </c>
      <c r="I20" s="19">
        <v>0.0</v>
      </c>
      <c r="J20" s="19">
        <v>10.0</v>
      </c>
      <c r="K20" s="20">
        <f>(D20*(100-F20)*VLOOKUP(C20,'Таблица (Плотность нефти)'!$B$3:$C$10,2,FALSE)/100)+(D20*F20/100)</f>
        <v>120.61845</v>
      </c>
      <c r="L20" s="20">
        <f>(E20*(100-F20)*VLOOKUP(C20,'Таблица (Плотность нефти)'!$B$3:$C$10,2,FALSE)/100)+(E20*F20/100)</f>
        <v>111.2085</v>
      </c>
      <c r="M20" s="15">
        <f t="shared" si="1"/>
        <v>80.22250783</v>
      </c>
      <c r="N20" s="15">
        <f t="shared" si="2"/>
        <v>88.63282369</v>
      </c>
      <c r="O20" s="18"/>
    </row>
    <row r="21" ht="12.75" customHeight="1">
      <c r="B21" s="12">
        <v>43680.0</v>
      </c>
      <c r="C21" s="19" t="s">
        <v>39</v>
      </c>
      <c r="D21" s="20">
        <v>514.0</v>
      </c>
      <c r="E21" s="20">
        <v>500.0</v>
      </c>
      <c r="F21" s="15">
        <v>5.2299999999999995</v>
      </c>
      <c r="G21" s="21">
        <v>188.58935136309375</v>
      </c>
      <c r="H21" s="21">
        <v>184.8175643358319</v>
      </c>
      <c r="I21" s="19">
        <v>0.0</v>
      </c>
      <c r="J21" s="19">
        <v>0.0</v>
      </c>
      <c r="K21" s="20">
        <f>(D21*(100-F21)*VLOOKUP(C21,'Таблица (Плотность нефти)'!$B$3:$C$10,2,FALSE)/100)+(D21*F21/100)</f>
        <v>418.5249112</v>
      </c>
      <c r="L21" s="20">
        <f>(E21*(100-F21)*VLOOKUP(C21,'Таблица (Плотность нефти)'!$B$3:$C$10,2,FALSE)/100)+(E21*F21/100)</f>
        <v>407.1254</v>
      </c>
      <c r="M21" s="15">
        <f t="shared" si="1"/>
        <v>174.0142476</v>
      </c>
      <c r="N21" s="15">
        <f t="shared" si="2"/>
        <v>177.1898402</v>
      </c>
      <c r="O21" s="18"/>
    </row>
    <row r="22" ht="12.75" customHeight="1">
      <c r="B22" s="12">
        <v>43680.0</v>
      </c>
      <c r="C22" s="19" t="s">
        <v>41</v>
      </c>
      <c r="D22" s="20">
        <v>69.0</v>
      </c>
      <c r="E22" s="19">
        <v>49.0</v>
      </c>
      <c r="F22" s="27">
        <v>90.4</v>
      </c>
      <c r="G22" s="21">
        <v>112.66685838323356</v>
      </c>
      <c r="H22" s="21">
        <v>110.41352121556889</v>
      </c>
      <c r="I22" s="19">
        <v>0.0</v>
      </c>
      <c r="J22" s="19">
        <v>20.0</v>
      </c>
      <c r="K22" s="20">
        <f>(D22*(100-F22)*VLOOKUP(C22,'Таблица (Плотность нефти)'!$B$3:$C$10,2,FALSE)/100)+(D22*F22/100)</f>
        <v>67.90704</v>
      </c>
      <c r="L22" s="20">
        <f>(E22*(100-F22)*VLOOKUP(C22,'Таблица (Плотность нефти)'!$B$3:$C$10,2,FALSE)/100)+(E22*F22/100)</f>
        <v>48.22384</v>
      </c>
      <c r="M22" s="15">
        <f t="shared" si="1"/>
        <v>108.523934</v>
      </c>
      <c r="N22" s="15">
        <f t="shared" si="2"/>
        <v>112.9836584</v>
      </c>
      <c r="O22" s="18"/>
    </row>
    <row r="23" ht="12.75" customHeight="1">
      <c r="B23" s="12">
        <v>43680.0</v>
      </c>
      <c r="C23" s="19" t="s">
        <v>37</v>
      </c>
      <c r="D23" s="20">
        <v>39.0</v>
      </c>
      <c r="E23" s="19">
        <v>39.0</v>
      </c>
      <c r="F23" s="15">
        <v>0.0</v>
      </c>
      <c r="G23" s="21">
        <v>0.0</v>
      </c>
      <c r="H23" s="21">
        <v>0.0</v>
      </c>
      <c r="I23" s="19">
        <v>0.0</v>
      </c>
      <c r="J23" s="19">
        <v>0.0</v>
      </c>
      <c r="K23" s="20">
        <f>(D23*(100-F23)*VLOOKUP(C23,'Таблица (Плотность нефти)'!$B$3:$C$10,2,FALSE)/100)+(D23*F23/100)</f>
        <v>32.1633</v>
      </c>
      <c r="L23" s="20">
        <f>(E23*(100-F23)*VLOOKUP(C23,'Таблица (Плотность нефти)'!$B$3:$C$10,2,FALSE)/100)+(E23*F23/100)</f>
        <v>32.1633</v>
      </c>
      <c r="M23" s="15">
        <f t="shared" si="1"/>
        <v>0</v>
      </c>
      <c r="N23" s="15">
        <f t="shared" si="2"/>
        <v>0</v>
      </c>
      <c r="O23" s="18"/>
    </row>
    <row r="24" ht="12.75" customHeight="1">
      <c r="B24" s="12">
        <v>43680.0</v>
      </c>
      <c r="C24" s="19" t="s">
        <v>38</v>
      </c>
      <c r="D24" s="20">
        <v>0.0</v>
      </c>
      <c r="E24" s="19">
        <v>0.0</v>
      </c>
      <c r="F24" s="15">
        <v>0.0</v>
      </c>
      <c r="G24" s="31">
        <v>0.0</v>
      </c>
      <c r="H24" s="31">
        <v>0.0</v>
      </c>
      <c r="I24" s="19">
        <v>0.0</v>
      </c>
      <c r="J24" s="19">
        <v>0.0</v>
      </c>
      <c r="K24" s="20">
        <f>(D24*(100-F24)*VLOOKUP(C24,'Таблица (Плотность нефти)'!$B$3:$C$10,2,FALSE)/100)+(D24*F24/100)</f>
        <v>0</v>
      </c>
      <c r="L24" s="20">
        <f>(E24*(100-F24)*VLOOKUP(C24,'Таблица (Плотность нефти)'!$B$3:$C$10,2,FALSE)/100)+(E24*F24/100)</f>
        <v>0</v>
      </c>
      <c r="M24" s="15">
        <f t="shared" si="1"/>
        <v>0</v>
      </c>
      <c r="N24" s="15">
        <f t="shared" si="2"/>
        <v>0</v>
      </c>
      <c r="O24" s="18"/>
    </row>
    <row r="25" ht="12.75" customHeight="1">
      <c r="B25" s="12">
        <v>43680.0</v>
      </c>
      <c r="C25" s="19" t="s">
        <v>34</v>
      </c>
      <c r="D25" s="20">
        <v>0.0</v>
      </c>
      <c r="E25" s="19">
        <v>0.0</v>
      </c>
      <c r="F25" s="15">
        <v>0.0</v>
      </c>
      <c r="G25" s="31">
        <v>0.0</v>
      </c>
      <c r="H25" s="31">
        <v>0.0</v>
      </c>
      <c r="I25" s="19">
        <v>0.0</v>
      </c>
      <c r="J25" s="19">
        <v>0.0</v>
      </c>
      <c r="K25" s="20">
        <f>(D25*(100-F25)*VLOOKUP(C25,'Таблица (Плотность нефти)'!$B$3:$C$10,2,FALSE)/100)+(D25*F25/100)</f>
        <v>0</v>
      </c>
      <c r="L25" s="20">
        <f>(E25*(100-F25)*VLOOKUP(C25,'Таблица (Плотность нефти)'!$B$3:$C$10,2,FALSE)/100)+(E25*F25/100)</f>
        <v>0</v>
      </c>
      <c r="M25" s="15">
        <f t="shared" si="1"/>
        <v>0</v>
      </c>
      <c r="N25" s="15">
        <f t="shared" si="2"/>
        <v>0</v>
      </c>
      <c r="O25" s="18"/>
    </row>
    <row r="26" ht="12.75" customHeight="1">
      <c r="B26" s="12">
        <v>43680.0</v>
      </c>
      <c r="C26" s="25" t="s">
        <v>31</v>
      </c>
      <c r="D26" s="32">
        <v>0.0</v>
      </c>
      <c r="E26" s="25">
        <v>0.0</v>
      </c>
      <c r="F26" s="26">
        <v>0.0</v>
      </c>
      <c r="G26" s="33">
        <v>0.0</v>
      </c>
      <c r="H26" s="33">
        <v>0.0</v>
      </c>
      <c r="I26" s="25">
        <v>0.0</v>
      </c>
      <c r="J26" s="25">
        <v>0.0</v>
      </c>
      <c r="K26" s="32">
        <f>(D26*(100-F26)*VLOOKUP(C26,'Таблица (Плотность нефти)'!$B$3:$C$10,2,FALSE)/100)+(D26*F26/100)</f>
        <v>0</v>
      </c>
      <c r="L26" s="32">
        <f>(E26*(100-F26)*VLOOKUP(C26,'Таблица (Плотность нефти)'!$B$3:$C$10,2,FALSE)/100)+(E26*F26/100)</f>
        <v>0</v>
      </c>
      <c r="M26" s="26">
        <f t="shared" si="1"/>
        <v>0</v>
      </c>
      <c r="N26" s="26">
        <f t="shared" si="2"/>
        <v>0</v>
      </c>
      <c r="O26" s="18"/>
    </row>
    <row r="27" ht="12.75" customHeight="1">
      <c r="B27" s="12">
        <v>43681.0</v>
      </c>
      <c r="C27" s="4" t="s">
        <v>32</v>
      </c>
      <c r="D27" s="6">
        <v>70.0</v>
      </c>
      <c r="E27" s="6">
        <v>74.0</v>
      </c>
      <c r="F27" s="9">
        <v>41.67</v>
      </c>
      <c r="G27" s="10">
        <v>15.235773929434293</v>
      </c>
      <c r="H27" s="10">
        <v>14.931058450845606</v>
      </c>
      <c r="I27" s="4">
        <v>0.0</v>
      </c>
      <c r="J27" s="4">
        <v>0.0</v>
      </c>
      <c r="K27" s="6">
        <f>(D27*(100-F27)*VLOOKUP(C27,'Таблица (Плотность нефти)'!$B$3:$C$10,2,FALSE)/100)+(D27*F27/100)</f>
        <v>60.159729</v>
      </c>
      <c r="L27" s="6">
        <f>(E27*(100-F27)*VLOOKUP(C27,'Таблица (Плотность нефти)'!$B$3:$C$10,2,FALSE)/100)+(E27*F27/100)</f>
        <v>63.5974278</v>
      </c>
      <c r="M27" s="9">
        <f t="shared" si="1"/>
        <v>16.93626816</v>
      </c>
      <c r="N27" s="9">
        <f t="shared" si="2"/>
        <v>18.67347273</v>
      </c>
      <c r="O27" s="18"/>
    </row>
    <row r="28" ht="12.75" customHeight="1">
      <c r="B28" s="12">
        <v>43681.0</v>
      </c>
      <c r="C28" s="19" t="s">
        <v>35</v>
      </c>
      <c r="D28" s="20">
        <v>141.0</v>
      </c>
      <c r="E28" s="20">
        <v>130.0</v>
      </c>
      <c r="F28" s="15">
        <v>26.25</v>
      </c>
      <c r="G28" s="21">
        <v>88.04277369453919</v>
      </c>
      <c r="H28" s="21">
        <v>87.1623459575938</v>
      </c>
      <c r="I28" s="19">
        <v>0.0</v>
      </c>
      <c r="J28" s="19">
        <v>10.0</v>
      </c>
      <c r="K28" s="20">
        <f>(D28*(100-F28)*VLOOKUP(C28,'Таблица (Плотность нефти)'!$B$3:$C$10,2,FALSE)/100)+(D28*F28/100)</f>
        <v>120.61845</v>
      </c>
      <c r="L28" s="20">
        <f>(E28*(100-F28)*VLOOKUP(C28,'Таблица (Плотность нефти)'!$B$3:$C$10,2,FALSE)/100)+(E28*F28/100)</f>
        <v>111.2085</v>
      </c>
      <c r="M28" s="15">
        <f t="shared" si="1"/>
        <v>80.22250783</v>
      </c>
      <c r="N28" s="15">
        <f t="shared" si="2"/>
        <v>88.63282369</v>
      </c>
      <c r="O28" s="18"/>
    </row>
    <row r="29" ht="12.75" customHeight="1">
      <c r="B29" s="12">
        <v>43681.0</v>
      </c>
      <c r="C29" s="19" t="s">
        <v>39</v>
      </c>
      <c r="D29" s="20">
        <v>514.0</v>
      </c>
      <c r="E29" s="20">
        <v>500.0</v>
      </c>
      <c r="F29" s="15">
        <v>5.2299999999999995</v>
      </c>
      <c r="G29" s="21">
        <v>188.58935136309375</v>
      </c>
      <c r="H29" s="21">
        <v>186.7034578494628</v>
      </c>
      <c r="I29" s="19">
        <v>0.0</v>
      </c>
      <c r="J29" s="19">
        <v>0.0</v>
      </c>
      <c r="K29" s="20">
        <f>(D29*(100-F29)*VLOOKUP(C29,'Таблица (Плотность нефти)'!$B$3:$C$10,2,FALSE)/100)+(D29*F29/100)</f>
        <v>418.5249112</v>
      </c>
      <c r="L29" s="20">
        <f>(E29*(100-F29)*VLOOKUP(C29,'Таблица (Плотность нефти)'!$B$3:$C$10,2,FALSE)/100)+(E29*F29/100)</f>
        <v>407.1254</v>
      </c>
      <c r="M29" s="15">
        <f t="shared" si="1"/>
        <v>175.9001411</v>
      </c>
      <c r="N29" s="15">
        <f t="shared" si="2"/>
        <v>177.1898402</v>
      </c>
      <c r="O29" s="18"/>
    </row>
    <row r="30" ht="12.75" customHeight="1">
      <c r="B30" s="12">
        <v>43681.0</v>
      </c>
      <c r="C30" s="19" t="s">
        <v>41</v>
      </c>
      <c r="D30" s="20">
        <v>69.0</v>
      </c>
      <c r="E30" s="19">
        <v>49.0</v>
      </c>
      <c r="F30" s="27">
        <v>90.4</v>
      </c>
      <c r="G30" s="21">
        <v>112.66685838323356</v>
      </c>
      <c r="H30" s="21">
        <v>111.54018979940122</v>
      </c>
      <c r="I30" s="19">
        <v>0.0</v>
      </c>
      <c r="J30" s="19">
        <v>20.0</v>
      </c>
      <c r="K30" s="20">
        <f>(D30*(100-F30)*VLOOKUP(C30,'Таблица (Плотность нефти)'!$B$3:$C$10,2,FALSE)/100)+(D30*F30/100)</f>
        <v>67.90704</v>
      </c>
      <c r="L30" s="20">
        <f>(E30*(100-F30)*VLOOKUP(C30,'Таблица (Плотность нефти)'!$B$3:$C$10,2,FALSE)/100)+(E30*F30/100)</f>
        <v>48.22384</v>
      </c>
      <c r="M30" s="15">
        <f t="shared" si="1"/>
        <v>109.6506026</v>
      </c>
      <c r="N30" s="15">
        <f t="shared" si="2"/>
        <v>112.9836584</v>
      </c>
      <c r="O30" s="18"/>
    </row>
    <row r="31" ht="12.75" customHeight="1">
      <c r="B31" s="12">
        <v>43681.0</v>
      </c>
      <c r="C31" s="19" t="s">
        <v>37</v>
      </c>
      <c r="D31" s="20">
        <v>39.0</v>
      </c>
      <c r="E31" s="19">
        <v>39.0</v>
      </c>
      <c r="F31" s="15">
        <v>0.0</v>
      </c>
      <c r="G31" s="21">
        <v>0.0</v>
      </c>
      <c r="H31" s="21">
        <v>0.0</v>
      </c>
      <c r="I31" s="19">
        <v>0.0</v>
      </c>
      <c r="J31" s="19">
        <v>0.0</v>
      </c>
      <c r="K31" s="20">
        <f>(D31*(100-F31)*VLOOKUP(C31,'Таблица (Плотность нефти)'!$B$3:$C$10,2,FALSE)/100)+(D31*F31/100)</f>
        <v>32.1633</v>
      </c>
      <c r="L31" s="20">
        <f>(E31*(100-F31)*VLOOKUP(C31,'Таблица (Плотность нефти)'!$B$3:$C$10,2,FALSE)/100)+(E31*F31/100)</f>
        <v>32.1633</v>
      </c>
      <c r="M31" s="15">
        <f t="shared" si="1"/>
        <v>0</v>
      </c>
      <c r="N31" s="15">
        <f t="shared" si="2"/>
        <v>0</v>
      </c>
      <c r="O31" s="18"/>
    </row>
    <row r="32" ht="12.75" customHeight="1">
      <c r="B32" s="12">
        <v>43681.0</v>
      </c>
      <c r="C32" s="19" t="s">
        <v>38</v>
      </c>
      <c r="D32" s="20">
        <v>0.0</v>
      </c>
      <c r="E32" s="19">
        <v>0.0</v>
      </c>
      <c r="F32" s="15">
        <v>0.0</v>
      </c>
      <c r="G32" s="31">
        <v>0.0</v>
      </c>
      <c r="H32" s="31">
        <v>0.0</v>
      </c>
      <c r="I32" s="19">
        <v>0.0</v>
      </c>
      <c r="J32" s="19">
        <v>0.0</v>
      </c>
      <c r="K32" s="20">
        <f>(D32*(100-F32)*VLOOKUP(C32,'Таблица (Плотность нефти)'!$B$3:$C$10,2,FALSE)/100)+(D32*F32/100)</f>
        <v>0</v>
      </c>
      <c r="L32" s="20">
        <f>(E32*(100-F32)*VLOOKUP(C32,'Таблица (Плотность нефти)'!$B$3:$C$10,2,FALSE)/100)+(E32*F32/100)</f>
        <v>0</v>
      </c>
      <c r="M32" s="15">
        <f t="shared" si="1"/>
        <v>0</v>
      </c>
      <c r="N32" s="15">
        <f t="shared" si="2"/>
        <v>0</v>
      </c>
      <c r="O32" s="18"/>
    </row>
    <row r="33" ht="12.75" customHeight="1">
      <c r="B33" s="12">
        <v>43681.0</v>
      </c>
      <c r="C33" s="19" t="s">
        <v>34</v>
      </c>
      <c r="D33" s="20">
        <v>0.0</v>
      </c>
      <c r="E33" s="19">
        <v>0.0</v>
      </c>
      <c r="F33" s="15">
        <v>0.0</v>
      </c>
      <c r="G33" s="31">
        <v>0.0</v>
      </c>
      <c r="H33" s="31">
        <v>0.0</v>
      </c>
      <c r="I33" s="19">
        <v>0.0</v>
      </c>
      <c r="J33" s="19">
        <v>0.0</v>
      </c>
      <c r="K33" s="20">
        <f>(D33*(100-F33)*VLOOKUP(C33,'Таблица (Плотность нефти)'!$B$3:$C$10,2,FALSE)/100)+(D33*F33/100)</f>
        <v>0</v>
      </c>
      <c r="L33" s="20">
        <f>(E33*(100-F33)*VLOOKUP(C33,'Таблица (Плотность нефти)'!$B$3:$C$10,2,FALSE)/100)+(E33*F33/100)</f>
        <v>0</v>
      </c>
      <c r="M33" s="15">
        <f t="shared" si="1"/>
        <v>0</v>
      </c>
      <c r="N33" s="15">
        <f t="shared" si="2"/>
        <v>0</v>
      </c>
      <c r="O33" s="18"/>
    </row>
    <row r="34" ht="12.75" customHeight="1">
      <c r="B34" s="12">
        <v>43681.0</v>
      </c>
      <c r="C34" s="25" t="s">
        <v>31</v>
      </c>
      <c r="D34" s="32">
        <v>0.0</v>
      </c>
      <c r="E34" s="25">
        <v>0.0</v>
      </c>
      <c r="F34" s="26">
        <v>0.0</v>
      </c>
      <c r="G34" s="33">
        <v>0.0</v>
      </c>
      <c r="H34" s="33">
        <v>0.0</v>
      </c>
      <c r="I34" s="25">
        <v>0.0</v>
      </c>
      <c r="J34" s="25">
        <v>0.0</v>
      </c>
      <c r="K34" s="32">
        <f>(D34*(100-F34)*VLOOKUP(C34,'Таблица (Плотность нефти)'!$B$3:$C$10,2,FALSE)/100)+(D34*F34/100)</f>
        <v>0</v>
      </c>
      <c r="L34" s="32">
        <f>(E34*(100-F34)*VLOOKUP(C34,'Таблица (Плотность нефти)'!$B$3:$C$10,2,FALSE)/100)+(E34*F34/100)</f>
        <v>0</v>
      </c>
      <c r="M34" s="26">
        <f t="shared" si="1"/>
        <v>0</v>
      </c>
      <c r="N34" s="26">
        <f t="shared" si="2"/>
        <v>0</v>
      </c>
      <c r="O34" s="18"/>
    </row>
    <row r="35" ht="12.75" customHeight="1">
      <c r="B35" s="12">
        <v>43682.0</v>
      </c>
      <c r="C35" s="4" t="s">
        <v>32</v>
      </c>
      <c r="D35" s="6">
        <v>70.0</v>
      </c>
      <c r="E35" s="6">
        <v>74.0</v>
      </c>
      <c r="F35" s="9">
        <v>41.67</v>
      </c>
      <c r="G35" s="10">
        <v>15.235773929434293</v>
      </c>
      <c r="H35" s="10">
        <v>15.08341619013995</v>
      </c>
      <c r="I35" s="4">
        <v>0.0</v>
      </c>
      <c r="J35" s="4">
        <v>0.0</v>
      </c>
      <c r="K35" s="6">
        <f>(D35*(100-F35)*VLOOKUP(C35,'Таблица (Плотность нефти)'!$B$3:$C$10,2,FALSE)/100)+(D35*F35/100)</f>
        <v>60.159729</v>
      </c>
      <c r="L35" s="6">
        <f>(E35*(100-F35)*VLOOKUP(C35,'Таблица (Плотность нефти)'!$B$3:$C$10,2,FALSE)/100)+(E35*F35/100)</f>
        <v>63.5974278</v>
      </c>
      <c r="M35" s="9">
        <f t="shared" si="1"/>
        <v>17.0886259</v>
      </c>
      <c r="N35" s="9">
        <f t="shared" si="2"/>
        <v>18.67347273</v>
      </c>
      <c r="O35" s="18"/>
    </row>
    <row r="36" ht="12.75" customHeight="1">
      <c r="B36" s="12">
        <v>43682.0</v>
      </c>
      <c r="C36" s="19" t="s">
        <v>35</v>
      </c>
      <c r="D36" s="20">
        <v>141.0</v>
      </c>
      <c r="E36" s="20">
        <v>130.0</v>
      </c>
      <c r="F36" s="15">
        <v>26.25</v>
      </c>
      <c r="G36" s="21">
        <v>88.04277369453919</v>
      </c>
      <c r="H36" s="21">
        <v>87.1623459575938</v>
      </c>
      <c r="I36" s="19">
        <v>0.0</v>
      </c>
      <c r="J36" s="19">
        <v>10.0</v>
      </c>
      <c r="K36" s="20">
        <f>(D36*(100-F36)*VLOOKUP(C36,'Таблица (Плотность нефти)'!$B$3:$C$10,2,FALSE)/100)+(D36*F36/100)</f>
        <v>120.61845</v>
      </c>
      <c r="L36" s="20">
        <f>(E36*(100-F36)*VLOOKUP(C36,'Таблица (Плотность нефти)'!$B$3:$C$10,2,FALSE)/100)+(E36*F36/100)</f>
        <v>111.2085</v>
      </c>
      <c r="M36" s="15">
        <f t="shared" si="1"/>
        <v>80.22250783</v>
      </c>
      <c r="N36" s="15">
        <f t="shared" si="2"/>
        <v>88.63282369</v>
      </c>
      <c r="O36" s="18"/>
    </row>
    <row r="37" ht="12.75" customHeight="1">
      <c r="B37" s="12">
        <v>43682.0</v>
      </c>
      <c r="C37" s="19" t="s">
        <v>39</v>
      </c>
      <c r="D37" s="20">
        <v>514.0</v>
      </c>
      <c r="E37" s="20">
        <v>500.0</v>
      </c>
      <c r="F37" s="15">
        <v>5.2299999999999995</v>
      </c>
      <c r="G37" s="21">
        <v>188.58935136309375</v>
      </c>
      <c r="H37" s="21">
        <v>186.7034578494628</v>
      </c>
      <c r="I37" s="19">
        <v>0.0</v>
      </c>
      <c r="J37" s="19">
        <v>0.0</v>
      </c>
      <c r="K37" s="20">
        <f>(D37*(100-F37)*VLOOKUP(C37,'Таблица (Плотность нефти)'!$B$3:$C$10,2,FALSE)/100)+(D37*F37/100)</f>
        <v>418.5249112</v>
      </c>
      <c r="L37" s="20">
        <f>(E37*(100-F37)*VLOOKUP(C37,'Таблица (Плотность нефти)'!$B$3:$C$10,2,FALSE)/100)+(E37*F37/100)</f>
        <v>407.1254</v>
      </c>
      <c r="M37" s="15">
        <f t="shared" si="1"/>
        <v>175.9001411</v>
      </c>
      <c r="N37" s="15">
        <f t="shared" si="2"/>
        <v>177.1898402</v>
      </c>
      <c r="O37" s="18"/>
    </row>
    <row r="38" ht="12.75" customHeight="1">
      <c r="B38" s="12">
        <v>43682.0</v>
      </c>
      <c r="C38" s="19" t="s">
        <v>41</v>
      </c>
      <c r="D38" s="20">
        <v>69.0</v>
      </c>
      <c r="E38" s="19">
        <v>49.0</v>
      </c>
      <c r="F38" s="27">
        <v>90.4</v>
      </c>
      <c r="G38" s="21">
        <v>112.66685838323356</v>
      </c>
      <c r="H38" s="21">
        <v>111.54018979940122</v>
      </c>
      <c r="I38" s="19">
        <v>0.0</v>
      </c>
      <c r="J38" s="19">
        <v>20.0</v>
      </c>
      <c r="K38" s="20">
        <f>(D38*(100-F38)*VLOOKUP(C38,'Таблица (Плотность нефти)'!$B$3:$C$10,2,FALSE)/100)+(D38*F38/100)</f>
        <v>67.90704</v>
      </c>
      <c r="L38" s="20">
        <f>(E38*(100-F38)*VLOOKUP(C38,'Таблица (Плотность нефти)'!$B$3:$C$10,2,FALSE)/100)+(E38*F38/100)</f>
        <v>48.22384</v>
      </c>
      <c r="M38" s="15">
        <f t="shared" si="1"/>
        <v>109.6506026</v>
      </c>
      <c r="N38" s="15">
        <f t="shared" si="2"/>
        <v>112.9836584</v>
      </c>
      <c r="O38" s="18"/>
    </row>
    <row r="39" ht="12.75" customHeight="1">
      <c r="B39" s="12">
        <v>43682.0</v>
      </c>
      <c r="C39" s="19" t="s">
        <v>37</v>
      </c>
      <c r="D39" s="20">
        <v>39.0</v>
      </c>
      <c r="E39" s="19">
        <v>39.0</v>
      </c>
      <c r="F39" s="15">
        <v>0.0</v>
      </c>
      <c r="G39" s="21">
        <v>0.0</v>
      </c>
      <c r="H39" s="21">
        <v>0.0</v>
      </c>
      <c r="I39" s="19">
        <v>0.0</v>
      </c>
      <c r="J39" s="19">
        <v>0.0</v>
      </c>
      <c r="K39" s="20">
        <f>(D39*(100-F39)*VLOOKUP(C39,'Таблица (Плотность нефти)'!$B$3:$C$10,2,FALSE)/100)+(D39*F39/100)</f>
        <v>32.1633</v>
      </c>
      <c r="L39" s="20">
        <f>(E39*(100-F39)*VLOOKUP(C39,'Таблица (Плотность нефти)'!$B$3:$C$10,2,FALSE)/100)+(E39*F39/100)</f>
        <v>32.1633</v>
      </c>
      <c r="M39" s="15">
        <f t="shared" si="1"/>
        <v>0</v>
      </c>
      <c r="N39" s="15">
        <f t="shared" si="2"/>
        <v>0</v>
      </c>
      <c r="O39" s="18"/>
    </row>
    <row r="40" ht="12.75" customHeight="1">
      <c r="B40" s="12">
        <v>43682.0</v>
      </c>
      <c r="C40" s="19" t="s">
        <v>38</v>
      </c>
      <c r="D40" s="20">
        <v>0.0</v>
      </c>
      <c r="E40" s="19">
        <v>0.0</v>
      </c>
      <c r="F40" s="15">
        <v>0.0</v>
      </c>
      <c r="G40" s="31">
        <v>0.0</v>
      </c>
      <c r="H40" s="31">
        <v>0.0</v>
      </c>
      <c r="I40" s="19">
        <v>0.0</v>
      </c>
      <c r="J40" s="19">
        <v>0.0</v>
      </c>
      <c r="K40" s="20">
        <f>(D40*(100-F40)*VLOOKUP(C40,'Таблица (Плотность нефти)'!$B$3:$C$10,2,FALSE)/100)+(D40*F40/100)</f>
        <v>0</v>
      </c>
      <c r="L40" s="20">
        <f>(E40*(100-F40)*VLOOKUP(C40,'Таблица (Плотность нефти)'!$B$3:$C$10,2,FALSE)/100)+(E40*F40/100)</f>
        <v>0</v>
      </c>
      <c r="M40" s="15">
        <f t="shared" si="1"/>
        <v>0</v>
      </c>
      <c r="N40" s="15">
        <f t="shared" si="2"/>
        <v>0</v>
      </c>
      <c r="O40" s="18"/>
    </row>
    <row r="41" ht="12.75" customHeight="1">
      <c r="B41" s="12">
        <v>43682.0</v>
      </c>
      <c r="C41" s="19" t="s">
        <v>34</v>
      </c>
      <c r="D41" s="20">
        <v>0.0</v>
      </c>
      <c r="E41" s="19">
        <v>0.0</v>
      </c>
      <c r="F41" s="15">
        <v>0.0</v>
      </c>
      <c r="G41" s="31">
        <v>0.0</v>
      </c>
      <c r="H41" s="31">
        <v>0.0</v>
      </c>
      <c r="I41" s="19">
        <v>0.0</v>
      </c>
      <c r="J41" s="19">
        <v>0.0</v>
      </c>
      <c r="K41" s="20">
        <f>(D41*(100-F41)*VLOOKUP(C41,'Таблица (Плотность нефти)'!$B$3:$C$10,2,FALSE)/100)+(D41*F41/100)</f>
        <v>0</v>
      </c>
      <c r="L41" s="20">
        <f>(E41*(100-F41)*VLOOKUP(C41,'Таблица (Плотность нефти)'!$B$3:$C$10,2,FALSE)/100)+(E41*F41/100)</f>
        <v>0</v>
      </c>
      <c r="M41" s="15">
        <f t="shared" si="1"/>
        <v>0</v>
      </c>
      <c r="N41" s="15">
        <f t="shared" si="2"/>
        <v>0</v>
      </c>
      <c r="O41" s="18"/>
    </row>
    <row r="42" ht="12.75" customHeight="1">
      <c r="B42" s="12">
        <v>43682.0</v>
      </c>
      <c r="C42" s="25" t="s">
        <v>31</v>
      </c>
      <c r="D42" s="32">
        <v>0.0</v>
      </c>
      <c r="E42" s="25">
        <v>0.0</v>
      </c>
      <c r="F42" s="26">
        <v>0.0</v>
      </c>
      <c r="G42" s="33">
        <v>0.0</v>
      </c>
      <c r="H42" s="33">
        <v>0.0</v>
      </c>
      <c r="I42" s="25">
        <v>0.0</v>
      </c>
      <c r="J42" s="25">
        <v>0.0</v>
      </c>
      <c r="K42" s="32">
        <f>(D42*(100-F42)*VLOOKUP(C42,'Таблица (Плотность нефти)'!$B$3:$C$10,2,FALSE)/100)+(D42*F42/100)</f>
        <v>0</v>
      </c>
      <c r="L42" s="32">
        <f>(E42*(100-F42)*VLOOKUP(C42,'Таблица (Плотность нефти)'!$B$3:$C$10,2,FALSE)/100)+(E42*F42/100)</f>
        <v>0</v>
      </c>
      <c r="M42" s="26">
        <f t="shared" si="1"/>
        <v>0</v>
      </c>
      <c r="N42" s="26">
        <f t="shared" si="2"/>
        <v>0</v>
      </c>
      <c r="O42" s="18"/>
    </row>
    <row r="43" ht="12.75" customHeight="1">
      <c r="B43" s="12">
        <v>43683.0</v>
      </c>
      <c r="C43" s="4" t="s">
        <v>32</v>
      </c>
      <c r="D43" s="6">
        <v>70.0</v>
      </c>
      <c r="E43" s="6">
        <v>74.0</v>
      </c>
      <c r="F43" s="9">
        <v>41.67</v>
      </c>
      <c r="G43" s="10">
        <v>15.235773929434293</v>
      </c>
      <c r="H43" s="10">
        <v>15.08341619013995</v>
      </c>
      <c r="I43" s="4">
        <v>0.0</v>
      </c>
      <c r="J43" s="4">
        <v>0.0</v>
      </c>
      <c r="K43" s="6">
        <f>(D43*(100-F43)*VLOOKUP(C43,'Таблица (Плотность нефти)'!$B$3:$C$10,2,FALSE)/100)+(D43*F43/100)</f>
        <v>60.159729</v>
      </c>
      <c r="L43" s="6">
        <f>(E43*(100-F43)*VLOOKUP(C43,'Таблица (Плотность нефти)'!$B$3:$C$10,2,FALSE)/100)+(E43*F43/100)</f>
        <v>63.5974278</v>
      </c>
      <c r="M43" s="9">
        <f t="shared" si="1"/>
        <v>17.0886259</v>
      </c>
      <c r="N43" s="9">
        <f t="shared" si="2"/>
        <v>18.67347273</v>
      </c>
      <c r="O43" s="18"/>
    </row>
    <row r="44" ht="12.75" customHeight="1">
      <c r="B44" s="12">
        <v>43683.0</v>
      </c>
      <c r="C44" s="19" t="s">
        <v>35</v>
      </c>
      <c r="D44" s="20">
        <v>141.0</v>
      </c>
      <c r="E44" s="20">
        <v>130.0</v>
      </c>
      <c r="F44" s="15">
        <v>26.25</v>
      </c>
      <c r="G44" s="21">
        <v>88.04277369453919</v>
      </c>
      <c r="H44" s="21">
        <v>87.1623459575938</v>
      </c>
      <c r="I44" s="19">
        <v>0.0</v>
      </c>
      <c r="J44" s="19">
        <v>10.0</v>
      </c>
      <c r="K44" s="20">
        <f>(D44*(100-F44)*VLOOKUP(C44,'Таблица (Плотность нефти)'!$B$3:$C$10,2,FALSE)/100)+(D44*F44/100)</f>
        <v>120.61845</v>
      </c>
      <c r="L44" s="20">
        <f>(E44*(100-F44)*VLOOKUP(C44,'Таблица (Плотность нефти)'!$B$3:$C$10,2,FALSE)/100)+(E44*F44/100)</f>
        <v>111.2085</v>
      </c>
      <c r="M44" s="15">
        <f t="shared" si="1"/>
        <v>80.22250783</v>
      </c>
      <c r="N44" s="15">
        <f t="shared" si="2"/>
        <v>88.63282369</v>
      </c>
      <c r="O44" s="18"/>
    </row>
    <row r="45" ht="12.75" customHeight="1">
      <c r="B45" s="12">
        <v>43683.0</v>
      </c>
      <c r="C45" s="19" t="s">
        <v>39</v>
      </c>
      <c r="D45" s="20">
        <v>514.0</v>
      </c>
      <c r="E45" s="20">
        <v>500.0</v>
      </c>
      <c r="F45" s="15">
        <v>5.2299999999999995</v>
      </c>
      <c r="G45" s="21">
        <v>188.58935136309375</v>
      </c>
      <c r="H45" s="21">
        <v>184.8175643358319</v>
      </c>
      <c r="I45" s="19">
        <v>0.0</v>
      </c>
      <c r="J45" s="19">
        <v>0.0</v>
      </c>
      <c r="K45" s="20">
        <f>(D45*(100-F45)*VLOOKUP(C45,'Таблица (Плотность нефти)'!$B$3:$C$10,2,FALSE)/100)+(D45*F45/100)</f>
        <v>418.5249112</v>
      </c>
      <c r="L45" s="20">
        <f>(E45*(100-F45)*VLOOKUP(C45,'Таблица (Плотность нефти)'!$B$3:$C$10,2,FALSE)/100)+(E45*F45/100)</f>
        <v>407.1254</v>
      </c>
      <c r="M45" s="15">
        <f t="shared" si="1"/>
        <v>174.0142476</v>
      </c>
      <c r="N45" s="15">
        <f t="shared" si="2"/>
        <v>177.1898402</v>
      </c>
      <c r="O45" s="18"/>
    </row>
    <row r="46" ht="12.75" customHeight="1">
      <c r="B46" s="12">
        <v>43683.0</v>
      </c>
      <c r="C46" s="19" t="s">
        <v>41</v>
      </c>
      <c r="D46" s="20">
        <v>69.0</v>
      </c>
      <c r="E46" s="19">
        <v>49.0</v>
      </c>
      <c r="F46" s="27">
        <v>90.4</v>
      </c>
      <c r="G46" s="21">
        <v>112.66685838323356</v>
      </c>
      <c r="H46" s="21">
        <v>111.54018979940122</v>
      </c>
      <c r="I46" s="19">
        <v>0.0</v>
      </c>
      <c r="J46" s="19">
        <v>20.0</v>
      </c>
      <c r="K46" s="20">
        <f>(D46*(100-F46)*VLOOKUP(C46,'Таблица (Плотность нефти)'!$B$3:$C$10,2,FALSE)/100)+(D46*F46/100)</f>
        <v>67.90704</v>
      </c>
      <c r="L46" s="20">
        <f>(E46*(100-F46)*VLOOKUP(C46,'Таблица (Плотность нефти)'!$B$3:$C$10,2,FALSE)/100)+(E46*F46/100)</f>
        <v>48.22384</v>
      </c>
      <c r="M46" s="15">
        <f t="shared" si="1"/>
        <v>109.6506026</v>
      </c>
      <c r="N46" s="15">
        <f t="shared" si="2"/>
        <v>112.9836584</v>
      </c>
      <c r="O46" s="18"/>
    </row>
    <row r="47" ht="12.75" customHeight="1">
      <c r="B47" s="12">
        <v>43683.0</v>
      </c>
      <c r="C47" s="19" t="s">
        <v>37</v>
      </c>
      <c r="D47" s="20">
        <v>39.0</v>
      </c>
      <c r="E47" s="19">
        <v>39.0</v>
      </c>
      <c r="F47" s="15">
        <v>0.0</v>
      </c>
      <c r="G47" s="21">
        <v>0.0</v>
      </c>
      <c r="H47" s="21">
        <v>0.0</v>
      </c>
      <c r="I47" s="19">
        <v>0.0</v>
      </c>
      <c r="J47" s="19">
        <v>0.0</v>
      </c>
      <c r="K47" s="20">
        <f>(D47*(100-F47)*VLOOKUP(C47,'Таблица (Плотность нефти)'!$B$3:$C$10,2,FALSE)/100)+(D47*F47/100)</f>
        <v>32.1633</v>
      </c>
      <c r="L47" s="20">
        <f>(E47*(100-F47)*VLOOKUP(C47,'Таблица (Плотность нефти)'!$B$3:$C$10,2,FALSE)/100)+(E47*F47/100)</f>
        <v>32.1633</v>
      </c>
      <c r="M47" s="15">
        <f t="shared" si="1"/>
        <v>0</v>
      </c>
      <c r="N47" s="15">
        <f t="shared" si="2"/>
        <v>0</v>
      </c>
      <c r="O47" s="18"/>
    </row>
    <row r="48" ht="12.75" customHeight="1">
      <c r="B48" s="12">
        <v>43683.0</v>
      </c>
      <c r="C48" s="19" t="s">
        <v>38</v>
      </c>
      <c r="D48" s="20">
        <v>0.0</v>
      </c>
      <c r="E48" s="19">
        <v>0.0</v>
      </c>
      <c r="F48" s="15">
        <v>0.0</v>
      </c>
      <c r="G48" s="31">
        <v>0.0</v>
      </c>
      <c r="H48" s="31">
        <v>0.0</v>
      </c>
      <c r="I48" s="19">
        <v>0.0</v>
      </c>
      <c r="J48" s="19">
        <v>0.0</v>
      </c>
      <c r="K48" s="20">
        <f>(D48*(100-F48)*VLOOKUP(C48,'Таблица (Плотность нефти)'!$B$3:$C$10,2,FALSE)/100)+(D48*F48/100)</f>
        <v>0</v>
      </c>
      <c r="L48" s="20">
        <f>(E48*(100-F48)*VLOOKUP(C48,'Таблица (Плотность нефти)'!$B$3:$C$10,2,FALSE)/100)+(E48*F48/100)</f>
        <v>0</v>
      </c>
      <c r="M48" s="15">
        <f t="shared" si="1"/>
        <v>0</v>
      </c>
      <c r="N48" s="15">
        <f t="shared" si="2"/>
        <v>0</v>
      </c>
      <c r="O48" s="18"/>
    </row>
    <row r="49" ht="12.75" customHeight="1">
      <c r="B49" s="12">
        <v>43683.0</v>
      </c>
      <c r="C49" s="19" t="s">
        <v>34</v>
      </c>
      <c r="D49" s="20">
        <v>0.0</v>
      </c>
      <c r="E49" s="19">
        <v>0.0</v>
      </c>
      <c r="F49" s="15">
        <v>0.0</v>
      </c>
      <c r="G49" s="31">
        <v>0.0</v>
      </c>
      <c r="H49" s="31">
        <v>0.0</v>
      </c>
      <c r="I49" s="19">
        <v>0.0</v>
      </c>
      <c r="J49" s="19">
        <v>0.0</v>
      </c>
      <c r="K49" s="20">
        <f>(D49*(100-F49)*VLOOKUP(C49,'Таблица (Плотность нефти)'!$B$3:$C$10,2,FALSE)/100)+(D49*F49/100)</f>
        <v>0</v>
      </c>
      <c r="L49" s="20">
        <f>(E49*(100-F49)*VLOOKUP(C49,'Таблица (Плотность нефти)'!$B$3:$C$10,2,FALSE)/100)+(E49*F49/100)</f>
        <v>0</v>
      </c>
      <c r="M49" s="15">
        <f t="shared" si="1"/>
        <v>0</v>
      </c>
      <c r="N49" s="15">
        <f t="shared" si="2"/>
        <v>0</v>
      </c>
      <c r="O49" s="18"/>
    </row>
    <row r="50" ht="12.75" customHeight="1">
      <c r="B50" s="12">
        <v>43683.0</v>
      </c>
      <c r="C50" s="25" t="s">
        <v>31</v>
      </c>
      <c r="D50" s="32">
        <v>0.0</v>
      </c>
      <c r="E50" s="25">
        <v>0.0</v>
      </c>
      <c r="F50" s="26">
        <v>0.0</v>
      </c>
      <c r="G50" s="33">
        <v>0.0</v>
      </c>
      <c r="H50" s="33">
        <v>0.0</v>
      </c>
      <c r="I50" s="25">
        <v>0.0</v>
      </c>
      <c r="J50" s="25">
        <v>0.0</v>
      </c>
      <c r="K50" s="32">
        <f>(D50*(100-F50)*VLOOKUP(C50,'Таблица (Плотность нефти)'!$B$3:$C$10,2,FALSE)/100)+(D50*F50/100)</f>
        <v>0</v>
      </c>
      <c r="L50" s="32">
        <f>(E50*(100-F50)*VLOOKUP(C50,'Таблица (Плотность нефти)'!$B$3:$C$10,2,FALSE)/100)+(E50*F50/100)</f>
        <v>0</v>
      </c>
      <c r="M50" s="26">
        <f t="shared" si="1"/>
        <v>0</v>
      </c>
      <c r="N50" s="26">
        <f t="shared" si="2"/>
        <v>0</v>
      </c>
      <c r="O50" s="18"/>
    </row>
    <row r="51" ht="12.75" customHeight="1">
      <c r="B51" s="12">
        <v>43684.0</v>
      </c>
      <c r="C51" s="4" t="s">
        <v>32</v>
      </c>
      <c r="D51" s="6">
        <v>70.0</v>
      </c>
      <c r="E51" s="6">
        <v>74.0</v>
      </c>
      <c r="F51" s="9">
        <v>41.67</v>
      </c>
      <c r="G51" s="10">
        <v>15.235773929434293</v>
      </c>
      <c r="H51" s="10">
        <v>15.08341619013995</v>
      </c>
      <c r="I51" s="4">
        <v>0.0</v>
      </c>
      <c r="J51" s="4">
        <v>0.0</v>
      </c>
      <c r="K51" s="6">
        <f>(D51*(100-F51)*VLOOKUP(C51,'Таблица (Плотность нефти)'!$B$3:$C$10,2,FALSE)/100)+(D51*F51/100)</f>
        <v>60.159729</v>
      </c>
      <c r="L51" s="6">
        <f>(E51*(100-F51)*VLOOKUP(C51,'Таблица (Плотность нефти)'!$B$3:$C$10,2,FALSE)/100)+(E51*F51/100)</f>
        <v>63.5974278</v>
      </c>
      <c r="M51" s="9">
        <f t="shared" si="1"/>
        <v>17.0886259</v>
      </c>
      <c r="N51" s="9">
        <f t="shared" si="2"/>
        <v>18.67347273</v>
      </c>
      <c r="O51" s="18"/>
    </row>
    <row r="52" ht="12.75" customHeight="1">
      <c r="B52" s="12">
        <v>43684.0</v>
      </c>
      <c r="C52" s="19" t="s">
        <v>35</v>
      </c>
      <c r="D52" s="20">
        <v>141.0</v>
      </c>
      <c r="E52" s="20">
        <v>130.0</v>
      </c>
      <c r="F52" s="15">
        <v>26.25</v>
      </c>
      <c r="G52" s="21">
        <v>88.04277369453919</v>
      </c>
      <c r="H52" s="21">
        <v>86.28191822064841</v>
      </c>
      <c r="I52" s="19">
        <v>0.0</v>
      </c>
      <c r="J52" s="19">
        <v>10.0</v>
      </c>
      <c r="K52" s="20">
        <f>(D52*(100-F52)*VLOOKUP(C52,'Таблица (Плотность нефти)'!$B$3:$C$10,2,FALSE)/100)+(D52*F52/100)</f>
        <v>120.61845</v>
      </c>
      <c r="L52" s="20">
        <f>(E52*(100-F52)*VLOOKUP(C52,'Таблица (Плотность нефти)'!$B$3:$C$10,2,FALSE)/100)+(E52*F52/100)</f>
        <v>111.2085</v>
      </c>
      <c r="M52" s="15">
        <f t="shared" si="1"/>
        <v>79.3420801</v>
      </c>
      <c r="N52" s="15">
        <f t="shared" si="2"/>
        <v>88.63282369</v>
      </c>
      <c r="O52" s="18"/>
    </row>
    <row r="53" ht="12.75" customHeight="1">
      <c r="B53" s="12">
        <v>43684.0</v>
      </c>
      <c r="C53" s="19" t="s">
        <v>39</v>
      </c>
      <c r="D53" s="20">
        <v>514.0</v>
      </c>
      <c r="E53" s="20">
        <v>500.0</v>
      </c>
      <c r="F53" s="15">
        <v>5.2299999999999995</v>
      </c>
      <c r="G53" s="21">
        <v>188.58935136309375</v>
      </c>
      <c r="H53" s="21">
        <v>184.8175643358319</v>
      </c>
      <c r="I53" s="19">
        <v>0.0</v>
      </c>
      <c r="J53" s="19">
        <v>0.0</v>
      </c>
      <c r="K53" s="20">
        <f>(D53*(100-F53)*VLOOKUP(C53,'Таблица (Плотность нефти)'!$B$3:$C$10,2,FALSE)/100)+(D53*F53/100)</f>
        <v>418.5249112</v>
      </c>
      <c r="L53" s="20">
        <f>(E53*(100-F53)*VLOOKUP(C53,'Таблица (Плотность нефти)'!$B$3:$C$10,2,FALSE)/100)+(E53*F53/100)</f>
        <v>407.1254</v>
      </c>
      <c r="M53" s="15">
        <f t="shared" si="1"/>
        <v>174.0142476</v>
      </c>
      <c r="N53" s="15">
        <f t="shared" si="2"/>
        <v>177.1898402</v>
      </c>
      <c r="O53" s="18"/>
    </row>
    <row r="54" ht="12.75" customHeight="1">
      <c r="B54" s="12">
        <v>43684.0</v>
      </c>
      <c r="C54" s="19" t="s">
        <v>41</v>
      </c>
      <c r="D54" s="20">
        <v>69.0</v>
      </c>
      <c r="E54" s="19">
        <v>49.0</v>
      </c>
      <c r="F54" s="27">
        <v>90.4</v>
      </c>
      <c r="G54" s="21">
        <v>112.66685838323356</v>
      </c>
      <c r="H54" s="21">
        <v>110.41352121556889</v>
      </c>
      <c r="I54" s="19">
        <v>0.0</v>
      </c>
      <c r="J54" s="19">
        <v>20.0</v>
      </c>
      <c r="K54" s="20">
        <f>(D54*(100-F54)*VLOOKUP(C54,'Таблица (Плотность нефти)'!$B$3:$C$10,2,FALSE)/100)+(D54*F54/100)</f>
        <v>67.90704</v>
      </c>
      <c r="L54" s="20">
        <f>(E54*(100-F54)*VLOOKUP(C54,'Таблица (Плотность нефти)'!$B$3:$C$10,2,FALSE)/100)+(E54*F54/100)</f>
        <v>48.22384</v>
      </c>
      <c r="M54" s="15">
        <f t="shared" si="1"/>
        <v>108.523934</v>
      </c>
      <c r="N54" s="15">
        <f t="shared" si="2"/>
        <v>112.9836584</v>
      </c>
      <c r="O54" s="18"/>
    </row>
    <row r="55" ht="12.75" customHeight="1">
      <c r="B55" s="12">
        <v>43684.0</v>
      </c>
      <c r="C55" s="19" t="s">
        <v>37</v>
      </c>
      <c r="D55" s="20">
        <v>39.0</v>
      </c>
      <c r="E55" s="19">
        <v>39.0</v>
      </c>
      <c r="F55" s="15">
        <v>0.0</v>
      </c>
      <c r="G55" s="21">
        <v>0.0</v>
      </c>
      <c r="H55" s="21">
        <v>0.0</v>
      </c>
      <c r="I55" s="19">
        <v>0.0</v>
      </c>
      <c r="J55" s="19">
        <v>0.0</v>
      </c>
      <c r="K55" s="20">
        <f>(D55*(100-F55)*VLOOKUP(C55,'Таблица (Плотность нефти)'!$B$3:$C$10,2,FALSE)/100)+(D55*F55/100)</f>
        <v>32.1633</v>
      </c>
      <c r="L55" s="20">
        <f>(E55*(100-F55)*VLOOKUP(C55,'Таблица (Плотность нефти)'!$B$3:$C$10,2,FALSE)/100)+(E55*F55/100)</f>
        <v>32.1633</v>
      </c>
      <c r="M55" s="15">
        <f t="shared" si="1"/>
        <v>0</v>
      </c>
      <c r="N55" s="15">
        <f t="shared" si="2"/>
        <v>0</v>
      </c>
      <c r="O55" s="18"/>
    </row>
    <row r="56" ht="12.75" customHeight="1">
      <c r="B56" s="12">
        <v>43684.0</v>
      </c>
      <c r="C56" s="19" t="s">
        <v>38</v>
      </c>
      <c r="D56" s="20">
        <v>0.0</v>
      </c>
      <c r="E56" s="19">
        <v>0.0</v>
      </c>
      <c r="F56" s="15">
        <v>0.0</v>
      </c>
      <c r="G56" s="31">
        <v>0.0</v>
      </c>
      <c r="H56" s="31">
        <v>0.0</v>
      </c>
      <c r="I56" s="19">
        <v>0.0</v>
      </c>
      <c r="J56" s="19">
        <v>0.0</v>
      </c>
      <c r="K56" s="20">
        <f>(D56*(100-F56)*VLOOKUP(C56,'Таблица (Плотность нефти)'!$B$3:$C$10,2,FALSE)/100)+(D56*F56/100)</f>
        <v>0</v>
      </c>
      <c r="L56" s="20">
        <f>(E56*(100-F56)*VLOOKUP(C56,'Таблица (Плотность нефти)'!$B$3:$C$10,2,FALSE)/100)+(E56*F56/100)</f>
        <v>0</v>
      </c>
      <c r="M56" s="15">
        <f t="shared" si="1"/>
        <v>0</v>
      </c>
      <c r="N56" s="15">
        <f t="shared" si="2"/>
        <v>0</v>
      </c>
      <c r="O56" s="18"/>
    </row>
    <row r="57" ht="12.75" customHeight="1">
      <c r="B57" s="12">
        <v>43684.0</v>
      </c>
      <c r="C57" s="19" t="s">
        <v>34</v>
      </c>
      <c r="D57" s="20">
        <v>0.0</v>
      </c>
      <c r="E57" s="19">
        <v>0.0</v>
      </c>
      <c r="F57" s="15">
        <v>0.0</v>
      </c>
      <c r="G57" s="31">
        <v>0.0</v>
      </c>
      <c r="H57" s="31">
        <v>0.0</v>
      </c>
      <c r="I57" s="19">
        <v>0.0</v>
      </c>
      <c r="J57" s="19">
        <v>0.0</v>
      </c>
      <c r="K57" s="20">
        <f>(D57*(100-F57)*VLOOKUP(C57,'Таблица (Плотность нефти)'!$B$3:$C$10,2,FALSE)/100)+(D57*F57/100)</f>
        <v>0</v>
      </c>
      <c r="L57" s="20">
        <f>(E57*(100-F57)*VLOOKUP(C57,'Таблица (Плотность нефти)'!$B$3:$C$10,2,FALSE)/100)+(E57*F57/100)</f>
        <v>0</v>
      </c>
      <c r="M57" s="15">
        <f t="shared" si="1"/>
        <v>0</v>
      </c>
      <c r="N57" s="15">
        <f t="shared" si="2"/>
        <v>0</v>
      </c>
      <c r="O57" s="18"/>
    </row>
    <row r="58" ht="12.75" customHeight="1">
      <c r="B58" s="12">
        <v>43684.0</v>
      </c>
      <c r="C58" s="25" t="s">
        <v>31</v>
      </c>
      <c r="D58" s="32">
        <v>0.0</v>
      </c>
      <c r="E58" s="25">
        <v>0.0</v>
      </c>
      <c r="F58" s="26">
        <v>0.0</v>
      </c>
      <c r="G58" s="33">
        <v>0.0</v>
      </c>
      <c r="H58" s="33">
        <v>0.0</v>
      </c>
      <c r="I58" s="25">
        <v>0.0</v>
      </c>
      <c r="J58" s="25">
        <v>0.0</v>
      </c>
      <c r="K58" s="32">
        <f>(D58*(100-F58)*VLOOKUP(C58,'Таблица (Плотность нефти)'!$B$3:$C$10,2,FALSE)/100)+(D58*F58/100)</f>
        <v>0</v>
      </c>
      <c r="L58" s="32">
        <f>(E58*(100-F58)*VLOOKUP(C58,'Таблица (Плотность нефти)'!$B$3:$C$10,2,FALSE)/100)+(E58*F58/100)</f>
        <v>0</v>
      </c>
      <c r="M58" s="26">
        <f t="shared" si="1"/>
        <v>0</v>
      </c>
      <c r="N58" s="26">
        <f t="shared" si="2"/>
        <v>0</v>
      </c>
      <c r="O58" s="18"/>
    </row>
    <row r="59" ht="12.75" customHeight="1">
      <c r="B59" s="12">
        <v>43685.0</v>
      </c>
      <c r="C59" s="4" t="s">
        <v>32</v>
      </c>
      <c r="D59" s="6">
        <v>70.0</v>
      </c>
      <c r="E59" s="6">
        <v>74.0</v>
      </c>
      <c r="F59" s="9">
        <v>41.67</v>
      </c>
      <c r="G59" s="10">
        <v>15.235773929434293</v>
      </c>
      <c r="H59" s="10">
        <v>15.08341619013995</v>
      </c>
      <c r="I59" s="4">
        <v>0.0</v>
      </c>
      <c r="J59" s="4">
        <v>0.0</v>
      </c>
      <c r="K59" s="6">
        <f>(D59*(100-F59)*VLOOKUP(C59,'Таблица (Плотность нефти)'!$B$3:$C$10,2,FALSE)/100)+(D59*F59/100)</f>
        <v>60.159729</v>
      </c>
      <c r="L59" s="6">
        <f>(E59*(100-F59)*VLOOKUP(C59,'Таблица (Плотность нефти)'!$B$3:$C$10,2,FALSE)/100)+(E59*F59/100)</f>
        <v>63.5974278</v>
      </c>
      <c r="M59" s="9">
        <f t="shared" si="1"/>
        <v>17.0886259</v>
      </c>
      <c r="N59" s="9">
        <f t="shared" si="2"/>
        <v>18.67347273</v>
      </c>
      <c r="O59" s="18"/>
    </row>
    <row r="60" ht="12.75" customHeight="1">
      <c r="B60" s="12">
        <v>43685.0</v>
      </c>
      <c r="C60" s="19" t="s">
        <v>35</v>
      </c>
      <c r="D60" s="20">
        <v>141.0</v>
      </c>
      <c r="E60" s="20">
        <v>130.0</v>
      </c>
      <c r="F60" s="15">
        <v>26.25</v>
      </c>
      <c r="G60" s="21">
        <v>88.04277369453919</v>
      </c>
      <c r="H60" s="21">
        <v>87.1623459575938</v>
      </c>
      <c r="I60" s="19">
        <v>0.0</v>
      </c>
      <c r="J60" s="19">
        <v>10.0</v>
      </c>
      <c r="K60" s="20">
        <f>(D60*(100-F60)*VLOOKUP(C60,'Таблица (Плотность нефти)'!$B$3:$C$10,2,FALSE)/100)+(D60*F60/100)</f>
        <v>120.61845</v>
      </c>
      <c r="L60" s="20">
        <f>(E60*(100-F60)*VLOOKUP(C60,'Таблица (Плотность нефти)'!$B$3:$C$10,2,FALSE)/100)+(E60*F60/100)</f>
        <v>111.2085</v>
      </c>
      <c r="M60" s="15">
        <f t="shared" si="1"/>
        <v>80.22250783</v>
      </c>
      <c r="N60" s="15">
        <f t="shared" si="2"/>
        <v>88.63282369</v>
      </c>
      <c r="O60" s="18"/>
    </row>
    <row r="61" ht="12.75" customHeight="1">
      <c r="B61" s="12">
        <v>43685.0</v>
      </c>
      <c r="C61" s="19" t="s">
        <v>39</v>
      </c>
      <c r="D61" s="20">
        <v>514.0</v>
      </c>
      <c r="E61" s="20">
        <v>500.0</v>
      </c>
      <c r="F61" s="15">
        <v>5.2299999999999995</v>
      </c>
      <c r="G61" s="21">
        <v>188.58935136309375</v>
      </c>
      <c r="H61" s="21">
        <v>184.8175643358319</v>
      </c>
      <c r="I61" s="19">
        <v>0.0</v>
      </c>
      <c r="J61" s="19">
        <v>0.0</v>
      </c>
      <c r="K61" s="20">
        <f>(D61*(100-F61)*VLOOKUP(C61,'Таблица (Плотность нефти)'!$B$3:$C$10,2,FALSE)/100)+(D61*F61/100)</f>
        <v>418.5249112</v>
      </c>
      <c r="L61" s="20">
        <f>(E61*(100-F61)*VLOOKUP(C61,'Таблица (Плотность нефти)'!$B$3:$C$10,2,FALSE)/100)+(E61*F61/100)</f>
        <v>407.1254</v>
      </c>
      <c r="M61" s="15">
        <f t="shared" si="1"/>
        <v>174.0142476</v>
      </c>
      <c r="N61" s="15">
        <f t="shared" si="2"/>
        <v>177.1898402</v>
      </c>
      <c r="O61" s="18"/>
    </row>
    <row r="62" ht="12.75" customHeight="1">
      <c r="B62" s="12">
        <v>43685.0</v>
      </c>
      <c r="C62" s="19" t="s">
        <v>41</v>
      </c>
      <c r="D62" s="20">
        <v>69.0</v>
      </c>
      <c r="E62" s="19">
        <v>49.0</v>
      </c>
      <c r="F62" s="27">
        <v>90.4</v>
      </c>
      <c r="G62" s="21">
        <v>112.66685838323356</v>
      </c>
      <c r="H62" s="21">
        <v>110.41352121556889</v>
      </c>
      <c r="I62" s="19">
        <v>0.0</v>
      </c>
      <c r="J62" s="19">
        <v>20.0</v>
      </c>
      <c r="K62" s="20">
        <f>(D62*(100-F62)*VLOOKUP(C62,'Таблица (Плотность нефти)'!$B$3:$C$10,2,FALSE)/100)+(D62*F62/100)</f>
        <v>67.90704</v>
      </c>
      <c r="L62" s="20">
        <f>(E62*(100-F62)*VLOOKUP(C62,'Таблица (Плотность нефти)'!$B$3:$C$10,2,FALSE)/100)+(E62*F62/100)</f>
        <v>48.22384</v>
      </c>
      <c r="M62" s="15">
        <f t="shared" si="1"/>
        <v>108.523934</v>
      </c>
      <c r="N62" s="15">
        <f t="shared" si="2"/>
        <v>112.9836584</v>
      </c>
      <c r="O62" s="18"/>
    </row>
    <row r="63" ht="12.75" customHeight="1">
      <c r="B63" s="12">
        <v>43685.0</v>
      </c>
      <c r="C63" s="19" t="s">
        <v>37</v>
      </c>
      <c r="D63" s="20">
        <v>39.0</v>
      </c>
      <c r="E63" s="19">
        <v>39.0</v>
      </c>
      <c r="F63" s="15">
        <v>0.0</v>
      </c>
      <c r="G63" s="21">
        <v>0.0</v>
      </c>
      <c r="H63" s="21">
        <v>0.0</v>
      </c>
      <c r="I63" s="19">
        <v>0.0</v>
      </c>
      <c r="J63" s="19">
        <v>0.0</v>
      </c>
      <c r="K63" s="20">
        <f>(D63*(100-F63)*VLOOKUP(C63,'Таблица (Плотность нефти)'!$B$3:$C$10,2,FALSE)/100)+(D63*F63/100)</f>
        <v>32.1633</v>
      </c>
      <c r="L63" s="20">
        <f>(E63*(100-F63)*VLOOKUP(C63,'Таблица (Плотность нефти)'!$B$3:$C$10,2,FALSE)/100)+(E63*F63/100)</f>
        <v>32.1633</v>
      </c>
      <c r="M63" s="15">
        <f t="shared" si="1"/>
        <v>0</v>
      </c>
      <c r="N63" s="15">
        <f t="shared" si="2"/>
        <v>0</v>
      </c>
      <c r="O63" s="18"/>
    </row>
    <row r="64" ht="12.75" customHeight="1">
      <c r="B64" s="12">
        <v>43685.0</v>
      </c>
      <c r="C64" s="19" t="s">
        <v>38</v>
      </c>
      <c r="D64" s="20">
        <v>0.0</v>
      </c>
      <c r="E64" s="19">
        <v>0.0</v>
      </c>
      <c r="F64" s="15">
        <v>0.0</v>
      </c>
      <c r="G64" s="31">
        <v>0.0</v>
      </c>
      <c r="H64" s="31">
        <v>0.0</v>
      </c>
      <c r="I64" s="19">
        <v>0.0</v>
      </c>
      <c r="J64" s="19">
        <v>0.0</v>
      </c>
      <c r="K64" s="20">
        <f>(D64*(100-F64)*VLOOKUP(C64,'Таблица (Плотность нефти)'!$B$3:$C$10,2,FALSE)/100)+(D64*F64/100)</f>
        <v>0</v>
      </c>
      <c r="L64" s="20">
        <f>(E64*(100-F64)*VLOOKUP(C64,'Таблица (Плотность нефти)'!$B$3:$C$10,2,FALSE)/100)+(E64*F64/100)</f>
        <v>0</v>
      </c>
      <c r="M64" s="15">
        <f t="shared" si="1"/>
        <v>0</v>
      </c>
      <c r="N64" s="15">
        <f t="shared" si="2"/>
        <v>0</v>
      </c>
      <c r="O64" s="18"/>
    </row>
    <row r="65" ht="12.75" customHeight="1">
      <c r="B65" s="12">
        <v>43685.0</v>
      </c>
      <c r="C65" s="19" t="s">
        <v>34</v>
      </c>
      <c r="D65" s="20">
        <v>0.0</v>
      </c>
      <c r="E65" s="19">
        <v>0.0</v>
      </c>
      <c r="F65" s="15">
        <v>0.0</v>
      </c>
      <c r="G65" s="31">
        <v>0.0</v>
      </c>
      <c r="H65" s="31">
        <v>0.0</v>
      </c>
      <c r="I65" s="19">
        <v>0.0</v>
      </c>
      <c r="J65" s="19">
        <v>0.0</v>
      </c>
      <c r="K65" s="20">
        <f>(D65*(100-F65)*VLOOKUP(C65,'Таблица (Плотность нефти)'!$B$3:$C$10,2,FALSE)/100)+(D65*F65/100)</f>
        <v>0</v>
      </c>
      <c r="L65" s="20">
        <f>(E65*(100-F65)*VLOOKUP(C65,'Таблица (Плотность нефти)'!$B$3:$C$10,2,FALSE)/100)+(E65*F65/100)</f>
        <v>0</v>
      </c>
      <c r="M65" s="15">
        <f t="shared" si="1"/>
        <v>0</v>
      </c>
      <c r="N65" s="15">
        <f t="shared" si="2"/>
        <v>0</v>
      </c>
      <c r="O65" s="18"/>
    </row>
    <row r="66" ht="12.75" customHeight="1">
      <c r="B66" s="12">
        <v>43685.0</v>
      </c>
      <c r="C66" s="25" t="s">
        <v>31</v>
      </c>
      <c r="D66" s="32">
        <v>0.0</v>
      </c>
      <c r="E66" s="25">
        <v>0.0</v>
      </c>
      <c r="F66" s="26">
        <v>0.0</v>
      </c>
      <c r="G66" s="33">
        <v>0.0</v>
      </c>
      <c r="H66" s="33">
        <v>0.0</v>
      </c>
      <c r="I66" s="25">
        <v>0.0</v>
      </c>
      <c r="J66" s="25">
        <v>0.0</v>
      </c>
      <c r="K66" s="32">
        <f>(D66*(100-F66)*VLOOKUP(C66,'Таблица (Плотность нефти)'!$B$3:$C$10,2,FALSE)/100)+(D66*F66/100)</f>
        <v>0</v>
      </c>
      <c r="L66" s="32">
        <f>(E66*(100-F66)*VLOOKUP(C66,'Таблица (Плотность нефти)'!$B$3:$C$10,2,FALSE)/100)+(E66*F66/100)</f>
        <v>0</v>
      </c>
      <c r="M66" s="26">
        <f t="shared" si="1"/>
        <v>0</v>
      </c>
      <c r="N66" s="26">
        <f t="shared" si="2"/>
        <v>0</v>
      </c>
      <c r="O66" s="18"/>
    </row>
    <row r="67" ht="12.75" customHeight="1">
      <c r="B67" s="12">
        <v>43686.0</v>
      </c>
      <c r="C67" s="4" t="s">
        <v>32</v>
      </c>
      <c r="D67" s="6">
        <v>70.0</v>
      </c>
      <c r="E67" s="6">
        <v>74.0</v>
      </c>
      <c r="F67" s="9">
        <v>41.67</v>
      </c>
      <c r="G67" s="10">
        <v>15.235773929434293</v>
      </c>
      <c r="H67" s="10">
        <v>15.08341619013995</v>
      </c>
      <c r="I67" s="4">
        <v>0.0</v>
      </c>
      <c r="J67" s="4">
        <v>0.0</v>
      </c>
      <c r="K67" s="6">
        <f>(D67*(100-F67)*VLOOKUP(C67,'Таблица (Плотность нефти)'!$B$3:$C$10,2,FALSE)/100)+(D67*F67/100)</f>
        <v>60.159729</v>
      </c>
      <c r="L67" s="6">
        <f>(E67*(100-F67)*VLOOKUP(C67,'Таблица (Плотность нефти)'!$B$3:$C$10,2,FALSE)/100)+(E67*F67/100)</f>
        <v>63.5974278</v>
      </c>
      <c r="M67" s="9">
        <f t="shared" si="1"/>
        <v>17.0886259</v>
      </c>
      <c r="N67" s="9">
        <f t="shared" si="2"/>
        <v>18.67347273</v>
      </c>
      <c r="O67" s="18"/>
    </row>
    <row r="68" ht="12.75" customHeight="1">
      <c r="B68" s="12">
        <v>43686.0</v>
      </c>
      <c r="C68" s="19" t="s">
        <v>35</v>
      </c>
      <c r="D68" s="20">
        <v>141.0</v>
      </c>
      <c r="E68" s="20">
        <v>130.0</v>
      </c>
      <c r="F68" s="15">
        <v>26.25</v>
      </c>
      <c r="G68" s="21">
        <v>88.04277369453919</v>
      </c>
      <c r="H68" s="21">
        <v>86.28191822064841</v>
      </c>
      <c r="I68" s="19">
        <v>0.0</v>
      </c>
      <c r="J68" s="19">
        <v>10.0</v>
      </c>
      <c r="K68" s="20">
        <f>(D68*(100-F68)*VLOOKUP(C68,'Таблица (Плотность нефти)'!$B$3:$C$10,2,FALSE)/100)+(D68*F68/100)</f>
        <v>120.61845</v>
      </c>
      <c r="L68" s="20">
        <f>(E68*(100-F68)*VLOOKUP(C68,'Таблица (Плотность нефти)'!$B$3:$C$10,2,FALSE)/100)+(E68*F68/100)</f>
        <v>111.2085</v>
      </c>
      <c r="M68" s="15">
        <f t="shared" si="1"/>
        <v>79.3420801</v>
      </c>
      <c r="N68" s="15">
        <f t="shared" si="2"/>
        <v>88.63282369</v>
      </c>
      <c r="O68" s="18"/>
    </row>
    <row r="69" ht="12.75" customHeight="1">
      <c r="B69" s="12">
        <v>43686.0</v>
      </c>
      <c r="C69" s="19" t="s">
        <v>39</v>
      </c>
      <c r="D69" s="20">
        <v>514.0</v>
      </c>
      <c r="E69" s="20">
        <v>500.0</v>
      </c>
      <c r="F69" s="15">
        <v>5.2299999999999995</v>
      </c>
      <c r="G69" s="21">
        <v>188.58935136309375</v>
      </c>
      <c r="H69" s="21">
        <v>184.8175643358319</v>
      </c>
      <c r="I69" s="19">
        <v>0.0</v>
      </c>
      <c r="J69" s="19">
        <v>0.0</v>
      </c>
      <c r="K69" s="20">
        <f>(D69*(100-F69)*VLOOKUP(C69,'Таблица (Плотность нефти)'!$B$3:$C$10,2,FALSE)/100)+(D69*F69/100)</f>
        <v>418.5249112</v>
      </c>
      <c r="L69" s="20">
        <f>(E69*(100-F69)*VLOOKUP(C69,'Таблица (Плотность нефти)'!$B$3:$C$10,2,FALSE)/100)+(E69*F69/100)</f>
        <v>407.1254</v>
      </c>
      <c r="M69" s="15">
        <f t="shared" si="1"/>
        <v>174.0142476</v>
      </c>
      <c r="N69" s="15">
        <f t="shared" si="2"/>
        <v>177.1898402</v>
      </c>
      <c r="O69" s="18"/>
    </row>
    <row r="70" ht="12.75" customHeight="1">
      <c r="B70" s="12">
        <v>43686.0</v>
      </c>
      <c r="C70" s="19" t="s">
        <v>41</v>
      </c>
      <c r="D70" s="20">
        <v>69.0</v>
      </c>
      <c r="E70" s="19">
        <v>49.0</v>
      </c>
      <c r="F70" s="27">
        <v>90.4</v>
      </c>
      <c r="G70" s="21">
        <v>112.66685838323356</v>
      </c>
      <c r="H70" s="21">
        <v>111.54018979940122</v>
      </c>
      <c r="I70" s="19">
        <v>0.0</v>
      </c>
      <c r="J70" s="19">
        <v>20.0</v>
      </c>
      <c r="K70" s="20">
        <f>(D70*(100-F70)*VLOOKUP(C70,'Таблица (Плотность нефти)'!$B$3:$C$10,2,FALSE)/100)+(D70*F70/100)</f>
        <v>67.90704</v>
      </c>
      <c r="L70" s="20">
        <f>(E70*(100-F70)*VLOOKUP(C70,'Таблица (Плотность нефти)'!$B$3:$C$10,2,FALSE)/100)+(E70*F70/100)</f>
        <v>48.22384</v>
      </c>
      <c r="M70" s="15">
        <f t="shared" si="1"/>
        <v>109.6506026</v>
      </c>
      <c r="N70" s="15">
        <f t="shared" si="2"/>
        <v>112.9836584</v>
      </c>
      <c r="O70" s="18"/>
    </row>
    <row r="71" ht="12.75" customHeight="1">
      <c r="B71" s="12">
        <v>43686.0</v>
      </c>
      <c r="C71" s="19" t="s">
        <v>37</v>
      </c>
      <c r="D71" s="20">
        <v>39.0</v>
      </c>
      <c r="E71" s="19">
        <v>39.0</v>
      </c>
      <c r="F71" s="15">
        <v>0.0</v>
      </c>
      <c r="G71" s="21">
        <v>0.0</v>
      </c>
      <c r="H71" s="21">
        <v>0.0</v>
      </c>
      <c r="I71" s="19">
        <v>0.0</v>
      </c>
      <c r="J71" s="19">
        <v>0.0</v>
      </c>
      <c r="K71" s="20">
        <f>(D71*(100-F71)*VLOOKUP(C71,'Таблица (Плотность нефти)'!$B$3:$C$10,2,FALSE)/100)+(D71*F71/100)</f>
        <v>32.1633</v>
      </c>
      <c r="L71" s="20">
        <f>(E71*(100-F71)*VLOOKUP(C71,'Таблица (Плотность нефти)'!$B$3:$C$10,2,FALSE)/100)+(E71*F71/100)</f>
        <v>32.1633</v>
      </c>
      <c r="M71" s="15">
        <f t="shared" si="1"/>
        <v>0</v>
      </c>
      <c r="N71" s="15">
        <f t="shared" si="2"/>
        <v>0</v>
      </c>
      <c r="O71" s="18"/>
    </row>
    <row r="72" ht="12.75" customHeight="1">
      <c r="B72" s="12">
        <v>43686.0</v>
      </c>
      <c r="C72" s="19" t="s">
        <v>38</v>
      </c>
      <c r="D72" s="20">
        <v>0.0</v>
      </c>
      <c r="E72" s="19">
        <v>0.0</v>
      </c>
      <c r="F72" s="15">
        <v>0.0</v>
      </c>
      <c r="G72" s="31">
        <v>0.0</v>
      </c>
      <c r="H72" s="31">
        <v>0.0</v>
      </c>
      <c r="I72" s="19">
        <v>0.0</v>
      </c>
      <c r="J72" s="19">
        <v>0.0</v>
      </c>
      <c r="K72" s="20">
        <f>(D72*(100-F72)*VLOOKUP(C72,'Таблица (Плотность нефти)'!$B$3:$C$10,2,FALSE)/100)+(D72*F72/100)</f>
        <v>0</v>
      </c>
      <c r="L72" s="20">
        <f>(E72*(100-F72)*VLOOKUP(C72,'Таблица (Плотность нефти)'!$B$3:$C$10,2,FALSE)/100)+(E72*F72/100)</f>
        <v>0</v>
      </c>
      <c r="M72" s="15">
        <f t="shared" si="1"/>
        <v>0</v>
      </c>
      <c r="N72" s="15">
        <f t="shared" si="2"/>
        <v>0</v>
      </c>
      <c r="O72" s="18"/>
    </row>
    <row r="73" ht="12.75" customHeight="1">
      <c r="B73" s="12">
        <v>43686.0</v>
      </c>
      <c r="C73" s="19" t="s">
        <v>34</v>
      </c>
      <c r="D73" s="20">
        <v>0.0</v>
      </c>
      <c r="E73" s="19">
        <v>0.0</v>
      </c>
      <c r="F73" s="15">
        <v>0.0</v>
      </c>
      <c r="G73" s="31">
        <v>0.0</v>
      </c>
      <c r="H73" s="31">
        <v>0.0</v>
      </c>
      <c r="I73" s="19">
        <v>0.0</v>
      </c>
      <c r="J73" s="19">
        <v>0.0</v>
      </c>
      <c r="K73" s="20">
        <f>(D73*(100-F73)*VLOOKUP(C73,'Таблица (Плотность нефти)'!$B$3:$C$10,2,FALSE)/100)+(D73*F73/100)</f>
        <v>0</v>
      </c>
      <c r="L73" s="20">
        <f>(E73*(100-F73)*VLOOKUP(C73,'Таблица (Плотность нефти)'!$B$3:$C$10,2,FALSE)/100)+(E73*F73/100)</f>
        <v>0</v>
      </c>
      <c r="M73" s="15">
        <f t="shared" si="1"/>
        <v>0</v>
      </c>
      <c r="N73" s="15">
        <f t="shared" si="2"/>
        <v>0</v>
      </c>
      <c r="O73" s="18"/>
    </row>
    <row r="74" ht="12.75" customHeight="1">
      <c r="B74" s="12">
        <v>43686.0</v>
      </c>
      <c r="C74" s="25" t="s">
        <v>31</v>
      </c>
      <c r="D74" s="32">
        <v>0.0</v>
      </c>
      <c r="E74" s="25">
        <v>0.0</v>
      </c>
      <c r="F74" s="26">
        <v>0.0</v>
      </c>
      <c r="G74" s="33">
        <v>0.0</v>
      </c>
      <c r="H74" s="33">
        <v>0.0</v>
      </c>
      <c r="I74" s="25">
        <v>0.0</v>
      </c>
      <c r="J74" s="25">
        <v>0.0</v>
      </c>
      <c r="K74" s="32">
        <f>(D74*(100-F74)*VLOOKUP(C74,'Таблица (Плотность нефти)'!$B$3:$C$10,2,FALSE)/100)+(D74*F74/100)</f>
        <v>0</v>
      </c>
      <c r="L74" s="32">
        <f>(E74*(100-F74)*VLOOKUP(C74,'Таблица (Плотность нефти)'!$B$3:$C$10,2,FALSE)/100)+(E74*F74/100)</f>
        <v>0</v>
      </c>
      <c r="M74" s="26">
        <f t="shared" si="1"/>
        <v>0</v>
      </c>
      <c r="N74" s="26">
        <f t="shared" si="2"/>
        <v>0</v>
      </c>
      <c r="O74" s="18"/>
    </row>
    <row r="75" ht="12.75" customHeight="1">
      <c r="B75" s="12">
        <v>43687.0</v>
      </c>
      <c r="C75" s="4" t="s">
        <v>32</v>
      </c>
      <c r="D75" s="6">
        <v>70.0</v>
      </c>
      <c r="E75" s="6">
        <v>74.0</v>
      </c>
      <c r="F75" s="9">
        <v>41.67</v>
      </c>
      <c r="G75" s="10">
        <v>15.235773929434293</v>
      </c>
      <c r="H75" s="10">
        <v>14.931058450845606</v>
      </c>
      <c r="I75" s="4">
        <v>0.0</v>
      </c>
      <c r="J75" s="4">
        <v>0.0</v>
      </c>
      <c r="K75" s="6">
        <f>(D75*(100-F75)*VLOOKUP(C75,'Таблица (Плотность нефти)'!$B$3:$C$10,2,FALSE)/100)+(D75*F75/100)</f>
        <v>60.159729</v>
      </c>
      <c r="L75" s="6">
        <f>(E75*(100-F75)*VLOOKUP(C75,'Таблица (Плотность нефти)'!$B$3:$C$10,2,FALSE)/100)+(E75*F75/100)</f>
        <v>63.5974278</v>
      </c>
      <c r="M75" s="9">
        <f t="shared" si="1"/>
        <v>16.93626816</v>
      </c>
      <c r="N75" s="9">
        <f t="shared" si="2"/>
        <v>18.67347273</v>
      </c>
      <c r="O75" s="18"/>
    </row>
    <row r="76" ht="12.75" customHeight="1">
      <c r="B76" s="12">
        <v>43687.0</v>
      </c>
      <c r="C76" s="19" t="s">
        <v>35</v>
      </c>
      <c r="D76" s="20">
        <v>141.0</v>
      </c>
      <c r="E76" s="20">
        <v>130.0</v>
      </c>
      <c r="F76" s="15">
        <v>26.25</v>
      </c>
      <c r="G76" s="21">
        <v>88.04277369453919</v>
      </c>
      <c r="H76" s="21">
        <v>86.28191822064841</v>
      </c>
      <c r="I76" s="19">
        <v>0.0</v>
      </c>
      <c r="J76" s="19">
        <v>10.0</v>
      </c>
      <c r="K76" s="20">
        <f>(D76*(100-F76)*VLOOKUP(C76,'Таблица (Плотность нефти)'!$B$3:$C$10,2,FALSE)/100)+(D76*F76/100)</f>
        <v>120.61845</v>
      </c>
      <c r="L76" s="20">
        <f>(E76*(100-F76)*VLOOKUP(C76,'Таблица (Плотность нефти)'!$B$3:$C$10,2,FALSE)/100)+(E76*F76/100)</f>
        <v>111.2085</v>
      </c>
      <c r="M76" s="15">
        <f t="shared" si="1"/>
        <v>79.3420801</v>
      </c>
      <c r="N76" s="15">
        <f t="shared" si="2"/>
        <v>88.63282369</v>
      </c>
      <c r="O76" s="18"/>
    </row>
    <row r="77" ht="12.75" customHeight="1">
      <c r="B77" s="12">
        <v>43687.0</v>
      </c>
      <c r="C77" s="19" t="s">
        <v>39</v>
      </c>
      <c r="D77" s="20">
        <v>514.0</v>
      </c>
      <c r="E77" s="20">
        <v>500.0</v>
      </c>
      <c r="F77" s="15">
        <v>5.2299999999999995</v>
      </c>
      <c r="G77" s="21">
        <v>188.58935136309375</v>
      </c>
      <c r="H77" s="21">
        <v>186.7034578494628</v>
      </c>
      <c r="I77" s="19">
        <v>0.0</v>
      </c>
      <c r="J77" s="19">
        <v>0.0</v>
      </c>
      <c r="K77" s="20">
        <f>(D77*(100-F77)*VLOOKUP(C77,'Таблица (Плотность нефти)'!$B$3:$C$10,2,FALSE)/100)+(D77*F77/100)</f>
        <v>418.5249112</v>
      </c>
      <c r="L77" s="20">
        <f>(E77*(100-F77)*VLOOKUP(C77,'Таблица (Плотность нефти)'!$B$3:$C$10,2,FALSE)/100)+(E77*F77/100)</f>
        <v>407.1254</v>
      </c>
      <c r="M77" s="15">
        <f t="shared" si="1"/>
        <v>175.9001411</v>
      </c>
      <c r="N77" s="15">
        <f t="shared" si="2"/>
        <v>177.1898402</v>
      </c>
      <c r="O77" s="18"/>
    </row>
    <row r="78" ht="12.75" customHeight="1">
      <c r="B78" s="12">
        <v>43687.0</v>
      </c>
      <c r="C78" s="19" t="s">
        <v>41</v>
      </c>
      <c r="D78" s="20">
        <v>69.0</v>
      </c>
      <c r="E78" s="19">
        <v>49.0</v>
      </c>
      <c r="F78" s="27">
        <v>90.4</v>
      </c>
      <c r="G78" s="21">
        <v>112.66685838323356</v>
      </c>
      <c r="H78" s="21">
        <v>111.54018979940122</v>
      </c>
      <c r="I78" s="19">
        <v>0.0</v>
      </c>
      <c r="J78" s="19">
        <v>20.0</v>
      </c>
      <c r="K78" s="20">
        <f>(D78*(100-F78)*VLOOKUP(C78,'Таблица (Плотность нефти)'!$B$3:$C$10,2,FALSE)/100)+(D78*F78/100)</f>
        <v>67.90704</v>
      </c>
      <c r="L78" s="20">
        <f>(E78*(100-F78)*VLOOKUP(C78,'Таблица (Плотность нефти)'!$B$3:$C$10,2,FALSE)/100)+(E78*F78/100)</f>
        <v>48.22384</v>
      </c>
      <c r="M78" s="15">
        <f t="shared" si="1"/>
        <v>109.6506026</v>
      </c>
      <c r="N78" s="15">
        <f t="shared" si="2"/>
        <v>112.9836584</v>
      </c>
      <c r="O78" s="18"/>
    </row>
    <row r="79" ht="12.75" customHeight="1">
      <c r="B79" s="12">
        <v>43687.0</v>
      </c>
      <c r="C79" s="19" t="s">
        <v>37</v>
      </c>
      <c r="D79" s="20">
        <v>39.0</v>
      </c>
      <c r="E79" s="19">
        <v>39.0</v>
      </c>
      <c r="F79" s="15">
        <v>0.0</v>
      </c>
      <c r="G79" s="21">
        <v>0.0</v>
      </c>
      <c r="H79" s="21">
        <v>0.0</v>
      </c>
      <c r="I79" s="19">
        <v>0.0</v>
      </c>
      <c r="J79" s="19">
        <v>0.0</v>
      </c>
      <c r="K79" s="20">
        <f>(D79*(100-F79)*VLOOKUP(C79,'Таблица (Плотность нефти)'!$B$3:$C$10,2,FALSE)/100)+(D79*F79/100)</f>
        <v>32.1633</v>
      </c>
      <c r="L79" s="20">
        <f>(E79*(100-F79)*VLOOKUP(C79,'Таблица (Плотность нефти)'!$B$3:$C$10,2,FALSE)/100)+(E79*F79/100)</f>
        <v>32.1633</v>
      </c>
      <c r="M79" s="15">
        <f t="shared" si="1"/>
        <v>0</v>
      </c>
      <c r="N79" s="15">
        <f t="shared" si="2"/>
        <v>0</v>
      </c>
      <c r="O79" s="18"/>
    </row>
    <row r="80" ht="12.75" customHeight="1">
      <c r="B80" s="12">
        <v>43687.0</v>
      </c>
      <c r="C80" s="19" t="s">
        <v>38</v>
      </c>
      <c r="D80" s="20">
        <v>0.0</v>
      </c>
      <c r="E80" s="19">
        <v>0.0</v>
      </c>
      <c r="F80" s="15">
        <v>0.0</v>
      </c>
      <c r="G80" s="31">
        <v>0.0</v>
      </c>
      <c r="H80" s="31">
        <v>0.0</v>
      </c>
      <c r="I80" s="19">
        <v>0.0</v>
      </c>
      <c r="J80" s="19">
        <v>0.0</v>
      </c>
      <c r="K80" s="20">
        <f>(D80*(100-F80)*VLOOKUP(C80,'Таблица (Плотность нефти)'!$B$3:$C$10,2,FALSE)/100)+(D80*F80/100)</f>
        <v>0</v>
      </c>
      <c r="L80" s="20">
        <f>(E80*(100-F80)*VLOOKUP(C80,'Таблица (Плотность нефти)'!$B$3:$C$10,2,FALSE)/100)+(E80*F80/100)</f>
        <v>0</v>
      </c>
      <c r="M80" s="15">
        <f t="shared" si="1"/>
        <v>0</v>
      </c>
      <c r="N80" s="15">
        <f t="shared" si="2"/>
        <v>0</v>
      </c>
      <c r="O80" s="18"/>
    </row>
    <row r="81" ht="12.75" customHeight="1">
      <c r="B81" s="12">
        <v>43687.0</v>
      </c>
      <c r="C81" s="19" t="s">
        <v>34</v>
      </c>
      <c r="D81" s="20">
        <v>0.0</v>
      </c>
      <c r="E81" s="19">
        <v>0.0</v>
      </c>
      <c r="F81" s="15">
        <v>0.0</v>
      </c>
      <c r="G81" s="31">
        <v>0.0</v>
      </c>
      <c r="H81" s="31">
        <v>0.0</v>
      </c>
      <c r="I81" s="19">
        <v>0.0</v>
      </c>
      <c r="J81" s="19">
        <v>0.0</v>
      </c>
      <c r="K81" s="20">
        <f>(D81*(100-F81)*VLOOKUP(C81,'Таблица (Плотность нефти)'!$B$3:$C$10,2,FALSE)/100)+(D81*F81/100)</f>
        <v>0</v>
      </c>
      <c r="L81" s="20">
        <f>(E81*(100-F81)*VLOOKUP(C81,'Таблица (Плотность нефти)'!$B$3:$C$10,2,FALSE)/100)+(E81*F81/100)</f>
        <v>0</v>
      </c>
      <c r="M81" s="15">
        <f t="shared" si="1"/>
        <v>0</v>
      </c>
      <c r="N81" s="15">
        <f t="shared" si="2"/>
        <v>0</v>
      </c>
      <c r="O81" s="18"/>
    </row>
    <row r="82" ht="12.75" customHeight="1">
      <c r="B82" s="12">
        <v>43687.0</v>
      </c>
      <c r="C82" s="25" t="s">
        <v>31</v>
      </c>
      <c r="D82" s="32">
        <v>0.0</v>
      </c>
      <c r="E82" s="25">
        <v>0.0</v>
      </c>
      <c r="F82" s="26">
        <v>0.0</v>
      </c>
      <c r="G82" s="33">
        <v>0.0</v>
      </c>
      <c r="H82" s="33">
        <v>0.0</v>
      </c>
      <c r="I82" s="25">
        <v>0.0</v>
      </c>
      <c r="J82" s="25">
        <v>0.0</v>
      </c>
      <c r="K82" s="32">
        <f>(D82*(100-F82)*VLOOKUP(C82,'Таблица (Плотность нефти)'!$B$3:$C$10,2,FALSE)/100)+(D82*F82/100)</f>
        <v>0</v>
      </c>
      <c r="L82" s="32">
        <f>(E82*(100-F82)*VLOOKUP(C82,'Таблица (Плотность нефти)'!$B$3:$C$10,2,FALSE)/100)+(E82*F82/100)</f>
        <v>0</v>
      </c>
      <c r="M82" s="26">
        <f t="shared" si="1"/>
        <v>0</v>
      </c>
      <c r="N82" s="26">
        <f t="shared" si="2"/>
        <v>0</v>
      </c>
      <c r="O82" s="18"/>
    </row>
    <row r="83" ht="12.75" customHeight="1">
      <c r="B83" s="12">
        <v>43688.0</v>
      </c>
      <c r="C83" s="4" t="s">
        <v>32</v>
      </c>
      <c r="D83" s="6">
        <v>70.0</v>
      </c>
      <c r="E83" s="6">
        <v>74.0</v>
      </c>
      <c r="F83" s="9">
        <v>41.67</v>
      </c>
      <c r="G83" s="10">
        <v>15.235773929434293</v>
      </c>
      <c r="H83" s="10">
        <v>14.931058450845606</v>
      </c>
      <c r="I83" s="4">
        <v>0.0</v>
      </c>
      <c r="J83" s="4">
        <v>0.0</v>
      </c>
      <c r="K83" s="6">
        <f>(D83*(100-F83)*VLOOKUP(C83,'Таблица (Плотность нефти)'!$B$3:$C$10,2,FALSE)/100)+(D83*F83/100)</f>
        <v>60.159729</v>
      </c>
      <c r="L83" s="6">
        <f>(E83*(100-F83)*VLOOKUP(C83,'Таблица (Плотность нефти)'!$B$3:$C$10,2,FALSE)/100)+(E83*F83/100)</f>
        <v>63.5974278</v>
      </c>
      <c r="M83" s="9">
        <f t="shared" si="1"/>
        <v>16.93626816</v>
      </c>
      <c r="N83" s="9">
        <f t="shared" si="2"/>
        <v>18.67347273</v>
      </c>
      <c r="O83" s="18"/>
    </row>
    <row r="84" ht="12.75" customHeight="1">
      <c r="B84" s="12">
        <v>43688.0</v>
      </c>
      <c r="C84" s="19" t="s">
        <v>35</v>
      </c>
      <c r="D84" s="20">
        <v>141.0</v>
      </c>
      <c r="E84" s="20">
        <v>130.0</v>
      </c>
      <c r="F84" s="15">
        <v>26.25</v>
      </c>
      <c r="G84" s="21">
        <v>88.04277369453919</v>
      </c>
      <c r="H84" s="21">
        <v>87.1623459575938</v>
      </c>
      <c r="I84" s="19">
        <v>0.0</v>
      </c>
      <c r="J84" s="19">
        <v>10.0</v>
      </c>
      <c r="K84" s="20">
        <f>(D84*(100-F84)*VLOOKUP(C84,'Таблица (Плотность нефти)'!$B$3:$C$10,2,FALSE)/100)+(D84*F84/100)</f>
        <v>120.61845</v>
      </c>
      <c r="L84" s="20">
        <f>(E84*(100-F84)*VLOOKUP(C84,'Таблица (Плотность нефти)'!$B$3:$C$10,2,FALSE)/100)+(E84*F84/100)</f>
        <v>111.2085</v>
      </c>
      <c r="M84" s="15">
        <f t="shared" si="1"/>
        <v>80.22250783</v>
      </c>
      <c r="N84" s="15">
        <f t="shared" si="2"/>
        <v>88.63282369</v>
      </c>
      <c r="O84" s="18"/>
    </row>
    <row r="85" ht="12.75" customHeight="1">
      <c r="B85" s="12">
        <v>43688.0</v>
      </c>
      <c r="C85" s="19" t="s">
        <v>39</v>
      </c>
      <c r="D85" s="20">
        <v>514.0</v>
      </c>
      <c r="E85" s="20">
        <v>500.0</v>
      </c>
      <c r="F85" s="15">
        <v>5.2299999999999995</v>
      </c>
      <c r="G85" s="21">
        <v>188.58935136309375</v>
      </c>
      <c r="H85" s="21">
        <v>186.7034578494628</v>
      </c>
      <c r="I85" s="19">
        <v>0.0</v>
      </c>
      <c r="J85" s="19">
        <v>0.0</v>
      </c>
      <c r="K85" s="20">
        <f>(D85*(100-F85)*VLOOKUP(C85,'Таблица (Плотность нефти)'!$B$3:$C$10,2,FALSE)/100)+(D85*F85/100)</f>
        <v>418.5249112</v>
      </c>
      <c r="L85" s="20">
        <f>(E85*(100-F85)*VLOOKUP(C85,'Таблица (Плотность нефти)'!$B$3:$C$10,2,FALSE)/100)+(E85*F85/100)</f>
        <v>407.1254</v>
      </c>
      <c r="M85" s="15">
        <f t="shared" si="1"/>
        <v>175.9001411</v>
      </c>
      <c r="N85" s="15">
        <f t="shared" si="2"/>
        <v>177.1898402</v>
      </c>
      <c r="O85" s="18"/>
    </row>
    <row r="86" ht="12.75" customHeight="1">
      <c r="B86" s="12">
        <v>43688.0</v>
      </c>
      <c r="C86" s="19" t="s">
        <v>41</v>
      </c>
      <c r="D86" s="20">
        <v>69.0</v>
      </c>
      <c r="E86" s="19">
        <v>49.0</v>
      </c>
      <c r="F86" s="27">
        <v>90.4</v>
      </c>
      <c r="G86" s="21">
        <v>112.66685838323356</v>
      </c>
      <c r="H86" s="21">
        <v>111.54018979940122</v>
      </c>
      <c r="I86" s="19">
        <v>0.0</v>
      </c>
      <c r="J86" s="19">
        <v>20.0</v>
      </c>
      <c r="K86" s="20">
        <f>(D86*(100-F86)*VLOOKUP(C86,'Таблица (Плотность нефти)'!$B$3:$C$10,2,FALSE)/100)+(D86*F86/100)</f>
        <v>67.90704</v>
      </c>
      <c r="L86" s="20">
        <f>(E86*(100-F86)*VLOOKUP(C86,'Таблица (Плотность нефти)'!$B$3:$C$10,2,FALSE)/100)+(E86*F86/100)</f>
        <v>48.22384</v>
      </c>
      <c r="M86" s="15">
        <f t="shared" si="1"/>
        <v>109.6506026</v>
      </c>
      <c r="N86" s="15">
        <f t="shared" si="2"/>
        <v>112.9836584</v>
      </c>
      <c r="O86" s="18"/>
    </row>
    <row r="87" ht="12.75" customHeight="1">
      <c r="B87" s="12">
        <v>43688.0</v>
      </c>
      <c r="C87" s="19" t="s">
        <v>37</v>
      </c>
      <c r="D87" s="20">
        <v>39.0</v>
      </c>
      <c r="E87" s="19">
        <v>39.0</v>
      </c>
      <c r="F87" s="15">
        <v>0.0</v>
      </c>
      <c r="G87" s="21">
        <v>0.0</v>
      </c>
      <c r="H87" s="21">
        <v>0.0</v>
      </c>
      <c r="I87" s="19">
        <v>0.0</v>
      </c>
      <c r="J87" s="19">
        <v>0.0</v>
      </c>
      <c r="K87" s="20">
        <f>(D87*(100-F87)*VLOOKUP(C87,'Таблица (Плотность нефти)'!$B$3:$C$10,2,FALSE)/100)+(D87*F87/100)</f>
        <v>32.1633</v>
      </c>
      <c r="L87" s="20">
        <f>(E87*(100-F87)*VLOOKUP(C87,'Таблица (Плотность нефти)'!$B$3:$C$10,2,FALSE)/100)+(E87*F87/100)</f>
        <v>32.1633</v>
      </c>
      <c r="M87" s="15">
        <f t="shared" si="1"/>
        <v>0</v>
      </c>
      <c r="N87" s="15">
        <f t="shared" si="2"/>
        <v>0</v>
      </c>
      <c r="O87" s="18"/>
    </row>
    <row r="88" ht="12.75" customHeight="1">
      <c r="B88" s="12">
        <v>43688.0</v>
      </c>
      <c r="C88" s="19" t="s">
        <v>38</v>
      </c>
      <c r="D88" s="20">
        <v>0.0</v>
      </c>
      <c r="E88" s="19">
        <v>0.0</v>
      </c>
      <c r="F88" s="15">
        <v>0.0</v>
      </c>
      <c r="G88" s="31">
        <v>0.0</v>
      </c>
      <c r="H88" s="31">
        <v>0.0</v>
      </c>
      <c r="I88" s="19">
        <v>0.0</v>
      </c>
      <c r="J88" s="19">
        <v>0.0</v>
      </c>
      <c r="K88" s="20">
        <f>(D88*(100-F88)*VLOOKUP(C88,'Таблица (Плотность нефти)'!$B$3:$C$10,2,FALSE)/100)+(D88*F88/100)</f>
        <v>0</v>
      </c>
      <c r="L88" s="20">
        <f>(E88*(100-F88)*VLOOKUP(C88,'Таблица (Плотность нефти)'!$B$3:$C$10,2,FALSE)/100)+(E88*F88/100)</f>
        <v>0</v>
      </c>
      <c r="M88" s="15">
        <f t="shared" si="1"/>
        <v>0</v>
      </c>
      <c r="N88" s="15">
        <f t="shared" si="2"/>
        <v>0</v>
      </c>
      <c r="O88" s="18"/>
    </row>
    <row r="89" ht="12.75" customHeight="1">
      <c r="B89" s="12">
        <v>43688.0</v>
      </c>
      <c r="C89" s="19" t="s">
        <v>34</v>
      </c>
      <c r="D89" s="20">
        <v>0.0</v>
      </c>
      <c r="E89" s="19">
        <v>0.0</v>
      </c>
      <c r="F89" s="15">
        <v>0.0</v>
      </c>
      <c r="G89" s="31">
        <v>0.0</v>
      </c>
      <c r="H89" s="31">
        <v>0.0</v>
      </c>
      <c r="I89" s="19">
        <v>0.0</v>
      </c>
      <c r="J89" s="19">
        <v>0.0</v>
      </c>
      <c r="K89" s="20">
        <f>(D89*(100-F89)*VLOOKUP(C89,'Таблица (Плотность нефти)'!$B$3:$C$10,2,FALSE)/100)+(D89*F89/100)</f>
        <v>0</v>
      </c>
      <c r="L89" s="20">
        <f>(E89*(100-F89)*VLOOKUP(C89,'Таблица (Плотность нефти)'!$B$3:$C$10,2,FALSE)/100)+(E89*F89/100)</f>
        <v>0</v>
      </c>
      <c r="M89" s="15">
        <f t="shared" si="1"/>
        <v>0</v>
      </c>
      <c r="N89" s="15">
        <f t="shared" si="2"/>
        <v>0</v>
      </c>
      <c r="O89" s="18"/>
    </row>
    <row r="90" ht="12.75" customHeight="1">
      <c r="B90" s="12">
        <v>43688.0</v>
      </c>
      <c r="C90" s="25" t="s">
        <v>31</v>
      </c>
      <c r="D90" s="32">
        <v>0.0</v>
      </c>
      <c r="E90" s="25">
        <v>0.0</v>
      </c>
      <c r="F90" s="26">
        <v>0.0</v>
      </c>
      <c r="G90" s="33">
        <v>0.0</v>
      </c>
      <c r="H90" s="33">
        <v>0.0</v>
      </c>
      <c r="I90" s="25">
        <v>0.0</v>
      </c>
      <c r="J90" s="25">
        <v>0.0</v>
      </c>
      <c r="K90" s="32">
        <f>(D90*(100-F90)*VLOOKUP(C90,'Таблица (Плотность нефти)'!$B$3:$C$10,2,FALSE)/100)+(D90*F90/100)</f>
        <v>0</v>
      </c>
      <c r="L90" s="32">
        <f>(E90*(100-F90)*VLOOKUP(C90,'Таблица (Плотность нефти)'!$B$3:$C$10,2,FALSE)/100)+(E90*F90/100)</f>
        <v>0</v>
      </c>
      <c r="M90" s="26">
        <f t="shared" si="1"/>
        <v>0</v>
      </c>
      <c r="N90" s="26">
        <f t="shared" si="2"/>
        <v>0</v>
      </c>
      <c r="O90" s="18"/>
    </row>
    <row r="91" ht="12.75" customHeight="1">
      <c r="B91" s="12">
        <v>43689.0</v>
      </c>
      <c r="C91" s="4" t="s">
        <v>32</v>
      </c>
      <c r="D91" s="6">
        <v>70.0</v>
      </c>
      <c r="E91" s="6">
        <v>74.0</v>
      </c>
      <c r="F91" s="9">
        <v>41.67</v>
      </c>
      <c r="G91" s="10">
        <v>15.235773929434293</v>
      </c>
      <c r="H91" s="10">
        <v>14.931058450845606</v>
      </c>
      <c r="I91" s="4">
        <v>0.0</v>
      </c>
      <c r="J91" s="4">
        <v>0.0</v>
      </c>
      <c r="K91" s="6">
        <f>(D91*(100-F91)*VLOOKUP(C91,'Таблица (Плотность нефти)'!$B$3:$C$10,2,FALSE)/100)+(D91*F91/100)</f>
        <v>60.159729</v>
      </c>
      <c r="L91" s="6">
        <f>(E91*(100-F91)*VLOOKUP(C91,'Таблица (Плотность нефти)'!$B$3:$C$10,2,FALSE)/100)+(E91*F91/100)</f>
        <v>63.5974278</v>
      </c>
      <c r="M91" s="9">
        <f t="shared" si="1"/>
        <v>16.93626816</v>
      </c>
      <c r="N91" s="9">
        <f t="shared" si="2"/>
        <v>18.67347273</v>
      </c>
      <c r="O91" s="18"/>
    </row>
    <row r="92" ht="12.75" customHeight="1">
      <c r="B92" s="12">
        <v>43689.0</v>
      </c>
      <c r="C92" s="19" t="s">
        <v>35</v>
      </c>
      <c r="D92" s="20">
        <v>141.0</v>
      </c>
      <c r="E92" s="20">
        <v>130.0</v>
      </c>
      <c r="F92" s="15">
        <v>26.25</v>
      </c>
      <c r="G92" s="21">
        <v>88.04277369453919</v>
      </c>
      <c r="H92" s="21">
        <v>87.1623459575938</v>
      </c>
      <c r="I92" s="19">
        <v>0.0</v>
      </c>
      <c r="J92" s="19">
        <v>10.0</v>
      </c>
      <c r="K92" s="20">
        <f>(D92*(100-F92)*VLOOKUP(C92,'Таблица (Плотность нефти)'!$B$3:$C$10,2,FALSE)/100)+(D92*F92/100)</f>
        <v>120.61845</v>
      </c>
      <c r="L92" s="20">
        <f>(E92*(100-F92)*VLOOKUP(C92,'Таблица (Плотность нефти)'!$B$3:$C$10,2,FALSE)/100)+(E92*F92/100)</f>
        <v>111.2085</v>
      </c>
      <c r="M92" s="15">
        <f t="shared" si="1"/>
        <v>80.22250783</v>
      </c>
      <c r="N92" s="15">
        <f t="shared" si="2"/>
        <v>88.63282369</v>
      </c>
      <c r="O92" s="18"/>
    </row>
    <row r="93" ht="12.75" customHeight="1">
      <c r="B93" s="12">
        <v>43689.0</v>
      </c>
      <c r="C93" s="19" t="s">
        <v>39</v>
      </c>
      <c r="D93" s="20">
        <v>514.0</v>
      </c>
      <c r="E93" s="20">
        <v>500.0</v>
      </c>
      <c r="F93" s="15">
        <v>5.2299999999999995</v>
      </c>
      <c r="G93" s="21">
        <v>188.58935136309375</v>
      </c>
      <c r="H93" s="21">
        <v>184.8175643358319</v>
      </c>
      <c r="I93" s="19">
        <v>0.0</v>
      </c>
      <c r="J93" s="19">
        <v>0.0</v>
      </c>
      <c r="K93" s="20">
        <f>(D93*(100-F93)*VLOOKUP(C93,'Таблица (Плотность нефти)'!$B$3:$C$10,2,FALSE)/100)+(D93*F93/100)</f>
        <v>418.5249112</v>
      </c>
      <c r="L93" s="20">
        <f>(E93*(100-F93)*VLOOKUP(C93,'Таблица (Плотность нефти)'!$B$3:$C$10,2,FALSE)/100)+(E93*F93/100)</f>
        <v>407.1254</v>
      </c>
      <c r="M93" s="15">
        <f t="shared" si="1"/>
        <v>174.0142476</v>
      </c>
      <c r="N93" s="15">
        <f t="shared" si="2"/>
        <v>177.1898402</v>
      </c>
      <c r="O93" s="18"/>
    </row>
    <row r="94" ht="12.75" customHeight="1">
      <c r="B94" s="12">
        <v>43689.0</v>
      </c>
      <c r="C94" s="19" t="s">
        <v>41</v>
      </c>
      <c r="D94" s="20">
        <v>69.0</v>
      </c>
      <c r="E94" s="19">
        <v>49.0</v>
      </c>
      <c r="F94" s="27">
        <v>90.4</v>
      </c>
      <c r="G94" s="21">
        <v>112.66685838323356</v>
      </c>
      <c r="H94" s="21">
        <v>110.41352121556889</v>
      </c>
      <c r="I94" s="19">
        <v>0.0</v>
      </c>
      <c r="J94" s="19">
        <v>20.0</v>
      </c>
      <c r="K94" s="20">
        <f>(D94*(100-F94)*VLOOKUP(C94,'Таблица (Плотность нефти)'!$B$3:$C$10,2,FALSE)/100)+(D94*F94/100)</f>
        <v>67.90704</v>
      </c>
      <c r="L94" s="20">
        <f>(E94*(100-F94)*VLOOKUP(C94,'Таблица (Плотность нефти)'!$B$3:$C$10,2,FALSE)/100)+(E94*F94/100)</f>
        <v>48.22384</v>
      </c>
      <c r="M94" s="15">
        <f t="shared" si="1"/>
        <v>108.523934</v>
      </c>
      <c r="N94" s="15">
        <f t="shared" si="2"/>
        <v>112.9836584</v>
      </c>
      <c r="O94" s="18"/>
    </row>
    <row r="95" ht="12.75" customHeight="1">
      <c r="B95" s="12">
        <v>43689.0</v>
      </c>
      <c r="C95" s="19" t="s">
        <v>37</v>
      </c>
      <c r="D95" s="20">
        <v>39.0</v>
      </c>
      <c r="E95" s="19">
        <v>39.0</v>
      </c>
      <c r="F95" s="15">
        <v>0.0</v>
      </c>
      <c r="G95" s="21">
        <v>0.0</v>
      </c>
      <c r="H95" s="21">
        <v>0.0</v>
      </c>
      <c r="I95" s="19">
        <v>0.0</v>
      </c>
      <c r="J95" s="19">
        <v>0.0</v>
      </c>
      <c r="K95" s="20">
        <f>(D95*(100-F95)*VLOOKUP(C95,'Таблица (Плотность нефти)'!$B$3:$C$10,2,FALSE)/100)+(D95*F95/100)</f>
        <v>32.1633</v>
      </c>
      <c r="L95" s="20">
        <f>(E95*(100-F95)*VLOOKUP(C95,'Таблица (Плотность нефти)'!$B$3:$C$10,2,FALSE)/100)+(E95*F95/100)</f>
        <v>32.1633</v>
      </c>
      <c r="M95" s="15">
        <f t="shared" si="1"/>
        <v>0</v>
      </c>
      <c r="N95" s="15">
        <f t="shared" si="2"/>
        <v>0</v>
      </c>
      <c r="O95" s="18"/>
    </row>
    <row r="96" ht="12.75" customHeight="1">
      <c r="B96" s="12">
        <v>43689.0</v>
      </c>
      <c r="C96" s="19" t="s">
        <v>38</v>
      </c>
      <c r="D96" s="20">
        <v>0.0</v>
      </c>
      <c r="E96" s="19">
        <v>0.0</v>
      </c>
      <c r="F96" s="15">
        <v>0.0</v>
      </c>
      <c r="G96" s="31">
        <v>0.0</v>
      </c>
      <c r="H96" s="31">
        <v>0.0</v>
      </c>
      <c r="I96" s="19">
        <v>0.0</v>
      </c>
      <c r="J96" s="19">
        <v>0.0</v>
      </c>
      <c r="K96" s="20">
        <f>(D96*(100-F96)*VLOOKUP(C96,'Таблица (Плотность нефти)'!$B$3:$C$10,2,FALSE)/100)+(D96*F96/100)</f>
        <v>0</v>
      </c>
      <c r="L96" s="20">
        <f>(E96*(100-F96)*VLOOKUP(C96,'Таблица (Плотность нефти)'!$B$3:$C$10,2,FALSE)/100)+(E96*F96/100)</f>
        <v>0</v>
      </c>
      <c r="M96" s="15">
        <f t="shared" si="1"/>
        <v>0</v>
      </c>
      <c r="N96" s="15">
        <f t="shared" si="2"/>
        <v>0</v>
      </c>
      <c r="O96" s="18"/>
    </row>
    <row r="97" ht="12.75" customHeight="1">
      <c r="B97" s="12">
        <v>43689.0</v>
      </c>
      <c r="C97" s="19" t="s">
        <v>34</v>
      </c>
      <c r="D97" s="20">
        <v>0.0</v>
      </c>
      <c r="E97" s="19">
        <v>0.0</v>
      </c>
      <c r="F97" s="15">
        <v>0.0</v>
      </c>
      <c r="G97" s="31">
        <v>0.0</v>
      </c>
      <c r="H97" s="31">
        <v>0.0</v>
      </c>
      <c r="I97" s="19">
        <v>0.0</v>
      </c>
      <c r="J97" s="19">
        <v>0.0</v>
      </c>
      <c r="K97" s="20">
        <f>(D97*(100-F97)*VLOOKUP(C97,'Таблица (Плотность нефти)'!$B$3:$C$10,2,FALSE)/100)+(D97*F97/100)</f>
        <v>0</v>
      </c>
      <c r="L97" s="20">
        <f>(E97*(100-F97)*VLOOKUP(C97,'Таблица (Плотность нефти)'!$B$3:$C$10,2,FALSE)/100)+(E97*F97/100)</f>
        <v>0</v>
      </c>
      <c r="M97" s="15">
        <f t="shared" si="1"/>
        <v>0</v>
      </c>
      <c r="N97" s="15">
        <f t="shared" si="2"/>
        <v>0</v>
      </c>
      <c r="O97" s="18"/>
    </row>
    <row r="98" ht="12.75" customHeight="1">
      <c r="B98" s="12">
        <v>43689.0</v>
      </c>
      <c r="C98" s="25" t="s">
        <v>31</v>
      </c>
      <c r="D98" s="32">
        <v>0.0</v>
      </c>
      <c r="E98" s="25">
        <v>0.0</v>
      </c>
      <c r="F98" s="26">
        <v>0.0</v>
      </c>
      <c r="G98" s="33">
        <v>0.0</v>
      </c>
      <c r="H98" s="33">
        <v>0.0</v>
      </c>
      <c r="I98" s="25">
        <v>0.0</v>
      </c>
      <c r="J98" s="25">
        <v>0.0</v>
      </c>
      <c r="K98" s="32">
        <f>(D98*(100-F98)*VLOOKUP(C98,'Таблица (Плотность нефти)'!$B$3:$C$10,2,FALSE)/100)+(D98*F98/100)</f>
        <v>0</v>
      </c>
      <c r="L98" s="32">
        <f>(E98*(100-F98)*VLOOKUP(C98,'Таблица (Плотность нефти)'!$B$3:$C$10,2,FALSE)/100)+(E98*F98/100)</f>
        <v>0</v>
      </c>
      <c r="M98" s="26">
        <f t="shared" si="1"/>
        <v>0</v>
      </c>
      <c r="N98" s="26">
        <f t="shared" si="2"/>
        <v>0</v>
      </c>
      <c r="O98" s="18"/>
    </row>
    <row r="99" ht="12.75" customHeight="1">
      <c r="B99" s="12">
        <v>43690.0</v>
      </c>
      <c r="C99" s="4" t="s">
        <v>32</v>
      </c>
      <c r="D99" s="6">
        <v>70.0</v>
      </c>
      <c r="E99" s="6">
        <v>74.0</v>
      </c>
      <c r="F99" s="9">
        <v>41.67</v>
      </c>
      <c r="G99" s="10">
        <v>15.235773929434293</v>
      </c>
      <c r="H99" s="10">
        <v>15.08341619013995</v>
      </c>
      <c r="I99" s="4">
        <v>0.0</v>
      </c>
      <c r="J99" s="4">
        <v>0.0</v>
      </c>
      <c r="K99" s="6">
        <f>(D99*(100-F99)*VLOOKUP(C99,'Таблица (Плотность нефти)'!$B$3:$C$10,2,FALSE)/100)+(D99*F99/100)</f>
        <v>60.159729</v>
      </c>
      <c r="L99" s="6">
        <f>(E99*(100-F99)*VLOOKUP(C99,'Таблица (Плотность нефти)'!$B$3:$C$10,2,FALSE)/100)+(E99*F99/100)</f>
        <v>63.5974278</v>
      </c>
      <c r="M99" s="9">
        <f t="shared" si="1"/>
        <v>17.0886259</v>
      </c>
      <c r="N99" s="9">
        <f t="shared" si="2"/>
        <v>18.67347273</v>
      </c>
      <c r="O99" s="18"/>
    </row>
    <row r="100" ht="12.75" customHeight="1">
      <c r="B100" s="12">
        <v>43690.0</v>
      </c>
      <c r="C100" s="19" t="s">
        <v>35</v>
      </c>
      <c r="D100" s="20">
        <v>141.0</v>
      </c>
      <c r="E100" s="20">
        <v>130.0</v>
      </c>
      <c r="F100" s="15">
        <v>26.25</v>
      </c>
      <c r="G100" s="21">
        <v>88.04277369453919</v>
      </c>
      <c r="H100" s="21">
        <v>86.28191822064841</v>
      </c>
      <c r="I100" s="19">
        <v>0.0</v>
      </c>
      <c r="J100" s="19">
        <v>10.0</v>
      </c>
      <c r="K100" s="20">
        <f>(D100*(100-F100)*VLOOKUP(C100,'Таблица (Плотность нефти)'!$B$3:$C$10,2,FALSE)/100)+(D100*F100/100)</f>
        <v>120.61845</v>
      </c>
      <c r="L100" s="20">
        <f>(E100*(100-F100)*VLOOKUP(C100,'Таблица (Плотность нефти)'!$B$3:$C$10,2,FALSE)/100)+(E100*F100/100)</f>
        <v>111.2085</v>
      </c>
      <c r="M100" s="15">
        <f t="shared" si="1"/>
        <v>79.3420801</v>
      </c>
      <c r="N100" s="15">
        <f t="shared" si="2"/>
        <v>88.63282369</v>
      </c>
      <c r="O100" s="18"/>
    </row>
    <row r="101" ht="12.75" customHeight="1">
      <c r="B101" s="12">
        <v>43690.0</v>
      </c>
      <c r="C101" s="19" t="s">
        <v>39</v>
      </c>
      <c r="D101" s="20">
        <v>514.0</v>
      </c>
      <c r="E101" s="20">
        <v>500.0</v>
      </c>
      <c r="F101" s="15">
        <v>5.2299999999999995</v>
      </c>
      <c r="G101" s="21">
        <v>188.58935136309375</v>
      </c>
      <c r="H101" s="21">
        <v>186.7034578494628</v>
      </c>
      <c r="I101" s="19">
        <v>0.0</v>
      </c>
      <c r="J101" s="19">
        <v>0.0</v>
      </c>
      <c r="K101" s="20">
        <f>(D101*(100-F101)*VLOOKUP(C101,'Таблица (Плотность нефти)'!$B$3:$C$10,2,FALSE)/100)+(D101*F101/100)</f>
        <v>418.5249112</v>
      </c>
      <c r="L101" s="20">
        <f>(E101*(100-F101)*VLOOKUP(C101,'Таблица (Плотность нефти)'!$B$3:$C$10,2,FALSE)/100)+(E101*F101/100)</f>
        <v>407.1254</v>
      </c>
      <c r="M101" s="15">
        <f t="shared" si="1"/>
        <v>175.9001411</v>
      </c>
      <c r="N101" s="15">
        <f t="shared" si="2"/>
        <v>177.1898402</v>
      </c>
      <c r="O101" s="18"/>
    </row>
    <row r="102" ht="12.75" customHeight="1">
      <c r="B102" s="12">
        <v>43690.0</v>
      </c>
      <c r="C102" s="19" t="s">
        <v>41</v>
      </c>
      <c r="D102" s="20">
        <v>69.0</v>
      </c>
      <c r="E102" s="19">
        <v>49.0</v>
      </c>
      <c r="F102" s="27">
        <v>90.4</v>
      </c>
      <c r="G102" s="21">
        <v>112.66685838323356</v>
      </c>
      <c r="H102" s="21">
        <v>110.41352121556889</v>
      </c>
      <c r="I102" s="19">
        <v>0.0</v>
      </c>
      <c r="J102" s="19">
        <v>20.0</v>
      </c>
      <c r="K102" s="20">
        <f>(D102*(100-F102)*VLOOKUP(C102,'Таблица (Плотность нефти)'!$B$3:$C$10,2,FALSE)/100)+(D102*F102/100)</f>
        <v>67.90704</v>
      </c>
      <c r="L102" s="20">
        <f>(E102*(100-F102)*VLOOKUP(C102,'Таблица (Плотность нефти)'!$B$3:$C$10,2,FALSE)/100)+(E102*F102/100)</f>
        <v>48.22384</v>
      </c>
      <c r="M102" s="15">
        <f t="shared" si="1"/>
        <v>108.523934</v>
      </c>
      <c r="N102" s="15">
        <f t="shared" si="2"/>
        <v>112.9836584</v>
      </c>
      <c r="O102" s="18"/>
    </row>
    <row r="103" ht="12.75" customHeight="1">
      <c r="B103" s="12">
        <v>43690.0</v>
      </c>
      <c r="C103" s="19" t="s">
        <v>37</v>
      </c>
      <c r="D103" s="20">
        <v>39.0</v>
      </c>
      <c r="E103" s="19">
        <v>39.0</v>
      </c>
      <c r="F103" s="15">
        <v>0.0</v>
      </c>
      <c r="G103" s="21">
        <v>0.0</v>
      </c>
      <c r="H103" s="21">
        <v>0.0</v>
      </c>
      <c r="I103" s="19">
        <v>0.0</v>
      </c>
      <c r="J103" s="19">
        <v>0.0</v>
      </c>
      <c r="K103" s="20">
        <f>(D103*(100-F103)*VLOOKUP(C103,'Таблица (Плотность нефти)'!$B$3:$C$10,2,FALSE)/100)+(D103*F103/100)</f>
        <v>32.1633</v>
      </c>
      <c r="L103" s="20">
        <f>(E103*(100-F103)*VLOOKUP(C103,'Таблица (Плотность нефти)'!$B$3:$C$10,2,FALSE)/100)+(E103*F103/100)</f>
        <v>32.1633</v>
      </c>
      <c r="M103" s="15">
        <f t="shared" si="1"/>
        <v>0</v>
      </c>
      <c r="N103" s="15">
        <f t="shared" si="2"/>
        <v>0</v>
      </c>
      <c r="O103" s="18"/>
    </row>
    <row r="104" ht="12.75" customHeight="1">
      <c r="B104" s="12">
        <v>43690.0</v>
      </c>
      <c r="C104" s="19" t="s">
        <v>38</v>
      </c>
      <c r="D104" s="20">
        <v>0.0</v>
      </c>
      <c r="E104" s="19">
        <v>0.0</v>
      </c>
      <c r="F104" s="15">
        <v>0.0</v>
      </c>
      <c r="G104" s="31">
        <v>0.0</v>
      </c>
      <c r="H104" s="31">
        <v>0.0</v>
      </c>
      <c r="I104" s="19">
        <v>0.0</v>
      </c>
      <c r="J104" s="19">
        <v>0.0</v>
      </c>
      <c r="K104" s="20">
        <f>(D104*(100-F104)*VLOOKUP(C104,'Таблица (Плотность нефти)'!$B$3:$C$10,2,FALSE)/100)+(D104*F104/100)</f>
        <v>0</v>
      </c>
      <c r="L104" s="20">
        <f>(E104*(100-F104)*VLOOKUP(C104,'Таблица (Плотность нефти)'!$B$3:$C$10,2,FALSE)/100)+(E104*F104/100)</f>
        <v>0</v>
      </c>
      <c r="M104" s="15">
        <f t="shared" si="1"/>
        <v>0</v>
      </c>
      <c r="N104" s="15">
        <f t="shared" si="2"/>
        <v>0</v>
      </c>
      <c r="O104" s="18"/>
    </row>
    <row r="105" ht="12.75" customHeight="1">
      <c r="B105" s="12">
        <v>43690.0</v>
      </c>
      <c r="C105" s="19" t="s">
        <v>34</v>
      </c>
      <c r="D105" s="20">
        <v>0.0</v>
      </c>
      <c r="E105" s="19">
        <v>0.0</v>
      </c>
      <c r="F105" s="15">
        <v>0.0</v>
      </c>
      <c r="G105" s="31">
        <v>0.0</v>
      </c>
      <c r="H105" s="31">
        <v>0.0</v>
      </c>
      <c r="I105" s="19">
        <v>0.0</v>
      </c>
      <c r="J105" s="19">
        <v>0.0</v>
      </c>
      <c r="K105" s="20">
        <f>(D105*(100-F105)*VLOOKUP(C105,'Таблица (Плотность нефти)'!$B$3:$C$10,2,FALSE)/100)+(D105*F105/100)</f>
        <v>0</v>
      </c>
      <c r="L105" s="20">
        <f>(E105*(100-F105)*VLOOKUP(C105,'Таблица (Плотность нефти)'!$B$3:$C$10,2,FALSE)/100)+(E105*F105/100)</f>
        <v>0</v>
      </c>
      <c r="M105" s="15">
        <f t="shared" si="1"/>
        <v>0</v>
      </c>
      <c r="N105" s="15">
        <f t="shared" si="2"/>
        <v>0</v>
      </c>
      <c r="O105" s="18"/>
    </row>
    <row r="106" ht="12.75" customHeight="1">
      <c r="B106" s="12">
        <v>43690.0</v>
      </c>
      <c r="C106" s="25" t="s">
        <v>31</v>
      </c>
      <c r="D106" s="32">
        <v>0.0</v>
      </c>
      <c r="E106" s="25">
        <v>0.0</v>
      </c>
      <c r="F106" s="26">
        <v>0.0</v>
      </c>
      <c r="G106" s="33">
        <v>0.0</v>
      </c>
      <c r="H106" s="33">
        <v>0.0</v>
      </c>
      <c r="I106" s="25">
        <v>0.0</v>
      </c>
      <c r="J106" s="25">
        <v>0.0</v>
      </c>
      <c r="K106" s="32">
        <f>(D106*(100-F106)*VLOOKUP(C106,'Таблица (Плотность нефти)'!$B$3:$C$10,2,FALSE)/100)+(D106*F106/100)</f>
        <v>0</v>
      </c>
      <c r="L106" s="32">
        <f>(E106*(100-F106)*VLOOKUP(C106,'Таблица (Плотность нефти)'!$B$3:$C$10,2,FALSE)/100)+(E106*F106/100)</f>
        <v>0</v>
      </c>
      <c r="M106" s="26">
        <f t="shared" si="1"/>
        <v>0</v>
      </c>
      <c r="N106" s="26">
        <f t="shared" si="2"/>
        <v>0</v>
      </c>
      <c r="O106" s="18"/>
    </row>
    <row r="107" ht="12.75" customHeight="1">
      <c r="B107" s="12">
        <v>43691.0</v>
      </c>
      <c r="C107" s="4" t="s">
        <v>32</v>
      </c>
      <c r="D107" s="6">
        <v>70.0</v>
      </c>
      <c r="E107" s="6">
        <v>74.0</v>
      </c>
      <c r="F107" s="9">
        <v>41.67</v>
      </c>
      <c r="G107" s="10">
        <v>15.235773929434293</v>
      </c>
      <c r="H107" s="10">
        <v>15.08341619013995</v>
      </c>
      <c r="I107" s="4">
        <v>0.0</v>
      </c>
      <c r="J107" s="4">
        <v>0.0</v>
      </c>
      <c r="K107" s="6">
        <f>(D107*(100-F107)*VLOOKUP(C107,'Таблица (Плотность нефти)'!$B$3:$C$10,2,FALSE)/100)+(D107*F107/100)</f>
        <v>60.159729</v>
      </c>
      <c r="L107" s="6">
        <f>(E107*(100-F107)*VLOOKUP(C107,'Таблица (Плотность нефти)'!$B$3:$C$10,2,FALSE)/100)+(E107*F107/100)</f>
        <v>63.5974278</v>
      </c>
      <c r="M107" s="9">
        <f t="shared" si="1"/>
        <v>17.0886259</v>
      </c>
      <c r="N107" s="9">
        <f t="shared" si="2"/>
        <v>18.67347273</v>
      </c>
      <c r="O107" s="18"/>
    </row>
    <row r="108" ht="12.75" customHeight="1">
      <c r="B108" s="12">
        <v>43691.0</v>
      </c>
      <c r="C108" s="19" t="s">
        <v>35</v>
      </c>
      <c r="D108" s="20">
        <v>141.0</v>
      </c>
      <c r="E108" s="20">
        <v>130.0</v>
      </c>
      <c r="F108" s="15">
        <v>26.25</v>
      </c>
      <c r="G108" s="21">
        <v>88.04277369453919</v>
      </c>
      <c r="H108" s="21">
        <v>87.1623459575938</v>
      </c>
      <c r="I108" s="19">
        <v>0.0</v>
      </c>
      <c r="J108" s="19">
        <v>10.0</v>
      </c>
      <c r="K108" s="20">
        <f>(D108*(100-F108)*VLOOKUP(C108,'Таблица (Плотность нефти)'!$B$3:$C$10,2,FALSE)/100)+(D108*F108/100)</f>
        <v>120.61845</v>
      </c>
      <c r="L108" s="20">
        <f>(E108*(100-F108)*VLOOKUP(C108,'Таблица (Плотность нефти)'!$B$3:$C$10,2,FALSE)/100)+(E108*F108/100)</f>
        <v>111.2085</v>
      </c>
      <c r="M108" s="15">
        <f t="shared" si="1"/>
        <v>80.22250783</v>
      </c>
      <c r="N108" s="15">
        <f t="shared" si="2"/>
        <v>88.63282369</v>
      </c>
      <c r="O108" s="18"/>
    </row>
    <row r="109" ht="12.75" customHeight="1">
      <c r="B109" s="12">
        <v>43691.0</v>
      </c>
      <c r="C109" s="19" t="s">
        <v>39</v>
      </c>
      <c r="D109" s="20">
        <v>514.0</v>
      </c>
      <c r="E109" s="20">
        <v>500.0</v>
      </c>
      <c r="F109" s="15">
        <v>5.2299999999999995</v>
      </c>
      <c r="G109" s="21">
        <v>188.58935136309375</v>
      </c>
      <c r="H109" s="21">
        <v>186.7034578494628</v>
      </c>
      <c r="I109" s="19">
        <v>0.0</v>
      </c>
      <c r="J109" s="19">
        <v>0.0</v>
      </c>
      <c r="K109" s="20">
        <f>(D109*(100-F109)*VLOOKUP(C109,'Таблица (Плотность нефти)'!$B$3:$C$10,2,FALSE)/100)+(D109*F109/100)</f>
        <v>418.5249112</v>
      </c>
      <c r="L109" s="20">
        <f>(E109*(100-F109)*VLOOKUP(C109,'Таблица (Плотность нефти)'!$B$3:$C$10,2,FALSE)/100)+(E109*F109/100)</f>
        <v>407.1254</v>
      </c>
      <c r="M109" s="15">
        <f t="shared" si="1"/>
        <v>175.9001411</v>
      </c>
      <c r="N109" s="15">
        <f t="shared" si="2"/>
        <v>177.1898402</v>
      </c>
      <c r="O109" s="18"/>
    </row>
    <row r="110" ht="12.75" customHeight="1">
      <c r="B110" s="12">
        <v>43691.0</v>
      </c>
      <c r="C110" s="19" t="s">
        <v>41</v>
      </c>
      <c r="D110" s="20">
        <v>69.0</v>
      </c>
      <c r="E110" s="19">
        <v>49.0</v>
      </c>
      <c r="F110" s="27">
        <v>90.4</v>
      </c>
      <c r="G110" s="21">
        <v>112.66685838323356</v>
      </c>
      <c r="H110" s="21">
        <v>111.54018979940122</v>
      </c>
      <c r="I110" s="19">
        <v>0.0</v>
      </c>
      <c r="J110" s="19">
        <v>20.0</v>
      </c>
      <c r="K110" s="20">
        <f>(D110*(100-F110)*VLOOKUP(C110,'Таблица (Плотность нефти)'!$B$3:$C$10,2,FALSE)/100)+(D110*F110/100)</f>
        <v>67.90704</v>
      </c>
      <c r="L110" s="20">
        <f>(E110*(100-F110)*VLOOKUP(C110,'Таблица (Плотность нефти)'!$B$3:$C$10,2,FALSE)/100)+(E110*F110/100)</f>
        <v>48.22384</v>
      </c>
      <c r="M110" s="15">
        <f t="shared" si="1"/>
        <v>109.6506026</v>
      </c>
      <c r="N110" s="15">
        <f t="shared" si="2"/>
        <v>112.9836584</v>
      </c>
      <c r="O110" s="18"/>
    </row>
    <row r="111" ht="12.75" customHeight="1">
      <c r="B111" s="12">
        <v>43691.0</v>
      </c>
      <c r="C111" s="19" t="s">
        <v>37</v>
      </c>
      <c r="D111" s="20">
        <v>39.0</v>
      </c>
      <c r="E111" s="19">
        <v>39.0</v>
      </c>
      <c r="F111" s="15">
        <v>0.0</v>
      </c>
      <c r="G111" s="21">
        <v>0.0</v>
      </c>
      <c r="H111" s="21">
        <v>0.0</v>
      </c>
      <c r="I111" s="19">
        <v>0.0</v>
      </c>
      <c r="J111" s="19">
        <v>0.0</v>
      </c>
      <c r="K111" s="20">
        <f>(D111*(100-F111)*VLOOKUP(C111,'Таблица (Плотность нефти)'!$B$3:$C$10,2,FALSE)/100)+(D111*F111/100)</f>
        <v>32.1633</v>
      </c>
      <c r="L111" s="20">
        <f>(E111*(100-F111)*VLOOKUP(C111,'Таблица (Плотность нефти)'!$B$3:$C$10,2,FALSE)/100)+(E111*F111/100)</f>
        <v>32.1633</v>
      </c>
      <c r="M111" s="15">
        <f t="shared" si="1"/>
        <v>0</v>
      </c>
      <c r="N111" s="15">
        <f t="shared" si="2"/>
        <v>0</v>
      </c>
      <c r="O111" s="18"/>
    </row>
    <row r="112" ht="12.75" customHeight="1">
      <c r="B112" s="12">
        <v>43691.0</v>
      </c>
      <c r="C112" s="19" t="s">
        <v>38</v>
      </c>
      <c r="D112" s="20">
        <v>0.0</v>
      </c>
      <c r="E112" s="19">
        <v>0.0</v>
      </c>
      <c r="F112" s="15">
        <v>0.0</v>
      </c>
      <c r="G112" s="31">
        <v>0.0</v>
      </c>
      <c r="H112" s="31">
        <v>0.0</v>
      </c>
      <c r="I112" s="19">
        <v>0.0</v>
      </c>
      <c r="J112" s="19">
        <v>0.0</v>
      </c>
      <c r="K112" s="20">
        <f>(D112*(100-F112)*VLOOKUP(C112,'Таблица (Плотность нефти)'!$B$3:$C$10,2,FALSE)/100)+(D112*F112/100)</f>
        <v>0</v>
      </c>
      <c r="L112" s="20">
        <f>(E112*(100-F112)*VLOOKUP(C112,'Таблица (Плотность нефти)'!$B$3:$C$10,2,FALSE)/100)+(E112*F112/100)</f>
        <v>0</v>
      </c>
      <c r="M112" s="15">
        <f t="shared" si="1"/>
        <v>0</v>
      </c>
      <c r="N112" s="15">
        <f t="shared" si="2"/>
        <v>0</v>
      </c>
      <c r="O112" s="18"/>
    </row>
    <row r="113" ht="12.75" customHeight="1">
      <c r="B113" s="12">
        <v>43691.0</v>
      </c>
      <c r="C113" s="19" t="s">
        <v>34</v>
      </c>
      <c r="D113" s="20">
        <v>0.0</v>
      </c>
      <c r="E113" s="19">
        <v>0.0</v>
      </c>
      <c r="F113" s="15">
        <v>0.0</v>
      </c>
      <c r="G113" s="31">
        <v>0.0</v>
      </c>
      <c r="H113" s="31">
        <v>0.0</v>
      </c>
      <c r="I113" s="19">
        <v>0.0</v>
      </c>
      <c r="J113" s="19">
        <v>0.0</v>
      </c>
      <c r="K113" s="20">
        <f>(D113*(100-F113)*VLOOKUP(C113,'Таблица (Плотность нефти)'!$B$3:$C$10,2,FALSE)/100)+(D113*F113/100)</f>
        <v>0</v>
      </c>
      <c r="L113" s="20">
        <f>(E113*(100-F113)*VLOOKUP(C113,'Таблица (Плотность нефти)'!$B$3:$C$10,2,FALSE)/100)+(E113*F113/100)</f>
        <v>0</v>
      </c>
      <c r="M113" s="15">
        <f t="shared" si="1"/>
        <v>0</v>
      </c>
      <c r="N113" s="15">
        <f t="shared" si="2"/>
        <v>0</v>
      </c>
      <c r="O113" s="18"/>
    </row>
    <row r="114" ht="12.75" customHeight="1">
      <c r="B114" s="12">
        <v>43691.0</v>
      </c>
      <c r="C114" s="25" t="s">
        <v>31</v>
      </c>
      <c r="D114" s="32">
        <v>0.0</v>
      </c>
      <c r="E114" s="25">
        <v>0.0</v>
      </c>
      <c r="F114" s="26">
        <v>0.0</v>
      </c>
      <c r="G114" s="33">
        <v>0.0</v>
      </c>
      <c r="H114" s="33">
        <v>0.0</v>
      </c>
      <c r="I114" s="25">
        <v>0.0</v>
      </c>
      <c r="J114" s="25">
        <v>0.0</v>
      </c>
      <c r="K114" s="32">
        <f>(D114*(100-F114)*VLOOKUP(C114,'Таблица (Плотность нефти)'!$B$3:$C$10,2,FALSE)/100)+(D114*F114/100)</f>
        <v>0</v>
      </c>
      <c r="L114" s="32">
        <f>(E114*(100-F114)*VLOOKUP(C114,'Таблица (Плотность нефти)'!$B$3:$C$10,2,FALSE)/100)+(E114*F114/100)</f>
        <v>0</v>
      </c>
      <c r="M114" s="26">
        <f t="shared" si="1"/>
        <v>0</v>
      </c>
      <c r="N114" s="26">
        <f t="shared" si="2"/>
        <v>0</v>
      </c>
      <c r="O114" s="18"/>
    </row>
    <row r="115" ht="12.75" customHeight="1">
      <c r="B115" s="12">
        <v>43692.0</v>
      </c>
      <c r="C115" s="4" t="s">
        <v>32</v>
      </c>
      <c r="D115" s="6">
        <v>70.0</v>
      </c>
      <c r="E115" s="6">
        <v>74.0</v>
      </c>
      <c r="F115" s="9">
        <v>41.67</v>
      </c>
      <c r="G115" s="10">
        <v>15.235773929434293</v>
      </c>
      <c r="H115" s="10">
        <v>15.08341619013995</v>
      </c>
      <c r="I115" s="4">
        <v>0.0</v>
      </c>
      <c r="J115" s="4">
        <v>0.0</v>
      </c>
      <c r="K115" s="6">
        <f>(D115*(100-F115)*VLOOKUP(C115,'Таблица (Плотность нефти)'!$B$3:$C$10,2,FALSE)/100)+(D115*F115/100)</f>
        <v>60.159729</v>
      </c>
      <c r="L115" s="6">
        <f>(E115*(100-F115)*VLOOKUP(C115,'Таблица (Плотность нефти)'!$B$3:$C$10,2,FALSE)/100)+(E115*F115/100)</f>
        <v>63.5974278</v>
      </c>
      <c r="M115" s="9">
        <f t="shared" si="1"/>
        <v>17.0886259</v>
      </c>
      <c r="N115" s="9">
        <f t="shared" si="2"/>
        <v>18.67347273</v>
      </c>
      <c r="O115" s="18"/>
    </row>
    <row r="116" ht="12.75" customHeight="1">
      <c r="B116" s="12">
        <v>43692.0</v>
      </c>
      <c r="C116" s="19" t="s">
        <v>35</v>
      </c>
      <c r="D116" s="20">
        <v>141.0</v>
      </c>
      <c r="E116" s="20">
        <v>130.0</v>
      </c>
      <c r="F116" s="15">
        <v>26.25</v>
      </c>
      <c r="G116" s="21">
        <v>88.04277369453919</v>
      </c>
      <c r="H116" s="21">
        <v>86.28191822064841</v>
      </c>
      <c r="I116" s="19">
        <v>0.0</v>
      </c>
      <c r="J116" s="19">
        <v>10.0</v>
      </c>
      <c r="K116" s="20">
        <f>(D116*(100-F116)*VLOOKUP(C116,'Таблица (Плотность нефти)'!$B$3:$C$10,2,FALSE)/100)+(D116*F116/100)</f>
        <v>120.61845</v>
      </c>
      <c r="L116" s="20">
        <f>(E116*(100-F116)*VLOOKUP(C116,'Таблица (Плотность нефти)'!$B$3:$C$10,2,FALSE)/100)+(E116*F116/100)</f>
        <v>111.2085</v>
      </c>
      <c r="M116" s="15">
        <f t="shared" si="1"/>
        <v>79.3420801</v>
      </c>
      <c r="N116" s="15">
        <f t="shared" si="2"/>
        <v>88.63282369</v>
      </c>
      <c r="O116" s="18"/>
    </row>
    <row r="117" ht="12.75" customHeight="1">
      <c r="B117" s="12">
        <v>43692.0</v>
      </c>
      <c r="C117" s="19" t="s">
        <v>39</v>
      </c>
      <c r="D117" s="20">
        <v>514.0</v>
      </c>
      <c r="E117" s="20">
        <v>500.0</v>
      </c>
      <c r="F117" s="15">
        <v>5.2299999999999995</v>
      </c>
      <c r="G117" s="21">
        <v>188.58935136309375</v>
      </c>
      <c r="H117" s="21">
        <v>186.7034578494628</v>
      </c>
      <c r="I117" s="19">
        <v>0.0</v>
      </c>
      <c r="J117" s="19">
        <v>0.0</v>
      </c>
      <c r="K117" s="20">
        <f>(D117*(100-F117)*VLOOKUP(C117,'Таблица (Плотность нефти)'!$B$3:$C$10,2,FALSE)/100)+(D117*F117/100)</f>
        <v>418.5249112</v>
      </c>
      <c r="L117" s="20">
        <f>(E117*(100-F117)*VLOOKUP(C117,'Таблица (Плотность нефти)'!$B$3:$C$10,2,FALSE)/100)+(E117*F117/100)</f>
        <v>407.1254</v>
      </c>
      <c r="M117" s="15">
        <f t="shared" si="1"/>
        <v>175.9001411</v>
      </c>
      <c r="N117" s="15">
        <f t="shared" si="2"/>
        <v>177.1898402</v>
      </c>
      <c r="O117" s="18"/>
    </row>
    <row r="118" ht="12.75" customHeight="1">
      <c r="B118" s="12">
        <v>43692.0</v>
      </c>
      <c r="C118" s="19" t="s">
        <v>41</v>
      </c>
      <c r="D118" s="20">
        <v>69.0</v>
      </c>
      <c r="E118" s="19">
        <v>49.0</v>
      </c>
      <c r="F118" s="27">
        <v>90.4</v>
      </c>
      <c r="G118" s="21">
        <v>112.66685838323356</v>
      </c>
      <c r="H118" s="21">
        <v>110.41352121556889</v>
      </c>
      <c r="I118" s="19">
        <v>0.0</v>
      </c>
      <c r="J118" s="19">
        <v>20.0</v>
      </c>
      <c r="K118" s="20">
        <f>(D118*(100-F118)*VLOOKUP(C118,'Таблица (Плотность нефти)'!$B$3:$C$10,2,FALSE)/100)+(D118*F118/100)</f>
        <v>67.90704</v>
      </c>
      <c r="L118" s="20">
        <f>(E118*(100-F118)*VLOOKUP(C118,'Таблица (Плотность нефти)'!$B$3:$C$10,2,FALSE)/100)+(E118*F118/100)</f>
        <v>48.22384</v>
      </c>
      <c r="M118" s="15">
        <f t="shared" si="1"/>
        <v>108.523934</v>
      </c>
      <c r="N118" s="15">
        <f t="shared" si="2"/>
        <v>112.9836584</v>
      </c>
      <c r="O118" s="18"/>
    </row>
    <row r="119" ht="12.75" customHeight="1">
      <c r="B119" s="12">
        <v>43692.0</v>
      </c>
      <c r="C119" s="19" t="s">
        <v>37</v>
      </c>
      <c r="D119" s="20">
        <v>39.0</v>
      </c>
      <c r="E119" s="19">
        <v>39.0</v>
      </c>
      <c r="F119" s="15">
        <v>0.0</v>
      </c>
      <c r="G119" s="21">
        <v>0.0</v>
      </c>
      <c r="H119" s="21">
        <v>0.0</v>
      </c>
      <c r="I119" s="19">
        <v>0.0</v>
      </c>
      <c r="J119" s="19">
        <v>0.0</v>
      </c>
      <c r="K119" s="20">
        <f>(D119*(100-F119)*VLOOKUP(C119,'Таблица (Плотность нефти)'!$B$3:$C$10,2,FALSE)/100)+(D119*F119/100)</f>
        <v>32.1633</v>
      </c>
      <c r="L119" s="20">
        <f>(E119*(100-F119)*VLOOKUP(C119,'Таблица (Плотность нефти)'!$B$3:$C$10,2,FALSE)/100)+(E119*F119/100)</f>
        <v>32.1633</v>
      </c>
      <c r="M119" s="15">
        <f t="shared" si="1"/>
        <v>0</v>
      </c>
      <c r="N119" s="15">
        <f t="shared" si="2"/>
        <v>0</v>
      </c>
      <c r="O119" s="18"/>
    </row>
    <row r="120" ht="12.75" customHeight="1">
      <c r="B120" s="12">
        <v>43692.0</v>
      </c>
      <c r="C120" s="19" t="s">
        <v>38</v>
      </c>
      <c r="D120" s="20">
        <v>0.0</v>
      </c>
      <c r="E120" s="19">
        <v>0.0</v>
      </c>
      <c r="F120" s="15">
        <v>0.0</v>
      </c>
      <c r="G120" s="31">
        <v>0.0</v>
      </c>
      <c r="H120" s="31">
        <v>0.0</v>
      </c>
      <c r="I120" s="19">
        <v>0.0</v>
      </c>
      <c r="J120" s="19">
        <v>0.0</v>
      </c>
      <c r="K120" s="20">
        <f>(D120*(100-F120)*VLOOKUP(C120,'Таблица (Плотность нефти)'!$B$3:$C$10,2,FALSE)/100)+(D120*F120/100)</f>
        <v>0</v>
      </c>
      <c r="L120" s="20">
        <f>(E120*(100-F120)*VLOOKUP(C120,'Таблица (Плотность нефти)'!$B$3:$C$10,2,FALSE)/100)+(E120*F120/100)</f>
        <v>0</v>
      </c>
      <c r="M120" s="15">
        <f t="shared" si="1"/>
        <v>0</v>
      </c>
      <c r="N120" s="15">
        <f t="shared" si="2"/>
        <v>0</v>
      </c>
      <c r="O120" s="18"/>
    </row>
    <row r="121" ht="12.75" customHeight="1">
      <c r="B121" s="12">
        <v>43692.0</v>
      </c>
      <c r="C121" s="19" t="s">
        <v>34</v>
      </c>
      <c r="D121" s="20">
        <v>0.0</v>
      </c>
      <c r="E121" s="19">
        <v>0.0</v>
      </c>
      <c r="F121" s="15">
        <v>0.0</v>
      </c>
      <c r="G121" s="31">
        <v>0.0</v>
      </c>
      <c r="H121" s="31">
        <v>0.0</v>
      </c>
      <c r="I121" s="19">
        <v>0.0</v>
      </c>
      <c r="J121" s="19">
        <v>0.0</v>
      </c>
      <c r="K121" s="20">
        <f>(D121*(100-F121)*VLOOKUP(C121,'Таблица (Плотность нефти)'!$B$3:$C$10,2,FALSE)/100)+(D121*F121/100)</f>
        <v>0</v>
      </c>
      <c r="L121" s="20">
        <f>(E121*(100-F121)*VLOOKUP(C121,'Таблица (Плотность нефти)'!$B$3:$C$10,2,FALSE)/100)+(E121*F121/100)</f>
        <v>0</v>
      </c>
      <c r="M121" s="15">
        <f t="shared" si="1"/>
        <v>0</v>
      </c>
      <c r="N121" s="15">
        <f t="shared" si="2"/>
        <v>0</v>
      </c>
      <c r="O121" s="18"/>
    </row>
    <row r="122" ht="12.75" customHeight="1">
      <c r="B122" s="12">
        <v>43692.0</v>
      </c>
      <c r="C122" s="25" t="s">
        <v>31</v>
      </c>
      <c r="D122" s="32">
        <v>0.0</v>
      </c>
      <c r="E122" s="25">
        <v>0.0</v>
      </c>
      <c r="F122" s="26">
        <v>0.0</v>
      </c>
      <c r="G122" s="33">
        <v>0.0</v>
      </c>
      <c r="H122" s="33">
        <v>0.0</v>
      </c>
      <c r="I122" s="25">
        <v>0.0</v>
      </c>
      <c r="J122" s="25">
        <v>0.0</v>
      </c>
      <c r="K122" s="32">
        <f>(D122*(100-F122)*VLOOKUP(C122,'Таблица (Плотность нефти)'!$B$3:$C$10,2,FALSE)/100)+(D122*F122/100)</f>
        <v>0</v>
      </c>
      <c r="L122" s="32">
        <f>(E122*(100-F122)*VLOOKUP(C122,'Таблица (Плотность нефти)'!$B$3:$C$10,2,FALSE)/100)+(E122*F122/100)</f>
        <v>0</v>
      </c>
      <c r="M122" s="26">
        <f t="shared" si="1"/>
        <v>0</v>
      </c>
      <c r="N122" s="26">
        <f t="shared" si="2"/>
        <v>0</v>
      </c>
      <c r="O122" s="18"/>
    </row>
    <row r="123" ht="12.75" customHeight="1">
      <c r="B123" s="12">
        <v>43693.0</v>
      </c>
      <c r="C123" s="4" t="s">
        <v>32</v>
      </c>
      <c r="D123" s="6">
        <v>70.0</v>
      </c>
      <c r="E123" s="6">
        <v>74.0</v>
      </c>
      <c r="F123" s="9">
        <v>41.67</v>
      </c>
      <c r="G123" s="10">
        <v>15.235773929434293</v>
      </c>
      <c r="H123" s="10">
        <v>14.931058450845606</v>
      </c>
      <c r="I123" s="4">
        <v>0.0</v>
      </c>
      <c r="J123" s="4">
        <v>0.0</v>
      </c>
      <c r="K123" s="6">
        <f>(D123*(100-F123)*VLOOKUP(C123,'Таблица (Плотность нефти)'!$B$3:$C$10,2,FALSE)/100)+(D123*F123/100)</f>
        <v>60.159729</v>
      </c>
      <c r="L123" s="6">
        <f>(E123*(100-F123)*VLOOKUP(C123,'Таблица (Плотность нефти)'!$B$3:$C$10,2,FALSE)/100)+(E123*F123/100)</f>
        <v>63.5974278</v>
      </c>
      <c r="M123" s="9">
        <f t="shared" si="1"/>
        <v>16.93626816</v>
      </c>
      <c r="N123" s="9">
        <f t="shared" si="2"/>
        <v>18.67347273</v>
      </c>
      <c r="O123" s="18"/>
    </row>
    <row r="124" ht="12.75" customHeight="1">
      <c r="B124" s="12">
        <v>43693.0</v>
      </c>
      <c r="C124" s="19" t="s">
        <v>35</v>
      </c>
      <c r="D124" s="20">
        <v>141.0</v>
      </c>
      <c r="E124" s="20">
        <v>130.0</v>
      </c>
      <c r="F124" s="15">
        <v>26.25</v>
      </c>
      <c r="G124" s="21">
        <v>88.04277369453919</v>
      </c>
      <c r="H124" s="21">
        <v>86.28191822064841</v>
      </c>
      <c r="I124" s="19">
        <v>0.0</v>
      </c>
      <c r="J124" s="19">
        <v>10.0</v>
      </c>
      <c r="K124" s="20">
        <f>(D124*(100-F124)*VLOOKUP(C124,'Таблица (Плотность нефти)'!$B$3:$C$10,2,FALSE)/100)+(D124*F124/100)</f>
        <v>120.61845</v>
      </c>
      <c r="L124" s="20">
        <f>(E124*(100-F124)*VLOOKUP(C124,'Таблица (Плотность нефти)'!$B$3:$C$10,2,FALSE)/100)+(E124*F124/100)</f>
        <v>111.2085</v>
      </c>
      <c r="M124" s="15">
        <f t="shared" si="1"/>
        <v>79.3420801</v>
      </c>
      <c r="N124" s="15">
        <f t="shared" si="2"/>
        <v>88.63282369</v>
      </c>
      <c r="O124" s="18"/>
    </row>
    <row r="125" ht="12.75" customHeight="1">
      <c r="B125" s="12">
        <v>43693.0</v>
      </c>
      <c r="C125" s="19" t="s">
        <v>39</v>
      </c>
      <c r="D125" s="20">
        <v>514.0</v>
      </c>
      <c r="E125" s="20">
        <v>500.0</v>
      </c>
      <c r="F125" s="15">
        <v>5.2299999999999995</v>
      </c>
      <c r="G125" s="21">
        <v>188.58935136309375</v>
      </c>
      <c r="H125" s="21">
        <v>186.7034578494628</v>
      </c>
      <c r="I125" s="19">
        <v>0.0</v>
      </c>
      <c r="J125" s="19">
        <v>0.0</v>
      </c>
      <c r="K125" s="20">
        <f>(D125*(100-F125)*VLOOKUP(C125,'Таблица (Плотность нефти)'!$B$3:$C$10,2,FALSE)/100)+(D125*F125/100)</f>
        <v>418.5249112</v>
      </c>
      <c r="L125" s="20">
        <f>(E125*(100-F125)*VLOOKUP(C125,'Таблица (Плотность нефти)'!$B$3:$C$10,2,FALSE)/100)+(E125*F125/100)</f>
        <v>407.1254</v>
      </c>
      <c r="M125" s="15">
        <f t="shared" si="1"/>
        <v>175.9001411</v>
      </c>
      <c r="N125" s="15">
        <f t="shared" si="2"/>
        <v>177.1898402</v>
      </c>
      <c r="O125" s="18"/>
    </row>
    <row r="126" ht="12.75" customHeight="1">
      <c r="B126" s="12">
        <v>43693.0</v>
      </c>
      <c r="C126" s="19" t="s">
        <v>41</v>
      </c>
      <c r="D126" s="20">
        <v>69.0</v>
      </c>
      <c r="E126" s="19">
        <v>49.0</v>
      </c>
      <c r="F126" s="27">
        <v>90.4</v>
      </c>
      <c r="G126" s="21">
        <v>112.66685838323356</v>
      </c>
      <c r="H126" s="21">
        <v>111.54018979940122</v>
      </c>
      <c r="I126" s="19">
        <v>0.0</v>
      </c>
      <c r="J126" s="19">
        <v>20.0</v>
      </c>
      <c r="K126" s="20">
        <f>(D126*(100-F126)*VLOOKUP(C126,'Таблица (Плотность нефти)'!$B$3:$C$10,2,FALSE)/100)+(D126*F126/100)</f>
        <v>67.90704</v>
      </c>
      <c r="L126" s="20">
        <f>(E126*(100-F126)*VLOOKUP(C126,'Таблица (Плотность нефти)'!$B$3:$C$10,2,FALSE)/100)+(E126*F126/100)</f>
        <v>48.22384</v>
      </c>
      <c r="M126" s="15">
        <f t="shared" si="1"/>
        <v>109.6506026</v>
      </c>
      <c r="N126" s="15">
        <f t="shared" si="2"/>
        <v>112.9836584</v>
      </c>
      <c r="O126" s="18"/>
    </row>
    <row r="127" ht="12.75" customHeight="1">
      <c r="B127" s="12">
        <v>43693.0</v>
      </c>
      <c r="C127" s="19" t="s">
        <v>37</v>
      </c>
      <c r="D127" s="20">
        <v>39.0</v>
      </c>
      <c r="E127" s="19">
        <v>39.0</v>
      </c>
      <c r="F127" s="15">
        <v>0.0</v>
      </c>
      <c r="G127" s="21">
        <v>0.0</v>
      </c>
      <c r="H127" s="21">
        <v>0.0</v>
      </c>
      <c r="I127" s="19">
        <v>0.0</v>
      </c>
      <c r="J127" s="19">
        <v>0.0</v>
      </c>
      <c r="K127" s="20">
        <f>(D127*(100-F127)*VLOOKUP(C127,'Таблица (Плотность нефти)'!$B$3:$C$10,2,FALSE)/100)+(D127*F127/100)</f>
        <v>32.1633</v>
      </c>
      <c r="L127" s="20">
        <f>(E127*(100-F127)*VLOOKUP(C127,'Таблица (Плотность нефти)'!$B$3:$C$10,2,FALSE)/100)+(E127*F127/100)</f>
        <v>32.1633</v>
      </c>
      <c r="M127" s="15">
        <f t="shared" si="1"/>
        <v>0</v>
      </c>
      <c r="N127" s="15">
        <f t="shared" si="2"/>
        <v>0</v>
      </c>
      <c r="O127" s="18"/>
    </row>
    <row r="128" ht="12.75" customHeight="1">
      <c r="B128" s="12">
        <v>43693.0</v>
      </c>
      <c r="C128" s="19" t="s">
        <v>38</v>
      </c>
      <c r="D128" s="20">
        <v>0.0</v>
      </c>
      <c r="E128" s="19">
        <v>0.0</v>
      </c>
      <c r="F128" s="15">
        <v>0.0</v>
      </c>
      <c r="G128" s="31">
        <v>0.0</v>
      </c>
      <c r="H128" s="31">
        <v>0.0</v>
      </c>
      <c r="I128" s="19">
        <v>0.0</v>
      </c>
      <c r="J128" s="19">
        <v>0.0</v>
      </c>
      <c r="K128" s="20">
        <f>(D128*(100-F128)*VLOOKUP(C128,'Таблица (Плотность нефти)'!$B$3:$C$10,2,FALSE)/100)+(D128*F128/100)</f>
        <v>0</v>
      </c>
      <c r="L128" s="20">
        <f>(E128*(100-F128)*VLOOKUP(C128,'Таблица (Плотность нефти)'!$B$3:$C$10,2,FALSE)/100)+(E128*F128/100)</f>
        <v>0</v>
      </c>
      <c r="M128" s="15">
        <f t="shared" si="1"/>
        <v>0</v>
      </c>
      <c r="N128" s="15">
        <f t="shared" si="2"/>
        <v>0</v>
      </c>
      <c r="O128" s="18"/>
    </row>
    <row r="129" ht="12.75" customHeight="1">
      <c r="B129" s="12">
        <v>43693.0</v>
      </c>
      <c r="C129" s="19" t="s">
        <v>34</v>
      </c>
      <c r="D129" s="20">
        <v>0.0</v>
      </c>
      <c r="E129" s="19">
        <v>0.0</v>
      </c>
      <c r="F129" s="15">
        <v>0.0</v>
      </c>
      <c r="G129" s="31">
        <v>0.0</v>
      </c>
      <c r="H129" s="31">
        <v>0.0</v>
      </c>
      <c r="I129" s="19">
        <v>0.0</v>
      </c>
      <c r="J129" s="19">
        <v>0.0</v>
      </c>
      <c r="K129" s="20">
        <f>(D129*(100-F129)*VLOOKUP(C129,'Таблица (Плотность нефти)'!$B$3:$C$10,2,FALSE)/100)+(D129*F129/100)</f>
        <v>0</v>
      </c>
      <c r="L129" s="20">
        <f>(E129*(100-F129)*VLOOKUP(C129,'Таблица (Плотность нефти)'!$B$3:$C$10,2,FALSE)/100)+(E129*F129/100)</f>
        <v>0</v>
      </c>
      <c r="M129" s="15">
        <f t="shared" si="1"/>
        <v>0</v>
      </c>
      <c r="N129" s="15">
        <f t="shared" si="2"/>
        <v>0</v>
      </c>
      <c r="O129" s="18"/>
    </row>
    <row r="130" ht="12.75" customHeight="1">
      <c r="B130" s="12">
        <v>43693.0</v>
      </c>
      <c r="C130" s="25" t="s">
        <v>31</v>
      </c>
      <c r="D130" s="32">
        <v>0.0</v>
      </c>
      <c r="E130" s="25">
        <v>0.0</v>
      </c>
      <c r="F130" s="26">
        <v>0.0</v>
      </c>
      <c r="G130" s="33">
        <v>0.0</v>
      </c>
      <c r="H130" s="33">
        <v>0.0</v>
      </c>
      <c r="I130" s="25">
        <v>0.0</v>
      </c>
      <c r="J130" s="25">
        <v>0.0</v>
      </c>
      <c r="K130" s="32">
        <f>(D130*(100-F130)*VLOOKUP(C130,'Таблица (Плотность нефти)'!$B$3:$C$10,2,FALSE)/100)+(D130*F130/100)</f>
        <v>0</v>
      </c>
      <c r="L130" s="32">
        <f>(E130*(100-F130)*VLOOKUP(C130,'Таблица (Плотность нефти)'!$B$3:$C$10,2,FALSE)/100)+(E130*F130/100)</f>
        <v>0</v>
      </c>
      <c r="M130" s="26">
        <f t="shared" si="1"/>
        <v>0</v>
      </c>
      <c r="N130" s="26">
        <f t="shared" si="2"/>
        <v>0</v>
      </c>
      <c r="O130" s="18"/>
    </row>
    <row r="131" ht="12.75" customHeight="1">
      <c r="B131" s="12">
        <v>43694.0</v>
      </c>
      <c r="C131" s="4" t="s">
        <v>32</v>
      </c>
      <c r="D131" s="6">
        <v>70.0</v>
      </c>
      <c r="E131" s="6">
        <v>74.0</v>
      </c>
      <c r="F131" s="9">
        <v>41.67</v>
      </c>
      <c r="G131" s="10">
        <v>15.235773929434293</v>
      </c>
      <c r="H131" s="10">
        <v>14.931058450845606</v>
      </c>
      <c r="I131" s="4">
        <v>0.0</v>
      </c>
      <c r="J131" s="4">
        <v>0.0</v>
      </c>
      <c r="K131" s="6">
        <f>(D131*(100-F131)*VLOOKUP(C131,'Таблица (Плотность нефти)'!$B$3:$C$10,2,FALSE)/100)+(D131*F131/100)</f>
        <v>60.159729</v>
      </c>
      <c r="L131" s="6">
        <f>(E131*(100-F131)*VLOOKUP(C131,'Таблица (Плотность нефти)'!$B$3:$C$10,2,FALSE)/100)+(E131*F131/100)</f>
        <v>63.5974278</v>
      </c>
      <c r="M131" s="9">
        <f t="shared" si="1"/>
        <v>16.93626816</v>
      </c>
      <c r="N131" s="9">
        <f t="shared" si="2"/>
        <v>18.67347273</v>
      </c>
      <c r="O131" s="18"/>
    </row>
    <row r="132" ht="12.75" customHeight="1">
      <c r="B132" s="12">
        <v>43694.0</v>
      </c>
      <c r="C132" s="19" t="s">
        <v>35</v>
      </c>
      <c r="D132" s="20">
        <v>141.0</v>
      </c>
      <c r="E132" s="20">
        <v>130.0</v>
      </c>
      <c r="F132" s="15">
        <v>26.25</v>
      </c>
      <c r="G132" s="21">
        <v>88.04277369453919</v>
      </c>
      <c r="H132" s="21">
        <v>87.1623459575938</v>
      </c>
      <c r="I132" s="19">
        <v>0.0</v>
      </c>
      <c r="J132" s="19">
        <v>10.0</v>
      </c>
      <c r="K132" s="20">
        <f>(D132*(100-F132)*VLOOKUP(C132,'Таблица (Плотность нефти)'!$B$3:$C$10,2,FALSE)/100)+(D132*F132/100)</f>
        <v>120.61845</v>
      </c>
      <c r="L132" s="20">
        <f>(E132*(100-F132)*VLOOKUP(C132,'Таблица (Плотность нефти)'!$B$3:$C$10,2,FALSE)/100)+(E132*F132/100)</f>
        <v>111.2085</v>
      </c>
      <c r="M132" s="15">
        <f t="shared" si="1"/>
        <v>80.22250783</v>
      </c>
      <c r="N132" s="15">
        <f t="shared" si="2"/>
        <v>88.63282369</v>
      </c>
      <c r="O132" s="18"/>
    </row>
    <row r="133" ht="12.75" customHeight="1">
      <c r="B133" s="12">
        <v>43694.0</v>
      </c>
      <c r="C133" s="19" t="s">
        <v>39</v>
      </c>
      <c r="D133" s="20">
        <v>514.0</v>
      </c>
      <c r="E133" s="20">
        <v>500.0</v>
      </c>
      <c r="F133" s="15">
        <v>5.2299999999999995</v>
      </c>
      <c r="G133" s="21">
        <v>188.58935136309375</v>
      </c>
      <c r="H133" s="21">
        <v>184.8175643358319</v>
      </c>
      <c r="I133" s="19">
        <v>0.0</v>
      </c>
      <c r="J133" s="19">
        <v>0.0</v>
      </c>
      <c r="K133" s="20">
        <f>(D133*(100-F133)*VLOOKUP(C133,'Таблица (Плотность нефти)'!$B$3:$C$10,2,FALSE)/100)+(D133*F133/100)</f>
        <v>418.5249112</v>
      </c>
      <c r="L133" s="20">
        <f>(E133*(100-F133)*VLOOKUP(C133,'Таблица (Плотность нефти)'!$B$3:$C$10,2,FALSE)/100)+(E133*F133/100)</f>
        <v>407.1254</v>
      </c>
      <c r="M133" s="15">
        <f t="shared" si="1"/>
        <v>174.0142476</v>
      </c>
      <c r="N133" s="15">
        <f t="shared" si="2"/>
        <v>177.1898402</v>
      </c>
      <c r="O133" s="18"/>
    </row>
    <row r="134" ht="12.75" customHeight="1">
      <c r="B134" s="12">
        <v>43694.0</v>
      </c>
      <c r="C134" s="19" t="s">
        <v>41</v>
      </c>
      <c r="D134" s="20">
        <v>69.0</v>
      </c>
      <c r="E134" s="19">
        <v>49.0</v>
      </c>
      <c r="F134" s="27">
        <v>90.4</v>
      </c>
      <c r="G134" s="21">
        <v>112.66685838323356</v>
      </c>
      <c r="H134" s="21">
        <v>110.41352121556889</v>
      </c>
      <c r="I134" s="19">
        <v>0.0</v>
      </c>
      <c r="J134" s="19">
        <v>20.0</v>
      </c>
      <c r="K134" s="20">
        <f>(D134*(100-F134)*VLOOKUP(C134,'Таблица (Плотность нефти)'!$B$3:$C$10,2,FALSE)/100)+(D134*F134/100)</f>
        <v>67.90704</v>
      </c>
      <c r="L134" s="20">
        <f>(E134*(100-F134)*VLOOKUP(C134,'Таблица (Плотность нефти)'!$B$3:$C$10,2,FALSE)/100)+(E134*F134/100)</f>
        <v>48.22384</v>
      </c>
      <c r="M134" s="15">
        <f t="shared" si="1"/>
        <v>108.523934</v>
      </c>
      <c r="N134" s="15">
        <f t="shared" si="2"/>
        <v>112.9836584</v>
      </c>
      <c r="O134" s="18"/>
    </row>
    <row r="135" ht="12.75" customHeight="1">
      <c r="B135" s="12">
        <v>43694.0</v>
      </c>
      <c r="C135" s="19" t="s">
        <v>37</v>
      </c>
      <c r="D135" s="20">
        <v>39.0</v>
      </c>
      <c r="E135" s="19">
        <v>39.0</v>
      </c>
      <c r="F135" s="15">
        <v>0.0</v>
      </c>
      <c r="G135" s="21">
        <v>0.0</v>
      </c>
      <c r="H135" s="21">
        <v>0.0</v>
      </c>
      <c r="I135" s="19">
        <v>0.0</v>
      </c>
      <c r="J135" s="19">
        <v>0.0</v>
      </c>
      <c r="K135" s="20">
        <f>(D135*(100-F135)*VLOOKUP(C135,'Таблица (Плотность нефти)'!$B$3:$C$10,2,FALSE)/100)+(D135*F135/100)</f>
        <v>32.1633</v>
      </c>
      <c r="L135" s="20">
        <f>(E135*(100-F135)*VLOOKUP(C135,'Таблица (Плотность нефти)'!$B$3:$C$10,2,FALSE)/100)+(E135*F135/100)</f>
        <v>32.1633</v>
      </c>
      <c r="M135" s="15">
        <f t="shared" si="1"/>
        <v>0</v>
      </c>
      <c r="N135" s="15">
        <f t="shared" si="2"/>
        <v>0</v>
      </c>
      <c r="O135" s="18"/>
    </row>
    <row r="136" ht="12.75" customHeight="1">
      <c r="B136" s="12">
        <v>43694.0</v>
      </c>
      <c r="C136" s="19" t="s">
        <v>38</v>
      </c>
      <c r="D136" s="20">
        <v>0.0</v>
      </c>
      <c r="E136" s="19">
        <v>0.0</v>
      </c>
      <c r="F136" s="15">
        <v>0.0</v>
      </c>
      <c r="G136" s="31">
        <v>0.0</v>
      </c>
      <c r="H136" s="31">
        <v>0.0</v>
      </c>
      <c r="I136" s="19">
        <v>0.0</v>
      </c>
      <c r="J136" s="19">
        <v>0.0</v>
      </c>
      <c r="K136" s="20">
        <f>(D136*(100-F136)*VLOOKUP(C136,'Таблица (Плотность нефти)'!$B$3:$C$10,2,FALSE)/100)+(D136*F136/100)</f>
        <v>0</v>
      </c>
      <c r="L136" s="20">
        <f>(E136*(100-F136)*VLOOKUP(C136,'Таблица (Плотность нефти)'!$B$3:$C$10,2,FALSE)/100)+(E136*F136/100)</f>
        <v>0</v>
      </c>
      <c r="M136" s="15">
        <f t="shared" si="1"/>
        <v>0</v>
      </c>
      <c r="N136" s="15">
        <f t="shared" si="2"/>
        <v>0</v>
      </c>
      <c r="O136" s="18"/>
    </row>
    <row r="137" ht="12.75" customHeight="1">
      <c r="B137" s="12">
        <v>43694.0</v>
      </c>
      <c r="C137" s="19" t="s">
        <v>34</v>
      </c>
      <c r="D137" s="20">
        <v>0.0</v>
      </c>
      <c r="E137" s="19">
        <v>0.0</v>
      </c>
      <c r="F137" s="15">
        <v>0.0</v>
      </c>
      <c r="G137" s="31">
        <v>0.0</v>
      </c>
      <c r="H137" s="31">
        <v>0.0</v>
      </c>
      <c r="I137" s="19">
        <v>0.0</v>
      </c>
      <c r="J137" s="19">
        <v>0.0</v>
      </c>
      <c r="K137" s="20">
        <f>(D137*(100-F137)*VLOOKUP(C137,'Таблица (Плотность нефти)'!$B$3:$C$10,2,FALSE)/100)+(D137*F137/100)</f>
        <v>0</v>
      </c>
      <c r="L137" s="20">
        <f>(E137*(100-F137)*VLOOKUP(C137,'Таблица (Плотность нефти)'!$B$3:$C$10,2,FALSE)/100)+(E137*F137/100)</f>
        <v>0</v>
      </c>
      <c r="M137" s="15">
        <f t="shared" si="1"/>
        <v>0</v>
      </c>
      <c r="N137" s="15">
        <f t="shared" si="2"/>
        <v>0</v>
      </c>
      <c r="O137" s="18"/>
    </row>
    <row r="138" ht="12.75" customHeight="1">
      <c r="B138" s="12">
        <v>43694.0</v>
      </c>
      <c r="C138" s="25" t="s">
        <v>31</v>
      </c>
      <c r="D138" s="32">
        <v>0.0</v>
      </c>
      <c r="E138" s="25">
        <v>0.0</v>
      </c>
      <c r="F138" s="26">
        <v>0.0</v>
      </c>
      <c r="G138" s="33">
        <v>0.0</v>
      </c>
      <c r="H138" s="33">
        <v>0.0</v>
      </c>
      <c r="I138" s="25">
        <v>0.0</v>
      </c>
      <c r="J138" s="25">
        <v>0.0</v>
      </c>
      <c r="K138" s="32">
        <f>(D138*(100-F138)*VLOOKUP(C138,'Таблица (Плотность нефти)'!$B$3:$C$10,2,FALSE)/100)+(D138*F138/100)</f>
        <v>0</v>
      </c>
      <c r="L138" s="32">
        <f>(E138*(100-F138)*VLOOKUP(C138,'Таблица (Плотность нефти)'!$B$3:$C$10,2,FALSE)/100)+(E138*F138/100)</f>
        <v>0</v>
      </c>
      <c r="M138" s="26">
        <f t="shared" si="1"/>
        <v>0</v>
      </c>
      <c r="N138" s="26">
        <f t="shared" si="2"/>
        <v>0</v>
      </c>
      <c r="O138" s="18"/>
    </row>
    <row r="139" ht="12.75" customHeight="1">
      <c r="B139" s="12">
        <v>43695.0</v>
      </c>
      <c r="C139" s="4" t="s">
        <v>32</v>
      </c>
      <c r="D139" s="6">
        <v>70.0</v>
      </c>
      <c r="E139" s="6">
        <v>74.0</v>
      </c>
      <c r="F139" s="9">
        <v>41.67</v>
      </c>
      <c r="G139" s="10">
        <v>15.235773929434293</v>
      </c>
      <c r="H139" s="10">
        <v>15.08341619013995</v>
      </c>
      <c r="I139" s="4">
        <v>0.0</v>
      </c>
      <c r="J139" s="4">
        <v>0.0</v>
      </c>
      <c r="K139" s="6">
        <f>(D139*(100-F139)*VLOOKUP(C139,'Таблица (Плотность нефти)'!$B$3:$C$10,2,FALSE)/100)+(D139*F139/100)</f>
        <v>60.159729</v>
      </c>
      <c r="L139" s="6">
        <f>(E139*(100-F139)*VLOOKUP(C139,'Таблица (Плотность нефти)'!$B$3:$C$10,2,FALSE)/100)+(E139*F139/100)</f>
        <v>63.5974278</v>
      </c>
      <c r="M139" s="9">
        <f t="shared" si="1"/>
        <v>17.0886259</v>
      </c>
      <c r="N139" s="9">
        <f t="shared" si="2"/>
        <v>18.67347273</v>
      </c>
      <c r="O139" s="18"/>
    </row>
    <row r="140" ht="12.75" customHeight="1">
      <c r="B140" s="12">
        <v>43695.0</v>
      </c>
      <c r="C140" s="19" t="s">
        <v>35</v>
      </c>
      <c r="D140" s="20">
        <v>141.0</v>
      </c>
      <c r="E140" s="20">
        <v>130.0</v>
      </c>
      <c r="F140" s="15">
        <v>26.25</v>
      </c>
      <c r="G140" s="21">
        <v>88.04277369453919</v>
      </c>
      <c r="H140" s="21">
        <v>87.1623459575938</v>
      </c>
      <c r="I140" s="19">
        <v>0.0</v>
      </c>
      <c r="J140" s="19">
        <v>10.0</v>
      </c>
      <c r="K140" s="20">
        <f>(D140*(100-F140)*VLOOKUP(C140,'Таблица (Плотность нефти)'!$B$3:$C$10,2,FALSE)/100)+(D140*F140/100)</f>
        <v>120.61845</v>
      </c>
      <c r="L140" s="20">
        <f>(E140*(100-F140)*VLOOKUP(C140,'Таблица (Плотность нефти)'!$B$3:$C$10,2,FALSE)/100)+(E140*F140/100)</f>
        <v>111.2085</v>
      </c>
      <c r="M140" s="15">
        <f t="shared" si="1"/>
        <v>80.22250783</v>
      </c>
      <c r="N140" s="15">
        <f t="shared" si="2"/>
        <v>88.63282369</v>
      </c>
      <c r="O140" s="18"/>
    </row>
    <row r="141" ht="12.75" customHeight="1">
      <c r="B141" s="12">
        <v>43695.0</v>
      </c>
      <c r="C141" s="19" t="s">
        <v>39</v>
      </c>
      <c r="D141" s="20">
        <v>514.0</v>
      </c>
      <c r="E141" s="20">
        <v>500.0</v>
      </c>
      <c r="F141" s="15">
        <v>5.2299999999999995</v>
      </c>
      <c r="G141" s="21">
        <v>188.58935136309375</v>
      </c>
      <c r="H141" s="21">
        <v>184.8175643358319</v>
      </c>
      <c r="I141" s="19">
        <v>0.0</v>
      </c>
      <c r="J141" s="19">
        <v>0.0</v>
      </c>
      <c r="K141" s="20">
        <f>(D141*(100-F141)*VLOOKUP(C141,'Таблица (Плотность нефти)'!$B$3:$C$10,2,FALSE)/100)+(D141*F141/100)</f>
        <v>418.5249112</v>
      </c>
      <c r="L141" s="20">
        <f>(E141*(100-F141)*VLOOKUP(C141,'Таблица (Плотность нефти)'!$B$3:$C$10,2,FALSE)/100)+(E141*F141/100)</f>
        <v>407.1254</v>
      </c>
      <c r="M141" s="15">
        <f t="shared" si="1"/>
        <v>174.0142476</v>
      </c>
      <c r="N141" s="15">
        <f t="shared" si="2"/>
        <v>177.1898402</v>
      </c>
      <c r="O141" s="18"/>
    </row>
    <row r="142" ht="12.75" customHeight="1">
      <c r="B142" s="12">
        <v>43695.0</v>
      </c>
      <c r="C142" s="19" t="s">
        <v>41</v>
      </c>
      <c r="D142" s="20">
        <v>69.0</v>
      </c>
      <c r="E142" s="19">
        <v>49.0</v>
      </c>
      <c r="F142" s="27">
        <v>90.4</v>
      </c>
      <c r="G142" s="21">
        <v>112.66685838323356</v>
      </c>
      <c r="H142" s="21">
        <v>110.41352121556889</v>
      </c>
      <c r="I142" s="19">
        <v>0.0</v>
      </c>
      <c r="J142" s="19">
        <v>20.0</v>
      </c>
      <c r="K142" s="20">
        <f>(D142*(100-F142)*VLOOKUP(C142,'Таблица (Плотность нефти)'!$B$3:$C$10,2,FALSE)/100)+(D142*F142/100)</f>
        <v>67.90704</v>
      </c>
      <c r="L142" s="20">
        <f>(E142*(100-F142)*VLOOKUP(C142,'Таблица (Плотность нефти)'!$B$3:$C$10,2,FALSE)/100)+(E142*F142/100)</f>
        <v>48.22384</v>
      </c>
      <c r="M142" s="15">
        <f t="shared" si="1"/>
        <v>108.523934</v>
      </c>
      <c r="N142" s="15">
        <f t="shared" si="2"/>
        <v>112.9836584</v>
      </c>
      <c r="O142" s="18"/>
    </row>
    <row r="143" ht="12.75" customHeight="1">
      <c r="B143" s="12">
        <v>43695.0</v>
      </c>
      <c r="C143" s="19" t="s">
        <v>37</v>
      </c>
      <c r="D143" s="20">
        <v>39.0</v>
      </c>
      <c r="E143" s="19">
        <v>39.0</v>
      </c>
      <c r="F143" s="15">
        <v>0.0</v>
      </c>
      <c r="G143" s="21">
        <v>0.0</v>
      </c>
      <c r="H143" s="21">
        <v>0.0</v>
      </c>
      <c r="I143" s="19">
        <v>0.0</v>
      </c>
      <c r="J143" s="19">
        <v>0.0</v>
      </c>
      <c r="K143" s="20">
        <f>(D143*(100-F143)*VLOOKUP(C143,'Таблица (Плотность нефти)'!$B$3:$C$10,2,FALSE)/100)+(D143*F143/100)</f>
        <v>32.1633</v>
      </c>
      <c r="L143" s="20">
        <f>(E143*(100-F143)*VLOOKUP(C143,'Таблица (Плотность нефти)'!$B$3:$C$10,2,FALSE)/100)+(E143*F143/100)</f>
        <v>32.1633</v>
      </c>
      <c r="M143" s="15">
        <f t="shared" si="1"/>
        <v>0</v>
      </c>
      <c r="N143" s="15">
        <f t="shared" si="2"/>
        <v>0</v>
      </c>
      <c r="O143" s="18"/>
    </row>
    <row r="144" ht="12.75" customHeight="1">
      <c r="B144" s="12">
        <v>43695.0</v>
      </c>
      <c r="C144" s="19" t="s">
        <v>38</v>
      </c>
      <c r="D144" s="20">
        <v>0.0</v>
      </c>
      <c r="E144" s="19">
        <v>0.0</v>
      </c>
      <c r="F144" s="15">
        <v>0.0</v>
      </c>
      <c r="G144" s="31">
        <v>0.0</v>
      </c>
      <c r="H144" s="31">
        <v>0.0</v>
      </c>
      <c r="I144" s="19">
        <v>0.0</v>
      </c>
      <c r="J144" s="19">
        <v>0.0</v>
      </c>
      <c r="K144" s="20">
        <f>(D144*(100-F144)*VLOOKUP(C144,'Таблица (Плотность нефти)'!$B$3:$C$10,2,FALSE)/100)+(D144*F144/100)</f>
        <v>0</v>
      </c>
      <c r="L144" s="20">
        <f>(E144*(100-F144)*VLOOKUP(C144,'Таблица (Плотность нефти)'!$B$3:$C$10,2,FALSE)/100)+(E144*F144/100)</f>
        <v>0</v>
      </c>
      <c r="M144" s="15">
        <f t="shared" si="1"/>
        <v>0</v>
      </c>
      <c r="N144" s="15">
        <f t="shared" si="2"/>
        <v>0</v>
      </c>
      <c r="O144" s="18"/>
    </row>
    <row r="145" ht="12.75" customHeight="1">
      <c r="B145" s="12">
        <v>43695.0</v>
      </c>
      <c r="C145" s="19" t="s">
        <v>34</v>
      </c>
      <c r="D145" s="20">
        <v>0.0</v>
      </c>
      <c r="E145" s="19">
        <v>0.0</v>
      </c>
      <c r="F145" s="15">
        <v>0.0</v>
      </c>
      <c r="G145" s="31">
        <v>0.0</v>
      </c>
      <c r="H145" s="31">
        <v>0.0</v>
      </c>
      <c r="I145" s="19">
        <v>0.0</v>
      </c>
      <c r="J145" s="19">
        <v>0.0</v>
      </c>
      <c r="K145" s="20">
        <f>(D145*(100-F145)*VLOOKUP(C145,'Таблица (Плотность нефти)'!$B$3:$C$10,2,FALSE)/100)+(D145*F145/100)</f>
        <v>0</v>
      </c>
      <c r="L145" s="20">
        <f>(E145*(100-F145)*VLOOKUP(C145,'Таблица (Плотность нефти)'!$B$3:$C$10,2,FALSE)/100)+(E145*F145/100)</f>
        <v>0</v>
      </c>
      <c r="M145" s="15">
        <f t="shared" si="1"/>
        <v>0</v>
      </c>
      <c r="N145" s="15">
        <f t="shared" si="2"/>
        <v>0</v>
      </c>
      <c r="O145" s="18"/>
    </row>
    <row r="146" ht="12.75" customHeight="1">
      <c r="B146" s="12">
        <v>43695.0</v>
      </c>
      <c r="C146" s="25" t="s">
        <v>31</v>
      </c>
      <c r="D146" s="32">
        <v>0.0</v>
      </c>
      <c r="E146" s="25">
        <v>0.0</v>
      </c>
      <c r="F146" s="26">
        <v>0.0</v>
      </c>
      <c r="G146" s="33">
        <v>0.0</v>
      </c>
      <c r="H146" s="33">
        <v>0.0</v>
      </c>
      <c r="I146" s="25">
        <v>0.0</v>
      </c>
      <c r="J146" s="25">
        <v>0.0</v>
      </c>
      <c r="K146" s="32">
        <f>(D146*(100-F146)*VLOOKUP(C146,'Таблица (Плотность нефти)'!$B$3:$C$10,2,FALSE)/100)+(D146*F146/100)</f>
        <v>0</v>
      </c>
      <c r="L146" s="32">
        <f>(E146*(100-F146)*VLOOKUP(C146,'Таблица (Плотность нефти)'!$B$3:$C$10,2,FALSE)/100)+(E146*F146/100)</f>
        <v>0</v>
      </c>
      <c r="M146" s="26">
        <f t="shared" si="1"/>
        <v>0</v>
      </c>
      <c r="N146" s="26">
        <f t="shared" si="2"/>
        <v>0</v>
      </c>
      <c r="O146" s="18"/>
    </row>
    <row r="147" ht="12.75" customHeight="1">
      <c r="B147" s="12">
        <v>43696.0</v>
      </c>
      <c r="C147" s="4" t="s">
        <v>32</v>
      </c>
      <c r="D147" s="6">
        <v>70.0</v>
      </c>
      <c r="E147" s="6">
        <v>74.0</v>
      </c>
      <c r="F147" s="9">
        <v>41.67</v>
      </c>
      <c r="G147" s="10">
        <v>15.235773929434293</v>
      </c>
      <c r="H147" s="10">
        <v>14.931058450845606</v>
      </c>
      <c r="I147" s="4">
        <v>0.0</v>
      </c>
      <c r="J147" s="4">
        <v>0.0</v>
      </c>
      <c r="K147" s="6">
        <f>(D147*(100-F147)*VLOOKUP(C147,'Таблица (Плотность нефти)'!$B$3:$C$10,2,FALSE)/100)+(D147*F147/100)</f>
        <v>60.159729</v>
      </c>
      <c r="L147" s="6">
        <f>(E147*(100-F147)*VLOOKUP(C147,'Таблица (Плотность нефти)'!$B$3:$C$10,2,FALSE)/100)+(E147*F147/100)</f>
        <v>63.5974278</v>
      </c>
      <c r="M147" s="9">
        <f t="shared" si="1"/>
        <v>16.93626816</v>
      </c>
      <c r="N147" s="9">
        <f t="shared" si="2"/>
        <v>18.67347273</v>
      </c>
      <c r="O147" s="18"/>
    </row>
    <row r="148" ht="12.75" customHeight="1">
      <c r="B148" s="12">
        <v>43696.0</v>
      </c>
      <c r="C148" s="19" t="s">
        <v>35</v>
      </c>
      <c r="D148" s="20">
        <v>141.0</v>
      </c>
      <c r="E148" s="20">
        <v>130.0</v>
      </c>
      <c r="F148" s="15">
        <v>26.25</v>
      </c>
      <c r="G148" s="21">
        <v>88.04277369453919</v>
      </c>
      <c r="H148" s="21">
        <v>87.1623459575938</v>
      </c>
      <c r="I148" s="19">
        <v>0.0</v>
      </c>
      <c r="J148" s="19">
        <v>10.0</v>
      </c>
      <c r="K148" s="20">
        <f>(D148*(100-F148)*VLOOKUP(C148,'Таблица (Плотность нефти)'!$B$3:$C$10,2,FALSE)/100)+(D148*F148/100)</f>
        <v>120.61845</v>
      </c>
      <c r="L148" s="20">
        <f>(E148*(100-F148)*VLOOKUP(C148,'Таблица (Плотность нефти)'!$B$3:$C$10,2,FALSE)/100)+(E148*F148/100)</f>
        <v>111.2085</v>
      </c>
      <c r="M148" s="15">
        <f t="shared" si="1"/>
        <v>80.22250783</v>
      </c>
      <c r="N148" s="15">
        <f t="shared" si="2"/>
        <v>88.63282369</v>
      </c>
      <c r="O148" s="18"/>
    </row>
    <row r="149" ht="12.75" customHeight="1">
      <c r="B149" s="12">
        <v>43696.0</v>
      </c>
      <c r="C149" s="19" t="s">
        <v>39</v>
      </c>
      <c r="D149" s="20">
        <v>514.0</v>
      </c>
      <c r="E149" s="20">
        <v>500.0</v>
      </c>
      <c r="F149" s="15">
        <v>5.2299999999999995</v>
      </c>
      <c r="G149" s="21">
        <v>188.58935136309375</v>
      </c>
      <c r="H149" s="21">
        <v>186.7034578494628</v>
      </c>
      <c r="I149" s="19">
        <v>0.0</v>
      </c>
      <c r="J149" s="19">
        <v>0.0</v>
      </c>
      <c r="K149" s="20">
        <f>(D149*(100-F149)*VLOOKUP(C149,'Таблица (Плотность нефти)'!$B$3:$C$10,2,FALSE)/100)+(D149*F149/100)</f>
        <v>418.5249112</v>
      </c>
      <c r="L149" s="20">
        <f>(E149*(100-F149)*VLOOKUP(C149,'Таблица (Плотность нефти)'!$B$3:$C$10,2,FALSE)/100)+(E149*F149/100)</f>
        <v>407.1254</v>
      </c>
      <c r="M149" s="15">
        <f t="shared" si="1"/>
        <v>175.9001411</v>
      </c>
      <c r="N149" s="15">
        <f t="shared" si="2"/>
        <v>177.1898402</v>
      </c>
      <c r="O149" s="18"/>
    </row>
    <row r="150" ht="12.75" customHeight="1">
      <c r="B150" s="12">
        <v>43696.0</v>
      </c>
      <c r="C150" s="19" t="s">
        <v>41</v>
      </c>
      <c r="D150" s="20">
        <v>69.0</v>
      </c>
      <c r="E150" s="19">
        <v>49.0</v>
      </c>
      <c r="F150" s="27">
        <v>90.4</v>
      </c>
      <c r="G150" s="21">
        <v>112.66685838323356</v>
      </c>
      <c r="H150" s="21">
        <v>110.41352121556889</v>
      </c>
      <c r="I150" s="19">
        <v>0.0</v>
      </c>
      <c r="J150" s="19">
        <v>20.0</v>
      </c>
      <c r="K150" s="20">
        <f>(D150*(100-F150)*VLOOKUP(C150,'Таблица (Плотность нефти)'!$B$3:$C$10,2,FALSE)/100)+(D150*F150/100)</f>
        <v>67.90704</v>
      </c>
      <c r="L150" s="20">
        <f>(E150*(100-F150)*VLOOKUP(C150,'Таблица (Плотность нефти)'!$B$3:$C$10,2,FALSE)/100)+(E150*F150/100)</f>
        <v>48.22384</v>
      </c>
      <c r="M150" s="15">
        <f t="shared" si="1"/>
        <v>108.523934</v>
      </c>
      <c r="N150" s="15">
        <f t="shared" si="2"/>
        <v>112.9836584</v>
      </c>
      <c r="O150" s="18"/>
    </row>
    <row r="151" ht="12.75" customHeight="1">
      <c r="B151" s="12">
        <v>43696.0</v>
      </c>
      <c r="C151" s="19" t="s">
        <v>37</v>
      </c>
      <c r="D151" s="20">
        <v>39.0</v>
      </c>
      <c r="E151" s="19">
        <v>39.0</v>
      </c>
      <c r="F151" s="15">
        <v>0.0</v>
      </c>
      <c r="G151" s="21">
        <v>0.0</v>
      </c>
      <c r="H151" s="21">
        <v>0.0</v>
      </c>
      <c r="I151" s="19">
        <v>0.0</v>
      </c>
      <c r="J151" s="19">
        <v>0.0</v>
      </c>
      <c r="K151" s="20">
        <f>(D151*(100-F151)*VLOOKUP(C151,'Таблица (Плотность нефти)'!$B$3:$C$10,2,FALSE)/100)+(D151*F151/100)</f>
        <v>32.1633</v>
      </c>
      <c r="L151" s="20">
        <f>(E151*(100-F151)*VLOOKUP(C151,'Таблица (Плотность нефти)'!$B$3:$C$10,2,FALSE)/100)+(E151*F151/100)</f>
        <v>32.1633</v>
      </c>
      <c r="M151" s="15">
        <f t="shared" si="1"/>
        <v>0</v>
      </c>
      <c r="N151" s="15">
        <f t="shared" si="2"/>
        <v>0</v>
      </c>
      <c r="O151" s="18"/>
    </row>
    <row r="152" ht="12.75" customHeight="1">
      <c r="B152" s="12">
        <v>43696.0</v>
      </c>
      <c r="C152" s="19" t="s">
        <v>38</v>
      </c>
      <c r="D152" s="20">
        <v>0.0</v>
      </c>
      <c r="E152" s="19">
        <v>0.0</v>
      </c>
      <c r="F152" s="15">
        <v>0.0</v>
      </c>
      <c r="G152" s="31">
        <v>0.0</v>
      </c>
      <c r="H152" s="31">
        <v>0.0</v>
      </c>
      <c r="I152" s="19">
        <v>0.0</v>
      </c>
      <c r="J152" s="19">
        <v>0.0</v>
      </c>
      <c r="K152" s="20">
        <f>(D152*(100-F152)*VLOOKUP(C152,'Таблица (Плотность нефти)'!$B$3:$C$10,2,FALSE)/100)+(D152*F152/100)</f>
        <v>0</v>
      </c>
      <c r="L152" s="20">
        <f>(E152*(100-F152)*VLOOKUP(C152,'Таблица (Плотность нефти)'!$B$3:$C$10,2,FALSE)/100)+(E152*F152/100)</f>
        <v>0</v>
      </c>
      <c r="M152" s="15">
        <f t="shared" si="1"/>
        <v>0</v>
      </c>
      <c r="N152" s="15">
        <f t="shared" si="2"/>
        <v>0</v>
      </c>
      <c r="O152" s="18"/>
    </row>
    <row r="153" ht="12.75" customHeight="1">
      <c r="B153" s="12">
        <v>43696.0</v>
      </c>
      <c r="C153" s="19" t="s">
        <v>34</v>
      </c>
      <c r="D153" s="20">
        <v>0.0</v>
      </c>
      <c r="E153" s="19">
        <v>0.0</v>
      </c>
      <c r="F153" s="15">
        <v>0.0</v>
      </c>
      <c r="G153" s="31">
        <v>0.0</v>
      </c>
      <c r="H153" s="31">
        <v>0.0</v>
      </c>
      <c r="I153" s="19">
        <v>0.0</v>
      </c>
      <c r="J153" s="19">
        <v>0.0</v>
      </c>
      <c r="K153" s="20">
        <f>(D153*(100-F153)*VLOOKUP(C153,'Таблица (Плотность нефти)'!$B$3:$C$10,2,FALSE)/100)+(D153*F153/100)</f>
        <v>0</v>
      </c>
      <c r="L153" s="20">
        <f>(E153*(100-F153)*VLOOKUP(C153,'Таблица (Плотность нефти)'!$B$3:$C$10,2,FALSE)/100)+(E153*F153/100)</f>
        <v>0</v>
      </c>
      <c r="M153" s="15">
        <f t="shared" si="1"/>
        <v>0</v>
      </c>
      <c r="N153" s="15">
        <f t="shared" si="2"/>
        <v>0</v>
      </c>
      <c r="O153" s="18"/>
    </row>
    <row r="154" ht="12.75" customHeight="1">
      <c r="B154" s="12">
        <v>43696.0</v>
      </c>
      <c r="C154" s="25" t="s">
        <v>31</v>
      </c>
      <c r="D154" s="32">
        <v>0.0</v>
      </c>
      <c r="E154" s="25">
        <v>0.0</v>
      </c>
      <c r="F154" s="26">
        <v>0.0</v>
      </c>
      <c r="G154" s="33">
        <v>0.0</v>
      </c>
      <c r="H154" s="33">
        <v>0.0</v>
      </c>
      <c r="I154" s="25">
        <v>0.0</v>
      </c>
      <c r="J154" s="25">
        <v>0.0</v>
      </c>
      <c r="K154" s="32">
        <f>(D154*(100-F154)*VLOOKUP(C154,'Таблица (Плотность нефти)'!$B$3:$C$10,2,FALSE)/100)+(D154*F154/100)</f>
        <v>0</v>
      </c>
      <c r="L154" s="32">
        <f>(E154*(100-F154)*VLOOKUP(C154,'Таблица (Плотность нефти)'!$B$3:$C$10,2,FALSE)/100)+(E154*F154/100)</f>
        <v>0</v>
      </c>
      <c r="M154" s="26">
        <f t="shared" si="1"/>
        <v>0</v>
      </c>
      <c r="N154" s="26">
        <f t="shared" si="2"/>
        <v>0</v>
      </c>
      <c r="O154" s="18"/>
    </row>
    <row r="155" ht="12.75" customHeight="1">
      <c r="B155" s="12">
        <v>43697.0</v>
      </c>
      <c r="C155" s="4" t="s">
        <v>32</v>
      </c>
      <c r="D155" s="6">
        <v>70.0</v>
      </c>
      <c r="E155" s="6">
        <v>74.0</v>
      </c>
      <c r="F155" s="9">
        <v>41.67</v>
      </c>
      <c r="G155" s="10">
        <v>15.235773929434293</v>
      </c>
      <c r="H155" s="10">
        <v>15.08341619013995</v>
      </c>
      <c r="I155" s="4">
        <v>0.0</v>
      </c>
      <c r="J155" s="4">
        <v>0.0</v>
      </c>
      <c r="K155" s="6">
        <f>(D155*(100-F155)*VLOOKUP(C155,'Таблица (Плотность нефти)'!$B$3:$C$10,2,FALSE)/100)+(D155*F155/100)</f>
        <v>60.159729</v>
      </c>
      <c r="L155" s="6">
        <f>(E155*(100-F155)*VLOOKUP(C155,'Таблица (Плотность нефти)'!$B$3:$C$10,2,FALSE)/100)+(E155*F155/100)</f>
        <v>63.5974278</v>
      </c>
      <c r="M155" s="9">
        <f t="shared" si="1"/>
        <v>17.0886259</v>
      </c>
      <c r="N155" s="9">
        <f t="shared" si="2"/>
        <v>18.67347273</v>
      </c>
      <c r="O155" s="18"/>
    </row>
    <row r="156" ht="12.75" customHeight="1">
      <c r="B156" s="12">
        <v>43697.0</v>
      </c>
      <c r="C156" s="19" t="s">
        <v>35</v>
      </c>
      <c r="D156" s="20">
        <v>141.0</v>
      </c>
      <c r="E156" s="20">
        <v>130.0</v>
      </c>
      <c r="F156" s="15">
        <v>26.25</v>
      </c>
      <c r="G156" s="21">
        <v>88.04277369453919</v>
      </c>
      <c r="H156" s="21">
        <v>87.1623459575938</v>
      </c>
      <c r="I156" s="19">
        <v>0.0</v>
      </c>
      <c r="J156" s="19">
        <v>10.0</v>
      </c>
      <c r="K156" s="20">
        <f>(D156*(100-F156)*VLOOKUP(C156,'Таблица (Плотность нефти)'!$B$3:$C$10,2,FALSE)/100)+(D156*F156/100)</f>
        <v>120.61845</v>
      </c>
      <c r="L156" s="20">
        <f>(E156*(100-F156)*VLOOKUP(C156,'Таблица (Плотность нефти)'!$B$3:$C$10,2,FALSE)/100)+(E156*F156/100)</f>
        <v>111.2085</v>
      </c>
      <c r="M156" s="15">
        <f t="shared" si="1"/>
        <v>80.22250783</v>
      </c>
      <c r="N156" s="15">
        <f t="shared" si="2"/>
        <v>88.63282369</v>
      </c>
      <c r="O156" s="18"/>
    </row>
    <row r="157" ht="12.75" customHeight="1">
      <c r="B157" s="12">
        <v>43697.0</v>
      </c>
      <c r="C157" s="19" t="s">
        <v>39</v>
      </c>
      <c r="D157" s="20">
        <v>514.0</v>
      </c>
      <c r="E157" s="20">
        <v>500.0</v>
      </c>
      <c r="F157" s="15">
        <v>5.2299999999999995</v>
      </c>
      <c r="G157" s="21">
        <v>188.58935136309375</v>
      </c>
      <c r="H157" s="21">
        <v>186.7034578494628</v>
      </c>
      <c r="I157" s="19">
        <v>0.0</v>
      </c>
      <c r="J157" s="19">
        <v>0.0</v>
      </c>
      <c r="K157" s="20">
        <f>(D157*(100-F157)*VLOOKUP(C157,'Таблица (Плотность нефти)'!$B$3:$C$10,2,FALSE)/100)+(D157*F157/100)</f>
        <v>418.5249112</v>
      </c>
      <c r="L157" s="20">
        <f>(E157*(100-F157)*VLOOKUP(C157,'Таблица (Плотность нефти)'!$B$3:$C$10,2,FALSE)/100)+(E157*F157/100)</f>
        <v>407.1254</v>
      </c>
      <c r="M157" s="15">
        <f t="shared" si="1"/>
        <v>175.9001411</v>
      </c>
      <c r="N157" s="15">
        <f t="shared" si="2"/>
        <v>177.1898402</v>
      </c>
      <c r="O157" s="18"/>
    </row>
    <row r="158" ht="12.75" customHeight="1">
      <c r="B158" s="12">
        <v>43697.0</v>
      </c>
      <c r="C158" s="19" t="s">
        <v>41</v>
      </c>
      <c r="D158" s="20">
        <v>69.0</v>
      </c>
      <c r="E158" s="19">
        <v>49.0</v>
      </c>
      <c r="F158" s="27">
        <v>90.4</v>
      </c>
      <c r="G158" s="21">
        <v>112.66685838323356</v>
      </c>
      <c r="H158" s="21">
        <v>111.54018979940122</v>
      </c>
      <c r="I158" s="19">
        <v>0.0</v>
      </c>
      <c r="J158" s="19">
        <v>20.0</v>
      </c>
      <c r="K158" s="20">
        <f>(D158*(100-F158)*VLOOKUP(C158,'Таблица (Плотность нефти)'!$B$3:$C$10,2,FALSE)/100)+(D158*F158/100)</f>
        <v>67.90704</v>
      </c>
      <c r="L158" s="20">
        <f>(E158*(100-F158)*VLOOKUP(C158,'Таблица (Плотность нефти)'!$B$3:$C$10,2,FALSE)/100)+(E158*F158/100)</f>
        <v>48.22384</v>
      </c>
      <c r="M158" s="15">
        <f t="shared" si="1"/>
        <v>109.6506026</v>
      </c>
      <c r="N158" s="15">
        <f t="shared" si="2"/>
        <v>112.9836584</v>
      </c>
      <c r="O158" s="18"/>
    </row>
    <row r="159" ht="12.75" customHeight="1">
      <c r="B159" s="12">
        <v>43697.0</v>
      </c>
      <c r="C159" s="19" t="s">
        <v>37</v>
      </c>
      <c r="D159" s="20">
        <v>39.0</v>
      </c>
      <c r="E159" s="19">
        <v>39.0</v>
      </c>
      <c r="F159" s="15">
        <v>0.0</v>
      </c>
      <c r="G159" s="21">
        <v>0.0</v>
      </c>
      <c r="H159" s="21">
        <v>0.0</v>
      </c>
      <c r="I159" s="19">
        <v>0.0</v>
      </c>
      <c r="J159" s="19">
        <v>0.0</v>
      </c>
      <c r="K159" s="20">
        <f>(D159*(100-F159)*VLOOKUP(C159,'Таблица (Плотность нефти)'!$B$3:$C$10,2,FALSE)/100)+(D159*F159/100)</f>
        <v>32.1633</v>
      </c>
      <c r="L159" s="20">
        <f>(E159*(100-F159)*VLOOKUP(C159,'Таблица (Плотность нефти)'!$B$3:$C$10,2,FALSE)/100)+(E159*F159/100)</f>
        <v>32.1633</v>
      </c>
      <c r="M159" s="15">
        <f t="shared" si="1"/>
        <v>0</v>
      </c>
      <c r="N159" s="15">
        <f t="shared" si="2"/>
        <v>0</v>
      </c>
      <c r="O159" s="18"/>
    </row>
    <row r="160" ht="12.75" customHeight="1">
      <c r="B160" s="12">
        <v>43697.0</v>
      </c>
      <c r="C160" s="19" t="s">
        <v>38</v>
      </c>
      <c r="D160" s="20">
        <v>0.0</v>
      </c>
      <c r="E160" s="19">
        <v>0.0</v>
      </c>
      <c r="F160" s="15">
        <v>0.0</v>
      </c>
      <c r="G160" s="31">
        <v>0.0</v>
      </c>
      <c r="H160" s="31">
        <v>0.0</v>
      </c>
      <c r="I160" s="19">
        <v>0.0</v>
      </c>
      <c r="J160" s="19">
        <v>0.0</v>
      </c>
      <c r="K160" s="20">
        <f>(D160*(100-F160)*VLOOKUP(C160,'Таблица (Плотность нефти)'!$B$3:$C$10,2,FALSE)/100)+(D160*F160/100)</f>
        <v>0</v>
      </c>
      <c r="L160" s="20">
        <f>(E160*(100-F160)*VLOOKUP(C160,'Таблица (Плотность нефти)'!$B$3:$C$10,2,FALSE)/100)+(E160*F160/100)</f>
        <v>0</v>
      </c>
      <c r="M160" s="15">
        <f t="shared" si="1"/>
        <v>0</v>
      </c>
      <c r="N160" s="15">
        <f t="shared" si="2"/>
        <v>0</v>
      </c>
      <c r="O160" s="18"/>
    </row>
    <row r="161" ht="12.75" customHeight="1">
      <c r="B161" s="12">
        <v>43697.0</v>
      </c>
      <c r="C161" s="19" t="s">
        <v>34</v>
      </c>
      <c r="D161" s="20">
        <v>0.0</v>
      </c>
      <c r="E161" s="19">
        <v>0.0</v>
      </c>
      <c r="F161" s="15">
        <v>0.0</v>
      </c>
      <c r="G161" s="31">
        <v>0.0</v>
      </c>
      <c r="H161" s="31">
        <v>0.0</v>
      </c>
      <c r="I161" s="19">
        <v>0.0</v>
      </c>
      <c r="J161" s="19">
        <v>0.0</v>
      </c>
      <c r="K161" s="20">
        <f>(D161*(100-F161)*VLOOKUP(C161,'Таблица (Плотность нефти)'!$B$3:$C$10,2,FALSE)/100)+(D161*F161/100)</f>
        <v>0</v>
      </c>
      <c r="L161" s="20">
        <f>(E161*(100-F161)*VLOOKUP(C161,'Таблица (Плотность нефти)'!$B$3:$C$10,2,FALSE)/100)+(E161*F161/100)</f>
        <v>0</v>
      </c>
      <c r="M161" s="15">
        <f t="shared" si="1"/>
        <v>0</v>
      </c>
      <c r="N161" s="15">
        <f t="shared" si="2"/>
        <v>0</v>
      </c>
      <c r="O161" s="18"/>
    </row>
    <row r="162" ht="12.75" customHeight="1">
      <c r="B162" s="12">
        <v>43697.0</v>
      </c>
      <c r="C162" s="25" t="s">
        <v>31</v>
      </c>
      <c r="D162" s="32">
        <v>0.0</v>
      </c>
      <c r="E162" s="25">
        <v>0.0</v>
      </c>
      <c r="F162" s="26">
        <v>0.0</v>
      </c>
      <c r="G162" s="33">
        <v>0.0</v>
      </c>
      <c r="H162" s="33">
        <v>0.0</v>
      </c>
      <c r="I162" s="25">
        <v>0.0</v>
      </c>
      <c r="J162" s="25">
        <v>0.0</v>
      </c>
      <c r="K162" s="32">
        <f>(D162*(100-F162)*VLOOKUP(C162,'Таблица (Плотность нефти)'!$B$3:$C$10,2,FALSE)/100)+(D162*F162/100)</f>
        <v>0</v>
      </c>
      <c r="L162" s="32">
        <f>(E162*(100-F162)*VLOOKUP(C162,'Таблица (Плотность нефти)'!$B$3:$C$10,2,FALSE)/100)+(E162*F162/100)</f>
        <v>0</v>
      </c>
      <c r="M162" s="26">
        <f t="shared" si="1"/>
        <v>0</v>
      </c>
      <c r="N162" s="26">
        <f t="shared" si="2"/>
        <v>0</v>
      </c>
      <c r="O162" s="18"/>
    </row>
    <row r="163" ht="12.75" customHeight="1">
      <c r="B163" s="12">
        <v>43698.0</v>
      </c>
      <c r="C163" s="4" t="s">
        <v>32</v>
      </c>
      <c r="D163" s="6">
        <v>70.0</v>
      </c>
      <c r="E163" s="6">
        <v>74.0</v>
      </c>
      <c r="F163" s="9">
        <v>41.67</v>
      </c>
      <c r="G163" s="10">
        <v>15.235773929434293</v>
      </c>
      <c r="H163" s="10">
        <v>14.931058450845606</v>
      </c>
      <c r="I163" s="4">
        <v>0.0</v>
      </c>
      <c r="J163" s="4">
        <v>0.0</v>
      </c>
      <c r="K163" s="6">
        <f>(D163*(100-F163)*VLOOKUP(C163,'Таблица (Плотность нефти)'!$B$3:$C$10,2,FALSE)/100)+(D163*F163/100)</f>
        <v>60.159729</v>
      </c>
      <c r="L163" s="6">
        <f>(E163*(100-F163)*VLOOKUP(C163,'Таблица (Плотность нефти)'!$B$3:$C$10,2,FALSE)/100)+(E163*F163/100)</f>
        <v>63.5974278</v>
      </c>
      <c r="M163" s="9">
        <f t="shared" si="1"/>
        <v>16.93626816</v>
      </c>
      <c r="N163" s="9">
        <f t="shared" si="2"/>
        <v>18.67347273</v>
      </c>
      <c r="O163" s="18"/>
    </row>
    <row r="164" ht="12.75" customHeight="1">
      <c r="B164" s="12">
        <v>43698.0</v>
      </c>
      <c r="C164" s="19" t="s">
        <v>35</v>
      </c>
      <c r="D164" s="20">
        <v>141.0</v>
      </c>
      <c r="E164" s="20">
        <v>130.0</v>
      </c>
      <c r="F164" s="15">
        <v>26.25</v>
      </c>
      <c r="G164" s="21">
        <v>88.04277369453919</v>
      </c>
      <c r="H164" s="21">
        <v>86.28191822064841</v>
      </c>
      <c r="I164" s="19">
        <v>0.0</v>
      </c>
      <c r="J164" s="19">
        <v>10.0</v>
      </c>
      <c r="K164" s="20">
        <f>(D164*(100-F164)*VLOOKUP(C164,'Таблица (Плотность нефти)'!$B$3:$C$10,2,FALSE)/100)+(D164*F164/100)</f>
        <v>120.61845</v>
      </c>
      <c r="L164" s="20">
        <f>(E164*(100-F164)*VLOOKUP(C164,'Таблица (Плотность нефти)'!$B$3:$C$10,2,FALSE)/100)+(E164*F164/100)</f>
        <v>111.2085</v>
      </c>
      <c r="M164" s="15">
        <f t="shared" si="1"/>
        <v>79.3420801</v>
      </c>
      <c r="N164" s="15">
        <f t="shared" si="2"/>
        <v>88.63282369</v>
      </c>
      <c r="O164" s="18"/>
    </row>
    <row r="165" ht="12.75" customHeight="1">
      <c r="B165" s="12">
        <v>43698.0</v>
      </c>
      <c r="C165" s="19" t="s">
        <v>39</v>
      </c>
      <c r="D165" s="20">
        <v>514.0</v>
      </c>
      <c r="E165" s="20">
        <v>500.0</v>
      </c>
      <c r="F165" s="15">
        <v>5.2299999999999995</v>
      </c>
      <c r="G165" s="21">
        <v>188.58935136309375</v>
      </c>
      <c r="H165" s="21">
        <v>184.8175643358319</v>
      </c>
      <c r="I165" s="19">
        <v>0.0</v>
      </c>
      <c r="J165" s="19">
        <v>0.0</v>
      </c>
      <c r="K165" s="20">
        <f>(D165*(100-F165)*VLOOKUP(C165,'Таблица (Плотность нефти)'!$B$3:$C$10,2,FALSE)/100)+(D165*F165/100)</f>
        <v>418.5249112</v>
      </c>
      <c r="L165" s="20">
        <f>(E165*(100-F165)*VLOOKUP(C165,'Таблица (Плотность нефти)'!$B$3:$C$10,2,FALSE)/100)+(E165*F165/100)</f>
        <v>407.1254</v>
      </c>
      <c r="M165" s="15">
        <f t="shared" si="1"/>
        <v>174.0142476</v>
      </c>
      <c r="N165" s="15">
        <f t="shared" si="2"/>
        <v>177.1898402</v>
      </c>
      <c r="O165" s="18"/>
    </row>
    <row r="166" ht="12.75" customHeight="1">
      <c r="B166" s="12">
        <v>43698.0</v>
      </c>
      <c r="C166" s="19" t="s">
        <v>41</v>
      </c>
      <c r="D166" s="20">
        <v>69.0</v>
      </c>
      <c r="E166" s="19">
        <v>49.0</v>
      </c>
      <c r="F166" s="27">
        <v>90.4</v>
      </c>
      <c r="G166" s="21">
        <v>112.66685838323356</v>
      </c>
      <c r="H166" s="21">
        <v>110.41352121556889</v>
      </c>
      <c r="I166" s="19">
        <v>0.0</v>
      </c>
      <c r="J166" s="19">
        <v>20.0</v>
      </c>
      <c r="K166" s="20">
        <f>(D166*(100-F166)*VLOOKUP(C166,'Таблица (Плотность нефти)'!$B$3:$C$10,2,FALSE)/100)+(D166*F166/100)</f>
        <v>67.90704</v>
      </c>
      <c r="L166" s="20">
        <f>(E166*(100-F166)*VLOOKUP(C166,'Таблица (Плотность нефти)'!$B$3:$C$10,2,FALSE)/100)+(E166*F166/100)</f>
        <v>48.22384</v>
      </c>
      <c r="M166" s="15">
        <f t="shared" si="1"/>
        <v>108.523934</v>
      </c>
      <c r="N166" s="15">
        <f t="shared" si="2"/>
        <v>112.9836584</v>
      </c>
      <c r="O166" s="18"/>
    </row>
    <row r="167" ht="12.75" customHeight="1">
      <c r="B167" s="12">
        <v>43698.0</v>
      </c>
      <c r="C167" s="19" t="s">
        <v>37</v>
      </c>
      <c r="D167" s="20">
        <v>39.0</v>
      </c>
      <c r="E167" s="19">
        <v>39.0</v>
      </c>
      <c r="F167" s="15">
        <v>0.0</v>
      </c>
      <c r="G167" s="21">
        <v>0.0</v>
      </c>
      <c r="H167" s="21">
        <v>0.0</v>
      </c>
      <c r="I167" s="19">
        <v>0.0</v>
      </c>
      <c r="J167" s="19">
        <v>0.0</v>
      </c>
      <c r="K167" s="20">
        <f>(D167*(100-F167)*VLOOKUP(C167,'Таблица (Плотность нефти)'!$B$3:$C$10,2,FALSE)/100)+(D167*F167/100)</f>
        <v>32.1633</v>
      </c>
      <c r="L167" s="20">
        <f>(E167*(100-F167)*VLOOKUP(C167,'Таблица (Плотность нефти)'!$B$3:$C$10,2,FALSE)/100)+(E167*F167/100)</f>
        <v>32.1633</v>
      </c>
      <c r="M167" s="15">
        <f t="shared" si="1"/>
        <v>0</v>
      </c>
      <c r="N167" s="15">
        <f t="shared" si="2"/>
        <v>0</v>
      </c>
      <c r="O167" s="18"/>
    </row>
    <row r="168" ht="12.75" customHeight="1">
      <c r="B168" s="12">
        <v>43698.0</v>
      </c>
      <c r="C168" s="19" t="s">
        <v>38</v>
      </c>
      <c r="D168" s="20">
        <v>0.0</v>
      </c>
      <c r="E168" s="19">
        <v>0.0</v>
      </c>
      <c r="F168" s="15">
        <v>0.0</v>
      </c>
      <c r="G168" s="31">
        <v>0.0</v>
      </c>
      <c r="H168" s="31">
        <v>0.0</v>
      </c>
      <c r="I168" s="19">
        <v>0.0</v>
      </c>
      <c r="J168" s="19">
        <v>0.0</v>
      </c>
      <c r="K168" s="20">
        <f>(D168*(100-F168)*VLOOKUP(C168,'Таблица (Плотность нефти)'!$B$3:$C$10,2,FALSE)/100)+(D168*F168/100)</f>
        <v>0</v>
      </c>
      <c r="L168" s="20">
        <f>(E168*(100-F168)*VLOOKUP(C168,'Таблица (Плотность нефти)'!$B$3:$C$10,2,FALSE)/100)+(E168*F168/100)</f>
        <v>0</v>
      </c>
      <c r="M168" s="15">
        <f t="shared" si="1"/>
        <v>0</v>
      </c>
      <c r="N168" s="15">
        <f t="shared" si="2"/>
        <v>0</v>
      </c>
      <c r="O168" s="18"/>
    </row>
    <row r="169" ht="12.75" customHeight="1">
      <c r="B169" s="12">
        <v>43698.0</v>
      </c>
      <c r="C169" s="19" t="s">
        <v>34</v>
      </c>
      <c r="D169" s="20">
        <v>0.0</v>
      </c>
      <c r="E169" s="19">
        <v>0.0</v>
      </c>
      <c r="F169" s="15">
        <v>0.0</v>
      </c>
      <c r="G169" s="31">
        <v>0.0</v>
      </c>
      <c r="H169" s="31">
        <v>0.0</v>
      </c>
      <c r="I169" s="19">
        <v>0.0</v>
      </c>
      <c r="J169" s="19">
        <v>0.0</v>
      </c>
      <c r="K169" s="20">
        <f>(D169*(100-F169)*VLOOKUP(C169,'Таблица (Плотность нефти)'!$B$3:$C$10,2,FALSE)/100)+(D169*F169/100)</f>
        <v>0</v>
      </c>
      <c r="L169" s="20">
        <f>(E169*(100-F169)*VLOOKUP(C169,'Таблица (Плотность нефти)'!$B$3:$C$10,2,FALSE)/100)+(E169*F169/100)</f>
        <v>0</v>
      </c>
      <c r="M169" s="15">
        <f t="shared" si="1"/>
        <v>0</v>
      </c>
      <c r="N169" s="15">
        <f t="shared" si="2"/>
        <v>0</v>
      </c>
      <c r="O169" s="18"/>
    </row>
    <row r="170" ht="12.75" customHeight="1">
      <c r="B170" s="12">
        <v>43698.0</v>
      </c>
      <c r="C170" s="25" t="s">
        <v>31</v>
      </c>
      <c r="D170" s="32">
        <v>0.0</v>
      </c>
      <c r="E170" s="25">
        <v>0.0</v>
      </c>
      <c r="F170" s="26">
        <v>0.0</v>
      </c>
      <c r="G170" s="33">
        <v>0.0</v>
      </c>
      <c r="H170" s="33">
        <v>0.0</v>
      </c>
      <c r="I170" s="25">
        <v>0.0</v>
      </c>
      <c r="J170" s="25">
        <v>0.0</v>
      </c>
      <c r="K170" s="32">
        <f>(D170*(100-F170)*VLOOKUP(C170,'Таблица (Плотность нефти)'!$B$3:$C$10,2,FALSE)/100)+(D170*F170/100)</f>
        <v>0</v>
      </c>
      <c r="L170" s="32">
        <f>(E170*(100-F170)*VLOOKUP(C170,'Таблица (Плотность нефти)'!$B$3:$C$10,2,FALSE)/100)+(E170*F170/100)</f>
        <v>0</v>
      </c>
      <c r="M170" s="26">
        <f t="shared" si="1"/>
        <v>0</v>
      </c>
      <c r="N170" s="26">
        <f t="shared" si="2"/>
        <v>0</v>
      </c>
      <c r="O170" s="18"/>
    </row>
    <row r="171" ht="12.75" customHeight="1">
      <c r="B171" s="12">
        <v>43699.0</v>
      </c>
      <c r="C171" s="4" t="s">
        <v>32</v>
      </c>
      <c r="D171" s="6">
        <v>70.0</v>
      </c>
      <c r="E171" s="6">
        <v>74.0</v>
      </c>
      <c r="F171" s="9">
        <v>41.67</v>
      </c>
      <c r="G171" s="10">
        <v>15.235773929434293</v>
      </c>
      <c r="H171" s="10">
        <v>14.931058450845606</v>
      </c>
      <c r="I171" s="4">
        <v>0.0</v>
      </c>
      <c r="J171" s="4">
        <v>0.0</v>
      </c>
      <c r="K171" s="6">
        <f>(D171*(100-F171)*VLOOKUP(C171,'Таблица (Плотность нефти)'!$B$3:$C$10,2,FALSE)/100)+(D171*F171/100)</f>
        <v>60.159729</v>
      </c>
      <c r="L171" s="6">
        <f>(E171*(100-F171)*VLOOKUP(C171,'Таблица (Плотность нефти)'!$B$3:$C$10,2,FALSE)/100)+(E171*F171/100)</f>
        <v>63.5974278</v>
      </c>
      <c r="M171" s="9">
        <f t="shared" si="1"/>
        <v>16.93626816</v>
      </c>
      <c r="N171" s="9">
        <f t="shared" si="2"/>
        <v>18.67347273</v>
      </c>
      <c r="O171" s="18"/>
    </row>
    <row r="172" ht="12.75" customHeight="1">
      <c r="B172" s="12">
        <v>43699.0</v>
      </c>
      <c r="C172" s="19" t="s">
        <v>35</v>
      </c>
      <c r="D172" s="20">
        <v>141.0</v>
      </c>
      <c r="E172" s="20">
        <v>130.0</v>
      </c>
      <c r="F172" s="15">
        <v>26.25</v>
      </c>
      <c r="G172" s="21">
        <v>88.04277369453919</v>
      </c>
      <c r="H172" s="21">
        <v>86.28191822064841</v>
      </c>
      <c r="I172" s="19">
        <v>0.0</v>
      </c>
      <c r="J172" s="19">
        <v>10.0</v>
      </c>
      <c r="K172" s="20">
        <f>(D172*(100-F172)*VLOOKUP(C172,'Таблица (Плотность нефти)'!$B$3:$C$10,2,FALSE)/100)+(D172*F172/100)</f>
        <v>120.61845</v>
      </c>
      <c r="L172" s="20">
        <f>(E172*(100-F172)*VLOOKUP(C172,'Таблица (Плотность нефти)'!$B$3:$C$10,2,FALSE)/100)+(E172*F172/100)</f>
        <v>111.2085</v>
      </c>
      <c r="M172" s="15">
        <f t="shared" si="1"/>
        <v>79.3420801</v>
      </c>
      <c r="N172" s="15">
        <f t="shared" si="2"/>
        <v>88.63282369</v>
      </c>
      <c r="O172" s="18"/>
    </row>
    <row r="173" ht="12.75" customHeight="1">
      <c r="B173" s="12">
        <v>43699.0</v>
      </c>
      <c r="C173" s="19" t="s">
        <v>39</v>
      </c>
      <c r="D173" s="20">
        <v>514.0</v>
      </c>
      <c r="E173" s="20">
        <v>500.0</v>
      </c>
      <c r="F173" s="15">
        <v>5.2299999999999995</v>
      </c>
      <c r="G173" s="21">
        <v>188.58935136309375</v>
      </c>
      <c r="H173" s="21">
        <v>186.7034578494628</v>
      </c>
      <c r="I173" s="19">
        <v>0.0</v>
      </c>
      <c r="J173" s="19">
        <v>0.0</v>
      </c>
      <c r="K173" s="20">
        <f>(D173*(100-F173)*VLOOKUP(C173,'Таблица (Плотность нефти)'!$B$3:$C$10,2,FALSE)/100)+(D173*F173/100)</f>
        <v>418.5249112</v>
      </c>
      <c r="L173" s="20">
        <f>(E173*(100-F173)*VLOOKUP(C173,'Таблица (Плотность нефти)'!$B$3:$C$10,2,FALSE)/100)+(E173*F173/100)</f>
        <v>407.1254</v>
      </c>
      <c r="M173" s="15">
        <f t="shared" si="1"/>
        <v>175.9001411</v>
      </c>
      <c r="N173" s="15">
        <f t="shared" si="2"/>
        <v>177.1898402</v>
      </c>
      <c r="O173" s="18"/>
    </row>
    <row r="174" ht="12.75" customHeight="1">
      <c r="B174" s="12">
        <v>43699.0</v>
      </c>
      <c r="C174" s="19" t="s">
        <v>41</v>
      </c>
      <c r="D174" s="20">
        <v>69.0</v>
      </c>
      <c r="E174" s="19">
        <v>49.0</v>
      </c>
      <c r="F174" s="27">
        <v>90.4</v>
      </c>
      <c r="G174" s="21">
        <v>112.66685838323356</v>
      </c>
      <c r="H174" s="21">
        <v>111.54018979940122</v>
      </c>
      <c r="I174" s="19">
        <v>0.0</v>
      </c>
      <c r="J174" s="19">
        <v>20.0</v>
      </c>
      <c r="K174" s="20">
        <f>(D174*(100-F174)*VLOOKUP(C174,'Таблица (Плотность нефти)'!$B$3:$C$10,2,FALSE)/100)+(D174*F174/100)</f>
        <v>67.90704</v>
      </c>
      <c r="L174" s="20">
        <f>(E174*(100-F174)*VLOOKUP(C174,'Таблица (Плотность нефти)'!$B$3:$C$10,2,FALSE)/100)+(E174*F174/100)</f>
        <v>48.22384</v>
      </c>
      <c r="M174" s="15">
        <f t="shared" si="1"/>
        <v>109.6506026</v>
      </c>
      <c r="N174" s="15">
        <f t="shared" si="2"/>
        <v>112.9836584</v>
      </c>
      <c r="O174" s="18"/>
    </row>
    <row r="175" ht="12.75" customHeight="1">
      <c r="B175" s="12">
        <v>43699.0</v>
      </c>
      <c r="C175" s="19" t="s">
        <v>37</v>
      </c>
      <c r="D175" s="20">
        <v>39.0</v>
      </c>
      <c r="E175" s="19">
        <v>39.0</v>
      </c>
      <c r="F175" s="15">
        <v>0.0</v>
      </c>
      <c r="G175" s="21">
        <v>0.0</v>
      </c>
      <c r="H175" s="21">
        <v>0.0</v>
      </c>
      <c r="I175" s="19">
        <v>0.0</v>
      </c>
      <c r="J175" s="19">
        <v>0.0</v>
      </c>
      <c r="K175" s="20">
        <f>(D175*(100-F175)*VLOOKUP(C175,'Таблица (Плотность нефти)'!$B$3:$C$10,2,FALSE)/100)+(D175*F175/100)</f>
        <v>32.1633</v>
      </c>
      <c r="L175" s="20">
        <f>(E175*(100-F175)*VLOOKUP(C175,'Таблица (Плотность нефти)'!$B$3:$C$10,2,FALSE)/100)+(E175*F175/100)</f>
        <v>32.1633</v>
      </c>
      <c r="M175" s="15">
        <f t="shared" si="1"/>
        <v>0</v>
      </c>
      <c r="N175" s="15">
        <f t="shared" si="2"/>
        <v>0</v>
      </c>
      <c r="O175" s="18"/>
    </row>
    <row r="176" ht="12.75" customHeight="1">
      <c r="B176" s="12">
        <v>43699.0</v>
      </c>
      <c r="C176" s="19" t="s">
        <v>38</v>
      </c>
      <c r="D176" s="20">
        <v>0.0</v>
      </c>
      <c r="E176" s="19">
        <v>0.0</v>
      </c>
      <c r="F176" s="15">
        <v>0.0</v>
      </c>
      <c r="G176" s="31">
        <v>0.0</v>
      </c>
      <c r="H176" s="31">
        <v>0.0</v>
      </c>
      <c r="I176" s="19">
        <v>0.0</v>
      </c>
      <c r="J176" s="19">
        <v>0.0</v>
      </c>
      <c r="K176" s="20">
        <f>(D176*(100-F176)*VLOOKUP(C176,'Таблица (Плотность нефти)'!$B$3:$C$10,2,FALSE)/100)+(D176*F176/100)</f>
        <v>0</v>
      </c>
      <c r="L176" s="20">
        <f>(E176*(100-F176)*VLOOKUP(C176,'Таблица (Плотность нефти)'!$B$3:$C$10,2,FALSE)/100)+(E176*F176/100)</f>
        <v>0</v>
      </c>
      <c r="M176" s="15">
        <f t="shared" si="1"/>
        <v>0</v>
      </c>
      <c r="N176" s="15">
        <f t="shared" si="2"/>
        <v>0</v>
      </c>
      <c r="O176" s="18"/>
    </row>
    <row r="177" ht="12.75" customHeight="1">
      <c r="B177" s="12">
        <v>43699.0</v>
      </c>
      <c r="C177" s="19" t="s">
        <v>34</v>
      </c>
      <c r="D177" s="20">
        <v>0.0</v>
      </c>
      <c r="E177" s="19">
        <v>0.0</v>
      </c>
      <c r="F177" s="15">
        <v>0.0</v>
      </c>
      <c r="G177" s="31">
        <v>0.0</v>
      </c>
      <c r="H177" s="31">
        <v>0.0</v>
      </c>
      <c r="I177" s="19">
        <v>0.0</v>
      </c>
      <c r="J177" s="19">
        <v>0.0</v>
      </c>
      <c r="K177" s="20">
        <f>(D177*(100-F177)*VLOOKUP(C177,'Таблица (Плотность нефти)'!$B$3:$C$10,2,FALSE)/100)+(D177*F177/100)</f>
        <v>0</v>
      </c>
      <c r="L177" s="20">
        <f>(E177*(100-F177)*VLOOKUP(C177,'Таблица (Плотность нефти)'!$B$3:$C$10,2,FALSE)/100)+(E177*F177/100)</f>
        <v>0</v>
      </c>
      <c r="M177" s="15">
        <f t="shared" si="1"/>
        <v>0</v>
      </c>
      <c r="N177" s="15">
        <f t="shared" si="2"/>
        <v>0</v>
      </c>
      <c r="O177" s="18"/>
    </row>
    <row r="178" ht="12.75" customHeight="1">
      <c r="B178" s="24">
        <v>43699.0</v>
      </c>
      <c r="C178" s="25" t="s">
        <v>31</v>
      </c>
      <c r="D178" s="32">
        <v>0.0</v>
      </c>
      <c r="E178" s="25">
        <v>0.0</v>
      </c>
      <c r="F178" s="26">
        <v>0.0</v>
      </c>
      <c r="G178" s="33">
        <v>0.0</v>
      </c>
      <c r="H178" s="33">
        <v>0.0</v>
      </c>
      <c r="I178" s="25">
        <v>0.0</v>
      </c>
      <c r="J178" s="25">
        <v>0.0</v>
      </c>
      <c r="K178" s="32">
        <f>(D178*(100-F178)*VLOOKUP(C178,'Таблица (Плотность нефти)'!$B$3:$C$10,2,FALSE)/100)+(D178*F178/100)</f>
        <v>0</v>
      </c>
      <c r="L178" s="32">
        <f>(E178*(100-F178)*VLOOKUP(C178,'Таблица (Плотность нефти)'!$B$3:$C$10,2,FALSE)/100)+(E178*F178/100)</f>
        <v>0</v>
      </c>
      <c r="M178" s="26">
        <f t="shared" si="1"/>
        <v>0</v>
      </c>
      <c r="N178" s="26">
        <f t="shared" si="2"/>
        <v>0</v>
      </c>
      <c r="O178" s="18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3" width="16.14"/>
    <col customWidth="1" min="4" max="4" width="17.0"/>
    <col customWidth="1" min="5" max="5" width="18.86"/>
    <col customWidth="1" min="6" max="6" width="16.71"/>
    <col customWidth="1" min="7" max="7" width="17.14"/>
    <col customWidth="1" min="8" max="8" width="15.57"/>
    <col customWidth="1" min="9" max="9" width="18.71"/>
    <col customWidth="1" min="10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4</v>
      </c>
      <c r="E2" s="1" t="s">
        <v>7</v>
      </c>
      <c r="F2" s="1" t="s">
        <v>10</v>
      </c>
      <c r="G2" s="1" t="s">
        <v>13</v>
      </c>
      <c r="H2" s="1" t="s">
        <v>17</v>
      </c>
      <c r="I2" s="1" t="s">
        <v>19</v>
      </c>
    </row>
    <row r="3" ht="12.75" customHeight="1">
      <c r="B3" s="3">
        <v>43678.0</v>
      </c>
      <c r="C3" s="5" t="s">
        <v>31</v>
      </c>
      <c r="D3" s="8">
        <v>0.0</v>
      </c>
      <c r="E3" s="8">
        <v>0.0</v>
      </c>
      <c r="F3" s="7">
        <v>0.0</v>
      </c>
      <c r="G3" s="7">
        <f t="shared" ref="G3:G178" si="2">E3*RANDBETWEEN(95,110)/100</f>
        <v>0</v>
      </c>
      <c r="H3" s="11">
        <f t="shared" ref="H3:I3" si="1">IFERROR(F3/D3,0)</f>
        <v>0</v>
      </c>
      <c r="I3" s="11">
        <f t="shared" si="1"/>
        <v>0</v>
      </c>
    </row>
    <row r="4" ht="12.75" customHeight="1">
      <c r="B4" s="12">
        <v>43678.0</v>
      </c>
      <c r="C4" s="13" t="s">
        <v>32</v>
      </c>
      <c r="D4" s="14">
        <v>13.24647773525259</v>
      </c>
      <c r="E4" s="14">
        <v>7.749061510953556</v>
      </c>
      <c r="F4" s="14">
        <v>13.908801622015218</v>
      </c>
      <c r="G4" s="14">
        <f t="shared" si="2"/>
        <v>8.136514587</v>
      </c>
      <c r="H4" s="16">
        <f t="shared" ref="H4:I4" si="3">IFERROR(F4/D4,0)</f>
        <v>1.05</v>
      </c>
      <c r="I4" s="16">
        <f t="shared" si="3"/>
        <v>1.05</v>
      </c>
    </row>
    <row r="5" ht="12.75" customHeight="1">
      <c r="B5" s="12">
        <v>43678.0</v>
      </c>
      <c r="C5" s="19" t="s">
        <v>34</v>
      </c>
      <c r="D5" s="20">
        <v>0.0</v>
      </c>
      <c r="E5" s="20">
        <v>0.0</v>
      </c>
      <c r="F5" s="15">
        <v>0.0</v>
      </c>
      <c r="G5" s="15">
        <f t="shared" si="2"/>
        <v>0</v>
      </c>
      <c r="H5" s="21">
        <f t="shared" ref="H5:I5" si="4">IFERROR(F5/D5,0)</f>
        <v>0</v>
      </c>
      <c r="I5" s="21">
        <f t="shared" si="4"/>
        <v>0</v>
      </c>
    </row>
    <row r="6" ht="12.75" customHeight="1">
      <c r="B6" s="12">
        <v>43678.0</v>
      </c>
      <c r="C6" s="19" t="s">
        <v>35</v>
      </c>
      <c r="D6" s="15">
        <v>77.91354055226074</v>
      </c>
      <c r="E6" s="15">
        <v>48.9210390382769</v>
      </c>
      <c r="F6" s="15">
        <v>77.13440514673813</v>
      </c>
      <c r="G6" s="15">
        <f t="shared" si="2"/>
        <v>46.96419748</v>
      </c>
      <c r="H6" s="21">
        <f t="shared" ref="H6:I6" si="5">IFERROR(F6/D6,0)</f>
        <v>0.99</v>
      </c>
      <c r="I6" s="21">
        <f t="shared" si="5"/>
        <v>0.96</v>
      </c>
    </row>
    <row r="7" ht="12.75" customHeight="1">
      <c r="B7" s="12">
        <v>43678.0</v>
      </c>
      <c r="C7" s="19" t="s">
        <v>37</v>
      </c>
      <c r="D7" s="20">
        <v>0.0</v>
      </c>
      <c r="E7" s="20">
        <v>0.0</v>
      </c>
      <c r="F7" s="15">
        <v>0.0</v>
      </c>
      <c r="G7" s="15">
        <f t="shared" si="2"/>
        <v>0</v>
      </c>
      <c r="H7" s="21">
        <f t="shared" ref="H7:I7" si="6">IFERROR(F7/D7,0)</f>
        <v>0</v>
      </c>
      <c r="I7" s="21">
        <f t="shared" si="6"/>
        <v>0</v>
      </c>
    </row>
    <row r="8" ht="12.75" customHeight="1">
      <c r="B8" s="12">
        <v>43678.0</v>
      </c>
      <c r="C8" s="19" t="s">
        <v>38</v>
      </c>
      <c r="D8" s="20">
        <v>0.0</v>
      </c>
      <c r="E8" s="20">
        <v>0.0</v>
      </c>
      <c r="F8" s="15">
        <v>0.0</v>
      </c>
      <c r="G8" s="15">
        <f t="shared" si="2"/>
        <v>0</v>
      </c>
      <c r="H8" s="21">
        <f t="shared" ref="H8:I8" si="7">IFERROR(F8/D8,0)</f>
        <v>0</v>
      </c>
      <c r="I8" s="21">
        <f t="shared" si="7"/>
        <v>0</v>
      </c>
    </row>
    <row r="9" ht="12.75" customHeight="1">
      <c r="B9" s="12">
        <v>43678.0</v>
      </c>
      <c r="C9" s="19" t="s">
        <v>39</v>
      </c>
      <c r="D9" s="15">
        <v>149.70364755004093</v>
      </c>
      <c r="E9" s="15">
        <v>144.34209290261012</v>
      </c>
      <c r="F9" s="15">
        <v>149.70364755004093</v>
      </c>
      <c r="G9" s="15">
        <f t="shared" si="2"/>
        <v>138.5684092</v>
      </c>
      <c r="H9" s="21">
        <f t="shared" ref="H9:I9" si="8">IFERROR(F9/D9,0)</f>
        <v>1</v>
      </c>
      <c r="I9" s="21">
        <f t="shared" si="8"/>
        <v>0.96</v>
      </c>
    </row>
    <row r="10" ht="12.75" customHeight="1">
      <c r="B10" s="24">
        <v>43678.0</v>
      </c>
      <c r="C10" s="25" t="s">
        <v>41</v>
      </c>
      <c r="D10" s="26">
        <v>92.41963946407188</v>
      </c>
      <c r="E10" s="26">
        <v>85.85652150000001</v>
      </c>
      <c r="F10" s="26">
        <v>87.79865749086828</v>
      </c>
      <c r="G10" s="26">
        <f t="shared" si="2"/>
        <v>89.29078236</v>
      </c>
      <c r="H10" s="28">
        <f t="shared" ref="H10:I10" si="9">IFERROR(F10/D10,0)</f>
        <v>0.95</v>
      </c>
      <c r="I10" s="28">
        <f t="shared" si="9"/>
        <v>1.04</v>
      </c>
    </row>
    <row r="11" ht="12.75" customHeight="1">
      <c r="B11" s="29">
        <v>43679.0</v>
      </c>
      <c r="C11" s="5" t="s">
        <v>31</v>
      </c>
      <c r="D11" s="8">
        <v>0.0</v>
      </c>
      <c r="E11" s="8">
        <v>0.0</v>
      </c>
      <c r="F11" s="7">
        <v>0.0</v>
      </c>
      <c r="G11" s="7">
        <f t="shared" si="2"/>
        <v>0</v>
      </c>
      <c r="H11" s="11">
        <f t="shared" ref="H11:I11" si="10">IFERROR(F11/D11,0)</f>
        <v>0</v>
      </c>
      <c r="I11" s="11">
        <f t="shared" si="10"/>
        <v>0</v>
      </c>
    </row>
    <row r="12" ht="12.75" customHeight="1">
      <c r="B12" s="12">
        <v>43679.0</v>
      </c>
      <c r="C12" s="13" t="s">
        <v>32</v>
      </c>
      <c r="D12" s="14">
        <v>17.61782142192847</v>
      </c>
      <c r="E12" s="14">
        <v>10.306255210644276</v>
      </c>
      <c r="F12" s="14">
        <v>17.61782142192847</v>
      </c>
      <c r="G12" s="14">
        <f t="shared" si="2"/>
        <v>10.51238031</v>
      </c>
      <c r="H12" s="16">
        <f t="shared" ref="H12:I12" si="11">IFERROR(F12/D12,0)</f>
        <v>1</v>
      </c>
      <c r="I12" s="16">
        <f t="shared" si="11"/>
        <v>1.02</v>
      </c>
    </row>
    <row r="13" ht="12.75" customHeight="1">
      <c r="B13" s="12">
        <v>43679.0</v>
      </c>
      <c r="C13" s="19" t="s">
        <v>34</v>
      </c>
      <c r="D13" s="20">
        <v>0.0</v>
      </c>
      <c r="E13" s="20">
        <v>0.0</v>
      </c>
      <c r="F13" s="15">
        <v>0.0</v>
      </c>
      <c r="G13" s="15">
        <f t="shared" si="2"/>
        <v>0</v>
      </c>
      <c r="H13" s="21">
        <f t="shared" ref="H13:I13" si="12">IFERROR(F13/D13,0)</f>
        <v>0</v>
      </c>
      <c r="I13" s="21">
        <f t="shared" si="12"/>
        <v>0</v>
      </c>
    </row>
    <row r="14" ht="12.75" customHeight="1">
      <c r="B14" s="12">
        <v>43679.0</v>
      </c>
      <c r="C14" s="19" t="s">
        <v>35</v>
      </c>
      <c r="D14" s="15">
        <v>72.44768403811753</v>
      </c>
      <c r="E14" s="15">
        <v>51.72678926571031</v>
      </c>
      <c r="F14" s="15">
        <v>74.62111455926106</v>
      </c>
      <c r="G14" s="15">
        <f t="shared" si="2"/>
        <v>52.76132505</v>
      </c>
      <c r="H14" s="21">
        <f t="shared" ref="H14:I14" si="13">IFERROR(F14/D14,0)</f>
        <v>1.03</v>
      </c>
      <c r="I14" s="21">
        <f t="shared" si="13"/>
        <v>1.02</v>
      </c>
    </row>
    <row r="15" ht="12.75" customHeight="1">
      <c r="B15" s="12">
        <v>43679.0</v>
      </c>
      <c r="C15" s="19" t="s">
        <v>37</v>
      </c>
      <c r="D15" s="20">
        <v>0.0</v>
      </c>
      <c r="E15" s="20">
        <v>0.0</v>
      </c>
      <c r="F15" s="15">
        <v>0.0</v>
      </c>
      <c r="G15" s="15">
        <f t="shared" si="2"/>
        <v>0</v>
      </c>
      <c r="H15" s="21">
        <f t="shared" ref="H15:I15" si="14">IFERROR(F15/D15,0)</f>
        <v>0</v>
      </c>
      <c r="I15" s="21">
        <f t="shared" si="14"/>
        <v>0</v>
      </c>
    </row>
    <row r="16" ht="12.75" customHeight="1">
      <c r="B16" s="12">
        <v>43679.0</v>
      </c>
      <c r="C16" s="19" t="s">
        <v>38</v>
      </c>
      <c r="D16" s="20">
        <v>0.0</v>
      </c>
      <c r="E16" s="20">
        <v>0.0</v>
      </c>
      <c r="F16" s="15">
        <v>0.0</v>
      </c>
      <c r="G16" s="15">
        <f t="shared" si="2"/>
        <v>0</v>
      </c>
      <c r="H16" s="21">
        <f t="shared" ref="H16:I16" si="15">IFERROR(F16/D16,0)</f>
        <v>0</v>
      </c>
      <c r="I16" s="21">
        <f t="shared" si="15"/>
        <v>0</v>
      </c>
    </row>
    <row r="17" ht="12.75" customHeight="1">
      <c r="B17" s="12">
        <v>43679.0</v>
      </c>
      <c r="C17" s="19" t="s">
        <v>39</v>
      </c>
      <c r="D17" s="15">
        <v>135.456529614341</v>
      </c>
      <c r="E17" s="15">
        <v>132.21520981162763</v>
      </c>
      <c r="F17" s="15">
        <v>132.7473990220542</v>
      </c>
      <c r="G17" s="15">
        <f t="shared" si="2"/>
        <v>134.859514</v>
      </c>
      <c r="H17" s="21">
        <f t="shared" ref="H17:I17" si="16">IFERROR(F17/D17,0)</f>
        <v>0.98</v>
      </c>
      <c r="I17" s="21">
        <f t="shared" si="16"/>
        <v>1.02</v>
      </c>
    </row>
    <row r="18" ht="12.75" customHeight="1">
      <c r="B18" s="12">
        <v>43679.0</v>
      </c>
      <c r="C18" s="25" t="s">
        <v>41</v>
      </c>
      <c r="D18" s="26">
        <v>90.52353741275917</v>
      </c>
      <c r="E18" s="26">
        <v>90.39347454755199</v>
      </c>
      <c r="F18" s="26">
        <v>86.9025959162488</v>
      </c>
      <c r="G18" s="26">
        <f t="shared" si="2"/>
        <v>90.39347455</v>
      </c>
      <c r="H18" s="28">
        <f t="shared" ref="H18:I18" si="17">IFERROR(F18/D18,0)</f>
        <v>0.96</v>
      </c>
      <c r="I18" s="28">
        <f t="shared" si="17"/>
        <v>1</v>
      </c>
    </row>
    <row r="19" ht="12.75" customHeight="1">
      <c r="B19" s="12">
        <v>43680.0</v>
      </c>
      <c r="C19" s="5" t="s">
        <v>31</v>
      </c>
      <c r="D19" s="8">
        <v>0.0</v>
      </c>
      <c r="E19" s="8">
        <v>0.0</v>
      </c>
      <c r="F19" s="7">
        <v>0.0</v>
      </c>
      <c r="G19" s="7">
        <f t="shared" si="2"/>
        <v>0</v>
      </c>
      <c r="H19" s="11">
        <f t="shared" ref="H19:I19" si="18">IFERROR(F19/D19,0)</f>
        <v>0</v>
      </c>
      <c r="I19" s="11">
        <f t="shared" si="18"/>
        <v>0</v>
      </c>
    </row>
    <row r="20" ht="12.75" customHeight="1">
      <c r="B20" s="12">
        <v>43680.0</v>
      </c>
      <c r="C20" s="13" t="s">
        <v>32</v>
      </c>
      <c r="D20" s="14">
        <v>17.628993084273727</v>
      </c>
      <c r="E20" s="14">
        <v>10.312817378202396</v>
      </c>
      <c r="F20" s="14">
        <v>16.74754343006004</v>
      </c>
      <c r="G20" s="14">
        <f t="shared" si="2"/>
        <v>10.00343286</v>
      </c>
      <c r="H20" s="16">
        <f t="shared" ref="H20:I20" si="19">IFERROR(F20/D20,0)</f>
        <v>0.95</v>
      </c>
      <c r="I20" s="16">
        <f t="shared" si="19"/>
        <v>0.97</v>
      </c>
    </row>
    <row r="21" ht="12.75" customHeight="1">
      <c r="B21" s="12">
        <v>43680.0</v>
      </c>
      <c r="C21" s="19" t="s">
        <v>34</v>
      </c>
      <c r="D21" s="20">
        <v>0.0</v>
      </c>
      <c r="E21" s="20">
        <v>0.0</v>
      </c>
      <c r="F21" s="15">
        <v>0.0</v>
      </c>
      <c r="G21" s="15">
        <f t="shared" si="2"/>
        <v>0</v>
      </c>
      <c r="H21" s="21">
        <f t="shared" ref="H21:I21" si="20">IFERROR(F21/D21,0)</f>
        <v>0</v>
      </c>
      <c r="I21" s="21">
        <f t="shared" si="20"/>
        <v>0</v>
      </c>
    </row>
    <row r="22" ht="12.75" customHeight="1">
      <c r="B22" s="12">
        <v>43680.0</v>
      </c>
      <c r="C22" s="19" t="s">
        <v>35</v>
      </c>
      <c r="D22" s="15">
        <v>97.3229417533257</v>
      </c>
      <c r="E22" s="15">
        <v>72.00481997086627</v>
      </c>
      <c r="F22" s="15">
        <v>100.24263000592546</v>
      </c>
      <c r="G22" s="15">
        <f t="shared" si="2"/>
        <v>69.12462717</v>
      </c>
      <c r="H22" s="21">
        <f t="shared" ref="H22:I22" si="21">IFERROR(F22/D22,0)</f>
        <v>1.03</v>
      </c>
      <c r="I22" s="21">
        <f t="shared" si="21"/>
        <v>0.96</v>
      </c>
    </row>
    <row r="23" ht="12.75" customHeight="1">
      <c r="B23" s="12">
        <v>43680.0</v>
      </c>
      <c r="C23" s="19" t="s">
        <v>37</v>
      </c>
      <c r="D23" s="20">
        <v>0.0</v>
      </c>
      <c r="E23" s="20">
        <v>0.0</v>
      </c>
      <c r="F23" s="15">
        <v>0.0</v>
      </c>
      <c r="G23" s="15">
        <f t="shared" si="2"/>
        <v>0</v>
      </c>
      <c r="H23" s="21">
        <f t="shared" ref="H23:I23" si="22">IFERROR(F23/D23,0)</f>
        <v>0</v>
      </c>
      <c r="I23" s="21">
        <f t="shared" si="22"/>
        <v>0</v>
      </c>
    </row>
    <row r="24" ht="12.75" customHeight="1">
      <c r="B24" s="12">
        <v>43680.0</v>
      </c>
      <c r="C24" s="19" t="s">
        <v>38</v>
      </c>
      <c r="D24" s="20">
        <v>0.0</v>
      </c>
      <c r="E24" s="20">
        <v>0.0</v>
      </c>
      <c r="F24" s="15">
        <v>0.0</v>
      </c>
      <c r="G24" s="15">
        <f t="shared" si="2"/>
        <v>0</v>
      </c>
      <c r="H24" s="21">
        <f t="shared" ref="H24:I24" si="23">IFERROR(F24/D24,0)</f>
        <v>0</v>
      </c>
      <c r="I24" s="21">
        <f t="shared" si="23"/>
        <v>0</v>
      </c>
    </row>
    <row r="25" ht="12.75" customHeight="1">
      <c r="B25" s="12">
        <v>43680.0</v>
      </c>
      <c r="C25" s="19" t="s">
        <v>39</v>
      </c>
      <c r="D25" s="15">
        <v>128.06641813598904</v>
      </c>
      <c r="E25" s="15">
        <v>124.99097512104314</v>
      </c>
      <c r="F25" s="15">
        <v>128.06641813598904</v>
      </c>
      <c r="G25" s="15">
        <f t="shared" si="2"/>
        <v>127.4907946</v>
      </c>
      <c r="H25" s="21">
        <f t="shared" ref="H25:I25" si="24">IFERROR(F25/D25,0)</f>
        <v>1</v>
      </c>
      <c r="I25" s="21">
        <f t="shared" si="24"/>
        <v>1.02</v>
      </c>
    </row>
    <row r="26" ht="12.75" customHeight="1">
      <c r="B26" s="12">
        <v>43680.0</v>
      </c>
      <c r="C26" s="25" t="s">
        <v>41</v>
      </c>
      <c r="D26" s="26">
        <v>88.85347215116717</v>
      </c>
      <c r="E26" s="26">
        <v>88.72580881075999</v>
      </c>
      <c r="F26" s="26">
        <v>90.6305415941905</v>
      </c>
      <c r="G26" s="26">
        <f t="shared" si="2"/>
        <v>84.28951837</v>
      </c>
      <c r="H26" s="28">
        <f t="shared" ref="H26:I26" si="25">IFERROR(F26/D26,0)</f>
        <v>1.02</v>
      </c>
      <c r="I26" s="28">
        <f t="shared" si="25"/>
        <v>0.95</v>
      </c>
    </row>
    <row r="27" ht="12.75" customHeight="1">
      <c r="B27" s="12">
        <v>43681.0</v>
      </c>
      <c r="C27" s="5" t="s">
        <v>31</v>
      </c>
      <c r="D27" s="8">
        <v>0.0</v>
      </c>
      <c r="E27" s="8">
        <v>0.0</v>
      </c>
      <c r="F27" s="7">
        <v>0.0</v>
      </c>
      <c r="G27" s="7">
        <f t="shared" si="2"/>
        <v>0</v>
      </c>
      <c r="H27" s="11">
        <f t="shared" ref="H27:I27" si="26">IFERROR(F27/D27,0)</f>
        <v>0</v>
      </c>
      <c r="I27" s="11">
        <f t="shared" si="26"/>
        <v>0</v>
      </c>
    </row>
    <row r="28" ht="12.75" customHeight="1">
      <c r="B28" s="12">
        <v>43681.0</v>
      </c>
      <c r="C28" s="13" t="s">
        <v>32</v>
      </c>
      <c r="D28" s="14">
        <v>16.191329434057387</v>
      </c>
      <c r="E28" s="14">
        <v>3.689984645557158</v>
      </c>
      <c r="F28" s="14">
        <v>16.838982611419684</v>
      </c>
      <c r="G28" s="14">
        <f t="shared" si="2"/>
        <v>3.800684185</v>
      </c>
      <c r="H28" s="16">
        <f t="shared" ref="H28:I28" si="27">IFERROR(F28/D28,0)</f>
        <v>1.04</v>
      </c>
      <c r="I28" s="16">
        <f t="shared" si="27"/>
        <v>1.03</v>
      </c>
    </row>
    <row r="29" ht="12.75" customHeight="1">
      <c r="B29" s="12">
        <v>43681.0</v>
      </c>
      <c r="C29" s="19" t="s">
        <v>34</v>
      </c>
      <c r="D29" s="20">
        <v>0.0</v>
      </c>
      <c r="E29" s="20">
        <v>0.0</v>
      </c>
      <c r="F29" s="15">
        <v>0.0</v>
      </c>
      <c r="G29" s="15">
        <f t="shared" si="2"/>
        <v>0</v>
      </c>
      <c r="H29" s="21">
        <f t="shared" ref="H29:I29" si="28">IFERROR(F29/D29,0)</f>
        <v>0</v>
      </c>
      <c r="I29" s="21">
        <f t="shared" si="28"/>
        <v>0</v>
      </c>
    </row>
    <row r="30" ht="12.75" customHeight="1">
      <c r="B30" s="12">
        <v>43681.0</v>
      </c>
      <c r="C30" s="19" t="s">
        <v>35</v>
      </c>
      <c r="D30" s="15">
        <v>71.43918218000923</v>
      </c>
      <c r="E30" s="15">
        <v>38.76387908325854</v>
      </c>
      <c r="F30" s="15">
        <v>68.58161489280886</v>
      </c>
      <c r="G30" s="15">
        <f t="shared" si="2"/>
        <v>39.15151787</v>
      </c>
      <c r="H30" s="21">
        <f t="shared" ref="H30:I30" si="29">IFERROR(F30/D30,0)</f>
        <v>0.96</v>
      </c>
      <c r="I30" s="21">
        <f t="shared" si="29"/>
        <v>1.01</v>
      </c>
    </row>
    <row r="31" ht="12.75" customHeight="1">
      <c r="B31" s="12">
        <v>43681.0</v>
      </c>
      <c r="C31" s="19" t="s">
        <v>37</v>
      </c>
      <c r="D31" s="20">
        <v>0.0</v>
      </c>
      <c r="E31" s="20">
        <v>0.0</v>
      </c>
      <c r="F31" s="15">
        <v>0.0</v>
      </c>
      <c r="G31" s="15">
        <f t="shared" si="2"/>
        <v>0</v>
      </c>
      <c r="H31" s="21">
        <f t="shared" ref="H31:I31" si="30">IFERROR(F31/D31,0)</f>
        <v>0</v>
      </c>
      <c r="I31" s="21">
        <f t="shared" si="30"/>
        <v>0</v>
      </c>
    </row>
    <row r="32" ht="12.75" customHeight="1">
      <c r="B32" s="12">
        <v>43681.0</v>
      </c>
      <c r="C32" s="19" t="s">
        <v>38</v>
      </c>
      <c r="D32" s="20">
        <v>0.0</v>
      </c>
      <c r="E32" s="20">
        <v>0.0</v>
      </c>
      <c r="F32" s="15">
        <v>0.0</v>
      </c>
      <c r="G32" s="15">
        <f t="shared" si="2"/>
        <v>0</v>
      </c>
      <c r="H32" s="21">
        <f t="shared" ref="H32:I32" si="31">IFERROR(F32/D32,0)</f>
        <v>0</v>
      </c>
      <c r="I32" s="21">
        <f t="shared" si="31"/>
        <v>0</v>
      </c>
    </row>
    <row r="33" ht="12.75" customHeight="1">
      <c r="B33" s="12">
        <v>43681.0</v>
      </c>
      <c r="C33" s="19" t="s">
        <v>39</v>
      </c>
      <c r="D33" s="15">
        <v>154.786767417288</v>
      </c>
      <c r="E33" s="15">
        <v>149.2986052485112</v>
      </c>
      <c r="F33" s="15">
        <v>159.43037043980664</v>
      </c>
      <c r="G33" s="15">
        <f t="shared" si="2"/>
        <v>146.3126331</v>
      </c>
      <c r="H33" s="21">
        <f t="shared" ref="H33:I33" si="32">IFERROR(F33/D33,0)</f>
        <v>1.03</v>
      </c>
      <c r="I33" s="21">
        <f t="shared" si="32"/>
        <v>0.98</v>
      </c>
    </row>
    <row r="34" ht="12.75" customHeight="1">
      <c r="B34" s="12">
        <v>43681.0</v>
      </c>
      <c r="C34" s="25" t="s">
        <v>41</v>
      </c>
      <c r="D34" s="26">
        <v>92.51746760848863</v>
      </c>
      <c r="E34" s="26">
        <v>90.75026513280001</v>
      </c>
      <c r="F34" s="26">
        <v>93.44264228457352</v>
      </c>
      <c r="G34" s="26">
        <f t="shared" si="2"/>
        <v>96.19528104</v>
      </c>
      <c r="H34" s="28">
        <f t="shared" ref="H34:I34" si="33">IFERROR(F34/D34,0)</f>
        <v>1.01</v>
      </c>
      <c r="I34" s="28">
        <f t="shared" si="33"/>
        <v>1.06</v>
      </c>
    </row>
    <row r="35" ht="12.75" customHeight="1">
      <c r="B35" s="12">
        <v>43682.0</v>
      </c>
      <c r="C35" s="5" t="s">
        <v>31</v>
      </c>
      <c r="D35" s="8">
        <v>0.0</v>
      </c>
      <c r="E35" s="8">
        <v>0.0</v>
      </c>
      <c r="F35" s="7">
        <v>0.0</v>
      </c>
      <c r="G35" s="7">
        <f t="shared" si="2"/>
        <v>0</v>
      </c>
      <c r="H35" s="11">
        <f t="shared" ref="H35:I35" si="34">IFERROR(F35/D35,0)</f>
        <v>0</v>
      </c>
      <c r="I35" s="11">
        <f t="shared" si="34"/>
        <v>0</v>
      </c>
    </row>
    <row r="36" ht="12.75" customHeight="1">
      <c r="B36" s="12">
        <v>43682.0</v>
      </c>
      <c r="C36" s="13" t="s">
        <v>32</v>
      </c>
      <c r="D36" s="14">
        <v>14.950663628066986</v>
      </c>
      <c r="E36" s="14">
        <v>7.498134575443731</v>
      </c>
      <c r="F36" s="14">
        <v>14.801156991786316</v>
      </c>
      <c r="G36" s="14">
        <f t="shared" si="2"/>
        <v>7.798059958</v>
      </c>
      <c r="H36" s="16">
        <f t="shared" ref="H36:I36" si="35">IFERROR(F36/D36,0)</f>
        <v>0.99</v>
      </c>
      <c r="I36" s="16">
        <f t="shared" si="35"/>
        <v>1.04</v>
      </c>
    </row>
    <row r="37" ht="12.75" customHeight="1">
      <c r="B37" s="12">
        <v>43682.0</v>
      </c>
      <c r="C37" s="19" t="s">
        <v>34</v>
      </c>
      <c r="D37" s="20">
        <v>0.0</v>
      </c>
      <c r="E37" s="20">
        <v>0.0</v>
      </c>
      <c r="F37" s="15">
        <v>0.0</v>
      </c>
      <c r="G37" s="15">
        <f t="shared" si="2"/>
        <v>0</v>
      </c>
      <c r="H37" s="21">
        <f t="shared" ref="H37:I37" si="36">IFERROR(F37/D37,0)</f>
        <v>0</v>
      </c>
      <c r="I37" s="21">
        <f t="shared" si="36"/>
        <v>0</v>
      </c>
    </row>
    <row r="38" ht="12.75" customHeight="1">
      <c r="B38" s="12">
        <v>43682.0</v>
      </c>
      <c r="C38" s="19" t="s">
        <v>35</v>
      </c>
      <c r="D38" s="15">
        <v>71.64552614224175</v>
      </c>
      <c r="E38" s="15">
        <v>51.93850113357481</v>
      </c>
      <c r="F38" s="15">
        <v>72.36198140366417</v>
      </c>
      <c r="G38" s="15">
        <f t="shared" si="2"/>
        <v>51.93850113</v>
      </c>
      <c r="H38" s="21">
        <f t="shared" ref="H38:I38" si="37">IFERROR(F38/D38,0)</f>
        <v>1.01</v>
      </c>
      <c r="I38" s="21">
        <f t="shared" si="37"/>
        <v>1</v>
      </c>
    </row>
    <row r="39" ht="12.75" customHeight="1">
      <c r="B39" s="12">
        <v>43682.0</v>
      </c>
      <c r="C39" s="19" t="s">
        <v>37</v>
      </c>
      <c r="D39" s="20">
        <v>0.0</v>
      </c>
      <c r="E39" s="20">
        <v>0.0</v>
      </c>
      <c r="F39" s="15">
        <v>0.0</v>
      </c>
      <c r="G39" s="15">
        <f t="shared" si="2"/>
        <v>0</v>
      </c>
      <c r="H39" s="21">
        <f t="shared" ref="H39:I39" si="38">IFERROR(F39/D39,0)</f>
        <v>0</v>
      </c>
      <c r="I39" s="21">
        <f t="shared" si="38"/>
        <v>0</v>
      </c>
    </row>
    <row r="40" ht="12.75" customHeight="1">
      <c r="B40" s="12">
        <v>43682.0</v>
      </c>
      <c r="C40" s="19" t="s">
        <v>38</v>
      </c>
      <c r="D40" s="20">
        <v>0.0</v>
      </c>
      <c r="E40" s="20">
        <v>0.0</v>
      </c>
      <c r="F40" s="15">
        <v>0.0</v>
      </c>
      <c r="G40" s="15">
        <f t="shared" si="2"/>
        <v>0</v>
      </c>
      <c r="H40" s="21">
        <f t="shared" ref="H40:I40" si="39">IFERROR(F40/D40,0)</f>
        <v>0</v>
      </c>
      <c r="I40" s="21">
        <f t="shared" si="39"/>
        <v>0</v>
      </c>
    </row>
    <row r="41" ht="12.75" customHeight="1">
      <c r="B41" s="12">
        <v>43682.0</v>
      </c>
      <c r="C41" s="19" t="s">
        <v>39</v>
      </c>
      <c r="D41" s="15">
        <v>153.3561327951055</v>
      </c>
      <c r="E41" s="15">
        <v>147.9687880418205</v>
      </c>
      <c r="F41" s="15">
        <v>151.82257146715446</v>
      </c>
      <c r="G41" s="15">
        <f t="shared" si="2"/>
        <v>149.4484759</v>
      </c>
      <c r="H41" s="21">
        <f t="shared" ref="H41:I41" si="40">IFERROR(F41/D41,0)</f>
        <v>0.99</v>
      </c>
      <c r="I41" s="21">
        <f t="shared" si="40"/>
        <v>1.01</v>
      </c>
    </row>
    <row r="42" ht="12.75" customHeight="1">
      <c r="B42" s="12">
        <v>43682.0</v>
      </c>
      <c r="C42" s="25" t="s">
        <v>41</v>
      </c>
      <c r="D42" s="26">
        <v>90.82660008109224</v>
      </c>
      <c r="E42" s="26">
        <v>89.09169534720002</v>
      </c>
      <c r="F42" s="26">
        <v>91.73486608190316</v>
      </c>
      <c r="G42" s="26">
        <f t="shared" si="2"/>
        <v>94.43719707</v>
      </c>
      <c r="H42" s="28">
        <f t="shared" ref="H42:I42" si="41">IFERROR(F42/D42,0)</f>
        <v>1.01</v>
      </c>
      <c r="I42" s="28">
        <f t="shared" si="41"/>
        <v>1.06</v>
      </c>
    </row>
    <row r="43" ht="12.75" customHeight="1">
      <c r="B43" s="12">
        <v>43683.0</v>
      </c>
      <c r="C43" s="5" t="s">
        <v>31</v>
      </c>
      <c r="D43" s="8">
        <v>0.0</v>
      </c>
      <c r="E43" s="8">
        <v>0.0</v>
      </c>
      <c r="F43" s="7">
        <v>0.0</v>
      </c>
      <c r="G43" s="7">
        <f t="shared" si="2"/>
        <v>0</v>
      </c>
      <c r="H43" s="11">
        <f t="shared" ref="H43:I43" si="42">IFERROR(F43/D43,0)</f>
        <v>0</v>
      </c>
      <c r="I43" s="11">
        <f t="shared" si="42"/>
        <v>0</v>
      </c>
    </row>
    <row r="44" ht="12.75" customHeight="1">
      <c r="B44" s="12">
        <v>43683.0</v>
      </c>
      <c r="C44" s="13" t="s">
        <v>32</v>
      </c>
      <c r="D44" s="14">
        <v>14.077650600828358</v>
      </c>
      <c r="E44" s="14">
        <v>10.426185621838613</v>
      </c>
      <c r="F44" s="14">
        <v>13.514544576795224</v>
      </c>
      <c r="G44" s="14">
        <f t="shared" si="2"/>
        <v>10.84323305</v>
      </c>
      <c r="H44" s="16">
        <f t="shared" ref="H44:I44" si="43">IFERROR(F44/D44,0)</f>
        <v>0.96</v>
      </c>
      <c r="I44" s="16">
        <f t="shared" si="43"/>
        <v>1.04</v>
      </c>
    </row>
    <row r="45" ht="12.75" customHeight="1">
      <c r="B45" s="12">
        <v>43683.0</v>
      </c>
      <c r="C45" s="19" t="s">
        <v>34</v>
      </c>
      <c r="D45" s="20">
        <v>0.0</v>
      </c>
      <c r="E45" s="20">
        <v>0.0</v>
      </c>
      <c r="F45" s="15">
        <v>0.0</v>
      </c>
      <c r="G45" s="15">
        <f t="shared" si="2"/>
        <v>0</v>
      </c>
      <c r="H45" s="21">
        <f t="shared" ref="H45:I45" si="44">IFERROR(F45/D45,0)</f>
        <v>0</v>
      </c>
      <c r="I45" s="21">
        <f t="shared" si="44"/>
        <v>0</v>
      </c>
    </row>
    <row r="46" ht="12.75" customHeight="1">
      <c r="B46" s="12">
        <v>43683.0</v>
      </c>
      <c r="C46" s="19" t="s">
        <v>35</v>
      </c>
      <c r="D46" s="15">
        <v>79.28964086258767</v>
      </c>
      <c r="E46" s="15">
        <v>45.609685353106215</v>
      </c>
      <c r="F46" s="15">
        <v>76.11805522808417</v>
      </c>
      <c r="G46" s="15">
        <f t="shared" si="2"/>
        <v>45.60968535</v>
      </c>
      <c r="H46" s="21">
        <f t="shared" ref="H46:I46" si="45">IFERROR(F46/D46,0)</f>
        <v>0.96</v>
      </c>
      <c r="I46" s="21">
        <f t="shared" si="45"/>
        <v>1</v>
      </c>
    </row>
    <row r="47" ht="12.75" customHeight="1">
      <c r="B47" s="12">
        <v>43683.0</v>
      </c>
      <c r="C47" s="19" t="s">
        <v>37</v>
      </c>
      <c r="D47" s="20">
        <v>0.0</v>
      </c>
      <c r="E47" s="20">
        <v>0.0</v>
      </c>
      <c r="F47" s="15">
        <v>0.0</v>
      </c>
      <c r="G47" s="15">
        <f t="shared" si="2"/>
        <v>0</v>
      </c>
      <c r="H47" s="21">
        <f t="shared" ref="H47:I47" si="46">IFERROR(F47/D47,0)</f>
        <v>0</v>
      </c>
      <c r="I47" s="21">
        <f t="shared" si="46"/>
        <v>0</v>
      </c>
    </row>
    <row r="48" ht="12.75" customHeight="1">
      <c r="B48" s="12">
        <v>43683.0</v>
      </c>
      <c r="C48" s="19" t="s">
        <v>38</v>
      </c>
      <c r="D48" s="20">
        <v>0.0</v>
      </c>
      <c r="E48" s="20">
        <v>0.0</v>
      </c>
      <c r="F48" s="15">
        <v>0.0</v>
      </c>
      <c r="G48" s="15">
        <f t="shared" si="2"/>
        <v>0</v>
      </c>
      <c r="H48" s="21">
        <f t="shared" ref="H48:I48" si="47">IFERROR(F48/D48,0)</f>
        <v>0</v>
      </c>
      <c r="I48" s="21">
        <f t="shared" si="47"/>
        <v>0</v>
      </c>
    </row>
    <row r="49" ht="12.75" customHeight="1">
      <c r="B49" s="12">
        <v>43683.0</v>
      </c>
      <c r="C49" s="19" t="s">
        <v>39</v>
      </c>
      <c r="D49" s="15">
        <v>145.9029340867785</v>
      </c>
      <c r="E49" s="15">
        <v>142.40681678030995</v>
      </c>
      <c r="F49" s="15">
        <v>142.9848754050429</v>
      </c>
      <c r="G49" s="15">
        <f t="shared" si="2"/>
        <v>148.1030895</v>
      </c>
      <c r="H49" s="21">
        <f t="shared" ref="H49:I49" si="48">IFERROR(F49/D49,0)</f>
        <v>0.98</v>
      </c>
      <c r="I49" s="21">
        <f t="shared" si="48"/>
        <v>1.04</v>
      </c>
    </row>
    <row r="50" ht="12.75" customHeight="1">
      <c r="B50" s="12">
        <v>43683.0</v>
      </c>
      <c r="C50" s="25" t="s">
        <v>41</v>
      </c>
      <c r="D50" s="26">
        <v>93.35789880553772</v>
      </c>
      <c r="E50" s="26">
        <v>91.5746430144</v>
      </c>
      <c r="F50" s="26">
        <v>89.62358285331621</v>
      </c>
      <c r="G50" s="26">
        <f t="shared" si="2"/>
        <v>88.82740372</v>
      </c>
      <c r="H50" s="28">
        <f t="shared" ref="H50:I50" si="49">IFERROR(F50/D50,0)</f>
        <v>0.96</v>
      </c>
      <c r="I50" s="28">
        <f t="shared" si="49"/>
        <v>0.97</v>
      </c>
    </row>
    <row r="51" ht="12.75" customHeight="1">
      <c r="B51" s="12">
        <v>43684.0</v>
      </c>
      <c r="C51" s="5" t="s">
        <v>31</v>
      </c>
      <c r="D51" s="8">
        <v>0.0</v>
      </c>
      <c r="E51" s="8">
        <v>0.0</v>
      </c>
      <c r="F51" s="7">
        <v>0.0</v>
      </c>
      <c r="G51" s="7">
        <f t="shared" si="2"/>
        <v>0</v>
      </c>
      <c r="H51" s="11">
        <f t="shared" ref="H51:I51" si="50">IFERROR(F51/D51,0)</f>
        <v>0</v>
      </c>
      <c r="I51" s="11">
        <f t="shared" si="50"/>
        <v>0</v>
      </c>
    </row>
    <row r="52" ht="12.75" customHeight="1">
      <c r="B52" s="12">
        <v>43684.0</v>
      </c>
      <c r="C52" s="13" t="s">
        <v>32</v>
      </c>
      <c r="D52" s="14">
        <v>16.096388104637708</v>
      </c>
      <c r="E52" s="14">
        <v>6.945536591751672</v>
      </c>
      <c r="F52" s="14">
        <v>16.41831586673046</v>
      </c>
      <c r="G52" s="14">
        <f t="shared" si="2"/>
        <v>6.598259762</v>
      </c>
      <c r="H52" s="16">
        <f t="shared" ref="H52:I52" si="51">IFERROR(F52/D52,0)</f>
        <v>1.02</v>
      </c>
      <c r="I52" s="16">
        <f t="shared" si="51"/>
        <v>0.95</v>
      </c>
    </row>
    <row r="53" ht="12.75" customHeight="1">
      <c r="B53" s="12">
        <v>43684.0</v>
      </c>
      <c r="C53" s="19" t="s">
        <v>34</v>
      </c>
      <c r="D53" s="20">
        <v>0.0</v>
      </c>
      <c r="E53" s="20">
        <v>0.0</v>
      </c>
      <c r="F53" s="15">
        <v>0.0</v>
      </c>
      <c r="G53" s="15">
        <f t="shared" si="2"/>
        <v>0</v>
      </c>
      <c r="H53" s="21">
        <f t="shared" ref="H53:I53" si="52">IFERROR(F53/D53,0)</f>
        <v>0</v>
      </c>
      <c r="I53" s="21">
        <f t="shared" si="52"/>
        <v>0</v>
      </c>
    </row>
    <row r="54" ht="12.75" customHeight="1">
      <c r="B54" s="12">
        <v>43684.0</v>
      </c>
      <c r="C54" s="19" t="s">
        <v>35</v>
      </c>
      <c r="D54" s="15">
        <v>67.98892705843588</v>
      </c>
      <c r="E54" s="15">
        <v>49.99124110841978</v>
      </c>
      <c r="F54" s="15">
        <v>65.26936997609845</v>
      </c>
      <c r="G54" s="15">
        <f t="shared" si="2"/>
        <v>51.99089075</v>
      </c>
      <c r="H54" s="21">
        <f t="shared" ref="H54:I54" si="53">IFERROR(F54/D54,0)</f>
        <v>0.96</v>
      </c>
      <c r="I54" s="21">
        <f t="shared" si="53"/>
        <v>1.04</v>
      </c>
    </row>
    <row r="55" ht="12.75" customHeight="1">
      <c r="B55" s="12">
        <v>43684.0</v>
      </c>
      <c r="C55" s="19" t="s">
        <v>37</v>
      </c>
      <c r="D55" s="20">
        <v>0.0</v>
      </c>
      <c r="E55" s="20">
        <v>0.0</v>
      </c>
      <c r="F55" s="15">
        <v>0.0</v>
      </c>
      <c r="G55" s="15">
        <f t="shared" si="2"/>
        <v>0</v>
      </c>
      <c r="H55" s="21">
        <f t="shared" ref="H55:I55" si="54">IFERROR(F55/D55,0)</f>
        <v>0</v>
      </c>
      <c r="I55" s="21">
        <f t="shared" si="54"/>
        <v>0</v>
      </c>
    </row>
    <row r="56" ht="12.75" customHeight="1">
      <c r="B56" s="12">
        <v>43684.0</v>
      </c>
      <c r="C56" s="19" t="s">
        <v>38</v>
      </c>
      <c r="D56" s="20">
        <v>0.0</v>
      </c>
      <c r="E56" s="20">
        <v>0.0</v>
      </c>
      <c r="F56" s="15">
        <v>0.0</v>
      </c>
      <c r="G56" s="15">
        <f t="shared" si="2"/>
        <v>0</v>
      </c>
      <c r="H56" s="21">
        <f t="shared" ref="H56:I56" si="55">IFERROR(F56/D56,0)</f>
        <v>0</v>
      </c>
      <c r="I56" s="21">
        <f t="shared" si="55"/>
        <v>0</v>
      </c>
    </row>
    <row r="57" ht="12.75" customHeight="1">
      <c r="B57" s="12">
        <v>43684.0</v>
      </c>
      <c r="C57" s="19" t="s">
        <v>39</v>
      </c>
      <c r="D57" s="15">
        <v>154.04024035076014</v>
      </c>
      <c r="E57" s="15">
        <v>134.2675303770009</v>
      </c>
      <c r="F57" s="15">
        <v>160.20184996479054</v>
      </c>
      <c r="G57" s="15">
        <f t="shared" si="2"/>
        <v>147.6942834</v>
      </c>
      <c r="H57" s="21">
        <f t="shared" ref="H57:I57" si="56">IFERROR(F57/D57,0)</f>
        <v>1.04</v>
      </c>
      <c r="I57" s="21">
        <f t="shared" si="56"/>
        <v>1.1</v>
      </c>
    </row>
    <row r="58" ht="12.75" customHeight="1">
      <c r="B58" s="12">
        <v>43684.0</v>
      </c>
      <c r="C58" s="25" t="s">
        <v>41</v>
      </c>
      <c r="D58" s="26">
        <v>94.70092602420517</v>
      </c>
      <c r="E58" s="26">
        <v>94.666903756295</v>
      </c>
      <c r="F58" s="26">
        <v>95.64793528444723</v>
      </c>
      <c r="G58" s="26">
        <f t="shared" si="2"/>
        <v>92.77356568</v>
      </c>
      <c r="H58" s="28">
        <f t="shared" ref="H58:I58" si="57">IFERROR(F58/D58,0)</f>
        <v>1.01</v>
      </c>
      <c r="I58" s="28">
        <f t="shared" si="57"/>
        <v>0.98</v>
      </c>
    </row>
    <row r="59" ht="12.75" customHeight="1">
      <c r="B59" s="12">
        <v>43685.0</v>
      </c>
      <c r="C59" s="5" t="s">
        <v>31</v>
      </c>
      <c r="D59" s="8">
        <v>0.0</v>
      </c>
      <c r="E59" s="8">
        <v>0.0</v>
      </c>
      <c r="F59" s="7">
        <v>0.0</v>
      </c>
      <c r="G59" s="7">
        <f t="shared" si="2"/>
        <v>0</v>
      </c>
      <c r="H59" s="11">
        <f t="shared" ref="H59:I59" si="58">IFERROR(F59/D59,0)</f>
        <v>0</v>
      </c>
      <c r="I59" s="11">
        <f t="shared" si="58"/>
        <v>0</v>
      </c>
    </row>
    <row r="60" ht="12.75" customHeight="1">
      <c r="B60" s="12">
        <v>43685.0</v>
      </c>
      <c r="C60" s="13" t="s">
        <v>32</v>
      </c>
      <c r="D60" s="14">
        <v>16.184873593373016</v>
      </c>
      <c r="E60" s="14">
        <v>8.954250402457506</v>
      </c>
      <c r="F60" s="14">
        <v>16.023024857439285</v>
      </c>
      <c r="G60" s="14">
        <f t="shared" si="2"/>
        <v>8.596080386</v>
      </c>
      <c r="H60" s="16">
        <f t="shared" ref="H60:I60" si="59">IFERROR(F60/D60,0)</f>
        <v>0.99</v>
      </c>
      <c r="I60" s="16">
        <f t="shared" si="59"/>
        <v>0.96</v>
      </c>
    </row>
    <row r="61" ht="12.75" customHeight="1">
      <c r="B61" s="12">
        <v>43685.0</v>
      </c>
      <c r="C61" s="19" t="s">
        <v>34</v>
      </c>
      <c r="D61" s="20">
        <v>0.0</v>
      </c>
      <c r="E61" s="20">
        <v>0.0</v>
      </c>
      <c r="F61" s="15">
        <v>0.0</v>
      </c>
      <c r="G61" s="15">
        <f t="shared" si="2"/>
        <v>0</v>
      </c>
      <c r="H61" s="21">
        <f t="shared" ref="H61:I61" si="60">IFERROR(F61/D61,0)</f>
        <v>0</v>
      </c>
      <c r="I61" s="21">
        <f t="shared" si="60"/>
        <v>0</v>
      </c>
    </row>
    <row r="62" ht="12.75" customHeight="1">
      <c r="B62" s="12">
        <v>43685.0</v>
      </c>
      <c r="C62" s="19" t="s">
        <v>35</v>
      </c>
      <c r="D62" s="15">
        <v>70.45030007892206</v>
      </c>
      <c r="E62" s="15">
        <v>44.88987709713837</v>
      </c>
      <c r="F62" s="15">
        <v>71.15480307971127</v>
      </c>
      <c r="G62" s="15">
        <f t="shared" si="2"/>
        <v>47.13437095</v>
      </c>
      <c r="H62" s="21">
        <f t="shared" ref="H62:I62" si="61">IFERROR(F62/D62,0)</f>
        <v>1.01</v>
      </c>
      <c r="I62" s="21">
        <f t="shared" si="61"/>
        <v>1.05</v>
      </c>
    </row>
    <row r="63" ht="12.75" customHeight="1">
      <c r="B63" s="12">
        <v>43685.0</v>
      </c>
      <c r="C63" s="19" t="s">
        <v>37</v>
      </c>
      <c r="D63" s="20">
        <v>0.0</v>
      </c>
      <c r="E63" s="20">
        <v>0.0</v>
      </c>
      <c r="F63" s="15">
        <v>0.0</v>
      </c>
      <c r="G63" s="15">
        <f t="shared" si="2"/>
        <v>0</v>
      </c>
      <c r="H63" s="21">
        <f t="shared" ref="H63:I63" si="62">IFERROR(F63/D63,0)</f>
        <v>0</v>
      </c>
      <c r="I63" s="21">
        <f t="shared" si="62"/>
        <v>0</v>
      </c>
    </row>
    <row r="64" ht="12.75" customHeight="1">
      <c r="B64" s="12">
        <v>43685.0</v>
      </c>
      <c r="C64" s="19" t="s">
        <v>38</v>
      </c>
      <c r="D64" s="20">
        <v>0.0</v>
      </c>
      <c r="E64" s="20">
        <v>0.0</v>
      </c>
      <c r="F64" s="15">
        <v>0.0</v>
      </c>
      <c r="G64" s="15">
        <f t="shared" si="2"/>
        <v>0</v>
      </c>
      <c r="H64" s="21">
        <f t="shared" ref="H64:I64" si="63">IFERROR(F64/D64,0)</f>
        <v>0</v>
      </c>
      <c r="I64" s="21">
        <f t="shared" si="63"/>
        <v>0</v>
      </c>
    </row>
    <row r="65" ht="12.75" customHeight="1">
      <c r="B65" s="12">
        <v>43685.0</v>
      </c>
      <c r="C65" s="19" t="s">
        <v>39</v>
      </c>
      <c r="D65" s="15">
        <v>137.39060662218978</v>
      </c>
      <c r="E65" s="15">
        <v>132.50609492243817</v>
      </c>
      <c r="F65" s="15">
        <v>137.39060662218978</v>
      </c>
      <c r="G65" s="15">
        <f t="shared" si="2"/>
        <v>129.855973</v>
      </c>
      <c r="H65" s="21">
        <f t="shared" ref="H65:I65" si="64">IFERROR(F65/D65,0)</f>
        <v>1</v>
      </c>
      <c r="I65" s="21">
        <f t="shared" si="64"/>
        <v>0.98</v>
      </c>
    </row>
    <row r="66" ht="12.75" customHeight="1">
      <c r="B66" s="12">
        <v>43685.0</v>
      </c>
      <c r="C66" s="25" t="s">
        <v>41</v>
      </c>
      <c r="D66" s="26">
        <v>94.70092602420517</v>
      </c>
      <c r="E66" s="26">
        <v>94.666903756295</v>
      </c>
      <c r="F66" s="26">
        <v>96.59494454468928</v>
      </c>
      <c r="G66" s="26">
        <f t="shared" si="2"/>
        <v>101.293587</v>
      </c>
      <c r="H66" s="28">
        <f t="shared" ref="H66:I66" si="65">IFERROR(F66/D66,0)</f>
        <v>1.02</v>
      </c>
      <c r="I66" s="28">
        <f t="shared" si="65"/>
        <v>1.07</v>
      </c>
    </row>
    <row r="67" ht="12.75" customHeight="1">
      <c r="B67" s="12">
        <v>43686.0</v>
      </c>
      <c r="C67" s="5" t="s">
        <v>31</v>
      </c>
      <c r="D67" s="8">
        <v>0.0</v>
      </c>
      <c r="E67" s="8">
        <v>0.0</v>
      </c>
      <c r="F67" s="7">
        <v>0.0</v>
      </c>
      <c r="G67" s="7">
        <f t="shared" si="2"/>
        <v>0</v>
      </c>
      <c r="H67" s="11">
        <f t="shared" ref="H67:I67" si="66">IFERROR(F67/D67,0)</f>
        <v>0</v>
      </c>
      <c r="I67" s="11">
        <f t="shared" si="66"/>
        <v>0</v>
      </c>
    </row>
    <row r="68" ht="12.75" customHeight="1">
      <c r="B68" s="12">
        <v>43686.0</v>
      </c>
      <c r="C68" s="13" t="s">
        <v>32</v>
      </c>
      <c r="D68" s="14">
        <v>19.398593855112992</v>
      </c>
      <c r="E68" s="14">
        <v>10.732238755513242</v>
      </c>
      <c r="F68" s="14">
        <v>18.428664162357343</v>
      </c>
      <c r="G68" s="14">
        <f t="shared" si="2"/>
        <v>11.26885069</v>
      </c>
      <c r="H68" s="16">
        <f t="shared" ref="H68:I68" si="67">IFERROR(F68/D68,0)</f>
        <v>0.95</v>
      </c>
      <c r="I68" s="16">
        <f t="shared" si="67"/>
        <v>1.05</v>
      </c>
    </row>
    <row r="69" ht="12.75" customHeight="1">
      <c r="B69" s="12">
        <v>43686.0</v>
      </c>
      <c r="C69" s="19" t="s">
        <v>34</v>
      </c>
      <c r="D69" s="20">
        <v>0.0</v>
      </c>
      <c r="E69" s="20">
        <v>0.0</v>
      </c>
      <c r="F69" s="15">
        <v>0.0</v>
      </c>
      <c r="G69" s="15">
        <f t="shared" si="2"/>
        <v>0</v>
      </c>
      <c r="H69" s="21">
        <f t="shared" ref="H69:I69" si="68">IFERROR(F69/D69,0)</f>
        <v>0</v>
      </c>
      <c r="I69" s="21">
        <f t="shared" si="68"/>
        <v>0</v>
      </c>
    </row>
    <row r="70" ht="12.75" customHeight="1">
      <c r="B70" s="12">
        <v>43686.0</v>
      </c>
      <c r="C70" s="19" t="s">
        <v>35</v>
      </c>
      <c r="D70" s="15">
        <v>83.73028899963434</v>
      </c>
      <c r="E70" s="15">
        <v>56.80995856199863</v>
      </c>
      <c r="F70" s="15">
        <v>82.892986109638</v>
      </c>
      <c r="G70" s="15">
        <f t="shared" si="2"/>
        <v>57.37805815</v>
      </c>
      <c r="H70" s="21">
        <f t="shared" ref="H70:I70" si="69">IFERROR(F70/D70,0)</f>
        <v>0.99</v>
      </c>
      <c r="I70" s="21">
        <f t="shared" si="69"/>
        <v>1.01</v>
      </c>
    </row>
    <row r="71" ht="12.75" customHeight="1">
      <c r="B71" s="12">
        <v>43686.0</v>
      </c>
      <c r="C71" s="19" t="s">
        <v>37</v>
      </c>
      <c r="D71" s="20">
        <v>0.0</v>
      </c>
      <c r="E71" s="20">
        <v>0.0</v>
      </c>
      <c r="F71" s="15">
        <v>0.0</v>
      </c>
      <c r="G71" s="15">
        <f t="shared" si="2"/>
        <v>0</v>
      </c>
      <c r="H71" s="21">
        <f t="shared" ref="H71:I71" si="70">IFERROR(F71/D71,0)</f>
        <v>0</v>
      </c>
      <c r="I71" s="21">
        <f t="shared" si="70"/>
        <v>0</v>
      </c>
    </row>
    <row r="72" ht="12.75" customHeight="1">
      <c r="B72" s="12">
        <v>43686.0</v>
      </c>
      <c r="C72" s="19" t="s">
        <v>38</v>
      </c>
      <c r="D72" s="20">
        <v>0.0</v>
      </c>
      <c r="E72" s="20">
        <v>0.0</v>
      </c>
      <c r="F72" s="15">
        <v>0.0</v>
      </c>
      <c r="G72" s="15">
        <f t="shared" si="2"/>
        <v>0</v>
      </c>
      <c r="H72" s="21">
        <f t="shared" ref="H72:I72" si="71">IFERROR(F72/D72,0)</f>
        <v>0</v>
      </c>
      <c r="I72" s="21">
        <f t="shared" si="71"/>
        <v>0</v>
      </c>
    </row>
    <row r="73" ht="12.75" customHeight="1">
      <c r="B73" s="12">
        <v>43686.0</v>
      </c>
      <c r="C73" s="19" t="s">
        <v>39</v>
      </c>
      <c r="D73" s="15">
        <v>122.83078665430384</v>
      </c>
      <c r="E73" s="15">
        <v>117.05185374817034</v>
      </c>
      <c r="F73" s="15">
        <v>124.05909452084687</v>
      </c>
      <c r="G73" s="15">
        <f t="shared" si="2"/>
        <v>111.1992611</v>
      </c>
      <c r="H73" s="21">
        <f t="shared" ref="H73:I73" si="72">IFERROR(F73/D73,0)</f>
        <v>1.01</v>
      </c>
      <c r="I73" s="21">
        <f t="shared" si="72"/>
        <v>0.95</v>
      </c>
    </row>
    <row r="74" ht="12.75" customHeight="1">
      <c r="B74" s="12">
        <v>43686.0</v>
      </c>
      <c r="C74" s="25" t="s">
        <v>41</v>
      </c>
      <c r="D74" s="26">
        <v>94.70092602420517</v>
      </c>
      <c r="E74" s="26">
        <v>94.666903756295</v>
      </c>
      <c r="F74" s="26">
        <v>91.85989824347902</v>
      </c>
      <c r="G74" s="26">
        <f t="shared" si="2"/>
        <v>91.82689664</v>
      </c>
      <c r="H74" s="28">
        <f t="shared" ref="H74:I74" si="73">IFERROR(F74/D74,0)</f>
        <v>0.97</v>
      </c>
      <c r="I74" s="28">
        <f t="shared" si="73"/>
        <v>0.97</v>
      </c>
    </row>
    <row r="75" ht="12.75" customHeight="1">
      <c r="B75" s="12">
        <v>43687.0</v>
      </c>
      <c r="C75" s="5" t="s">
        <v>31</v>
      </c>
      <c r="D75" s="8">
        <v>0.0</v>
      </c>
      <c r="E75" s="8">
        <v>0.0</v>
      </c>
      <c r="F75" s="7">
        <v>0.0</v>
      </c>
      <c r="G75" s="7">
        <f t="shared" si="2"/>
        <v>0</v>
      </c>
      <c r="H75" s="11">
        <f t="shared" ref="H75:I75" si="74">IFERROR(F75/D75,0)</f>
        <v>0</v>
      </c>
      <c r="I75" s="11">
        <f t="shared" si="74"/>
        <v>0</v>
      </c>
    </row>
    <row r="76" ht="12.75" customHeight="1">
      <c r="B76" s="12">
        <v>43687.0</v>
      </c>
      <c r="C76" s="13" t="s">
        <v>32</v>
      </c>
      <c r="D76" s="14">
        <v>13.997495407855121</v>
      </c>
      <c r="E76" s="14">
        <v>13.269151179798175</v>
      </c>
      <c r="F76" s="14">
        <v>14.697370178247876</v>
      </c>
      <c r="G76" s="14">
        <f t="shared" si="2"/>
        <v>13.93260874</v>
      </c>
      <c r="H76" s="16">
        <f t="shared" ref="H76:I76" si="75">IFERROR(F76/D76,0)</f>
        <v>1.05</v>
      </c>
      <c r="I76" s="16">
        <f t="shared" si="75"/>
        <v>1.05</v>
      </c>
    </row>
    <row r="77" ht="12.75" customHeight="1">
      <c r="B77" s="12">
        <v>43687.0</v>
      </c>
      <c r="C77" s="19" t="s">
        <v>34</v>
      </c>
      <c r="D77" s="20">
        <v>0.0</v>
      </c>
      <c r="E77" s="20">
        <v>0.0</v>
      </c>
      <c r="F77" s="15">
        <v>0.0</v>
      </c>
      <c r="G77" s="15">
        <f t="shared" si="2"/>
        <v>0</v>
      </c>
      <c r="H77" s="21">
        <f t="shared" ref="H77:I77" si="76">IFERROR(F77/D77,0)</f>
        <v>0</v>
      </c>
      <c r="I77" s="21">
        <f t="shared" si="76"/>
        <v>0</v>
      </c>
    </row>
    <row r="78" ht="12.75" customHeight="1">
      <c r="B78" s="12">
        <v>43687.0</v>
      </c>
      <c r="C78" s="19" t="s">
        <v>35</v>
      </c>
      <c r="D78" s="15">
        <v>69.99925928327892</v>
      </c>
      <c r="E78" s="15">
        <v>51.50360649756308</v>
      </c>
      <c r="F78" s="15">
        <v>72.09923706177729</v>
      </c>
      <c r="G78" s="15">
        <f t="shared" si="2"/>
        <v>51.5036065</v>
      </c>
      <c r="H78" s="21">
        <f t="shared" ref="H78:I78" si="77">IFERROR(F78/D78,0)</f>
        <v>1.03</v>
      </c>
      <c r="I78" s="21">
        <f t="shared" si="77"/>
        <v>1</v>
      </c>
    </row>
    <row r="79" ht="12.75" customHeight="1">
      <c r="B79" s="12">
        <v>43687.0</v>
      </c>
      <c r="C79" s="19" t="s">
        <v>37</v>
      </c>
      <c r="D79" s="20">
        <v>0.0</v>
      </c>
      <c r="E79" s="20">
        <v>0.0</v>
      </c>
      <c r="F79" s="15">
        <v>0.0</v>
      </c>
      <c r="G79" s="15">
        <f t="shared" si="2"/>
        <v>0</v>
      </c>
      <c r="H79" s="21">
        <f t="shared" ref="H79:I79" si="78">IFERROR(F79/D79,0)</f>
        <v>0</v>
      </c>
      <c r="I79" s="21">
        <f t="shared" si="78"/>
        <v>0</v>
      </c>
    </row>
    <row r="80" ht="12.75" customHeight="1">
      <c r="B80" s="12">
        <v>43687.0</v>
      </c>
      <c r="C80" s="19" t="s">
        <v>38</v>
      </c>
      <c r="D80" s="20">
        <v>0.0</v>
      </c>
      <c r="E80" s="20">
        <v>0.0</v>
      </c>
      <c r="F80" s="15">
        <v>0.0</v>
      </c>
      <c r="G80" s="15">
        <f t="shared" si="2"/>
        <v>0</v>
      </c>
      <c r="H80" s="21">
        <f t="shared" ref="H80:I80" si="79">IFERROR(F80/D80,0)</f>
        <v>0</v>
      </c>
      <c r="I80" s="21">
        <f t="shared" si="79"/>
        <v>0</v>
      </c>
    </row>
    <row r="81" ht="12.75" customHeight="1">
      <c r="B81" s="12">
        <v>43687.0</v>
      </c>
      <c r="C81" s="19" t="s">
        <v>39</v>
      </c>
      <c r="D81" s="15">
        <v>141.60271537558384</v>
      </c>
      <c r="E81" s="15">
        <v>136.54866480339643</v>
      </c>
      <c r="F81" s="15">
        <v>145.85079683685134</v>
      </c>
      <c r="G81" s="15">
        <f t="shared" si="2"/>
        <v>143.376098</v>
      </c>
      <c r="H81" s="21">
        <f t="shared" ref="H81:I81" si="80">IFERROR(F81/D81,0)</f>
        <v>1.03</v>
      </c>
      <c r="I81" s="21">
        <f t="shared" si="80"/>
        <v>1.05</v>
      </c>
    </row>
    <row r="82" ht="12.75" customHeight="1">
      <c r="B82" s="12">
        <v>43687.0</v>
      </c>
      <c r="C82" s="25" t="s">
        <v>41</v>
      </c>
      <c r="D82" s="26">
        <v>92.19090148016342</v>
      </c>
      <c r="E82" s="26">
        <v>92.1577809640215</v>
      </c>
      <c r="F82" s="26">
        <v>93.11281049496505</v>
      </c>
      <c r="G82" s="26">
        <f t="shared" si="2"/>
        <v>97.68724782</v>
      </c>
      <c r="H82" s="28">
        <f t="shared" ref="H82:I82" si="81">IFERROR(F82/D82,0)</f>
        <v>1.01</v>
      </c>
      <c r="I82" s="28">
        <f t="shared" si="81"/>
        <v>1.06</v>
      </c>
    </row>
    <row r="83" ht="12.75" customHeight="1">
      <c r="B83" s="12">
        <v>43688.0</v>
      </c>
      <c r="C83" s="5" t="s">
        <v>31</v>
      </c>
      <c r="D83" s="8">
        <v>0.0</v>
      </c>
      <c r="E83" s="8">
        <v>0.0</v>
      </c>
      <c r="F83" s="7">
        <v>0.0</v>
      </c>
      <c r="G83" s="7">
        <f t="shared" si="2"/>
        <v>0</v>
      </c>
      <c r="H83" s="11">
        <f t="shared" ref="H83:I83" si="82">IFERROR(F83/D83,0)</f>
        <v>0</v>
      </c>
      <c r="I83" s="11">
        <f t="shared" si="82"/>
        <v>0</v>
      </c>
    </row>
    <row r="84" ht="12.75" customHeight="1">
      <c r="B84" s="12">
        <v>43688.0</v>
      </c>
      <c r="C84" s="13" t="s">
        <v>32</v>
      </c>
      <c r="D84" s="14">
        <v>13.19783262043438</v>
      </c>
      <c r="E84" s="14">
        <v>5.824677253071627</v>
      </c>
      <c r="F84" s="14">
        <v>12.537940989412661</v>
      </c>
      <c r="G84" s="14">
        <f t="shared" si="2"/>
        <v>5.999417571</v>
      </c>
      <c r="H84" s="16">
        <f t="shared" ref="H84:I84" si="83">IFERROR(F84/D84,0)</f>
        <v>0.95</v>
      </c>
      <c r="I84" s="16">
        <f t="shared" si="83"/>
        <v>1.03</v>
      </c>
    </row>
    <row r="85" ht="12.75" customHeight="1">
      <c r="B85" s="12">
        <v>43688.0</v>
      </c>
      <c r="C85" s="19" t="s">
        <v>34</v>
      </c>
      <c r="D85" s="20">
        <v>0.0</v>
      </c>
      <c r="E85" s="20">
        <v>0.0</v>
      </c>
      <c r="F85" s="15">
        <v>0.0</v>
      </c>
      <c r="G85" s="15">
        <f t="shared" si="2"/>
        <v>0</v>
      </c>
      <c r="H85" s="21">
        <f t="shared" ref="H85:I85" si="84">IFERROR(F85/D85,0)</f>
        <v>0</v>
      </c>
      <c r="I85" s="21">
        <f t="shared" si="84"/>
        <v>0</v>
      </c>
    </row>
    <row r="86" ht="12.75" customHeight="1">
      <c r="B86" s="12">
        <v>43688.0</v>
      </c>
      <c r="C86" s="19" t="s">
        <v>35</v>
      </c>
      <c r="D86" s="15">
        <v>73.2633827040988</v>
      </c>
      <c r="E86" s="15">
        <v>35.939582259069695</v>
      </c>
      <c r="F86" s="15">
        <v>71.06548122297585</v>
      </c>
      <c r="G86" s="15">
        <f t="shared" si="2"/>
        <v>34.86139479</v>
      </c>
      <c r="H86" s="21">
        <f t="shared" ref="H86:I86" si="85">IFERROR(F86/D86,0)</f>
        <v>0.97</v>
      </c>
      <c r="I86" s="21">
        <f t="shared" si="85"/>
        <v>0.97</v>
      </c>
    </row>
    <row r="87" ht="12.75" customHeight="1">
      <c r="B87" s="12">
        <v>43688.0</v>
      </c>
      <c r="C87" s="19" t="s">
        <v>37</v>
      </c>
      <c r="D87" s="20">
        <v>0.0</v>
      </c>
      <c r="E87" s="20">
        <v>0.0</v>
      </c>
      <c r="F87" s="15">
        <v>0.0</v>
      </c>
      <c r="G87" s="15">
        <f t="shared" si="2"/>
        <v>0</v>
      </c>
      <c r="H87" s="21">
        <f t="shared" ref="H87:I87" si="86">IFERROR(F87/D87,0)</f>
        <v>0</v>
      </c>
      <c r="I87" s="21">
        <f t="shared" si="86"/>
        <v>0</v>
      </c>
    </row>
    <row r="88" ht="12.75" customHeight="1">
      <c r="B88" s="12">
        <v>43688.0</v>
      </c>
      <c r="C88" s="19" t="s">
        <v>38</v>
      </c>
      <c r="D88" s="20">
        <v>0.0</v>
      </c>
      <c r="E88" s="20">
        <v>0.0</v>
      </c>
      <c r="F88" s="15">
        <v>0.0</v>
      </c>
      <c r="G88" s="15">
        <f t="shared" si="2"/>
        <v>0</v>
      </c>
      <c r="H88" s="21">
        <f t="shared" ref="H88:I88" si="87">IFERROR(F88/D88,0)</f>
        <v>0</v>
      </c>
      <c r="I88" s="21">
        <f t="shared" si="87"/>
        <v>0</v>
      </c>
    </row>
    <row r="89" ht="12.75" customHeight="1">
      <c r="B89" s="12">
        <v>43688.0</v>
      </c>
      <c r="C89" s="19" t="s">
        <v>39</v>
      </c>
      <c r="D89" s="15">
        <v>133.01846021123413</v>
      </c>
      <c r="E89" s="15">
        <v>129.80798988989704</v>
      </c>
      <c r="F89" s="15">
        <v>130.35809100700945</v>
      </c>
      <c r="G89" s="15">
        <f t="shared" si="2"/>
        <v>124.6156703</v>
      </c>
      <c r="H89" s="21">
        <f t="shared" ref="H89:I89" si="88">IFERROR(F89/D89,0)</f>
        <v>0.98</v>
      </c>
      <c r="I89" s="21">
        <f t="shared" si="88"/>
        <v>0.96</v>
      </c>
    </row>
    <row r="90" ht="12.75" customHeight="1">
      <c r="B90" s="12">
        <v>43688.0</v>
      </c>
      <c r="C90" s="25" t="s">
        <v>41</v>
      </c>
      <c r="D90" s="26">
        <v>89.67087683833664</v>
      </c>
      <c r="E90" s="26">
        <v>89.63866166659952</v>
      </c>
      <c r="F90" s="26">
        <v>88.77416806995326</v>
      </c>
      <c r="G90" s="26">
        <f t="shared" si="2"/>
        <v>89.63866167</v>
      </c>
      <c r="H90" s="28">
        <f t="shared" ref="H90:I90" si="89">IFERROR(F90/D90,0)</f>
        <v>0.99</v>
      </c>
      <c r="I90" s="28">
        <f t="shared" si="89"/>
        <v>1</v>
      </c>
    </row>
    <row r="91" ht="12.75" customHeight="1">
      <c r="B91" s="12">
        <v>43689.0</v>
      </c>
      <c r="C91" s="5" t="s">
        <v>31</v>
      </c>
      <c r="D91" s="8">
        <v>0.0</v>
      </c>
      <c r="E91" s="8">
        <v>0.0</v>
      </c>
      <c r="F91" s="7">
        <v>0.0</v>
      </c>
      <c r="G91" s="7">
        <f t="shared" si="2"/>
        <v>0</v>
      </c>
      <c r="H91" s="11">
        <f t="shared" ref="H91:I91" si="90">IFERROR(F91/D91,0)</f>
        <v>0</v>
      </c>
      <c r="I91" s="11">
        <f t="shared" si="90"/>
        <v>0</v>
      </c>
    </row>
    <row r="92" ht="12.75" customHeight="1">
      <c r="B92" s="12">
        <v>43689.0</v>
      </c>
      <c r="C92" s="13" t="s">
        <v>32</v>
      </c>
      <c r="D92" s="14">
        <v>19.434463141876876</v>
      </c>
      <c r="E92" s="14">
        <v>8.577126102584002</v>
      </c>
      <c r="F92" s="14">
        <v>20.21184166755195</v>
      </c>
      <c r="G92" s="14">
        <f t="shared" si="2"/>
        <v>8.662897364</v>
      </c>
      <c r="H92" s="16">
        <f t="shared" ref="H92:I92" si="91">IFERROR(F92/D92,0)</f>
        <v>1.04</v>
      </c>
      <c r="I92" s="16">
        <f t="shared" si="91"/>
        <v>1.01</v>
      </c>
    </row>
    <row r="93" ht="12.75" customHeight="1">
      <c r="B93" s="12">
        <v>43689.0</v>
      </c>
      <c r="C93" s="19" t="s">
        <v>34</v>
      </c>
      <c r="D93" s="20">
        <v>0.0</v>
      </c>
      <c r="E93" s="20">
        <v>0.0</v>
      </c>
      <c r="F93" s="15">
        <v>0.0</v>
      </c>
      <c r="G93" s="15">
        <f t="shared" si="2"/>
        <v>0</v>
      </c>
      <c r="H93" s="21">
        <f t="shared" ref="H93:I93" si="92">IFERROR(F93/D93,0)</f>
        <v>0</v>
      </c>
      <c r="I93" s="21">
        <f t="shared" si="92"/>
        <v>0</v>
      </c>
    </row>
    <row r="94" ht="12.75" customHeight="1">
      <c r="B94" s="12">
        <v>43689.0</v>
      </c>
      <c r="C94" s="19" t="s">
        <v>35</v>
      </c>
      <c r="D94" s="15">
        <v>79.62178012395682</v>
      </c>
      <c r="E94" s="15">
        <v>50.41206388728102</v>
      </c>
      <c r="F94" s="15">
        <v>78.82556232271726</v>
      </c>
      <c r="G94" s="15">
        <f t="shared" si="2"/>
        <v>51.9244258</v>
      </c>
      <c r="H94" s="21">
        <f t="shared" ref="H94:I94" si="93">IFERROR(F94/D94,0)</f>
        <v>0.99</v>
      </c>
      <c r="I94" s="21">
        <f t="shared" si="93"/>
        <v>1.03</v>
      </c>
    </row>
    <row r="95" ht="12.75" customHeight="1">
      <c r="B95" s="12">
        <v>43689.0</v>
      </c>
      <c r="C95" s="19" t="s">
        <v>37</v>
      </c>
      <c r="D95" s="20">
        <v>0.0</v>
      </c>
      <c r="E95" s="20">
        <v>0.0</v>
      </c>
      <c r="F95" s="15">
        <v>0.0</v>
      </c>
      <c r="G95" s="15">
        <f t="shared" si="2"/>
        <v>0</v>
      </c>
      <c r="H95" s="21">
        <f t="shared" ref="H95:I95" si="94">IFERROR(F95/D95,0)</f>
        <v>0</v>
      </c>
      <c r="I95" s="21">
        <f t="shared" si="94"/>
        <v>0</v>
      </c>
    </row>
    <row r="96" ht="12.75" customHeight="1">
      <c r="B96" s="12">
        <v>43689.0</v>
      </c>
      <c r="C96" s="19" t="s">
        <v>38</v>
      </c>
      <c r="D96" s="20">
        <v>0.0</v>
      </c>
      <c r="E96" s="20">
        <v>0.0</v>
      </c>
      <c r="F96" s="15">
        <v>0.0</v>
      </c>
      <c r="G96" s="15">
        <f t="shared" si="2"/>
        <v>0</v>
      </c>
      <c r="H96" s="21">
        <f t="shared" ref="H96:I96" si="95">IFERROR(F96/D96,0)</f>
        <v>0</v>
      </c>
      <c r="I96" s="21">
        <f t="shared" si="95"/>
        <v>0</v>
      </c>
    </row>
    <row r="97" ht="12.75" customHeight="1">
      <c r="B97" s="12">
        <v>43689.0</v>
      </c>
      <c r="C97" s="19" t="s">
        <v>39</v>
      </c>
      <c r="D97" s="15">
        <v>131.01070282354095</v>
      </c>
      <c r="E97" s="15">
        <v>126.34224908526693</v>
      </c>
      <c r="F97" s="15">
        <v>132.32080985177635</v>
      </c>
      <c r="G97" s="15">
        <f t="shared" si="2"/>
        <v>122.5519816</v>
      </c>
      <c r="H97" s="21">
        <f t="shared" ref="H97:I97" si="96">IFERROR(F97/D97,0)</f>
        <v>1.01</v>
      </c>
      <c r="I97" s="21">
        <f t="shared" si="96"/>
        <v>0.97</v>
      </c>
    </row>
    <row r="98" ht="12.75" customHeight="1">
      <c r="B98" s="12">
        <v>43689.0</v>
      </c>
      <c r="C98" s="25" t="s">
        <v>41</v>
      </c>
      <c r="D98" s="26">
        <v>92.19090148016342</v>
      </c>
      <c r="E98" s="26">
        <v>92.1577809640215</v>
      </c>
      <c r="F98" s="26">
        <v>91.26899246536179</v>
      </c>
      <c r="G98" s="26">
        <f t="shared" si="2"/>
        <v>90.31462534</v>
      </c>
      <c r="H98" s="28">
        <f t="shared" ref="H98:I98" si="97">IFERROR(F98/D98,0)</f>
        <v>0.99</v>
      </c>
      <c r="I98" s="28">
        <f t="shared" si="97"/>
        <v>0.98</v>
      </c>
    </row>
    <row r="99" ht="12.75" customHeight="1">
      <c r="B99" s="12">
        <v>43690.0</v>
      </c>
      <c r="C99" s="5" t="s">
        <v>31</v>
      </c>
      <c r="D99" s="8">
        <v>0.0</v>
      </c>
      <c r="E99" s="8">
        <v>0.0</v>
      </c>
      <c r="F99" s="7">
        <v>0.0</v>
      </c>
      <c r="G99" s="7">
        <f t="shared" si="2"/>
        <v>0</v>
      </c>
      <c r="H99" s="11">
        <f t="shared" ref="H99:I99" si="98">IFERROR(F99/D99,0)</f>
        <v>0</v>
      </c>
      <c r="I99" s="11">
        <f t="shared" si="98"/>
        <v>0</v>
      </c>
    </row>
    <row r="100" ht="12.75" customHeight="1">
      <c r="B100" s="12">
        <v>43690.0</v>
      </c>
      <c r="C100" s="13" t="s">
        <v>32</v>
      </c>
      <c r="D100" s="14">
        <v>12.94717253329597</v>
      </c>
      <c r="E100" s="14">
        <v>4.230088413173583</v>
      </c>
      <c r="F100" s="14">
        <v>12.81770080796301</v>
      </c>
      <c r="G100" s="14">
        <f t="shared" si="2"/>
        <v>4.314690181</v>
      </c>
      <c r="H100" s="16">
        <f t="shared" ref="H100:I100" si="99">IFERROR(F100/D100,0)</f>
        <v>0.99</v>
      </c>
      <c r="I100" s="16">
        <f t="shared" si="99"/>
        <v>1.02</v>
      </c>
    </row>
    <row r="101" ht="12.75" customHeight="1">
      <c r="B101" s="12">
        <v>43690.0</v>
      </c>
      <c r="C101" s="19" t="s">
        <v>34</v>
      </c>
      <c r="D101" s="20">
        <v>0.0</v>
      </c>
      <c r="E101" s="20">
        <v>0.0</v>
      </c>
      <c r="F101" s="15">
        <v>0.0</v>
      </c>
      <c r="G101" s="15">
        <f t="shared" si="2"/>
        <v>0</v>
      </c>
      <c r="H101" s="21">
        <f t="shared" ref="H101:I101" si="100">IFERROR(F101/D101,0)</f>
        <v>0</v>
      </c>
      <c r="I101" s="21">
        <f t="shared" si="100"/>
        <v>0</v>
      </c>
    </row>
    <row r="102" ht="12.75" customHeight="1">
      <c r="B102" s="12">
        <v>43690.0</v>
      </c>
      <c r="C102" s="19" t="s">
        <v>35</v>
      </c>
      <c r="D102" s="15">
        <v>80.94362967250034</v>
      </c>
      <c r="E102" s="15">
        <v>55.02554164821003</v>
      </c>
      <c r="F102" s="15">
        <v>80.94362967250034</v>
      </c>
      <c r="G102" s="15">
        <f t="shared" si="2"/>
        <v>58.87732956</v>
      </c>
      <c r="H102" s="21">
        <f t="shared" ref="H102:I102" si="101">IFERROR(F102/D102,0)</f>
        <v>1</v>
      </c>
      <c r="I102" s="21">
        <f t="shared" si="101"/>
        <v>1.07</v>
      </c>
    </row>
    <row r="103" ht="12.75" customHeight="1">
      <c r="B103" s="12">
        <v>43690.0</v>
      </c>
      <c r="C103" s="19" t="s">
        <v>37</v>
      </c>
      <c r="D103" s="20">
        <v>0.0</v>
      </c>
      <c r="E103" s="20">
        <v>0.0</v>
      </c>
      <c r="F103" s="15">
        <v>0.0</v>
      </c>
      <c r="G103" s="15">
        <f t="shared" si="2"/>
        <v>0</v>
      </c>
      <c r="H103" s="21">
        <f t="shared" ref="H103:I103" si="102">IFERROR(F103/D103,0)</f>
        <v>0</v>
      </c>
      <c r="I103" s="21">
        <f t="shared" si="102"/>
        <v>0</v>
      </c>
    </row>
    <row r="104" ht="12.75" customHeight="1">
      <c r="B104" s="12">
        <v>43690.0</v>
      </c>
      <c r="C104" s="19" t="s">
        <v>38</v>
      </c>
      <c r="D104" s="20">
        <v>0.0</v>
      </c>
      <c r="E104" s="20">
        <v>0.0</v>
      </c>
      <c r="F104" s="15">
        <v>0.0</v>
      </c>
      <c r="G104" s="15">
        <f t="shared" si="2"/>
        <v>0</v>
      </c>
      <c r="H104" s="21">
        <f t="shared" ref="H104:I104" si="103">IFERROR(F104/D104,0)</f>
        <v>0</v>
      </c>
      <c r="I104" s="21">
        <f t="shared" si="103"/>
        <v>0</v>
      </c>
    </row>
    <row r="105" ht="12.75" customHeight="1">
      <c r="B105" s="12">
        <v>43690.0</v>
      </c>
      <c r="C105" s="19" t="s">
        <v>39</v>
      </c>
      <c r="D105" s="15">
        <v>133.58291259035138</v>
      </c>
      <c r="E105" s="15">
        <v>127.2294824189013</v>
      </c>
      <c r="F105" s="15">
        <v>129.57542521264085</v>
      </c>
      <c r="G105" s="15">
        <f t="shared" si="2"/>
        <v>127.2294824</v>
      </c>
      <c r="H105" s="21">
        <f t="shared" ref="H105:I105" si="104">IFERROR(F105/D105,0)</f>
        <v>0.97</v>
      </c>
      <c r="I105" s="21">
        <f t="shared" si="104"/>
        <v>1</v>
      </c>
    </row>
    <row r="106" ht="12.75" customHeight="1">
      <c r="B106" s="12">
        <v>43690.0</v>
      </c>
      <c r="C106" s="25" t="s">
        <v>41</v>
      </c>
      <c r="D106" s="26">
        <v>91.35089326622115</v>
      </c>
      <c r="E106" s="26">
        <v>91.3180745315475</v>
      </c>
      <c r="F106" s="26">
        <v>86.7833486029101</v>
      </c>
      <c r="G106" s="26">
        <f t="shared" si="2"/>
        <v>100.449882</v>
      </c>
      <c r="H106" s="28">
        <f t="shared" ref="H106:I106" si="105">IFERROR(F106/D106,0)</f>
        <v>0.95</v>
      </c>
      <c r="I106" s="28">
        <f t="shared" si="105"/>
        <v>1.1</v>
      </c>
    </row>
    <row r="107" ht="12.75" customHeight="1">
      <c r="B107" s="12">
        <v>43691.0</v>
      </c>
      <c r="C107" s="5" t="s">
        <v>31</v>
      </c>
      <c r="D107" s="8">
        <v>0.0</v>
      </c>
      <c r="E107" s="8">
        <v>0.0</v>
      </c>
      <c r="F107" s="7">
        <v>0.0</v>
      </c>
      <c r="G107" s="7">
        <f t="shared" si="2"/>
        <v>0</v>
      </c>
      <c r="H107" s="11">
        <f t="shared" ref="H107:I107" si="106">IFERROR(F107/D107,0)</f>
        <v>0</v>
      </c>
      <c r="I107" s="11">
        <f t="shared" si="106"/>
        <v>0</v>
      </c>
    </row>
    <row r="108" ht="12.75" customHeight="1">
      <c r="B108" s="12">
        <v>43691.0</v>
      </c>
      <c r="C108" s="13" t="s">
        <v>32</v>
      </c>
      <c r="D108" s="14">
        <v>13.310202207974818</v>
      </c>
      <c r="E108" s="14">
        <v>6.005954813454675</v>
      </c>
      <c r="F108" s="14">
        <v>13.043998163815322</v>
      </c>
      <c r="G108" s="14">
        <f t="shared" si="2"/>
        <v>5.945895265</v>
      </c>
      <c r="H108" s="16">
        <f t="shared" ref="H108:I108" si="107">IFERROR(F108/D108,0)</f>
        <v>0.98</v>
      </c>
      <c r="I108" s="16">
        <f t="shared" si="107"/>
        <v>0.99</v>
      </c>
    </row>
    <row r="109" ht="12.75" customHeight="1">
      <c r="B109" s="12">
        <v>43691.0</v>
      </c>
      <c r="C109" s="19" t="s">
        <v>34</v>
      </c>
      <c r="D109" s="20">
        <v>0.0</v>
      </c>
      <c r="E109" s="20">
        <v>0.0</v>
      </c>
      <c r="F109" s="15">
        <v>0.0</v>
      </c>
      <c r="G109" s="15">
        <f t="shared" si="2"/>
        <v>0</v>
      </c>
      <c r="H109" s="21">
        <f t="shared" ref="H109:I109" si="108">IFERROR(F109/D109,0)</f>
        <v>0</v>
      </c>
      <c r="I109" s="21">
        <f t="shared" si="108"/>
        <v>0</v>
      </c>
    </row>
    <row r="110" ht="12.75" customHeight="1">
      <c r="B110" s="12">
        <v>43691.0</v>
      </c>
      <c r="C110" s="19" t="s">
        <v>35</v>
      </c>
      <c r="D110" s="15">
        <v>75.79680634022101</v>
      </c>
      <c r="E110" s="15">
        <v>42.4994397743152</v>
      </c>
      <c r="F110" s="15">
        <v>72.00696602320996</v>
      </c>
      <c r="G110" s="15">
        <f t="shared" si="2"/>
        <v>46.74938375</v>
      </c>
      <c r="H110" s="21">
        <f t="shared" ref="H110:I110" si="109">IFERROR(F110/D110,0)</f>
        <v>0.95</v>
      </c>
      <c r="I110" s="21">
        <f t="shared" si="109"/>
        <v>1.1</v>
      </c>
    </row>
    <row r="111" ht="12.75" customHeight="1">
      <c r="B111" s="12">
        <v>43691.0</v>
      </c>
      <c r="C111" s="19" t="s">
        <v>37</v>
      </c>
      <c r="D111" s="20">
        <v>0.0</v>
      </c>
      <c r="E111" s="20">
        <v>0.0</v>
      </c>
      <c r="F111" s="15">
        <v>0.0</v>
      </c>
      <c r="G111" s="15">
        <f t="shared" si="2"/>
        <v>0</v>
      </c>
      <c r="H111" s="21">
        <f t="shared" ref="H111:I111" si="110">IFERROR(F111/D111,0)</f>
        <v>0</v>
      </c>
      <c r="I111" s="21">
        <f t="shared" si="110"/>
        <v>0</v>
      </c>
    </row>
    <row r="112" ht="12.75" customHeight="1">
      <c r="B112" s="12">
        <v>43691.0</v>
      </c>
      <c r="C112" s="19" t="s">
        <v>38</v>
      </c>
      <c r="D112" s="20">
        <v>0.0</v>
      </c>
      <c r="E112" s="20">
        <v>0.0</v>
      </c>
      <c r="F112" s="15">
        <v>0.0</v>
      </c>
      <c r="G112" s="15">
        <f t="shared" si="2"/>
        <v>0</v>
      </c>
      <c r="H112" s="21">
        <f t="shared" ref="H112:I112" si="111">IFERROR(F112/D112,0)</f>
        <v>0</v>
      </c>
      <c r="I112" s="21">
        <f t="shared" si="111"/>
        <v>0</v>
      </c>
    </row>
    <row r="113" ht="12.75" customHeight="1">
      <c r="B113" s="12">
        <v>43691.0</v>
      </c>
      <c r="C113" s="19" t="s">
        <v>39</v>
      </c>
      <c r="D113" s="15">
        <v>140.49704365195421</v>
      </c>
      <c r="E113" s="15">
        <v>133.74655853619217</v>
      </c>
      <c r="F113" s="15">
        <v>146.11692539803238</v>
      </c>
      <c r="G113" s="15">
        <f t="shared" si="2"/>
        <v>128.3966962</v>
      </c>
      <c r="H113" s="21">
        <f t="shared" ref="H113:I113" si="112">IFERROR(F113/D113,0)</f>
        <v>1.04</v>
      </c>
      <c r="I113" s="21">
        <f t="shared" si="112"/>
        <v>0.96</v>
      </c>
    </row>
    <row r="114" ht="12.75" customHeight="1">
      <c r="B114" s="12">
        <v>43691.0</v>
      </c>
      <c r="C114" s="25" t="s">
        <v>41</v>
      </c>
      <c r="D114" s="26">
        <v>92.19090148016342</v>
      </c>
      <c r="E114" s="26">
        <v>92.1577809640215</v>
      </c>
      <c r="F114" s="26">
        <v>91.26899246536179</v>
      </c>
      <c r="G114" s="26">
        <f t="shared" si="2"/>
        <v>90.31462534</v>
      </c>
      <c r="H114" s="28">
        <f t="shared" ref="H114:I114" si="113">IFERROR(F114/D114,0)</f>
        <v>0.99</v>
      </c>
      <c r="I114" s="28">
        <f t="shared" si="113"/>
        <v>0.98</v>
      </c>
    </row>
    <row r="115" ht="12.75" customHeight="1">
      <c r="B115" s="12">
        <v>43692.0</v>
      </c>
      <c r="C115" s="5" t="s">
        <v>31</v>
      </c>
      <c r="D115" s="8">
        <v>0.0</v>
      </c>
      <c r="E115" s="8">
        <v>0.0</v>
      </c>
      <c r="F115" s="7">
        <v>0.0</v>
      </c>
      <c r="G115" s="7">
        <f t="shared" si="2"/>
        <v>0</v>
      </c>
      <c r="H115" s="11">
        <f t="shared" ref="H115:I115" si="114">IFERROR(F115/D115,0)</f>
        <v>0</v>
      </c>
      <c r="I115" s="11">
        <f t="shared" si="114"/>
        <v>0</v>
      </c>
    </row>
    <row r="116" ht="12.75" customHeight="1">
      <c r="B116" s="12">
        <v>43692.0</v>
      </c>
      <c r="C116" s="13" t="s">
        <v>32</v>
      </c>
      <c r="D116" s="14">
        <v>19.43453608211955</v>
      </c>
      <c r="E116" s="14">
        <v>8.769434415296862</v>
      </c>
      <c r="F116" s="14">
        <v>18.851499999655964</v>
      </c>
      <c r="G116" s="14">
        <f t="shared" si="2"/>
        <v>9.120211792</v>
      </c>
      <c r="H116" s="16">
        <f t="shared" ref="H116:I116" si="115">IFERROR(F116/D116,0)</f>
        <v>0.97</v>
      </c>
      <c r="I116" s="16">
        <f t="shared" si="115"/>
        <v>1.04</v>
      </c>
    </row>
    <row r="117" ht="12.75" customHeight="1">
      <c r="B117" s="12">
        <v>43692.0</v>
      </c>
      <c r="C117" s="19" t="s">
        <v>34</v>
      </c>
      <c r="D117" s="20">
        <v>0.0</v>
      </c>
      <c r="E117" s="20">
        <v>0.0</v>
      </c>
      <c r="F117" s="15">
        <v>0.0</v>
      </c>
      <c r="G117" s="15">
        <f t="shared" si="2"/>
        <v>0</v>
      </c>
      <c r="H117" s="21">
        <f t="shared" ref="H117:I117" si="116">IFERROR(F117/D117,0)</f>
        <v>0</v>
      </c>
      <c r="I117" s="21">
        <f t="shared" si="116"/>
        <v>0</v>
      </c>
    </row>
    <row r="118" ht="12.75" customHeight="1">
      <c r="B118" s="12">
        <v>43692.0</v>
      </c>
      <c r="C118" s="19" t="s">
        <v>35</v>
      </c>
      <c r="D118" s="15">
        <v>84.7667704133385</v>
      </c>
      <c r="E118" s="15">
        <v>67.22358080032558</v>
      </c>
      <c r="F118" s="15">
        <v>83.07143500507175</v>
      </c>
      <c r="G118" s="15">
        <f t="shared" si="2"/>
        <v>67.2235808</v>
      </c>
      <c r="H118" s="21">
        <f t="shared" ref="H118:I118" si="117">IFERROR(F118/D118,0)</f>
        <v>0.98</v>
      </c>
      <c r="I118" s="21">
        <f t="shared" si="117"/>
        <v>1</v>
      </c>
    </row>
    <row r="119" ht="12.75" customHeight="1">
      <c r="B119" s="12">
        <v>43692.0</v>
      </c>
      <c r="C119" s="19" t="s">
        <v>37</v>
      </c>
      <c r="D119" s="20">
        <v>0.0</v>
      </c>
      <c r="E119" s="20">
        <v>0.0</v>
      </c>
      <c r="F119" s="15">
        <v>0.0</v>
      </c>
      <c r="G119" s="15">
        <f t="shared" si="2"/>
        <v>0</v>
      </c>
      <c r="H119" s="21">
        <f t="shared" ref="H119:I119" si="118">IFERROR(F119/D119,0)</f>
        <v>0</v>
      </c>
      <c r="I119" s="21">
        <f t="shared" si="118"/>
        <v>0</v>
      </c>
    </row>
    <row r="120" ht="12.75" customHeight="1">
      <c r="B120" s="12">
        <v>43692.0</v>
      </c>
      <c r="C120" s="19" t="s">
        <v>38</v>
      </c>
      <c r="D120" s="20">
        <v>0.0</v>
      </c>
      <c r="E120" s="20">
        <v>0.0</v>
      </c>
      <c r="F120" s="15">
        <v>0.0</v>
      </c>
      <c r="G120" s="15">
        <f t="shared" si="2"/>
        <v>0</v>
      </c>
      <c r="H120" s="21">
        <f t="shared" ref="H120:I120" si="119">IFERROR(F120/D120,0)</f>
        <v>0</v>
      </c>
      <c r="I120" s="21">
        <f t="shared" si="119"/>
        <v>0</v>
      </c>
    </row>
    <row r="121" ht="12.75" customHeight="1">
      <c r="B121" s="12">
        <v>43692.0</v>
      </c>
      <c r="C121" s="19" t="s">
        <v>39</v>
      </c>
      <c r="D121" s="15">
        <v>123.93784140792697</v>
      </c>
      <c r="E121" s="15">
        <v>119.42570916149833</v>
      </c>
      <c r="F121" s="15">
        <v>123.93784140792697</v>
      </c>
      <c r="G121" s="15">
        <f t="shared" si="2"/>
        <v>121.8142233</v>
      </c>
      <c r="H121" s="21">
        <f t="shared" ref="H121:I121" si="120">IFERROR(F121/D121,0)</f>
        <v>1</v>
      </c>
      <c r="I121" s="21">
        <f t="shared" si="120"/>
        <v>1.02</v>
      </c>
    </row>
    <row r="122" ht="12.75" customHeight="1">
      <c r="B122" s="12">
        <v>43692.0</v>
      </c>
      <c r="C122" s="25" t="s">
        <v>41</v>
      </c>
      <c r="D122" s="26">
        <v>90.51088505227888</v>
      </c>
      <c r="E122" s="26">
        <v>90.47836809907349</v>
      </c>
      <c r="F122" s="26">
        <v>94.13132045437004</v>
      </c>
      <c r="G122" s="26">
        <f t="shared" si="2"/>
        <v>93.19271914</v>
      </c>
      <c r="H122" s="28">
        <f t="shared" ref="H122:I122" si="121">IFERROR(F122/D122,0)</f>
        <v>1.04</v>
      </c>
      <c r="I122" s="28">
        <f t="shared" si="121"/>
        <v>1.03</v>
      </c>
    </row>
    <row r="123" ht="12.75" customHeight="1">
      <c r="B123" s="12">
        <v>43693.0</v>
      </c>
      <c r="C123" s="5" t="s">
        <v>31</v>
      </c>
      <c r="D123" s="8">
        <v>0.0</v>
      </c>
      <c r="E123" s="8">
        <v>0.0</v>
      </c>
      <c r="F123" s="7">
        <v>0.0</v>
      </c>
      <c r="G123" s="7">
        <f t="shared" si="2"/>
        <v>0</v>
      </c>
      <c r="H123" s="11">
        <f t="shared" ref="H123:I123" si="122">IFERROR(F123/D123,0)</f>
        <v>0</v>
      </c>
      <c r="I123" s="11">
        <f t="shared" si="122"/>
        <v>0</v>
      </c>
    </row>
    <row r="124" ht="12.75" customHeight="1">
      <c r="B124" s="12">
        <v>43693.0</v>
      </c>
      <c r="C124" s="13" t="s">
        <v>32</v>
      </c>
      <c r="D124" s="14">
        <v>14.492085035089675</v>
      </c>
      <c r="E124" s="14">
        <v>3.813979126727644</v>
      </c>
      <c r="F124" s="14">
        <v>14.347164184738778</v>
      </c>
      <c r="G124" s="14">
        <f t="shared" si="2"/>
        <v>3.661419962</v>
      </c>
      <c r="H124" s="16">
        <f t="shared" ref="H124:I124" si="123">IFERROR(F124/D124,0)</f>
        <v>0.99</v>
      </c>
      <c r="I124" s="16">
        <f t="shared" si="123"/>
        <v>0.96</v>
      </c>
    </row>
    <row r="125" ht="12.75" customHeight="1">
      <c r="B125" s="12">
        <v>43693.0</v>
      </c>
      <c r="C125" s="19" t="s">
        <v>34</v>
      </c>
      <c r="D125" s="20">
        <v>0.0</v>
      </c>
      <c r="E125" s="20">
        <v>0.0</v>
      </c>
      <c r="F125" s="15">
        <v>0.0</v>
      </c>
      <c r="G125" s="15">
        <f t="shared" si="2"/>
        <v>0</v>
      </c>
      <c r="H125" s="21">
        <f t="shared" ref="H125:I125" si="124">IFERROR(F125/D125,0)</f>
        <v>0</v>
      </c>
      <c r="I125" s="21">
        <f t="shared" si="124"/>
        <v>0</v>
      </c>
    </row>
    <row r="126" ht="12.75" customHeight="1">
      <c r="B126" s="12">
        <v>43693.0</v>
      </c>
      <c r="C126" s="19" t="s">
        <v>35</v>
      </c>
      <c r="D126" s="15">
        <v>69.89098548723838</v>
      </c>
      <c r="E126" s="15">
        <v>39.75069434406096</v>
      </c>
      <c r="F126" s="15">
        <v>67.09534606774885</v>
      </c>
      <c r="G126" s="15">
        <f t="shared" si="2"/>
        <v>38.95568046</v>
      </c>
      <c r="H126" s="21">
        <f t="shared" ref="H126:I126" si="125">IFERROR(F126/D126,0)</f>
        <v>0.96</v>
      </c>
      <c r="I126" s="21">
        <f t="shared" si="125"/>
        <v>0.98</v>
      </c>
    </row>
    <row r="127" ht="12.75" customHeight="1">
      <c r="B127" s="12">
        <v>43693.0</v>
      </c>
      <c r="C127" s="19" t="s">
        <v>37</v>
      </c>
      <c r="D127" s="20">
        <v>0.0</v>
      </c>
      <c r="E127" s="20">
        <v>0.0</v>
      </c>
      <c r="F127" s="15">
        <v>0.0</v>
      </c>
      <c r="G127" s="15">
        <f t="shared" si="2"/>
        <v>0</v>
      </c>
      <c r="H127" s="21">
        <f t="shared" ref="H127:I127" si="126">IFERROR(F127/D127,0)</f>
        <v>0</v>
      </c>
      <c r="I127" s="21">
        <f t="shared" si="126"/>
        <v>0</v>
      </c>
    </row>
    <row r="128" ht="12.75" customHeight="1">
      <c r="B128" s="12">
        <v>43693.0</v>
      </c>
      <c r="C128" s="19" t="s">
        <v>38</v>
      </c>
      <c r="D128" s="20">
        <v>0.0</v>
      </c>
      <c r="E128" s="20">
        <v>0.0</v>
      </c>
      <c r="F128" s="15">
        <v>0.0</v>
      </c>
      <c r="G128" s="15">
        <f t="shared" si="2"/>
        <v>0</v>
      </c>
      <c r="H128" s="21">
        <f t="shared" ref="H128:I128" si="127">IFERROR(F128/D128,0)</f>
        <v>0</v>
      </c>
      <c r="I128" s="21">
        <f t="shared" si="127"/>
        <v>0</v>
      </c>
    </row>
    <row r="129" ht="12.75" customHeight="1">
      <c r="B129" s="12">
        <v>43693.0</v>
      </c>
      <c r="C129" s="19" t="s">
        <v>39</v>
      </c>
      <c r="D129" s="15">
        <v>147.6901267637924</v>
      </c>
      <c r="E129" s="15">
        <v>140.70086468173028</v>
      </c>
      <c r="F129" s="15">
        <v>144.73632422851654</v>
      </c>
      <c r="G129" s="15">
        <f t="shared" si="2"/>
        <v>139.293856</v>
      </c>
      <c r="H129" s="21">
        <f t="shared" ref="H129:I129" si="128">IFERROR(F129/D129,0)</f>
        <v>0.98</v>
      </c>
      <c r="I129" s="21">
        <f t="shared" si="128"/>
        <v>0.99</v>
      </c>
    </row>
    <row r="130" ht="12.75" customHeight="1">
      <c r="B130" s="12">
        <v>43693.0</v>
      </c>
      <c r="C130" s="25" t="s">
        <v>41</v>
      </c>
      <c r="D130" s="26">
        <v>92.19090148016342</v>
      </c>
      <c r="E130" s="26">
        <v>92.1577809640215</v>
      </c>
      <c r="F130" s="26">
        <v>94.95662852456832</v>
      </c>
      <c r="G130" s="26">
        <f t="shared" si="2"/>
        <v>92.15778096</v>
      </c>
      <c r="H130" s="28">
        <f t="shared" ref="H130:I130" si="129">IFERROR(F130/D130,0)</f>
        <v>1.03</v>
      </c>
      <c r="I130" s="28">
        <f t="shared" si="129"/>
        <v>1</v>
      </c>
    </row>
    <row r="131" ht="12.75" customHeight="1">
      <c r="B131" s="12">
        <v>43694.0</v>
      </c>
      <c r="C131" s="5" t="s">
        <v>31</v>
      </c>
      <c r="D131" s="8">
        <v>0.0</v>
      </c>
      <c r="E131" s="8">
        <v>0.0</v>
      </c>
      <c r="F131" s="7">
        <v>0.0</v>
      </c>
      <c r="G131" s="7">
        <f t="shared" si="2"/>
        <v>0</v>
      </c>
      <c r="H131" s="11">
        <f t="shared" ref="H131:I131" si="130">IFERROR(F131/D131,0)</f>
        <v>0</v>
      </c>
      <c r="I131" s="11">
        <f t="shared" si="130"/>
        <v>0</v>
      </c>
    </row>
    <row r="132" ht="12.75" customHeight="1">
      <c r="B132" s="12">
        <v>43694.0</v>
      </c>
      <c r="C132" s="13" t="s">
        <v>32</v>
      </c>
      <c r="D132" s="14">
        <v>12.452611799550393</v>
      </c>
      <c r="E132" s="14">
        <v>5.742865938353358</v>
      </c>
      <c r="F132" s="14">
        <v>12.577137917545897</v>
      </c>
      <c r="G132" s="14">
        <f t="shared" si="2"/>
        <v>5.513151301</v>
      </c>
      <c r="H132" s="16">
        <f t="shared" ref="H132:I132" si="131">IFERROR(F132/D132,0)</f>
        <v>1.01</v>
      </c>
      <c r="I132" s="16">
        <f t="shared" si="131"/>
        <v>0.96</v>
      </c>
    </row>
    <row r="133" ht="12.75" customHeight="1">
      <c r="B133" s="12">
        <v>43694.0</v>
      </c>
      <c r="C133" s="19" t="s">
        <v>34</v>
      </c>
      <c r="D133" s="20">
        <v>0.0</v>
      </c>
      <c r="E133" s="20">
        <v>0.0</v>
      </c>
      <c r="F133" s="15">
        <v>0.0</v>
      </c>
      <c r="G133" s="15">
        <f t="shared" si="2"/>
        <v>0</v>
      </c>
      <c r="H133" s="21">
        <f t="shared" ref="H133:I133" si="132">IFERROR(F133/D133,0)</f>
        <v>0</v>
      </c>
      <c r="I133" s="21">
        <f t="shared" si="132"/>
        <v>0</v>
      </c>
    </row>
    <row r="134" ht="12.75" customHeight="1">
      <c r="B134" s="12">
        <v>43694.0</v>
      </c>
      <c r="C134" s="19" t="s">
        <v>35</v>
      </c>
      <c r="D134" s="15">
        <v>70.79952312527958</v>
      </c>
      <c r="E134" s="15">
        <v>41.779810420858084</v>
      </c>
      <c r="F134" s="15">
        <v>72.21551358778517</v>
      </c>
      <c r="G134" s="15">
        <f t="shared" si="2"/>
        <v>40.108618</v>
      </c>
      <c r="H134" s="21">
        <f t="shared" ref="H134:I134" si="133">IFERROR(F134/D134,0)</f>
        <v>1.02</v>
      </c>
      <c r="I134" s="21">
        <f t="shared" si="133"/>
        <v>0.96</v>
      </c>
    </row>
    <row r="135" ht="12.75" customHeight="1">
      <c r="B135" s="12">
        <v>43694.0</v>
      </c>
      <c r="C135" s="19" t="s">
        <v>37</v>
      </c>
      <c r="D135" s="20">
        <v>0.0</v>
      </c>
      <c r="E135" s="20">
        <v>0.0</v>
      </c>
      <c r="F135" s="15">
        <v>0.0</v>
      </c>
      <c r="G135" s="15">
        <f t="shared" si="2"/>
        <v>0</v>
      </c>
      <c r="H135" s="21">
        <f t="shared" ref="H135:I135" si="134">IFERROR(F135/D135,0)</f>
        <v>0</v>
      </c>
      <c r="I135" s="21">
        <f t="shared" si="134"/>
        <v>0</v>
      </c>
    </row>
    <row r="136" ht="12.75" customHeight="1">
      <c r="B136" s="12">
        <v>43694.0</v>
      </c>
      <c r="C136" s="19" t="s">
        <v>38</v>
      </c>
      <c r="D136" s="20">
        <v>0.0</v>
      </c>
      <c r="E136" s="20">
        <v>0.0</v>
      </c>
      <c r="F136" s="15">
        <v>0.0</v>
      </c>
      <c r="G136" s="15">
        <f t="shared" si="2"/>
        <v>0</v>
      </c>
      <c r="H136" s="21">
        <f t="shared" ref="H136:I136" si="135">IFERROR(F136/D136,0)</f>
        <v>0</v>
      </c>
      <c r="I136" s="21">
        <f t="shared" si="135"/>
        <v>0</v>
      </c>
    </row>
    <row r="137" ht="12.75" customHeight="1">
      <c r="B137" s="12">
        <v>43694.0</v>
      </c>
      <c r="C137" s="19" t="s">
        <v>39</v>
      </c>
      <c r="D137" s="15">
        <v>145.336802278496</v>
      </c>
      <c r="E137" s="15">
        <v>140.1126792478133</v>
      </c>
      <c r="F137" s="15">
        <v>142.4300662329261</v>
      </c>
      <c r="G137" s="15">
        <f t="shared" si="2"/>
        <v>142.9149328</v>
      </c>
      <c r="H137" s="21">
        <f t="shared" ref="H137:I137" si="136">IFERROR(F137/D137,0)</f>
        <v>0.98</v>
      </c>
      <c r="I137" s="21">
        <f t="shared" si="136"/>
        <v>1.02</v>
      </c>
    </row>
    <row r="138" ht="12.75" customHeight="1">
      <c r="B138" s="12">
        <v>43694.0</v>
      </c>
      <c r="C138" s="25" t="s">
        <v>41</v>
      </c>
      <c r="D138" s="26">
        <v>91.35089326622115</v>
      </c>
      <c r="E138" s="26">
        <v>91.3180745315475</v>
      </c>
      <c r="F138" s="26">
        <v>89.52387540089673</v>
      </c>
      <c r="G138" s="26">
        <f t="shared" si="2"/>
        <v>94.97079751</v>
      </c>
      <c r="H138" s="28">
        <f t="shared" ref="H138:I138" si="137">IFERROR(F138/D138,0)</f>
        <v>0.98</v>
      </c>
      <c r="I138" s="28">
        <f t="shared" si="137"/>
        <v>1.04</v>
      </c>
    </row>
    <row r="139" ht="12.75" customHeight="1">
      <c r="B139" s="12">
        <v>43695.0</v>
      </c>
      <c r="C139" s="5" t="s">
        <v>31</v>
      </c>
      <c r="D139" s="8">
        <v>0.0</v>
      </c>
      <c r="E139" s="8">
        <v>0.0</v>
      </c>
      <c r="F139" s="7">
        <v>0.0</v>
      </c>
      <c r="G139" s="7">
        <f t="shared" si="2"/>
        <v>0</v>
      </c>
      <c r="H139" s="11">
        <f t="shared" ref="H139:I139" si="138">IFERROR(F139/D139,0)</f>
        <v>0</v>
      </c>
      <c r="I139" s="11">
        <f t="shared" si="138"/>
        <v>0</v>
      </c>
    </row>
    <row r="140" ht="12.75" customHeight="1">
      <c r="B140" s="12">
        <v>43695.0</v>
      </c>
      <c r="C140" s="13" t="s">
        <v>32</v>
      </c>
      <c r="D140" s="14">
        <v>11.040375248599545</v>
      </c>
      <c r="E140" s="14">
        <v>7.300083289418488</v>
      </c>
      <c r="F140" s="14">
        <v>10.92997149611355</v>
      </c>
      <c r="G140" s="14">
        <f t="shared" si="2"/>
        <v>7.446084955</v>
      </c>
      <c r="H140" s="16">
        <f t="shared" ref="H140:I140" si="139">IFERROR(F140/D140,0)</f>
        <v>0.99</v>
      </c>
      <c r="I140" s="16">
        <f t="shared" si="139"/>
        <v>1.02</v>
      </c>
    </row>
    <row r="141" ht="12.75" customHeight="1">
      <c r="B141" s="12">
        <v>43695.0</v>
      </c>
      <c r="C141" s="19" t="s">
        <v>34</v>
      </c>
      <c r="D141" s="20">
        <v>0.0</v>
      </c>
      <c r="E141" s="20">
        <v>0.0</v>
      </c>
      <c r="F141" s="15">
        <v>0.0</v>
      </c>
      <c r="G141" s="15">
        <f t="shared" si="2"/>
        <v>0</v>
      </c>
      <c r="H141" s="21">
        <f t="shared" ref="H141:I141" si="140">IFERROR(F141/D141,0)</f>
        <v>0</v>
      </c>
      <c r="I141" s="21">
        <f t="shared" si="140"/>
        <v>0</v>
      </c>
    </row>
    <row r="142" ht="12.75" customHeight="1">
      <c r="B142" s="12">
        <v>43695.0</v>
      </c>
      <c r="C142" s="19" t="s">
        <v>35</v>
      </c>
      <c r="D142" s="15">
        <v>77.35644925353748</v>
      </c>
      <c r="E142" s="15">
        <v>41.813011141955194</v>
      </c>
      <c r="F142" s="15">
        <v>76.5828847610021</v>
      </c>
      <c r="G142" s="15">
        <f t="shared" si="2"/>
        <v>41.39488103</v>
      </c>
      <c r="H142" s="21">
        <f t="shared" ref="H142:I142" si="141">IFERROR(F142/D142,0)</f>
        <v>0.99</v>
      </c>
      <c r="I142" s="21">
        <f t="shared" si="141"/>
        <v>0.99</v>
      </c>
    </row>
    <row r="143" ht="12.75" customHeight="1">
      <c r="B143" s="12">
        <v>43695.0</v>
      </c>
      <c r="C143" s="19" t="s">
        <v>37</v>
      </c>
      <c r="D143" s="20">
        <v>0.0</v>
      </c>
      <c r="E143" s="20">
        <v>0.0</v>
      </c>
      <c r="F143" s="15">
        <v>0.0</v>
      </c>
      <c r="G143" s="15">
        <f t="shared" si="2"/>
        <v>0</v>
      </c>
      <c r="H143" s="21">
        <f t="shared" ref="H143:I143" si="142">IFERROR(F143/D143,0)</f>
        <v>0</v>
      </c>
      <c r="I143" s="21">
        <f t="shared" si="142"/>
        <v>0</v>
      </c>
    </row>
    <row r="144" ht="12.75" customHeight="1">
      <c r="B144" s="12">
        <v>43695.0</v>
      </c>
      <c r="C144" s="19" t="s">
        <v>38</v>
      </c>
      <c r="D144" s="20">
        <v>0.0</v>
      </c>
      <c r="E144" s="20">
        <v>0.0</v>
      </c>
      <c r="F144" s="15">
        <v>0.0</v>
      </c>
      <c r="G144" s="15">
        <f t="shared" si="2"/>
        <v>0</v>
      </c>
      <c r="H144" s="21">
        <f t="shared" ref="H144:I144" si="143">IFERROR(F144/D144,0)</f>
        <v>0</v>
      </c>
      <c r="I144" s="21">
        <f t="shared" si="143"/>
        <v>0</v>
      </c>
    </row>
    <row r="145" ht="12.75" customHeight="1">
      <c r="B145" s="12">
        <v>43695.0</v>
      </c>
      <c r="C145" s="19" t="s">
        <v>39</v>
      </c>
      <c r="D145" s="15">
        <v>135.10309968222592</v>
      </c>
      <c r="E145" s="15">
        <v>128.69788536307186</v>
      </c>
      <c r="F145" s="15">
        <v>131.05000669175914</v>
      </c>
      <c r="G145" s="15">
        <f t="shared" si="2"/>
        <v>131.2718431</v>
      </c>
      <c r="H145" s="21">
        <f t="shared" ref="H145:I145" si="144">IFERROR(F145/D145,0)</f>
        <v>0.97</v>
      </c>
      <c r="I145" s="21">
        <f t="shared" si="144"/>
        <v>1.02</v>
      </c>
    </row>
    <row r="146" ht="12.75" customHeight="1">
      <c r="B146" s="12">
        <v>43695.0</v>
      </c>
      <c r="C146" s="25" t="s">
        <v>41</v>
      </c>
      <c r="D146" s="26">
        <v>96.55723416311379</v>
      </c>
      <c r="E146" s="26">
        <v>89.70028772000002</v>
      </c>
      <c r="F146" s="26">
        <v>99.4539511880072</v>
      </c>
      <c r="G146" s="26">
        <f t="shared" si="2"/>
        <v>86.11227621</v>
      </c>
      <c r="H146" s="28">
        <f t="shared" ref="H146:I146" si="145">IFERROR(F146/D146,0)</f>
        <v>1.03</v>
      </c>
      <c r="I146" s="28">
        <f t="shared" si="145"/>
        <v>0.96</v>
      </c>
    </row>
    <row r="147" ht="12.75" customHeight="1">
      <c r="B147" s="12">
        <v>43696.0</v>
      </c>
      <c r="C147" s="5" t="s">
        <v>31</v>
      </c>
      <c r="D147" s="8">
        <v>0.0</v>
      </c>
      <c r="E147" s="8">
        <v>0.0</v>
      </c>
      <c r="F147" s="7">
        <v>0.0</v>
      </c>
      <c r="G147" s="7">
        <f t="shared" si="2"/>
        <v>0</v>
      </c>
      <c r="H147" s="11">
        <f t="shared" ref="H147:I147" si="146">IFERROR(F147/D147,0)</f>
        <v>0</v>
      </c>
      <c r="I147" s="11">
        <f t="shared" si="146"/>
        <v>0</v>
      </c>
    </row>
    <row r="148" ht="12.75" customHeight="1">
      <c r="B148" s="12">
        <v>43696.0</v>
      </c>
      <c r="C148" s="13" t="s">
        <v>32</v>
      </c>
      <c r="D148" s="14">
        <v>19.37411248139592</v>
      </c>
      <c r="E148" s="14">
        <v>12.81049173110168</v>
      </c>
      <c r="F148" s="14">
        <v>19.180371356581958</v>
      </c>
      <c r="G148" s="14">
        <f t="shared" si="2"/>
        <v>13.3229114</v>
      </c>
      <c r="H148" s="16">
        <f t="shared" ref="H148:I148" si="147">IFERROR(F148/D148,0)</f>
        <v>0.99</v>
      </c>
      <c r="I148" s="16">
        <f t="shared" si="147"/>
        <v>1.04</v>
      </c>
    </row>
    <row r="149" ht="12.75" customHeight="1">
      <c r="B149" s="12">
        <v>43696.0</v>
      </c>
      <c r="C149" s="19" t="s">
        <v>34</v>
      </c>
      <c r="D149" s="20">
        <v>0.0</v>
      </c>
      <c r="E149" s="20">
        <v>0.0</v>
      </c>
      <c r="F149" s="15">
        <v>0.0</v>
      </c>
      <c r="G149" s="15">
        <f t="shared" si="2"/>
        <v>0</v>
      </c>
      <c r="H149" s="21">
        <f t="shared" ref="H149:I149" si="148">IFERROR(F149/D149,0)</f>
        <v>0</v>
      </c>
      <c r="I149" s="21">
        <f t="shared" si="148"/>
        <v>0</v>
      </c>
    </row>
    <row r="150" ht="12.75" customHeight="1">
      <c r="B150" s="12">
        <v>43696.0</v>
      </c>
      <c r="C150" s="19" t="s">
        <v>35</v>
      </c>
      <c r="D150" s="15">
        <v>72.58210913862865</v>
      </c>
      <c r="E150" s="15">
        <v>44.421517614007996</v>
      </c>
      <c r="F150" s="15">
        <v>70.4046458644698</v>
      </c>
      <c r="G150" s="15">
        <f t="shared" si="2"/>
        <v>46.19837832</v>
      </c>
      <c r="H150" s="21">
        <f t="shared" ref="H150:I150" si="149">IFERROR(F150/D150,0)</f>
        <v>0.97</v>
      </c>
      <c r="I150" s="21">
        <f t="shared" si="149"/>
        <v>1.04</v>
      </c>
    </row>
    <row r="151" ht="12.75" customHeight="1">
      <c r="B151" s="12">
        <v>43696.0</v>
      </c>
      <c r="C151" s="19" t="s">
        <v>37</v>
      </c>
      <c r="D151" s="20">
        <v>0.0</v>
      </c>
      <c r="E151" s="20">
        <v>0.0</v>
      </c>
      <c r="F151" s="15">
        <v>0.0</v>
      </c>
      <c r="G151" s="15">
        <f t="shared" si="2"/>
        <v>0</v>
      </c>
      <c r="H151" s="21">
        <f t="shared" ref="H151:I151" si="150">IFERROR(F151/D151,0)</f>
        <v>0</v>
      </c>
      <c r="I151" s="21">
        <f t="shared" si="150"/>
        <v>0</v>
      </c>
    </row>
    <row r="152" ht="12.75" customHeight="1">
      <c r="B152" s="12">
        <v>43696.0</v>
      </c>
      <c r="C152" s="19" t="s">
        <v>38</v>
      </c>
      <c r="D152" s="20">
        <v>0.0</v>
      </c>
      <c r="E152" s="20">
        <v>0.0</v>
      </c>
      <c r="F152" s="15">
        <v>0.0</v>
      </c>
      <c r="G152" s="15">
        <f t="shared" si="2"/>
        <v>0</v>
      </c>
      <c r="H152" s="21">
        <f t="shared" ref="H152:I152" si="151">IFERROR(F152/D152,0)</f>
        <v>0</v>
      </c>
      <c r="I152" s="21">
        <f t="shared" si="151"/>
        <v>0</v>
      </c>
    </row>
    <row r="153" ht="12.75" customHeight="1">
      <c r="B153" s="12">
        <v>43696.0</v>
      </c>
      <c r="C153" s="19" t="s">
        <v>39</v>
      </c>
      <c r="D153" s="15">
        <v>138.50778498874158</v>
      </c>
      <c r="E153" s="15">
        <v>131.83370982904466</v>
      </c>
      <c r="F153" s="15">
        <v>141.27794068851642</v>
      </c>
      <c r="G153" s="15">
        <f t="shared" si="2"/>
        <v>133.1520469</v>
      </c>
      <c r="H153" s="21">
        <f t="shared" ref="H153:I153" si="152">IFERROR(F153/D153,0)</f>
        <v>1.02</v>
      </c>
      <c r="I153" s="21">
        <f t="shared" si="152"/>
        <v>1.01</v>
      </c>
    </row>
    <row r="154" ht="12.75" customHeight="1">
      <c r="B154" s="12">
        <v>43696.0</v>
      </c>
      <c r="C154" s="25" t="s">
        <v>41</v>
      </c>
      <c r="D154" s="26">
        <v>89.83489507580839</v>
      </c>
      <c r="E154" s="26">
        <v>83.45533098000001</v>
      </c>
      <c r="F154" s="26">
        <v>90.73324402656648</v>
      </c>
      <c r="G154" s="26">
        <f t="shared" si="2"/>
        <v>85.1244376</v>
      </c>
      <c r="H154" s="28">
        <f t="shared" ref="H154:I154" si="153">IFERROR(F154/D154,0)</f>
        <v>1.01</v>
      </c>
      <c r="I154" s="28">
        <f t="shared" si="153"/>
        <v>1.02</v>
      </c>
    </row>
    <row r="155" ht="12.75" customHeight="1">
      <c r="B155" s="12">
        <v>43697.0</v>
      </c>
      <c r="C155" s="5" t="s">
        <v>31</v>
      </c>
      <c r="D155" s="8">
        <v>0.0</v>
      </c>
      <c r="E155" s="8">
        <v>0.0</v>
      </c>
      <c r="F155" s="7">
        <v>0.0</v>
      </c>
      <c r="G155" s="7">
        <f t="shared" si="2"/>
        <v>0</v>
      </c>
      <c r="H155" s="11">
        <f t="shared" ref="H155:I155" si="154">IFERROR(F155/D155,0)</f>
        <v>0</v>
      </c>
      <c r="I155" s="11">
        <f t="shared" si="154"/>
        <v>0</v>
      </c>
    </row>
    <row r="156" ht="12.75" customHeight="1">
      <c r="B156" s="12">
        <v>43697.0</v>
      </c>
      <c r="C156" s="13" t="s">
        <v>32</v>
      </c>
      <c r="D156" s="14">
        <v>14.07876659880883</v>
      </c>
      <c r="E156" s="14">
        <v>4.5998017769612645</v>
      </c>
      <c r="F156" s="14">
        <v>13.797191266832654</v>
      </c>
      <c r="G156" s="14">
        <f t="shared" si="2"/>
        <v>5.059781955</v>
      </c>
      <c r="H156" s="16">
        <f t="shared" ref="H156:I156" si="155">IFERROR(F156/D156,0)</f>
        <v>0.98</v>
      </c>
      <c r="I156" s="16">
        <f t="shared" si="155"/>
        <v>1.1</v>
      </c>
    </row>
    <row r="157" ht="12.75" customHeight="1">
      <c r="B157" s="12">
        <v>43697.0</v>
      </c>
      <c r="C157" s="19" t="s">
        <v>34</v>
      </c>
      <c r="D157" s="20">
        <v>0.0</v>
      </c>
      <c r="E157" s="20">
        <v>0.0</v>
      </c>
      <c r="F157" s="15">
        <v>0.0</v>
      </c>
      <c r="G157" s="15">
        <f t="shared" si="2"/>
        <v>0</v>
      </c>
      <c r="H157" s="21">
        <f t="shared" ref="H157:I157" si="156">IFERROR(F157/D157,0)</f>
        <v>0</v>
      </c>
      <c r="I157" s="21">
        <f t="shared" si="156"/>
        <v>0</v>
      </c>
    </row>
    <row r="158" ht="12.75" customHeight="1">
      <c r="B158" s="12">
        <v>43697.0</v>
      </c>
      <c r="C158" s="19" t="s">
        <v>35</v>
      </c>
      <c r="D158" s="15">
        <v>75.30672343151649</v>
      </c>
      <c r="E158" s="15">
        <v>48.05392909075446</v>
      </c>
      <c r="F158" s="15">
        <v>76.05979066583166</v>
      </c>
      <c r="G158" s="15">
        <f t="shared" si="2"/>
        <v>51.89824342</v>
      </c>
      <c r="H158" s="21">
        <f t="shared" ref="H158:I158" si="157">IFERROR(F158/D158,0)</f>
        <v>1.01</v>
      </c>
      <c r="I158" s="21">
        <f t="shared" si="157"/>
        <v>1.08</v>
      </c>
    </row>
    <row r="159" ht="12.75" customHeight="1">
      <c r="B159" s="12">
        <v>43697.0</v>
      </c>
      <c r="C159" s="19" t="s">
        <v>37</v>
      </c>
      <c r="D159" s="20">
        <v>0.0</v>
      </c>
      <c r="E159" s="20">
        <v>0.0</v>
      </c>
      <c r="F159" s="15">
        <v>0.0</v>
      </c>
      <c r="G159" s="15">
        <f t="shared" si="2"/>
        <v>0</v>
      </c>
      <c r="H159" s="21">
        <f t="shared" ref="H159:I159" si="158">IFERROR(F159/D159,0)</f>
        <v>0</v>
      </c>
      <c r="I159" s="21">
        <f t="shared" si="158"/>
        <v>0</v>
      </c>
    </row>
    <row r="160" ht="12.75" customHeight="1">
      <c r="B160" s="12">
        <v>43697.0</v>
      </c>
      <c r="C160" s="19" t="s">
        <v>38</v>
      </c>
      <c r="D160" s="20">
        <v>0.0</v>
      </c>
      <c r="E160" s="20">
        <v>0.0</v>
      </c>
      <c r="F160" s="15">
        <v>0.0</v>
      </c>
      <c r="G160" s="15">
        <f t="shared" si="2"/>
        <v>0</v>
      </c>
      <c r="H160" s="21">
        <f t="shared" ref="H160:I160" si="159">IFERROR(F160/D160,0)</f>
        <v>0</v>
      </c>
      <c r="I160" s="21">
        <f t="shared" si="159"/>
        <v>0</v>
      </c>
    </row>
    <row r="161" ht="12.75" customHeight="1">
      <c r="B161" s="12">
        <v>43697.0</v>
      </c>
      <c r="C161" s="19" t="s">
        <v>39</v>
      </c>
      <c r="D161" s="15">
        <v>138.9917695714824</v>
      </c>
      <c r="E161" s="15">
        <v>132.2039881275611</v>
      </c>
      <c r="F161" s="15">
        <v>143.16152265862686</v>
      </c>
      <c r="G161" s="15">
        <f t="shared" si="2"/>
        <v>125.5937887</v>
      </c>
      <c r="H161" s="21">
        <f t="shared" ref="H161:I161" si="160">IFERROR(F161/D161,0)</f>
        <v>1.03</v>
      </c>
      <c r="I161" s="21">
        <f t="shared" si="160"/>
        <v>0.95</v>
      </c>
    </row>
    <row r="162" ht="12.75" customHeight="1">
      <c r="B162" s="12">
        <v>43697.0</v>
      </c>
      <c r="C162" s="25" t="s">
        <v>41</v>
      </c>
      <c r="D162" s="26">
        <v>92.35952912946108</v>
      </c>
      <c r="E162" s="26">
        <v>85.80067986</v>
      </c>
      <c r="F162" s="26">
        <v>87.74155267298802</v>
      </c>
      <c r="G162" s="26">
        <f t="shared" si="2"/>
        <v>90.09071385</v>
      </c>
      <c r="H162" s="28">
        <f t="shared" ref="H162:I162" si="161">IFERROR(F162/D162,0)</f>
        <v>0.95</v>
      </c>
      <c r="I162" s="28">
        <f t="shared" si="161"/>
        <v>1.05</v>
      </c>
    </row>
    <row r="163" ht="12.75" customHeight="1">
      <c r="B163" s="12">
        <v>43698.0</v>
      </c>
      <c r="C163" s="5" t="s">
        <v>31</v>
      </c>
      <c r="D163" s="8">
        <v>0.0</v>
      </c>
      <c r="E163" s="8">
        <v>0.0</v>
      </c>
      <c r="F163" s="7">
        <v>0.0</v>
      </c>
      <c r="G163" s="7">
        <f t="shared" si="2"/>
        <v>0</v>
      </c>
      <c r="H163" s="11">
        <f t="shared" ref="H163:I163" si="162">IFERROR(F163/D163,0)</f>
        <v>0</v>
      </c>
      <c r="I163" s="11">
        <f t="shared" si="162"/>
        <v>0</v>
      </c>
    </row>
    <row r="164" ht="12.75" customHeight="1">
      <c r="B164" s="12">
        <v>43698.0</v>
      </c>
      <c r="C164" s="13" t="s">
        <v>32</v>
      </c>
      <c r="D164" s="14">
        <v>14.07876659880883</v>
      </c>
      <c r="E164" s="14">
        <v>4.5998017769612645</v>
      </c>
      <c r="F164" s="14">
        <v>14.782704928749272</v>
      </c>
      <c r="G164" s="14">
        <f t="shared" si="2"/>
        <v>5.059781955</v>
      </c>
      <c r="H164" s="16">
        <f t="shared" ref="H164:I164" si="163">IFERROR(F164/D164,0)</f>
        <v>1.05</v>
      </c>
      <c r="I164" s="16">
        <f t="shared" si="163"/>
        <v>1.1</v>
      </c>
    </row>
    <row r="165" ht="12.75" customHeight="1">
      <c r="B165" s="12">
        <v>43698.0</v>
      </c>
      <c r="C165" s="19" t="s">
        <v>34</v>
      </c>
      <c r="D165" s="20">
        <v>0.0</v>
      </c>
      <c r="E165" s="20">
        <v>0.0</v>
      </c>
      <c r="F165" s="15">
        <v>0.0</v>
      </c>
      <c r="G165" s="15">
        <f t="shared" si="2"/>
        <v>0</v>
      </c>
      <c r="H165" s="21">
        <f t="shared" ref="H165:I165" si="164">IFERROR(F165/D165,0)</f>
        <v>0</v>
      </c>
      <c r="I165" s="21">
        <f t="shared" si="164"/>
        <v>0</v>
      </c>
    </row>
    <row r="166" ht="12.75" customHeight="1">
      <c r="B166" s="12">
        <v>43698.0</v>
      </c>
      <c r="C166" s="19" t="s">
        <v>35</v>
      </c>
      <c r="D166" s="15">
        <v>75.30672343151649</v>
      </c>
      <c r="E166" s="15">
        <v>48.05392909075446</v>
      </c>
      <c r="F166" s="15">
        <v>76.05979066583166</v>
      </c>
      <c r="G166" s="15">
        <f t="shared" si="2"/>
        <v>47.5733898</v>
      </c>
      <c r="H166" s="21">
        <f t="shared" ref="H166:I166" si="165">IFERROR(F166/D166,0)</f>
        <v>1.01</v>
      </c>
      <c r="I166" s="21">
        <f t="shared" si="165"/>
        <v>0.99</v>
      </c>
    </row>
    <row r="167" ht="12.75" customHeight="1">
      <c r="B167" s="12">
        <v>43698.0</v>
      </c>
      <c r="C167" s="19" t="s">
        <v>37</v>
      </c>
      <c r="D167" s="20">
        <v>0.0</v>
      </c>
      <c r="E167" s="20">
        <v>0.0</v>
      </c>
      <c r="F167" s="15">
        <v>0.0</v>
      </c>
      <c r="G167" s="15">
        <f t="shared" si="2"/>
        <v>0</v>
      </c>
      <c r="H167" s="21">
        <f t="shared" ref="H167:I167" si="166">IFERROR(F167/D167,0)</f>
        <v>0</v>
      </c>
      <c r="I167" s="21">
        <f t="shared" si="166"/>
        <v>0</v>
      </c>
    </row>
    <row r="168" ht="12.75" customHeight="1">
      <c r="B168" s="12">
        <v>43698.0</v>
      </c>
      <c r="C168" s="19" t="s">
        <v>38</v>
      </c>
      <c r="D168" s="20">
        <v>0.0</v>
      </c>
      <c r="E168" s="20">
        <v>0.0</v>
      </c>
      <c r="F168" s="15">
        <v>0.0</v>
      </c>
      <c r="G168" s="15">
        <f t="shared" si="2"/>
        <v>0</v>
      </c>
      <c r="H168" s="21">
        <f t="shared" ref="H168:I168" si="167">IFERROR(F168/D168,0)</f>
        <v>0</v>
      </c>
      <c r="I168" s="21">
        <f t="shared" si="167"/>
        <v>0</v>
      </c>
    </row>
    <row r="169" ht="12.75" customHeight="1">
      <c r="B169" s="12">
        <v>43698.0</v>
      </c>
      <c r="C169" s="19" t="s">
        <v>39</v>
      </c>
      <c r="D169" s="15">
        <v>138.9917695714824</v>
      </c>
      <c r="E169" s="15">
        <v>132.2039881275611</v>
      </c>
      <c r="F169" s="15">
        <v>144.55144035434168</v>
      </c>
      <c r="G169" s="15">
        <f t="shared" si="2"/>
        <v>144.1023471</v>
      </c>
      <c r="H169" s="21">
        <f t="shared" ref="H169:I169" si="168">IFERROR(F169/D169,0)</f>
        <v>1.04</v>
      </c>
      <c r="I169" s="21">
        <f t="shared" si="168"/>
        <v>1.09</v>
      </c>
    </row>
    <row r="170" ht="12.75" customHeight="1">
      <c r="B170" s="12">
        <v>43698.0</v>
      </c>
      <c r="C170" s="25" t="s">
        <v>41</v>
      </c>
      <c r="D170" s="26">
        <v>92.35952912946108</v>
      </c>
      <c r="E170" s="26">
        <v>85.80067986</v>
      </c>
      <c r="F170" s="26">
        <v>91.43593383816648</v>
      </c>
      <c r="G170" s="26">
        <f t="shared" si="2"/>
        <v>89.23270705</v>
      </c>
      <c r="H170" s="28">
        <f t="shared" ref="H170:I170" si="169">IFERROR(F170/D170,0)</f>
        <v>0.99</v>
      </c>
      <c r="I170" s="28">
        <f t="shared" si="169"/>
        <v>1.04</v>
      </c>
    </row>
    <row r="171" ht="12.75" customHeight="1">
      <c r="B171" s="12">
        <v>43699.0</v>
      </c>
      <c r="C171" s="5" t="s">
        <v>31</v>
      </c>
      <c r="D171" s="8">
        <v>0.0</v>
      </c>
      <c r="E171" s="8">
        <v>0.0</v>
      </c>
      <c r="F171" s="7">
        <v>0.0</v>
      </c>
      <c r="G171" s="7">
        <f t="shared" si="2"/>
        <v>0</v>
      </c>
      <c r="H171" s="11">
        <f t="shared" ref="H171:I171" si="170">IFERROR(F171/D171,0)</f>
        <v>0</v>
      </c>
      <c r="I171" s="11">
        <f t="shared" si="170"/>
        <v>0</v>
      </c>
    </row>
    <row r="172" ht="12.75" customHeight="1">
      <c r="B172" s="12">
        <v>43699.0</v>
      </c>
      <c r="C172" s="13" t="s">
        <v>32</v>
      </c>
      <c r="D172" s="14">
        <v>14.07876659880883</v>
      </c>
      <c r="E172" s="14">
        <v>4.5998017769612645</v>
      </c>
      <c r="F172" s="14">
        <v>13.37482826886839</v>
      </c>
      <c r="G172" s="14">
        <f t="shared" si="2"/>
        <v>4.921787901</v>
      </c>
      <c r="H172" s="16">
        <f t="shared" ref="H172:I172" si="171">IFERROR(F172/D172,0)</f>
        <v>0.95</v>
      </c>
      <c r="I172" s="16">
        <f t="shared" si="171"/>
        <v>1.07</v>
      </c>
    </row>
    <row r="173" ht="12.75" customHeight="1">
      <c r="B173" s="12">
        <v>43699.0</v>
      </c>
      <c r="C173" s="19" t="s">
        <v>34</v>
      </c>
      <c r="D173" s="20">
        <v>0.0</v>
      </c>
      <c r="E173" s="20">
        <v>0.0</v>
      </c>
      <c r="F173" s="15">
        <v>0.0</v>
      </c>
      <c r="G173" s="15">
        <f t="shared" si="2"/>
        <v>0</v>
      </c>
      <c r="H173" s="21">
        <f t="shared" ref="H173:I173" si="172">IFERROR(F173/D173,0)</f>
        <v>0</v>
      </c>
      <c r="I173" s="21">
        <f t="shared" si="172"/>
        <v>0</v>
      </c>
    </row>
    <row r="174" ht="12.75" customHeight="1">
      <c r="B174" s="12">
        <v>43699.0</v>
      </c>
      <c r="C174" s="19" t="s">
        <v>35</v>
      </c>
      <c r="D174" s="15">
        <v>75.30672343151649</v>
      </c>
      <c r="E174" s="15">
        <v>48.05392909075446</v>
      </c>
      <c r="F174" s="15">
        <v>78.31899236877715</v>
      </c>
      <c r="G174" s="15">
        <f t="shared" si="2"/>
        <v>50.45662555</v>
      </c>
      <c r="H174" s="21">
        <f t="shared" ref="H174:I174" si="173">IFERROR(F174/D174,0)</f>
        <v>1.04</v>
      </c>
      <c r="I174" s="21">
        <f t="shared" si="173"/>
        <v>1.05</v>
      </c>
    </row>
    <row r="175" ht="12.75" customHeight="1">
      <c r="B175" s="12">
        <v>43699.0</v>
      </c>
      <c r="C175" s="19" t="s">
        <v>37</v>
      </c>
      <c r="D175" s="20">
        <v>0.0</v>
      </c>
      <c r="E175" s="20">
        <v>0.0</v>
      </c>
      <c r="F175" s="15">
        <v>0.0</v>
      </c>
      <c r="G175" s="15">
        <f t="shared" si="2"/>
        <v>0</v>
      </c>
      <c r="H175" s="21">
        <f t="shared" ref="H175:I175" si="174">IFERROR(F175/D175,0)</f>
        <v>0</v>
      </c>
      <c r="I175" s="21">
        <f t="shared" si="174"/>
        <v>0</v>
      </c>
    </row>
    <row r="176" ht="12.75" customHeight="1">
      <c r="B176" s="12">
        <v>43699.0</v>
      </c>
      <c r="C176" s="19" t="s">
        <v>38</v>
      </c>
      <c r="D176" s="20">
        <v>0.0</v>
      </c>
      <c r="E176" s="20">
        <v>0.0</v>
      </c>
      <c r="F176" s="15">
        <v>0.0</v>
      </c>
      <c r="G176" s="15">
        <f t="shared" si="2"/>
        <v>0</v>
      </c>
      <c r="H176" s="21">
        <f t="shared" ref="H176:I176" si="175">IFERROR(F176/D176,0)</f>
        <v>0</v>
      </c>
      <c r="I176" s="21">
        <f t="shared" si="175"/>
        <v>0</v>
      </c>
    </row>
    <row r="177" ht="12.75" customHeight="1">
      <c r="B177" s="12">
        <v>43699.0</v>
      </c>
      <c r="C177" s="19" t="s">
        <v>39</v>
      </c>
      <c r="D177" s="15">
        <v>138.9917695714824</v>
      </c>
      <c r="E177" s="15">
        <v>132.2039881275611</v>
      </c>
      <c r="F177" s="15">
        <v>144.55144035434168</v>
      </c>
      <c r="G177" s="15">
        <f t="shared" si="2"/>
        <v>129.5599084</v>
      </c>
      <c r="H177" s="21">
        <f t="shared" ref="H177:I177" si="176">IFERROR(F177/D177,0)</f>
        <v>1.04</v>
      </c>
      <c r="I177" s="21">
        <f t="shared" si="176"/>
        <v>0.98</v>
      </c>
    </row>
    <row r="178" ht="12.75" customHeight="1">
      <c r="B178" s="24">
        <v>43699.0</v>
      </c>
      <c r="C178" s="25" t="s">
        <v>41</v>
      </c>
      <c r="D178" s="26">
        <v>92.35952912946108</v>
      </c>
      <c r="E178" s="26">
        <v>85.80067986</v>
      </c>
      <c r="F178" s="26">
        <v>91.43593383816648</v>
      </c>
      <c r="G178" s="26">
        <f t="shared" si="2"/>
        <v>85.80067986</v>
      </c>
      <c r="H178" s="28">
        <f t="shared" ref="H178:I178" si="177">IFERROR(F178/D178,0)</f>
        <v>0.99</v>
      </c>
      <c r="I178" s="28">
        <f t="shared" si="177"/>
        <v>1</v>
      </c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2:$I$178">
    <sortState ref="B2:I178">
      <sortCondition ref="B2:B178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43"/>
    <col customWidth="1" min="3" max="3" width="24.71"/>
    <col customWidth="1" min="4" max="6" width="8.86"/>
    <col customWidth="1" min="7" max="26" width="8.71"/>
  </cols>
  <sheetData>
    <row r="1" ht="16.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24.0" customHeight="1">
      <c r="A2" s="39"/>
      <c r="B2" s="40" t="s">
        <v>90</v>
      </c>
      <c r="C2" s="40" t="s">
        <v>91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6.5" customHeight="1">
      <c r="A3" s="39"/>
      <c r="B3" s="41" t="s">
        <v>32</v>
      </c>
      <c r="C3" s="42">
        <v>0.759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6.5" customHeight="1">
      <c r="A4" s="39"/>
      <c r="B4" s="43" t="s">
        <v>39</v>
      </c>
      <c r="C4" s="44">
        <v>0.804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6.5" customHeight="1">
      <c r="A5" s="39"/>
      <c r="B5" s="43" t="s">
        <v>41</v>
      </c>
      <c r="C5" s="44">
        <v>0.835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6.5" customHeight="1">
      <c r="A6" s="39"/>
      <c r="B6" s="43" t="s">
        <v>35</v>
      </c>
      <c r="C6" s="44">
        <v>0.804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6.5" customHeight="1">
      <c r="A7" s="39"/>
      <c r="B7" s="43" t="s">
        <v>38</v>
      </c>
      <c r="C7" s="44">
        <v>0.81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6.5" customHeight="1">
      <c r="A8" s="39"/>
      <c r="B8" s="43" t="s">
        <v>34</v>
      </c>
      <c r="C8" s="44">
        <v>0.81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6.5" customHeight="1">
      <c r="A9" s="39"/>
      <c r="B9" s="45" t="s">
        <v>31</v>
      </c>
      <c r="C9" s="46">
        <v>0.81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6.5" customHeight="1">
      <c r="A10" s="39"/>
      <c r="B10" s="47" t="s">
        <v>37</v>
      </c>
      <c r="C10" s="48">
        <v>0.8247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6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6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6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6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6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6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6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6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6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6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6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6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6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6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6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6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6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6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6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6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6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6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6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6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6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6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6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6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6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6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6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6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6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6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6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6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6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6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6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6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6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6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6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6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6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6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6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6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6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6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6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6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6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6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6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6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6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6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6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6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6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6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6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6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6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6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6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6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6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6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6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6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6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6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6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6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6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6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6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6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6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6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6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6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6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6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6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6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6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6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6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6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6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6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6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6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6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6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6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6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6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6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6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6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6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6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6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6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6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6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6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6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6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6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6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6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6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6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6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6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6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6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6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6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6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6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6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6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6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6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6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6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6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6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6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6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6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6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6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6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6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6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6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6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6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6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6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6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6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6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6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6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6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6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6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6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6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6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6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6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6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6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6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6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6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6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6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6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6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6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6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6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6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6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6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6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6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6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6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6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6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6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6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6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6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6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6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6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6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6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6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6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6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6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6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6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6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6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6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6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6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6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6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6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6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6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6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6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6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6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6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6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6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6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6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6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6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6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6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6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6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6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6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6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6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6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6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6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6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6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6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6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6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6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6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6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6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6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6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6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6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6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6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6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6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6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6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6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6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6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6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6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6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6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6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6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6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6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6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6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6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6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6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6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6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6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6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6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6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6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6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6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6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6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6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6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6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6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6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6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6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6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6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6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6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6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6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6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6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6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6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6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6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6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6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6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6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6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6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6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6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6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6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6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6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6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6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6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6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6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6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6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6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6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6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6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6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6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6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6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6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6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6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6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6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6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6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6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6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6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6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6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6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6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6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6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6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6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6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6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6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6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6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6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6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6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6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6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6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6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6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6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6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6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6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6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6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6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6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6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6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6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6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6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6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6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6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6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6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6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6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6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6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6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6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6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6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6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6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6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6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6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6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6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6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6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6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6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6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6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6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6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6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6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6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6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6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6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6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6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6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6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6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6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6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6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6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6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6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6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6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6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6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6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6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6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6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6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6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6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6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6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6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6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6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6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6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6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6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6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6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6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6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6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6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6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6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6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6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6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6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6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6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6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6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6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6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6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6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6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6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6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6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6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6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6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6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6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6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6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6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6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6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6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6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6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6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6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6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6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6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6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6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6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6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6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6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6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6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6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6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6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6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6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6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6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6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6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6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6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6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6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6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6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6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6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6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6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6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6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6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6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6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6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6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6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6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6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6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6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6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6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6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6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6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6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6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6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6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6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6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6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6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6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6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6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6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6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6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6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6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6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6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6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6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6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6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6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6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6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6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6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6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6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6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6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6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6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6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6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6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6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6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6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6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6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6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6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6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6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6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6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6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6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6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6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6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6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6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6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6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6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6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6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6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6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6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6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6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6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6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6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6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6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6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6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6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6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6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6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6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6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6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6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6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6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6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6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6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6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6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6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6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6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6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6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6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6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6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6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6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6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6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6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6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6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6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6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6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6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6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6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6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6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6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6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6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6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6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6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6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6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6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6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6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6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6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6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6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6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6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6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6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6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6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6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6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6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6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6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6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6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6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6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6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6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6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6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6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6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6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6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6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6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6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6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6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6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6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6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6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6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6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6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6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6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6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6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6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6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6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6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6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6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6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6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6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6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6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6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6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6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6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6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6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6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6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6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6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6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6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6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6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6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6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6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6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6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6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6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6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6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6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6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6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6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6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6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6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6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6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6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6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6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6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6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6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6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6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6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6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6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6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6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6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6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6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6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6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6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6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6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6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6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6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6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6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6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6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6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6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6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6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6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6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6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6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6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6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6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6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6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6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6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6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6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6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6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6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6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6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6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6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6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6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6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6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6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6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6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6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6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6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6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6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6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6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6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6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6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6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6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6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6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6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6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6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6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6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6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6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6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6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6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6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6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6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6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6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6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6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6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6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6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6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6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6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6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6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6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6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6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6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6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6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6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6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6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6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6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6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6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6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6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6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6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6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6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6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6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6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6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6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6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6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6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6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6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6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6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6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6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6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6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6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6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6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6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6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6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6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6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6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6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6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6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6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6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6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6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6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6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6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6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6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6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6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6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6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6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6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6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6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6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6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6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6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6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6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6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6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6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6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6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6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6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6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6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6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6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6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6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6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6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6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6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6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6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6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6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6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6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6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6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6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6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6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6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6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6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6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6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6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6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6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6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6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6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6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6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6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6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6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6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6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6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6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6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6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6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6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6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6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6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6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6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6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6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6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6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6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6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6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6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6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6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6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6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6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6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6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6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6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6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6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6.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6.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6.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6.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6.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6.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6.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6.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6.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6.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6.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6.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6.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6.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6.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6.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6.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6.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6.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6.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6.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6.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6.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6.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6.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21.14"/>
    <col customWidth="1" min="4" max="26" width="8.71"/>
  </cols>
  <sheetData>
    <row r="1" ht="12.75" customHeight="1">
      <c r="A1" s="39"/>
      <c r="B1" s="39"/>
    </row>
    <row r="2" ht="12.75" customHeight="1">
      <c r="A2" s="39"/>
      <c r="B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>
      <c r="A28" s="50"/>
      <c r="B28" s="53"/>
      <c r="C28" s="5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