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8_{46088E89-AEAE-4369-A5BF-C4002002248F}" xr6:coauthVersionLast="45" xr6:coauthVersionMax="45" xr10:uidLastSave="{00000000-0000-0000-0000-000000000000}"/>
  <bookViews>
    <workbookView xWindow="-3996" yWindow="4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H4" i="1"/>
  <c r="F4" i="1"/>
  <c r="H3" i="1"/>
  <c r="F5" i="1"/>
  <c r="H10" i="1"/>
  <c r="F10" i="1"/>
  <c r="F11" i="1"/>
  <c r="H9" i="1"/>
  <c r="G11" i="1"/>
  <c r="G5" i="1"/>
  <c r="G3" i="1"/>
</calcChain>
</file>

<file path=xl/sharedStrings.xml><?xml version="1.0" encoding="utf-8"?>
<sst xmlns="http://schemas.openxmlformats.org/spreadsheetml/2006/main" count="32" uniqueCount="24">
  <si>
    <t>Табличка 1.1</t>
  </si>
  <si>
    <t>Перерахунок масового вмісту складових палива</t>
  </si>
  <si>
    <r>
      <t>W</t>
    </r>
    <r>
      <rPr>
        <sz val="8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– масовий вміст вологи в паливі на робочу масу, %</t>
    </r>
  </si>
  <si>
    <r>
      <t>A</t>
    </r>
    <r>
      <rPr>
        <sz val="8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– масовий вміст золи в паливі на робочу масу, %</t>
    </r>
  </si>
  <si>
    <r>
      <t>A</t>
    </r>
    <r>
      <rPr>
        <sz val="8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– масовий вміст золи в паливі на суху масу, %</t>
    </r>
  </si>
  <si>
    <t>Початкове значення маси</t>
  </si>
  <si>
    <t>Значення</t>
  </si>
  <si>
    <t>Маса</t>
  </si>
  <si>
    <t>Робоча</t>
  </si>
  <si>
    <t xml:space="preserve">Суха </t>
  </si>
  <si>
    <t>Горюча</t>
  </si>
  <si>
    <t>Робочої</t>
  </si>
  <si>
    <t>Сухої</t>
  </si>
  <si>
    <t>Горючої</t>
  </si>
  <si>
    <t>Перерахунок теплоти згоряння палива</t>
  </si>
  <si>
    <r>
      <t>Qi</t>
    </r>
    <r>
      <rPr>
        <sz val="8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– нижча робоча теплота згоряння палива, МДж/кг;</t>
    </r>
  </si>
  <si>
    <r>
      <t>Qi</t>
    </r>
    <r>
      <rPr>
        <sz val="8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– нижча суха теплота згоряння палива, МДж/кг;</t>
    </r>
  </si>
  <si>
    <r>
      <t>Qi</t>
    </r>
    <r>
      <rPr>
        <sz val="8"/>
        <color theme="1"/>
        <rFont val="Calibri"/>
        <family val="2"/>
        <charset val="204"/>
        <scheme val="minor"/>
      </rPr>
      <t>daf</t>
    </r>
    <r>
      <rPr>
        <sz val="11"/>
        <color theme="1"/>
        <rFont val="Calibri"/>
        <family val="2"/>
        <scheme val="minor"/>
      </rPr>
      <t>– нижча горюча теплота згоряння палива, МДж/кг;</t>
    </r>
  </si>
  <si>
    <t>Теплота</t>
  </si>
  <si>
    <t xml:space="preserve"> згоряння</t>
  </si>
  <si>
    <r>
      <t>Qi</t>
    </r>
    <r>
      <rPr>
        <sz val="8"/>
        <color theme="1"/>
        <rFont val="Calibri"/>
        <family val="2"/>
        <charset val="204"/>
        <scheme val="minor"/>
      </rPr>
      <t>daf</t>
    </r>
  </si>
  <si>
    <r>
      <t>Qi</t>
    </r>
    <r>
      <rPr>
        <sz val="8"/>
        <color theme="1"/>
        <rFont val="Calibri"/>
        <family val="2"/>
        <charset val="204"/>
        <scheme val="minor"/>
      </rPr>
      <t>d</t>
    </r>
  </si>
  <si>
    <t>Табличка 1.2</t>
  </si>
  <si>
    <r>
      <t>Qi</t>
    </r>
    <r>
      <rPr>
        <sz val="8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</si>
</sst>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workbookViewId="0">
      <selection activeCell="G10" sqref="G10"/>
    </sheetView>
  </sheetViews>
  <sheetFormatPr defaultRowHeight="14.4" x14ac:dyDescent="0.3"/>
  <cols>
    <col min="1" max="1" width="26.88671875" customWidth="1"/>
    <col min="2" max="2" width="48.88671875" customWidth="1"/>
    <col min="3" max="3" width="10.77734375" customWidth="1"/>
    <col min="5" max="5" width="9" customWidth="1"/>
    <col min="6" max="6" width="11.77734375" customWidth="1"/>
    <col min="7" max="7" width="12.5546875" customWidth="1"/>
    <col min="8" max="8" width="14.77734375" customWidth="1"/>
  </cols>
  <sheetData>
    <row r="1" spans="1:8" x14ac:dyDescent="0.3">
      <c r="A1" s="1" t="s">
        <v>0</v>
      </c>
      <c r="B1" s="2" t="s">
        <v>1</v>
      </c>
      <c r="C1" s="2" t="s">
        <v>6</v>
      </c>
      <c r="E1" s="11" t="s">
        <v>7</v>
      </c>
      <c r="F1" s="8" t="s">
        <v>5</v>
      </c>
      <c r="G1" s="9"/>
      <c r="H1" s="10"/>
    </row>
    <row r="2" spans="1:8" x14ac:dyDescent="0.3">
      <c r="A2" s="5"/>
      <c r="B2" s="1" t="s">
        <v>2</v>
      </c>
      <c r="C2" s="1">
        <v>2</v>
      </c>
      <c r="E2" s="12"/>
      <c r="F2" s="2" t="s">
        <v>11</v>
      </c>
      <c r="G2" s="2" t="s">
        <v>12</v>
      </c>
      <c r="H2" s="2" t="s">
        <v>13</v>
      </c>
    </row>
    <row r="3" spans="1:8" x14ac:dyDescent="0.3">
      <c r="B3" s="1" t="s">
        <v>3</v>
      </c>
      <c r="C3" s="1">
        <v>2</v>
      </c>
      <c r="E3" s="2" t="s">
        <v>8</v>
      </c>
      <c r="F3" s="1">
        <v>1</v>
      </c>
      <c r="G3" s="1">
        <f xml:space="preserve"> (100 - C2)/100</f>
        <v>0.98</v>
      </c>
      <c r="H3" s="1">
        <f xml:space="preserve"> (100-C2-C3)/100</f>
        <v>0.96</v>
      </c>
    </row>
    <row r="4" spans="1:8" x14ac:dyDescent="0.3">
      <c r="B4" s="1" t="s">
        <v>4</v>
      </c>
      <c r="C4" s="1">
        <v>2</v>
      </c>
      <c r="E4" s="2" t="s">
        <v>9</v>
      </c>
      <c r="F4" s="1">
        <f xml:space="preserve"> 100/(100 - C2)</f>
        <v>1.0204081632653061</v>
      </c>
      <c r="G4" s="1">
        <v>1</v>
      </c>
      <c r="H4" s="1">
        <f xml:space="preserve"> (100 - C4)/100</f>
        <v>0.98</v>
      </c>
    </row>
    <row r="5" spans="1:8" x14ac:dyDescent="0.3">
      <c r="B5" s="3"/>
      <c r="C5" s="5"/>
      <c r="E5" s="2" t="s">
        <v>10</v>
      </c>
      <c r="F5" s="1">
        <f xml:space="preserve"> 100/(100-C2-C3)</f>
        <v>1.0416666666666667</v>
      </c>
      <c r="G5" s="1">
        <f xml:space="preserve"> 100/(100 - C4)</f>
        <v>1.0204081632653061</v>
      </c>
      <c r="H5" s="1">
        <v>1</v>
      </c>
    </row>
    <row r="6" spans="1:8" x14ac:dyDescent="0.3">
      <c r="A6" s="4"/>
      <c r="B6" s="3"/>
    </row>
    <row r="7" spans="1:8" x14ac:dyDescent="0.3">
      <c r="A7" s="7" t="s">
        <v>22</v>
      </c>
      <c r="B7" s="6" t="s">
        <v>14</v>
      </c>
      <c r="C7" s="2" t="s">
        <v>6</v>
      </c>
      <c r="E7" s="14" t="s">
        <v>18</v>
      </c>
      <c r="F7" s="8" t="s">
        <v>5</v>
      </c>
      <c r="G7" s="9"/>
      <c r="H7" s="10"/>
    </row>
    <row r="8" spans="1:8" x14ac:dyDescent="0.3">
      <c r="A8" s="5"/>
      <c r="B8" s="1" t="s">
        <v>15</v>
      </c>
      <c r="C8" s="1">
        <v>5</v>
      </c>
      <c r="E8" s="13" t="s">
        <v>19</v>
      </c>
      <c r="F8" s="2" t="s">
        <v>11</v>
      </c>
      <c r="G8" s="2" t="s">
        <v>12</v>
      </c>
      <c r="H8" s="2" t="s">
        <v>13</v>
      </c>
    </row>
    <row r="9" spans="1:8" x14ac:dyDescent="0.3">
      <c r="A9" s="5"/>
      <c r="B9" s="1" t="s">
        <v>16</v>
      </c>
      <c r="C9" s="1">
        <v>5</v>
      </c>
      <c r="E9" s="2" t="s">
        <v>23</v>
      </c>
      <c r="F9" s="1">
        <v>1</v>
      </c>
      <c r="G9" s="1">
        <f xml:space="preserve"> C9*((100 - C11)/100) - 0.025*C11</f>
        <v>4.625</v>
      </c>
      <c r="H9" s="1">
        <f xml:space="preserve"> C10*((100-C11-C12)/100) - 0.025 *C11</f>
        <v>4.375</v>
      </c>
    </row>
    <row r="10" spans="1:8" x14ac:dyDescent="0.3">
      <c r="A10" s="5"/>
      <c r="B10" s="1" t="s">
        <v>17</v>
      </c>
      <c r="C10" s="1">
        <v>5</v>
      </c>
      <c r="E10" s="2" t="s">
        <v>21</v>
      </c>
      <c r="F10" s="1">
        <f xml:space="preserve"> (C8 +0.025*C11)*(100/(100-C11))</f>
        <v>5.3947368421052628</v>
      </c>
      <c r="G10" s="1">
        <v>1</v>
      </c>
      <c r="H10" s="1">
        <f xml:space="preserve"> C10*((100-C13)/100)</f>
        <v>4.75</v>
      </c>
    </row>
    <row r="11" spans="1:8" x14ac:dyDescent="0.3">
      <c r="B11" s="1" t="s">
        <v>2</v>
      </c>
      <c r="C11" s="1">
        <v>5</v>
      </c>
      <c r="E11" s="2" t="s">
        <v>20</v>
      </c>
      <c r="F11" s="1">
        <f xml:space="preserve"> (C8 +0.025*C11)*(100/(100-C11-C12))</f>
        <v>5.6944444444444446</v>
      </c>
      <c r="G11" s="1">
        <f xml:space="preserve"> C9*(100/(100 - C13))</f>
        <v>5.2631578947368416</v>
      </c>
      <c r="H11" s="1">
        <v>1</v>
      </c>
    </row>
    <row r="12" spans="1:8" x14ac:dyDescent="0.3">
      <c r="B12" s="1" t="s">
        <v>3</v>
      </c>
      <c r="C12" s="1">
        <v>5</v>
      </c>
    </row>
    <row r="13" spans="1:8" x14ac:dyDescent="0.3">
      <c r="B13" s="1" t="s">
        <v>4</v>
      </c>
      <c r="C13" s="1">
        <v>5</v>
      </c>
    </row>
  </sheetData>
  <mergeCells count="3">
    <mergeCell ref="F1:H1"/>
    <mergeCell ref="F7:H7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2015-06-05T18:17:20Z</dcterms:created>
  <dcterms:modified xsi:type="dcterms:W3CDTF">2020-09-23T17:55:07Z</dcterms:modified>
</cp:coreProperties>
</file>