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8" i="1"/>
  <c r="D10" i="1"/>
  <c r="C21" i="1"/>
  <c r="D26" i="1"/>
  <c r="C13" i="1"/>
  <c r="D2" i="1" l="1"/>
  <c r="D18" i="1" l="1"/>
</calcChain>
</file>

<file path=xl/sharedStrings.xml><?xml version="1.0" encoding="utf-8"?>
<sst xmlns="http://schemas.openxmlformats.org/spreadsheetml/2006/main" count="35" uniqueCount="32">
  <si>
    <t>Значення</t>
  </si>
  <si>
    <t>B – витрата палива за проміжок часу P, т</t>
  </si>
  <si>
    <r>
      <t>Q</t>
    </r>
    <r>
      <rPr>
        <sz val="8"/>
        <color theme="1"/>
        <rFont val="Calibri"/>
        <family val="2"/>
        <charset val="204"/>
        <scheme val="minor"/>
      </rPr>
      <t>ir</t>
    </r>
    <r>
      <rPr>
        <sz val="11"/>
        <color theme="1"/>
        <rFont val="Calibri"/>
        <family val="2"/>
        <scheme val="minor"/>
      </rPr>
      <t xml:space="preserve"> - нижча робоча теплота згоряння палива, МДж/кг</t>
    </r>
  </si>
  <si>
    <t>Qir – нижча робоча теплота згоряння палива, МДж/кг</t>
  </si>
  <si>
    <t xml:space="preserve"> Табличка 6.1</t>
  </si>
  <si>
    <t xml:space="preserve"> Табличка 6.2</t>
  </si>
  <si>
    <t>Табличка 6.3</t>
  </si>
  <si>
    <r>
      <t>k</t>
    </r>
    <r>
      <rPr>
        <sz val="11"/>
        <color theme="1"/>
        <rFont val="Calibri"/>
        <family val="2"/>
        <scheme val="minor"/>
      </rPr>
      <t xml:space="preserve"> – показник емісії забруднювальної речовини для використовуваного палива, г/ГДж</t>
    </r>
  </si>
  <si>
    <r>
      <t>Показник емісії k</t>
    </r>
    <r>
      <rPr>
        <sz val="8"/>
        <color theme="1"/>
        <rFont val="Calibri"/>
        <family val="2"/>
        <charset val="204"/>
        <scheme val="minor"/>
      </rPr>
      <t xml:space="preserve">v </t>
    </r>
    <r>
      <rPr>
        <sz val="11"/>
        <color theme="1"/>
        <rFont val="Calibri"/>
        <family val="2"/>
        <charset val="204"/>
        <scheme val="minor"/>
      </rPr>
      <t>у перерахунку на ванадій</t>
    </r>
    <r>
      <rPr>
        <sz val="11"/>
        <color theme="1"/>
        <rFont val="Calibri"/>
        <family val="2"/>
        <scheme val="minor"/>
      </rPr>
      <t xml:space="preserve"> , г/ГДж</t>
    </r>
  </si>
  <si>
    <r>
      <t>с</t>
    </r>
    <r>
      <rPr>
        <sz val="8"/>
        <color theme="1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scheme val="minor"/>
      </rPr>
      <t xml:space="preserve"> - масовий вміст ванадію в паливі, мг/кг;</t>
    </r>
  </si>
  <si>
    <r>
      <t>η</t>
    </r>
    <r>
      <rPr>
        <sz val="8"/>
        <color theme="1"/>
        <rFont val="Calibri"/>
        <family val="2"/>
        <charset val="204"/>
        <scheme val="minor"/>
      </rPr>
      <t>зу(v)</t>
    </r>
    <r>
      <rPr>
        <sz val="11"/>
        <color theme="1"/>
        <rFont val="Calibri"/>
        <family val="2"/>
        <scheme val="minor"/>
      </rPr>
      <t xml:space="preserve"> – ефективність уловлювання ванадію золоуловлювальною установкою.</t>
    </r>
  </si>
  <si>
    <r>
      <rPr>
        <sz val="11"/>
        <color theme="1"/>
        <rFont val="Calibri"/>
        <family val="2"/>
        <charset val="204"/>
      </rPr>
      <t>η</t>
    </r>
    <r>
      <rPr>
        <sz val="8"/>
        <color theme="1"/>
        <rFont val="Calibri"/>
        <family val="2"/>
        <charset val="204"/>
        <scheme val="minor"/>
      </rPr>
      <t>ос</t>
    </r>
    <r>
      <rPr>
        <sz val="11"/>
        <color theme="1"/>
        <rFont val="Calibri"/>
        <family val="2"/>
        <scheme val="minor"/>
      </rPr>
      <t xml:space="preserve"> – частка ванадію, який осідає з твердими частинками на поверхнях нагріву котла;</t>
    </r>
  </si>
  <si>
    <t xml:space="preserve"> Еv – валовий викид j-ї забруднювальної речовини під час спалювання i-го палива за проміжок часу P, т</t>
  </si>
  <si>
    <t>Змінні для обчислення показника емісії ванадію</t>
  </si>
  <si>
    <r>
      <t>f</t>
    </r>
    <r>
      <rPr>
        <sz val="8"/>
        <color theme="1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scheme val="minor"/>
      </rPr>
      <t xml:space="preserve"> - емпіричний коефіцієнт, який враховує ефект “збагачення” ванадієм золи, яка виходить після золоуловлювальної установки, і залежить від типу золоуловлювальної установки</t>
    </r>
  </si>
  <si>
    <r>
      <t>η</t>
    </r>
    <r>
      <rPr>
        <sz val="8"/>
        <color theme="1"/>
        <rFont val="Calibri"/>
        <family val="2"/>
        <charset val="204"/>
        <scheme val="minor"/>
      </rPr>
      <t>зу</t>
    </r>
    <r>
      <rPr>
        <sz val="11"/>
        <color theme="1"/>
        <rFont val="Calibri"/>
        <family val="2"/>
        <scheme val="minor"/>
      </rPr>
      <t xml:space="preserve"> - ефективність очищення димових газів від твердих частинок</t>
    </r>
  </si>
  <si>
    <r>
      <t>Показник емісії k</t>
    </r>
    <r>
      <rPr>
        <sz val="8"/>
        <color theme="1"/>
        <rFont val="Calibri"/>
        <family val="2"/>
        <charset val="204"/>
        <scheme val="minor"/>
      </rPr>
      <t>v2о5</t>
    </r>
    <r>
      <rPr>
        <sz val="11"/>
        <color theme="1"/>
        <rFont val="Calibri"/>
        <family val="2"/>
        <scheme val="minor"/>
      </rPr>
      <t xml:space="preserve"> у перерахунку на ванадій , г/ГДж</t>
    </r>
  </si>
  <si>
    <r>
      <t>Ефективність очищення димових газів η</t>
    </r>
    <r>
      <rPr>
        <sz val="8"/>
        <color theme="1"/>
        <rFont val="Calibri"/>
        <family val="2"/>
        <charset val="204"/>
        <scheme val="minor"/>
      </rPr>
      <t>зу(v)</t>
    </r>
    <r>
      <rPr>
        <sz val="11"/>
        <color theme="1"/>
        <rFont val="Calibri"/>
        <family val="2"/>
        <scheme val="minor"/>
      </rPr>
      <t xml:space="preserve"> від мазутної золи (в перерахунку на ванадій)</t>
    </r>
  </si>
  <si>
    <r>
      <t xml:space="preserve"> Е</t>
    </r>
    <r>
      <rPr>
        <sz val="8"/>
        <color theme="1"/>
        <rFont val="Calibri"/>
        <family val="2"/>
        <charset val="204"/>
        <scheme val="minor"/>
      </rPr>
      <t>v2о5</t>
    </r>
    <r>
      <rPr>
        <sz val="11"/>
        <color theme="1"/>
        <rFont val="Calibri"/>
        <family val="2"/>
        <scheme val="minor"/>
      </rPr>
      <t xml:space="preserve"> – валовий викид j-ї забруднювальної речовини під час спалювання i-го палива за проміжок часу P, т</t>
    </r>
  </si>
  <si>
    <r>
      <t>Показник емісії k</t>
    </r>
    <r>
      <rPr>
        <sz val="8"/>
        <color theme="1"/>
        <rFont val="Calibri"/>
        <family val="2"/>
        <charset val="204"/>
        <scheme val="minor"/>
      </rPr>
      <t>v2о5</t>
    </r>
    <r>
      <rPr>
        <sz val="11"/>
        <color theme="1"/>
        <rFont val="Calibri"/>
        <family val="2"/>
        <scheme val="minor"/>
      </rPr>
      <t xml:space="preserve"> , г/ГДж</t>
    </r>
  </si>
  <si>
    <t xml:space="preserve"> Змінні для обчислення показника ефективністі очищення димових газів</t>
  </si>
  <si>
    <t>Табличка 6.4</t>
  </si>
  <si>
    <t>Змінні для обчислення показник емісії важкого металу</t>
  </si>
  <si>
    <r>
      <t>Показник емісії важкого металу k</t>
    </r>
    <r>
      <rPr>
        <sz val="8"/>
        <color theme="1"/>
        <rFont val="Calibri"/>
        <family val="2"/>
        <charset val="204"/>
        <scheme val="minor"/>
      </rPr>
      <t>в.м</t>
    </r>
    <r>
      <rPr>
        <sz val="11"/>
        <color theme="1"/>
        <rFont val="Calibri"/>
        <family val="2"/>
        <scheme val="minor"/>
      </rPr>
      <t>, г/ГДж,</t>
    </r>
  </si>
  <si>
    <r>
      <t>с</t>
    </r>
    <r>
      <rPr>
        <sz val="8"/>
        <color theme="1"/>
        <rFont val="Calibri"/>
        <family val="2"/>
        <charset val="204"/>
        <scheme val="minor"/>
      </rPr>
      <t>в.м</t>
    </r>
    <r>
      <rPr>
        <sz val="11"/>
        <color theme="1"/>
        <rFont val="Calibri"/>
        <family val="2"/>
        <scheme val="minor"/>
      </rPr>
      <t xml:space="preserve"> - масовий вміст важкого металу у паливі, мг/кг;</t>
    </r>
  </si>
  <si>
    <r>
      <t>Q</t>
    </r>
    <r>
      <rPr>
        <sz val="8"/>
        <color theme="1"/>
        <rFont val="Calibri"/>
        <family val="2"/>
        <charset val="204"/>
        <scheme val="minor"/>
      </rPr>
      <t>ri</t>
    </r>
    <r>
      <rPr>
        <sz val="11"/>
        <color theme="1"/>
        <rFont val="Calibri"/>
        <family val="2"/>
        <scheme val="minor"/>
      </rPr>
      <t xml:space="preserve"> - нижча робоча теплота згоряння палива, МДж/кг;</t>
    </r>
  </si>
  <si>
    <r>
      <t>a</t>
    </r>
    <r>
      <rPr>
        <sz val="8"/>
        <color theme="1"/>
        <rFont val="Calibri"/>
        <family val="2"/>
        <charset val="204"/>
        <scheme val="minor"/>
      </rPr>
      <t>вин</t>
    </r>
    <r>
      <rPr>
        <sz val="11"/>
        <color theme="1"/>
        <rFont val="Calibri"/>
        <family val="2"/>
        <scheme val="minor"/>
      </rPr>
      <t xml:space="preserve"> - частка золи, яка виходить з котла у вигляді леткої золи;</t>
    </r>
  </si>
  <si>
    <r>
      <t>f</t>
    </r>
    <r>
      <rPr>
        <sz val="8"/>
        <color theme="1"/>
        <rFont val="Calibri"/>
        <family val="2"/>
        <charset val="204"/>
        <scheme val="minor"/>
      </rPr>
      <t>зб</t>
    </r>
    <r>
      <rPr>
        <sz val="11"/>
        <color theme="1"/>
        <rFont val="Calibri"/>
        <family val="2"/>
        <scheme val="minor"/>
      </rPr>
      <t xml:space="preserve"> - коефіцієнт збагачення важкого металу;</t>
    </r>
  </si>
  <si>
    <r>
      <t>η</t>
    </r>
    <r>
      <rPr>
        <sz val="8"/>
        <color theme="1"/>
        <rFont val="Calibri"/>
        <family val="2"/>
        <charset val="204"/>
        <scheme val="minor"/>
      </rPr>
      <t>зу</t>
    </r>
    <r>
      <rPr>
        <sz val="11"/>
        <color theme="1"/>
        <rFont val="Calibri"/>
        <family val="2"/>
        <scheme val="minor"/>
      </rPr>
      <t xml:space="preserve"> - ефективність золоуловлювальної установки;</t>
    </r>
  </si>
  <si>
    <r>
      <t>f</t>
    </r>
    <r>
      <rPr>
        <sz val="8"/>
        <color theme="1"/>
        <rFont val="Calibri"/>
        <family val="2"/>
        <charset val="204"/>
        <scheme val="minor"/>
      </rPr>
      <t>г</t>
    </r>
    <r>
      <rPr>
        <sz val="11"/>
        <color theme="1"/>
        <rFont val="Calibri"/>
        <family val="2"/>
        <scheme val="minor"/>
      </rPr>
      <t xml:space="preserve"> - частка важкого металу, яка виходить у газоподібній формі;</t>
    </r>
  </si>
  <si>
    <r>
      <t>η</t>
    </r>
    <r>
      <rPr>
        <sz val="8"/>
        <color theme="1"/>
        <rFont val="Calibri"/>
        <family val="2"/>
        <charset val="204"/>
        <scheme val="minor"/>
      </rPr>
      <t>гзу</t>
    </r>
    <r>
      <rPr>
        <sz val="11"/>
        <color theme="1"/>
        <rFont val="Calibri"/>
        <family val="2"/>
        <scheme val="minor"/>
      </rPr>
      <t xml:space="preserve"> - ефективність уловлення газоподібної фракції важкого металу в золоуловлювальній установці.</t>
    </r>
  </si>
  <si>
    <t xml:space="preserve">Змінні для обчислення валового викиду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</si>
</sst>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C1" workbookViewId="0">
      <selection activeCell="E3" sqref="E3"/>
    </sheetView>
  </sheetViews>
  <sheetFormatPr defaultRowHeight="14.4" x14ac:dyDescent="0.3"/>
  <cols>
    <col min="1" max="1" width="16" customWidth="1"/>
    <col min="2" max="2" width="80.44140625" customWidth="1"/>
    <col min="3" max="3" width="13.5546875" customWidth="1"/>
    <col min="4" max="4" width="49.109375" customWidth="1"/>
    <col min="5" max="5" width="47.44140625" customWidth="1"/>
  </cols>
  <sheetData>
    <row r="1" spans="1:5" ht="31.2" customHeight="1" thickBot="1" x14ac:dyDescent="0.35">
      <c r="A1" s="3" t="s">
        <v>4</v>
      </c>
      <c r="B1" s="12" t="s">
        <v>20</v>
      </c>
      <c r="C1" s="31" t="s">
        <v>0</v>
      </c>
      <c r="D1" s="29" t="s">
        <v>17</v>
      </c>
    </row>
    <row r="2" spans="1:5" x14ac:dyDescent="0.3">
      <c r="A2" s="1"/>
      <c r="B2" s="5" t="s">
        <v>15</v>
      </c>
      <c r="C2" s="27">
        <v>0.98499999999999999</v>
      </c>
      <c r="D2" s="14">
        <f xml:space="preserve"> 1 - (1-C2)/C3</f>
        <v>0.97499999999999998</v>
      </c>
    </row>
    <row r="3" spans="1:5" x14ac:dyDescent="0.3">
      <c r="A3" s="1"/>
      <c r="B3" s="20" t="s">
        <v>14</v>
      </c>
      <c r="C3" s="32">
        <v>0.6</v>
      </c>
      <c r="D3" s="15"/>
    </row>
    <row r="4" spans="1:5" x14ac:dyDescent="0.3">
      <c r="A4" s="1"/>
      <c r="B4" s="21"/>
      <c r="C4" s="33"/>
      <c r="D4" s="15"/>
    </row>
    <row r="5" spans="1:5" ht="15" thickBot="1" x14ac:dyDescent="0.35">
      <c r="A5" s="1"/>
      <c r="B5" s="22"/>
      <c r="C5" s="34"/>
      <c r="D5" s="16"/>
    </row>
    <row r="6" spans="1:5" x14ac:dyDescent="0.3">
      <c r="A6" s="4"/>
      <c r="B6" s="4"/>
      <c r="C6" s="4"/>
      <c r="D6" s="9"/>
    </row>
    <row r="8" spans="1:5" ht="15" thickBot="1" x14ac:dyDescent="0.35"/>
    <row r="9" spans="1:5" ht="15" thickBot="1" x14ac:dyDescent="0.35">
      <c r="A9" s="3" t="s">
        <v>5</v>
      </c>
      <c r="B9" s="10" t="s">
        <v>13</v>
      </c>
      <c r="C9" s="31" t="s">
        <v>0</v>
      </c>
      <c r="D9" s="29" t="s">
        <v>8</v>
      </c>
      <c r="E9" s="13" t="s">
        <v>19</v>
      </c>
    </row>
    <row r="10" spans="1:5" x14ac:dyDescent="0.3">
      <c r="A10" s="1"/>
      <c r="B10" s="5" t="s">
        <v>9</v>
      </c>
      <c r="C10" s="27">
        <v>327.39999999999998</v>
      </c>
      <c r="D10" s="14">
        <f>C10/C11*(1-C12)*(1-C13)</f>
        <v>0.19280775075987858</v>
      </c>
      <c r="E10" s="14">
        <f>D10*1.8</f>
        <v>0.34705395136778144</v>
      </c>
    </row>
    <row r="11" spans="1:5" x14ac:dyDescent="0.3">
      <c r="A11" s="1"/>
      <c r="B11" s="6" t="s">
        <v>2</v>
      </c>
      <c r="C11" s="27">
        <v>39.479999999999997</v>
      </c>
      <c r="D11" s="15"/>
      <c r="E11" s="15"/>
    </row>
    <row r="12" spans="1:5" x14ac:dyDescent="0.3">
      <c r="A12" s="1"/>
      <c r="B12" s="23" t="s">
        <v>11</v>
      </c>
      <c r="C12" s="27">
        <v>7.0000000000000007E-2</v>
      </c>
      <c r="D12" s="15"/>
      <c r="E12" s="15"/>
    </row>
    <row r="13" spans="1:5" ht="15" thickBot="1" x14ac:dyDescent="0.35">
      <c r="A13" s="1"/>
      <c r="B13" s="11" t="s">
        <v>10</v>
      </c>
      <c r="C13" s="30">
        <f>D2</f>
        <v>0.97499999999999998</v>
      </c>
      <c r="D13" s="16"/>
      <c r="E13" s="16"/>
    </row>
    <row r="14" spans="1:5" x14ac:dyDescent="0.3">
      <c r="A14" s="1"/>
      <c r="B14" s="4"/>
      <c r="C14" s="4"/>
      <c r="D14" s="9"/>
    </row>
    <row r="15" spans="1:5" x14ac:dyDescent="0.3">
      <c r="A15" s="1"/>
      <c r="B15" s="1"/>
      <c r="C15" s="1"/>
      <c r="D15" s="1"/>
    </row>
    <row r="16" spans="1:5" ht="15" thickBot="1" x14ac:dyDescent="0.35">
      <c r="A16" s="1"/>
      <c r="B16" s="1"/>
      <c r="C16" s="1"/>
      <c r="D16" s="1"/>
    </row>
    <row r="17" spans="1:5" ht="43.8" thickBot="1" x14ac:dyDescent="0.35">
      <c r="A17" s="3" t="s">
        <v>6</v>
      </c>
      <c r="B17" s="10" t="s">
        <v>31</v>
      </c>
      <c r="C17" s="26" t="s">
        <v>0</v>
      </c>
      <c r="D17" s="29" t="s">
        <v>12</v>
      </c>
      <c r="E17" s="2" t="s">
        <v>18</v>
      </c>
    </row>
    <row r="18" spans="1:5" x14ac:dyDescent="0.3">
      <c r="A18" s="1"/>
      <c r="B18" s="8" t="s">
        <v>7</v>
      </c>
      <c r="C18" s="27">
        <v>0.192</v>
      </c>
      <c r="D18" s="14">
        <f xml:space="preserve"> (10^-6) * C18 * C19 *C20</f>
        <v>0.5377744512</v>
      </c>
      <c r="E18" s="17">
        <f xml:space="preserve"> (10^-6) * C21 * C19 *C20</f>
        <v>0.97206639705000075</v>
      </c>
    </row>
    <row r="19" spans="1:5" x14ac:dyDescent="0.3">
      <c r="A19" s="1"/>
      <c r="B19" s="6" t="s">
        <v>3</v>
      </c>
      <c r="C19" s="28">
        <v>39.479999999999997</v>
      </c>
      <c r="D19" s="15"/>
      <c r="E19" s="18"/>
    </row>
    <row r="20" spans="1:5" x14ac:dyDescent="0.3">
      <c r="A20" s="1"/>
      <c r="B20" s="6" t="s">
        <v>1</v>
      </c>
      <c r="C20" s="27">
        <v>70945</v>
      </c>
      <c r="D20" s="15"/>
      <c r="E20" s="18"/>
    </row>
    <row r="21" spans="1:5" ht="15" thickBot="1" x14ac:dyDescent="0.35">
      <c r="B21" s="7" t="s">
        <v>16</v>
      </c>
      <c r="C21" s="30">
        <f>E10</f>
        <v>0.34705395136778144</v>
      </c>
      <c r="D21" s="16"/>
      <c r="E21" s="19"/>
    </row>
    <row r="24" spans="1:5" ht="15" thickBot="1" x14ac:dyDescent="0.35"/>
    <row r="25" spans="1:5" ht="15" thickBot="1" x14ac:dyDescent="0.35">
      <c r="A25" s="3" t="s">
        <v>21</v>
      </c>
      <c r="B25" s="10" t="s">
        <v>22</v>
      </c>
      <c r="C25" s="26" t="s">
        <v>0</v>
      </c>
      <c r="D25" s="29" t="s">
        <v>23</v>
      </c>
    </row>
    <row r="26" spans="1:5" x14ac:dyDescent="0.3">
      <c r="A26" s="1"/>
      <c r="B26" s="8" t="s">
        <v>24</v>
      </c>
      <c r="C26" s="27">
        <v>1</v>
      </c>
      <c r="D26" s="14">
        <f>C26/C27*(C28*C29*(1-C30)*(1-C31)+C31*(1-C32))</f>
        <v>0</v>
      </c>
    </row>
    <row r="27" spans="1:5" x14ac:dyDescent="0.3">
      <c r="A27" s="1"/>
      <c r="B27" s="6" t="s">
        <v>25</v>
      </c>
      <c r="C27" s="28">
        <v>1</v>
      </c>
      <c r="D27" s="15"/>
    </row>
    <row r="28" spans="1:5" x14ac:dyDescent="0.3">
      <c r="A28" s="1"/>
      <c r="B28" s="6" t="s">
        <v>26</v>
      </c>
      <c r="C28" s="27">
        <v>1</v>
      </c>
      <c r="D28" s="15"/>
    </row>
    <row r="29" spans="1:5" x14ac:dyDescent="0.3">
      <c r="B29" s="6" t="s">
        <v>27</v>
      </c>
      <c r="C29" s="27">
        <v>1</v>
      </c>
      <c r="D29" s="15"/>
    </row>
    <row r="30" spans="1:5" x14ac:dyDescent="0.3">
      <c r="B30" s="24" t="s">
        <v>28</v>
      </c>
      <c r="C30" s="27">
        <v>1</v>
      </c>
      <c r="D30" s="15"/>
    </row>
    <row r="31" spans="1:5" x14ac:dyDescent="0.3">
      <c r="B31" s="24" t="s">
        <v>29</v>
      </c>
      <c r="C31" s="27">
        <v>1</v>
      </c>
      <c r="D31" s="15"/>
    </row>
    <row r="32" spans="1:5" ht="31.2" customHeight="1" thickBot="1" x14ac:dyDescent="0.35">
      <c r="B32" s="25" t="s">
        <v>30</v>
      </c>
      <c r="C32" s="30">
        <v>1</v>
      </c>
      <c r="D32" s="16"/>
    </row>
  </sheetData>
  <mergeCells count="8">
    <mergeCell ref="B3:B5"/>
    <mergeCell ref="C3:C5"/>
    <mergeCell ref="D26:D32"/>
    <mergeCell ref="E10:E13"/>
    <mergeCell ref="D18:D21"/>
    <mergeCell ref="E18:E21"/>
    <mergeCell ref="D10:D13"/>
    <mergeCell ref="D2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2020-12-01T20:55:51Z</dcterms:modified>
</cp:coreProperties>
</file>