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Objects\ProbTheory\"/>
    </mc:Choice>
  </mc:AlternateContent>
  <xr:revisionPtr revIDLastSave="0" documentId="13_ncr:1_{939DF312-2796-42C1-AF2C-2C446F7EB07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0" sheetId="13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2" l="1"/>
  <c r="B15" i="10" l="1"/>
  <c r="B12" i="10"/>
  <c r="B12" i="9"/>
  <c r="B15" i="9" s="1"/>
  <c r="B16" i="9" s="1"/>
  <c r="B12" i="8"/>
  <c r="B15" i="8" s="1"/>
  <c r="C17" i="8" s="1"/>
  <c r="B14" i="7"/>
  <c r="C16" i="7" s="1"/>
  <c r="L14" i="2"/>
  <c r="P14" i="2" s="1"/>
  <c r="B14" i="6"/>
  <c r="C16" i="6" s="1"/>
  <c r="B19" i="5"/>
  <c r="B18" i="5"/>
  <c r="B13" i="5"/>
  <c r="B12" i="5"/>
  <c r="B14" i="5" s="1"/>
  <c r="B18" i="4"/>
  <c r="B13" i="4"/>
  <c r="B12" i="4"/>
  <c r="B14" i="4" s="1"/>
  <c r="B14" i="3"/>
  <c r="B12" i="3"/>
  <c r="B13" i="3"/>
  <c r="C17" i="10" l="1"/>
  <c r="C18" i="9"/>
  <c r="E18" i="5"/>
  <c r="E19" i="5"/>
  <c r="E18" i="4"/>
  <c r="B19" i="4"/>
  <c r="E19" i="4" s="1"/>
  <c r="B18" i="3"/>
  <c r="D21" i="5" l="1"/>
  <c r="C23" i="5" s="1"/>
  <c r="D21" i="4"/>
  <c r="C23" i="4" s="1"/>
  <c r="B19" i="3"/>
  <c r="E19" i="3" s="1"/>
  <c r="E18" i="3"/>
  <c r="E17" i="2"/>
  <c r="C14" i="2"/>
  <c r="D14" i="2"/>
  <c r="E14" i="2"/>
  <c r="F14" i="2"/>
  <c r="G14" i="2"/>
  <c r="H14" i="2"/>
  <c r="I14" i="2"/>
  <c r="J14" i="2"/>
  <c r="K14" i="2"/>
  <c r="M14" i="2"/>
  <c r="N14" i="2"/>
  <c r="O14" i="2"/>
  <c r="B14" i="2"/>
  <c r="B14" i="1"/>
  <c r="C16" i="1" s="1"/>
  <c r="D21" i="3" l="1"/>
  <c r="C23" i="3" s="1"/>
</calcChain>
</file>

<file path=xl/sharedStrings.xml><?xml version="1.0" encoding="utf-8"?>
<sst xmlns="http://schemas.openxmlformats.org/spreadsheetml/2006/main" count="126" uniqueCount="46">
  <si>
    <t>Ймовірність виграшу в лотерею на один квиток дорівнює 0,7. Куплено
9 квитків. Знайти ймовірність виграшу для 4 квитків.</t>
  </si>
  <si>
    <t>Розв'язання</t>
  </si>
  <si>
    <t>n</t>
  </si>
  <si>
    <t>p</t>
  </si>
  <si>
    <t>m</t>
  </si>
  <si>
    <t>Pn(m)</t>
  </si>
  <si>
    <t>Відповідь :</t>
  </si>
  <si>
    <t>Ймовірність виграшу в лотерею на один квиток дорівнює 0,5. Куплено
13 квитків. Порахуйте всі можливі варіанти придбання виграшних квитків. У
відповіді вкажіть найімовірніше число виграшних квитків і відповідну
ймовірність.</t>
  </si>
  <si>
    <t>Сума</t>
  </si>
  <si>
    <t>найімовірніше число</t>
  </si>
  <si>
    <t>його ймовірність</t>
  </si>
  <si>
    <t>Фабрика випускає 75 % продукції першим сортом. Знайти ймовірність того, що з 300 виробів, виготовлених фабрикою, число першосортних виробів буде: а) не менше 250; б) від 220 до 235; в) не більше 200.</t>
  </si>
  <si>
    <t>q</t>
  </si>
  <si>
    <t>√npq</t>
  </si>
  <si>
    <t xml:space="preserve">Розв'язання </t>
  </si>
  <si>
    <t>a)</t>
  </si>
  <si>
    <t>Завдання 3</t>
  </si>
  <si>
    <t>Завдання 2</t>
  </si>
  <si>
    <t>Завдання 1</t>
  </si>
  <si>
    <t>k1</t>
  </si>
  <si>
    <t>k2</t>
  </si>
  <si>
    <t>x1</t>
  </si>
  <si>
    <t>x2</t>
  </si>
  <si>
    <t>Ф1</t>
  </si>
  <si>
    <t>Ф2</t>
  </si>
  <si>
    <t xml:space="preserve">P(250;300) </t>
  </si>
  <si>
    <t>np</t>
  </si>
  <si>
    <t>б)</t>
  </si>
  <si>
    <t xml:space="preserve">P(220;235) </t>
  </si>
  <si>
    <t>в)</t>
  </si>
  <si>
    <t xml:space="preserve">P(0;200) </t>
  </si>
  <si>
    <t>На біржі виставлено 10 цінних паперів. Ймовірність того, що вони подорожчають протягом одного дня, дорівнює 0,20. Знайти ймовірність того, що подорожчає: а) рівно 5 паперів; б) не більше ніж 7 паперів.</t>
  </si>
  <si>
    <t>Завдання 4</t>
  </si>
  <si>
    <t>У фірмі по продажу комп’ютерів 0,5 % деталей, наведених у каталозі, знаходяться на допоміжному складі фірми і треба кілька днів для їх доставки. Знайти ймовірність того, що з 1000 навмання замовлених деталей на допоміжному складі: а) знаходиться не більше 3 деталей; б) знаходиться не менше 6 деталей; в) немає жодної деталі.</t>
  </si>
  <si>
    <t>Завдання 5</t>
  </si>
  <si>
    <t>a = np</t>
  </si>
  <si>
    <t>P(m)</t>
  </si>
  <si>
    <t>P(0 &lt;= m)</t>
  </si>
  <si>
    <t>1 - P(0 &lt;= m)</t>
  </si>
  <si>
    <t>Індивідуальна домашня робота №2</t>
  </si>
  <si>
    <t>з теорії ймовірностей</t>
  </si>
  <si>
    <t>на тему: «Схема Бернуллі»</t>
  </si>
  <si>
    <t>студента 2 курсу, групи ТІ-92</t>
  </si>
  <si>
    <t>Черноусова Дениса Ігоровича</t>
  </si>
  <si>
    <t>Варіант №16</t>
  </si>
  <si>
    <t>Дата здачі 04.11.2020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</si>
</sst>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3" fillId="5" borderId="0" applyNumberFormat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3" borderId="9" xfId="2" applyBorder="1" applyAlignment="1">
      <alignment horizontal="center" vertical="center"/>
    </xf>
    <xf numFmtId="0" fontId="4" fillId="3" borderId="10" xfId="2" applyBorder="1" applyAlignment="1">
      <alignment horizontal="center" vertical="center"/>
    </xf>
    <xf numFmtId="0" fontId="0" fillId="0" borderId="0" xfId="0" applyAlignment="1"/>
    <xf numFmtId="0" fontId="3" fillId="0" borderId="1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3" borderId="0" xfId="2" applyAlignment="1">
      <alignment horizontal="center" vertical="center"/>
    </xf>
    <xf numFmtId="0" fontId="4" fillId="3" borderId="0" xfId="2"/>
    <xf numFmtId="0" fontId="4" fillId="2" borderId="0" xfId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2" borderId="0" xfId="1" applyAlignment="1">
      <alignment horizontal="center" vertical="center"/>
    </xf>
    <xf numFmtId="0" fontId="3" fillId="4" borderId="0" xfId="3" applyFont="1" applyAlignment="1">
      <alignment horizontal="center" vertical="center"/>
    </xf>
    <xf numFmtId="0" fontId="4" fillId="4" borderId="0" xfId="3" applyAlignment="1">
      <alignment horizontal="center" vertical="center"/>
    </xf>
    <xf numFmtId="0" fontId="4" fillId="2" borderId="0" xfId="1" applyAlignment="1">
      <alignment horizontal="center"/>
    </xf>
    <xf numFmtId="0" fontId="1" fillId="2" borderId="0" xfId="1" applyFont="1" applyAlignment="1">
      <alignment horizontal="center"/>
    </xf>
    <xf numFmtId="0" fontId="2" fillId="3" borderId="0" xfId="2" applyFont="1" applyAlignment="1">
      <alignment horizontal="center" vertical="center"/>
    </xf>
    <xf numFmtId="0" fontId="4" fillId="3" borderId="0" xfId="2" applyAlignment="1">
      <alignment horizontal="center" vertical="center"/>
    </xf>
    <xf numFmtId="0" fontId="3" fillId="5" borderId="0" xfId="4" applyAlignment="1">
      <alignment horizontal="center" vertical="center"/>
    </xf>
    <xf numFmtId="0" fontId="2" fillId="5" borderId="0" xfId="4" applyFont="1" applyAlignment="1">
      <alignment horizontal="center" vertical="center"/>
    </xf>
    <xf numFmtId="0" fontId="2" fillId="4" borderId="0" xfId="3" applyFont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 vertical="center"/>
    </xf>
  </cellXfs>
  <cellStyles count="5">
    <cellStyle name="40% - Accent2" xfId="1" builtinId="35"/>
    <cellStyle name="60% - Accent2" xfId="2" builtinId="36"/>
    <cellStyle name="60% - Accent4" xfId="4" builtinId="44"/>
    <cellStyle name="60% - Accent6" xfId="3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02036-5056-46F5-ACB1-00E992A7D7DA}">
  <dimension ref="B1:J10"/>
  <sheetViews>
    <sheetView tabSelected="1" workbookViewId="0">
      <selection activeCell="J11" sqref="J11"/>
    </sheetView>
  </sheetViews>
  <sheetFormatPr defaultRowHeight="14.4" x14ac:dyDescent="0.3"/>
  <sheetData>
    <row r="1" spans="2:10" ht="39.6" customHeight="1" x14ac:dyDescent="0.3"/>
    <row r="2" spans="2:10" x14ac:dyDescent="0.3">
      <c r="B2" s="39" t="s">
        <v>39</v>
      </c>
      <c r="C2" s="39"/>
      <c r="D2" s="39"/>
      <c r="E2" s="39"/>
    </row>
    <row r="3" spans="2:10" x14ac:dyDescent="0.3">
      <c r="B3" s="39" t="s">
        <v>40</v>
      </c>
      <c r="C3" s="39"/>
      <c r="D3" s="39"/>
      <c r="E3" s="39"/>
    </row>
    <row r="4" spans="2:10" x14ac:dyDescent="0.3">
      <c r="B4" s="39" t="s">
        <v>41</v>
      </c>
      <c r="C4" s="39"/>
      <c r="D4" s="39"/>
      <c r="E4" s="39"/>
    </row>
    <row r="5" spans="2:10" x14ac:dyDescent="0.3">
      <c r="B5" s="39" t="s">
        <v>42</v>
      </c>
      <c r="C5" s="39"/>
      <c r="D5" s="39"/>
      <c r="E5" s="39"/>
    </row>
    <row r="6" spans="2:10" x14ac:dyDescent="0.3">
      <c r="B6" s="39" t="s">
        <v>43</v>
      </c>
      <c r="C6" s="39"/>
      <c r="D6" s="39"/>
      <c r="E6" s="39"/>
    </row>
    <row r="7" spans="2:10" x14ac:dyDescent="0.3">
      <c r="B7" s="39" t="s">
        <v>44</v>
      </c>
      <c r="C7" s="39"/>
      <c r="D7" s="39"/>
      <c r="E7" s="39"/>
    </row>
    <row r="8" spans="2:10" x14ac:dyDescent="0.3">
      <c r="B8" s="39" t="s">
        <v>45</v>
      </c>
      <c r="C8" s="39"/>
      <c r="D8" s="39"/>
      <c r="E8" s="39"/>
    </row>
    <row r="10" spans="2:10" x14ac:dyDescent="0.3">
      <c r="J10" s="23"/>
    </row>
  </sheetData>
  <mergeCells count="7">
    <mergeCell ref="B8:E8"/>
    <mergeCell ref="B2:E2"/>
    <mergeCell ref="B3:E3"/>
    <mergeCell ref="B4:E4"/>
    <mergeCell ref="B5:E5"/>
    <mergeCell ref="B6:E6"/>
    <mergeCell ref="B7:E7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6D5A5-9C9D-40FB-BA49-073FE740779A}">
  <dimension ref="A1:F18"/>
  <sheetViews>
    <sheetView workbookViewId="0">
      <selection activeCell="A15" sqref="A15"/>
    </sheetView>
  </sheetViews>
  <sheetFormatPr defaultRowHeight="14.4" x14ac:dyDescent="0.3"/>
  <cols>
    <col min="1" max="1" width="12.33203125" customWidth="1"/>
    <col min="2" max="2" width="13.88671875" customWidth="1"/>
    <col min="3" max="3" width="15" customWidth="1"/>
    <col min="4" max="4" width="14.6640625" customWidth="1"/>
    <col min="5" max="5" width="15.33203125" customWidth="1"/>
    <col min="6" max="6" width="12.6640625" customWidth="1"/>
  </cols>
  <sheetData>
    <row r="1" spans="1:6" x14ac:dyDescent="0.3">
      <c r="A1" s="37" t="s">
        <v>34</v>
      </c>
      <c r="B1" s="30"/>
      <c r="C1" s="36" t="s">
        <v>27</v>
      </c>
      <c r="D1" s="35"/>
    </row>
    <row r="2" spans="1:6" x14ac:dyDescent="0.3">
      <c r="A2" s="30"/>
      <c r="B2" s="30"/>
      <c r="C2" s="35"/>
      <c r="D2" s="35"/>
    </row>
    <row r="3" spans="1:6" x14ac:dyDescent="0.3">
      <c r="A3" s="25" t="s">
        <v>33</v>
      </c>
      <c r="B3" s="25"/>
      <c r="C3" s="25"/>
      <c r="D3" s="25"/>
      <c r="E3" s="25"/>
      <c r="F3" s="25"/>
    </row>
    <row r="4" spans="1:6" x14ac:dyDescent="0.3">
      <c r="A4" s="25"/>
      <c r="B4" s="25"/>
      <c r="C4" s="25"/>
      <c r="D4" s="25"/>
      <c r="E4" s="25"/>
      <c r="F4" s="25"/>
    </row>
    <row r="5" spans="1:6" x14ac:dyDescent="0.3">
      <c r="A5" s="25"/>
      <c r="B5" s="25"/>
      <c r="C5" s="25"/>
      <c r="D5" s="25"/>
      <c r="E5" s="25"/>
      <c r="F5" s="25"/>
    </row>
    <row r="6" spans="1:6" x14ac:dyDescent="0.3">
      <c r="A6" s="25"/>
      <c r="B6" s="25"/>
      <c r="C6" s="25"/>
      <c r="D6" s="25"/>
      <c r="E6" s="25"/>
      <c r="F6" s="25"/>
    </row>
    <row r="8" spans="1:6" x14ac:dyDescent="0.3">
      <c r="A8" s="26" t="s">
        <v>14</v>
      </c>
      <c r="B8" s="26"/>
      <c r="C8" s="26"/>
      <c r="D8" s="26"/>
      <c r="E8" s="26"/>
      <c r="F8" s="26"/>
    </row>
    <row r="9" spans="1:6" ht="15" thickBot="1" x14ac:dyDescent="0.35"/>
    <row r="10" spans="1:6" x14ac:dyDescent="0.3">
      <c r="A10" s="1" t="s">
        <v>2</v>
      </c>
      <c r="B10" s="2">
        <v>1000</v>
      </c>
    </row>
    <row r="11" spans="1:6" x14ac:dyDescent="0.3">
      <c r="A11" s="15" t="s">
        <v>3</v>
      </c>
      <c r="B11" s="16">
        <v>5.0000000000000001E-3</v>
      </c>
    </row>
    <row r="12" spans="1:6" ht="15" thickBot="1" x14ac:dyDescent="0.35">
      <c r="A12" s="3" t="s">
        <v>35</v>
      </c>
      <c r="B12" s="4">
        <f xml:space="preserve"> B10 *B11</f>
        <v>5</v>
      </c>
    </row>
    <row r="13" spans="1:6" ht="15" thickBot="1" x14ac:dyDescent="0.35"/>
    <row r="14" spans="1:6" x14ac:dyDescent="0.3">
      <c r="A14" s="1" t="s">
        <v>4</v>
      </c>
      <c r="B14" s="2">
        <v>5</v>
      </c>
    </row>
    <row r="15" spans="1:6" x14ac:dyDescent="0.3">
      <c r="A15" s="15" t="s">
        <v>37</v>
      </c>
      <c r="B15" s="16">
        <f>_xlfn.POISSON.DIST(B14,B12,1)</f>
        <v>0.61596065483306306</v>
      </c>
    </row>
    <row r="16" spans="1:6" ht="15" thickBot="1" x14ac:dyDescent="0.35">
      <c r="A16" s="3" t="s">
        <v>38</v>
      </c>
      <c r="B16" s="4">
        <f xml:space="preserve"> 1 - B15</f>
        <v>0.38403934516693694</v>
      </c>
    </row>
    <row r="18" spans="1:3" x14ac:dyDescent="0.3">
      <c r="A18" s="31" t="s">
        <v>6</v>
      </c>
      <c r="B18" s="31"/>
      <c r="C18" s="21">
        <f>B16</f>
        <v>0.38403934516693694</v>
      </c>
    </row>
  </sheetData>
  <mergeCells count="5">
    <mergeCell ref="A1:B2"/>
    <mergeCell ref="C1:D2"/>
    <mergeCell ref="A3:F6"/>
    <mergeCell ref="A8:F8"/>
    <mergeCell ref="A18:B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4711-55A2-421E-BB2A-088C8C24B8D3}">
  <dimension ref="A1:F18"/>
  <sheetViews>
    <sheetView workbookViewId="0">
      <selection activeCell="F20" sqref="F20"/>
    </sheetView>
  </sheetViews>
  <sheetFormatPr defaultRowHeight="14.4" x14ac:dyDescent="0.3"/>
  <cols>
    <col min="1" max="1" width="13.109375" customWidth="1"/>
    <col min="2" max="2" width="15.33203125" customWidth="1"/>
    <col min="3" max="3" width="14.88671875" customWidth="1"/>
    <col min="4" max="4" width="16.109375" customWidth="1"/>
    <col min="5" max="5" width="15.21875" customWidth="1"/>
    <col min="6" max="6" width="16" customWidth="1"/>
  </cols>
  <sheetData>
    <row r="1" spans="1:6" x14ac:dyDescent="0.3">
      <c r="A1" s="37" t="s">
        <v>34</v>
      </c>
      <c r="B1" s="30"/>
      <c r="C1" s="36" t="s">
        <v>29</v>
      </c>
      <c r="D1" s="35"/>
    </row>
    <row r="2" spans="1:6" x14ac:dyDescent="0.3">
      <c r="A2" s="30"/>
      <c r="B2" s="30"/>
      <c r="C2" s="35"/>
      <c r="D2" s="35"/>
    </row>
    <row r="3" spans="1:6" x14ac:dyDescent="0.3">
      <c r="A3" s="25" t="s">
        <v>33</v>
      </c>
      <c r="B3" s="25"/>
      <c r="C3" s="25"/>
      <c r="D3" s="25"/>
      <c r="E3" s="25"/>
      <c r="F3" s="25"/>
    </row>
    <row r="4" spans="1:6" x14ac:dyDescent="0.3">
      <c r="A4" s="25"/>
      <c r="B4" s="25"/>
      <c r="C4" s="25"/>
      <c r="D4" s="25"/>
      <c r="E4" s="25"/>
      <c r="F4" s="25"/>
    </row>
    <row r="5" spans="1:6" x14ac:dyDescent="0.3">
      <c r="A5" s="25"/>
      <c r="B5" s="25"/>
      <c r="C5" s="25"/>
      <c r="D5" s="25"/>
      <c r="E5" s="25"/>
      <c r="F5" s="25"/>
    </row>
    <row r="6" spans="1:6" x14ac:dyDescent="0.3">
      <c r="A6" s="25"/>
      <c r="B6" s="25"/>
      <c r="C6" s="25"/>
      <c r="D6" s="25"/>
      <c r="E6" s="25"/>
      <c r="F6" s="25"/>
    </row>
    <row r="8" spans="1:6" x14ac:dyDescent="0.3">
      <c r="A8" s="26" t="s">
        <v>14</v>
      </c>
      <c r="B8" s="26"/>
      <c r="C8" s="26"/>
      <c r="D8" s="26"/>
      <c r="E8" s="26"/>
      <c r="F8" s="26"/>
    </row>
    <row r="9" spans="1:6" ht="15" thickBot="1" x14ac:dyDescent="0.35"/>
    <row r="10" spans="1:6" x14ac:dyDescent="0.3">
      <c r="A10" s="1" t="s">
        <v>2</v>
      </c>
      <c r="B10" s="2">
        <v>1000</v>
      </c>
    </row>
    <row r="11" spans="1:6" x14ac:dyDescent="0.3">
      <c r="A11" s="15" t="s">
        <v>3</v>
      </c>
      <c r="B11" s="16">
        <v>5.0000000000000001E-3</v>
      </c>
    </row>
    <row r="12" spans="1:6" ht="15" thickBot="1" x14ac:dyDescent="0.35">
      <c r="A12" s="3" t="s">
        <v>35</v>
      </c>
      <c r="B12" s="4">
        <f xml:space="preserve"> B10 *B11</f>
        <v>5</v>
      </c>
    </row>
    <row r="13" spans="1:6" ht="15" thickBot="1" x14ac:dyDescent="0.35"/>
    <row r="14" spans="1:6" x14ac:dyDescent="0.3">
      <c r="A14" s="1" t="s">
        <v>4</v>
      </c>
      <c r="B14" s="2">
        <v>0</v>
      </c>
    </row>
    <row r="15" spans="1:6" ht="15" thickBot="1" x14ac:dyDescent="0.35">
      <c r="A15" s="3" t="s">
        <v>36</v>
      </c>
      <c r="B15" s="4">
        <f>_xlfn.POISSON.DIST(B14,B12,0)</f>
        <v>6.737946999085467E-3</v>
      </c>
    </row>
    <row r="16" spans="1:6" x14ac:dyDescent="0.3">
      <c r="A16" s="24"/>
      <c r="B16" s="24"/>
    </row>
    <row r="17" spans="1:3" x14ac:dyDescent="0.3">
      <c r="A17" s="31" t="s">
        <v>6</v>
      </c>
      <c r="B17" s="31"/>
      <c r="C17" s="21">
        <f>B15</f>
        <v>6.737946999085467E-3</v>
      </c>
    </row>
    <row r="18" spans="1:3" x14ac:dyDescent="0.3">
      <c r="A18" s="38"/>
      <c r="B18" s="38"/>
    </row>
  </sheetData>
  <mergeCells count="6">
    <mergeCell ref="A1:B2"/>
    <mergeCell ref="C1:D2"/>
    <mergeCell ref="A3:F6"/>
    <mergeCell ref="A8:F8"/>
    <mergeCell ref="A18:B18"/>
    <mergeCell ref="A17:B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B14" sqref="B14"/>
    </sheetView>
  </sheetViews>
  <sheetFormatPr defaultRowHeight="14.4" x14ac:dyDescent="0.3"/>
  <cols>
    <col min="1" max="1" width="11.44140625" customWidth="1"/>
    <col min="2" max="2" width="12.77734375" customWidth="1"/>
    <col min="3" max="3" width="13.6640625" customWidth="1"/>
    <col min="5" max="5" width="18.21875" customWidth="1"/>
  </cols>
  <sheetData>
    <row r="1" spans="1:5" x14ac:dyDescent="0.3">
      <c r="A1" s="29" t="s">
        <v>18</v>
      </c>
      <c r="B1" s="30"/>
    </row>
    <row r="2" spans="1:5" ht="14.4" customHeight="1" x14ac:dyDescent="0.3">
      <c r="A2" s="30"/>
      <c r="B2" s="30"/>
    </row>
    <row r="3" spans="1:5" x14ac:dyDescent="0.3">
      <c r="A3" s="25" t="s">
        <v>0</v>
      </c>
      <c r="B3" s="25"/>
      <c r="C3" s="25"/>
      <c r="D3" s="25"/>
      <c r="E3" s="25"/>
    </row>
    <row r="4" spans="1:5" x14ac:dyDescent="0.3">
      <c r="A4" s="25"/>
      <c r="B4" s="25"/>
      <c r="C4" s="25"/>
      <c r="D4" s="25"/>
      <c r="E4" s="25"/>
    </row>
    <row r="5" spans="1:5" x14ac:dyDescent="0.3">
      <c r="A5" s="25"/>
      <c r="B5" s="25"/>
      <c r="C5" s="25"/>
      <c r="D5" s="25"/>
      <c r="E5" s="25"/>
    </row>
    <row r="6" spans="1:5" x14ac:dyDescent="0.3">
      <c r="A6" s="25"/>
      <c r="B6" s="25"/>
      <c r="C6" s="25"/>
      <c r="D6" s="25"/>
      <c r="E6" s="25"/>
    </row>
    <row r="8" spans="1:5" x14ac:dyDescent="0.3">
      <c r="A8" s="26" t="s">
        <v>1</v>
      </c>
      <c r="B8" s="27"/>
      <c r="C8" s="27"/>
      <c r="D8" s="27"/>
      <c r="E8" s="27"/>
    </row>
    <row r="9" spans="1:5" ht="15" thickBot="1" x14ac:dyDescent="0.35"/>
    <row r="10" spans="1:5" x14ac:dyDescent="0.3">
      <c r="A10" s="1" t="s">
        <v>2</v>
      </c>
      <c r="B10" s="2">
        <v>9</v>
      </c>
    </row>
    <row r="11" spans="1:5" ht="15" thickBot="1" x14ac:dyDescent="0.35">
      <c r="A11" s="3" t="s">
        <v>3</v>
      </c>
      <c r="B11" s="4">
        <v>0.7</v>
      </c>
    </row>
    <row r="12" spans="1:5" ht="15" thickBot="1" x14ac:dyDescent="0.35"/>
    <row r="13" spans="1:5" x14ac:dyDescent="0.3">
      <c r="A13" s="1" t="s">
        <v>4</v>
      </c>
      <c r="B13" s="2">
        <v>4</v>
      </c>
    </row>
    <row r="14" spans="1:5" ht="15" thickBot="1" x14ac:dyDescent="0.35">
      <c r="A14" s="3" t="s">
        <v>5</v>
      </c>
      <c r="B14" s="4">
        <f>_xlfn.BINOM.DIST(B13,B10,B11,0)</f>
        <v>7.3513818000000078E-2</v>
      </c>
    </row>
    <row r="16" spans="1:5" x14ac:dyDescent="0.3">
      <c r="A16" s="28" t="s">
        <v>6</v>
      </c>
      <c r="B16" s="28"/>
      <c r="C16" s="21">
        <f xml:space="preserve"> B14</f>
        <v>7.3513818000000078E-2</v>
      </c>
    </row>
  </sheetData>
  <mergeCells count="4">
    <mergeCell ref="A3:E6"/>
    <mergeCell ref="A8:E8"/>
    <mergeCell ref="A16:B16"/>
    <mergeCell ref="A1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3256A-8E07-48F4-81FB-107A192FF32D}">
  <dimension ref="A1:P18"/>
  <sheetViews>
    <sheetView zoomScaleNormal="100" workbookViewId="0">
      <selection activeCell="E19" sqref="E19"/>
    </sheetView>
  </sheetViews>
  <sheetFormatPr defaultRowHeight="14.4" x14ac:dyDescent="0.3"/>
  <cols>
    <col min="1" max="1" width="11.21875" customWidth="1"/>
    <col min="2" max="2" width="11.44140625" customWidth="1"/>
    <col min="3" max="3" width="12.21875" customWidth="1"/>
    <col min="4" max="4" width="12.6640625" customWidth="1"/>
    <col min="5" max="5" width="10.6640625" customWidth="1"/>
    <col min="6" max="6" width="11.33203125" customWidth="1"/>
    <col min="7" max="7" width="9.88671875" customWidth="1"/>
    <col min="8" max="8" width="14.5546875" customWidth="1"/>
    <col min="9" max="9" width="14.21875" customWidth="1"/>
    <col min="10" max="10" width="10.44140625" customWidth="1"/>
    <col min="11" max="11" width="12" customWidth="1"/>
    <col min="12" max="12" width="11.33203125" customWidth="1"/>
    <col min="13" max="13" width="10.88671875" customWidth="1"/>
    <col min="14" max="14" width="10.77734375" customWidth="1"/>
    <col min="15" max="15" width="11.6640625" customWidth="1"/>
    <col min="16" max="16" width="7.21875" customWidth="1"/>
  </cols>
  <sheetData>
    <row r="1" spans="1:16" x14ac:dyDescent="0.3">
      <c r="A1" s="29" t="s">
        <v>17</v>
      </c>
      <c r="B1" s="30"/>
    </row>
    <row r="2" spans="1:16" ht="14.4" customHeight="1" x14ac:dyDescent="0.3">
      <c r="A2" s="30"/>
      <c r="B2" s="30"/>
    </row>
    <row r="3" spans="1:16" x14ac:dyDescent="0.3">
      <c r="A3" s="25" t="s">
        <v>7</v>
      </c>
      <c r="B3" s="25"/>
      <c r="C3" s="25"/>
      <c r="D3" s="25"/>
      <c r="E3" s="25"/>
      <c r="F3" s="25"/>
    </row>
    <row r="4" spans="1:16" x14ac:dyDescent="0.3">
      <c r="A4" s="25"/>
      <c r="B4" s="25"/>
      <c r="C4" s="25"/>
      <c r="D4" s="25"/>
      <c r="E4" s="25"/>
      <c r="F4" s="25"/>
    </row>
    <row r="5" spans="1:16" x14ac:dyDescent="0.3">
      <c r="A5" s="25"/>
      <c r="B5" s="25"/>
      <c r="C5" s="25"/>
      <c r="D5" s="25"/>
      <c r="E5" s="25"/>
      <c r="F5" s="25"/>
    </row>
    <row r="6" spans="1:16" x14ac:dyDescent="0.3">
      <c r="A6" s="25"/>
      <c r="B6" s="25"/>
      <c r="C6" s="25"/>
      <c r="D6" s="25"/>
      <c r="E6" s="25"/>
      <c r="F6" s="25"/>
    </row>
    <row r="8" spans="1:16" x14ac:dyDescent="0.3">
      <c r="A8" s="26" t="s">
        <v>1</v>
      </c>
      <c r="B8" s="26"/>
      <c r="C8" s="26"/>
      <c r="D8" s="26"/>
      <c r="E8" s="26"/>
      <c r="F8" s="26"/>
    </row>
    <row r="9" spans="1:16" ht="15" thickBot="1" x14ac:dyDescent="0.35"/>
    <row r="10" spans="1:16" x14ac:dyDescent="0.3">
      <c r="A10" s="1" t="s">
        <v>2</v>
      </c>
      <c r="B10" s="2">
        <v>13</v>
      </c>
    </row>
    <row r="11" spans="1:16" ht="15" thickBot="1" x14ac:dyDescent="0.35">
      <c r="A11" s="3" t="s">
        <v>3</v>
      </c>
      <c r="B11" s="4">
        <v>0.5</v>
      </c>
    </row>
    <row r="12" spans="1:16" ht="15" thickBot="1" x14ac:dyDescent="0.35"/>
    <row r="13" spans="1:16" x14ac:dyDescent="0.3">
      <c r="A13" s="1" t="s">
        <v>4</v>
      </c>
      <c r="B13" s="5">
        <v>0</v>
      </c>
      <c r="C13" s="5">
        <v>1</v>
      </c>
      <c r="D13" s="5">
        <v>2</v>
      </c>
      <c r="E13" s="5">
        <v>3</v>
      </c>
      <c r="F13" s="5">
        <v>4</v>
      </c>
      <c r="G13" s="7">
        <v>5</v>
      </c>
      <c r="H13" s="11">
        <v>6</v>
      </c>
      <c r="I13" s="11">
        <v>7</v>
      </c>
      <c r="J13" s="9">
        <v>8</v>
      </c>
      <c r="K13" s="5">
        <v>9</v>
      </c>
      <c r="L13" s="5">
        <v>10</v>
      </c>
      <c r="M13" s="5">
        <v>11</v>
      </c>
      <c r="N13" s="5">
        <v>12</v>
      </c>
      <c r="O13" s="5">
        <v>13</v>
      </c>
      <c r="P13" s="2" t="s">
        <v>8</v>
      </c>
    </row>
    <row r="14" spans="1:16" ht="15" thickBot="1" x14ac:dyDescent="0.35">
      <c r="A14" s="3" t="s">
        <v>5</v>
      </c>
      <c r="B14" s="6">
        <f>_xlfn.BINOM.DIST(B13,$B$10,$B$11,0)</f>
        <v>1.2207031250000008E-4</v>
      </c>
      <c r="C14" s="6">
        <f t="shared" ref="C14:O14" si="0">_xlfn.BINOM.DIST(C13,$B$10,$B$11,0)</f>
        <v>1.5869140625000009E-3</v>
      </c>
      <c r="D14" s="6">
        <f t="shared" si="0"/>
        <v>9.5214843750000035E-3</v>
      </c>
      <c r="E14" s="6">
        <f t="shared" si="0"/>
        <v>3.4912109374999979E-2</v>
      </c>
      <c r="F14" s="6">
        <f t="shared" si="0"/>
        <v>8.72802734375E-2</v>
      </c>
      <c r="G14" s="8">
        <f t="shared" si="0"/>
        <v>0.15710449218750006</v>
      </c>
      <c r="H14" s="12">
        <f t="shared" si="0"/>
        <v>0.20947265625</v>
      </c>
      <c r="I14" s="12">
        <f t="shared" si="0"/>
        <v>0.20947265625</v>
      </c>
      <c r="J14" s="10">
        <f t="shared" si="0"/>
        <v>0.15710449218750006</v>
      </c>
      <c r="K14" s="6">
        <f t="shared" si="0"/>
        <v>8.7280273437500028E-2</v>
      </c>
      <c r="L14" s="6">
        <f t="shared" si="0"/>
        <v>3.4912109374999979E-2</v>
      </c>
      <c r="M14" s="6">
        <f t="shared" si="0"/>
        <v>9.5214843749999983E-3</v>
      </c>
      <c r="N14" s="6">
        <f t="shared" si="0"/>
        <v>1.5869140625000009E-3</v>
      </c>
      <c r="O14" s="6">
        <f t="shared" si="0"/>
        <v>1.2207031250000008E-4</v>
      </c>
      <c r="P14" s="4">
        <f>SUM(B14:O14)</f>
        <v>1</v>
      </c>
    </row>
    <row r="16" spans="1:16" x14ac:dyDescent="0.3">
      <c r="A16" s="31" t="s">
        <v>6</v>
      </c>
      <c r="B16" s="31"/>
      <c r="C16" s="31" t="s">
        <v>9</v>
      </c>
      <c r="D16" s="31"/>
      <c r="E16" s="31" t="s">
        <v>10</v>
      </c>
      <c r="F16" s="31"/>
    </row>
    <row r="17" spans="1:6" x14ac:dyDescent="0.3">
      <c r="A17" s="31"/>
      <c r="B17" s="31"/>
      <c r="C17" s="32">
        <v>7</v>
      </c>
      <c r="D17" s="31"/>
      <c r="E17" s="31">
        <f>MAX(B14:O14)</f>
        <v>0.20947265625</v>
      </c>
      <c r="F17" s="31"/>
    </row>
    <row r="18" spans="1:6" x14ac:dyDescent="0.3">
      <c r="C18" s="31">
        <v>6</v>
      </c>
      <c r="D18" s="31"/>
      <c r="E18" s="31">
        <f>MAX(B14:O14)</f>
        <v>0.20947265625</v>
      </c>
      <c r="F18" s="31"/>
    </row>
  </sheetData>
  <mergeCells count="11">
    <mergeCell ref="C18:D18"/>
    <mergeCell ref="E18:F18"/>
    <mergeCell ref="A17:B17"/>
    <mergeCell ref="C17:D17"/>
    <mergeCell ref="E17:F17"/>
    <mergeCell ref="A1:B2"/>
    <mergeCell ref="A16:B16"/>
    <mergeCell ref="A3:F6"/>
    <mergeCell ref="A8:F8"/>
    <mergeCell ref="C16:D16"/>
    <mergeCell ref="E16:F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01F29-1B62-4D1B-AEC2-0F9828F091A5}">
  <dimension ref="A1:F23"/>
  <sheetViews>
    <sheetView workbookViewId="0">
      <selection activeCell="B18" sqref="B18"/>
    </sheetView>
  </sheetViews>
  <sheetFormatPr defaultRowHeight="14.4" x14ac:dyDescent="0.3"/>
  <cols>
    <col min="2" max="2" width="10.44140625" customWidth="1"/>
    <col min="3" max="3" width="12.88671875" customWidth="1"/>
    <col min="4" max="4" width="10.88671875" customWidth="1"/>
    <col min="5" max="5" width="11.109375" customWidth="1"/>
    <col min="6" max="6" width="10.21875" customWidth="1"/>
  </cols>
  <sheetData>
    <row r="1" spans="1:6" x14ac:dyDescent="0.3">
      <c r="A1" s="29" t="s">
        <v>16</v>
      </c>
      <c r="B1" s="30"/>
      <c r="C1" s="35" t="s">
        <v>15</v>
      </c>
      <c r="D1" s="35"/>
    </row>
    <row r="2" spans="1:6" x14ac:dyDescent="0.3">
      <c r="A2" s="30"/>
      <c r="B2" s="30"/>
      <c r="C2" s="35"/>
      <c r="D2" s="35"/>
    </row>
    <row r="3" spans="1:6" ht="12.6" customHeight="1" x14ac:dyDescent="0.3">
      <c r="A3" s="25" t="s">
        <v>11</v>
      </c>
      <c r="B3" s="25"/>
      <c r="C3" s="25"/>
      <c r="D3" s="25"/>
      <c r="E3" s="25"/>
      <c r="F3" s="25"/>
    </row>
    <row r="4" spans="1:6" x14ac:dyDescent="0.3">
      <c r="A4" s="25"/>
      <c r="B4" s="25"/>
      <c r="C4" s="25"/>
      <c r="D4" s="25"/>
      <c r="E4" s="25"/>
      <c r="F4" s="25"/>
    </row>
    <row r="5" spans="1:6" x14ac:dyDescent="0.3">
      <c r="A5" s="25"/>
      <c r="B5" s="25"/>
      <c r="C5" s="25"/>
      <c r="D5" s="25"/>
      <c r="E5" s="25"/>
      <c r="F5" s="25"/>
    </row>
    <row r="6" spans="1:6" x14ac:dyDescent="0.3">
      <c r="A6" s="25"/>
      <c r="B6" s="25"/>
      <c r="C6" s="25"/>
      <c r="D6" s="25"/>
      <c r="E6" s="25"/>
      <c r="F6" s="25"/>
    </row>
    <row r="7" spans="1:6" x14ac:dyDescent="0.3">
      <c r="F7" s="13"/>
    </row>
    <row r="8" spans="1:6" x14ac:dyDescent="0.3">
      <c r="A8" s="26" t="s">
        <v>14</v>
      </c>
      <c r="B8" s="26"/>
      <c r="C8" s="26"/>
      <c r="D8" s="26"/>
      <c r="E8" s="26"/>
      <c r="F8" s="26"/>
    </row>
    <row r="9" spans="1:6" ht="15" thickBot="1" x14ac:dyDescent="0.35">
      <c r="F9" s="13"/>
    </row>
    <row r="10" spans="1:6" x14ac:dyDescent="0.3">
      <c r="A10" s="14" t="s">
        <v>3</v>
      </c>
      <c r="B10" s="22">
        <v>0.75</v>
      </c>
      <c r="F10" s="13"/>
    </row>
    <row r="11" spans="1:6" x14ac:dyDescent="0.3">
      <c r="A11" s="15" t="s">
        <v>2</v>
      </c>
      <c r="B11" s="16">
        <v>300</v>
      </c>
      <c r="F11" s="13"/>
    </row>
    <row r="12" spans="1:6" x14ac:dyDescent="0.3">
      <c r="A12" s="15" t="s">
        <v>12</v>
      </c>
      <c r="B12" s="16">
        <f xml:space="preserve"> 1 - B10</f>
        <v>0.25</v>
      </c>
      <c r="F12" s="13"/>
    </row>
    <row r="13" spans="1:6" x14ac:dyDescent="0.3">
      <c r="A13" s="15" t="s">
        <v>26</v>
      </c>
      <c r="B13" s="16">
        <f xml:space="preserve"> B11*B10</f>
        <v>225</v>
      </c>
      <c r="F13" s="13"/>
    </row>
    <row r="14" spans="1:6" x14ac:dyDescent="0.3">
      <c r="A14" s="15" t="s">
        <v>13</v>
      </c>
      <c r="B14" s="16">
        <f>SQRT(B12*B13)</f>
        <v>7.5</v>
      </c>
      <c r="F14" s="13"/>
    </row>
    <row r="15" spans="1:6" x14ac:dyDescent="0.3">
      <c r="A15" s="15" t="s">
        <v>19</v>
      </c>
      <c r="B15" s="16">
        <v>250</v>
      </c>
      <c r="F15" s="13"/>
    </row>
    <row r="16" spans="1:6" ht="15" thickBot="1" x14ac:dyDescent="0.35">
      <c r="A16" s="3" t="s">
        <v>20</v>
      </c>
      <c r="B16" s="4">
        <v>300</v>
      </c>
      <c r="F16" s="13"/>
    </row>
    <row r="17" spans="1:6" ht="15" thickBot="1" x14ac:dyDescent="0.35">
      <c r="F17" s="13"/>
    </row>
    <row r="18" spans="1:6" x14ac:dyDescent="0.3">
      <c r="A18" s="17" t="s">
        <v>21</v>
      </c>
      <c r="B18" s="2">
        <f>(B15 - B13)/B14</f>
        <v>3.3333333333333335</v>
      </c>
      <c r="D18" s="1" t="s">
        <v>23</v>
      </c>
      <c r="E18" s="2">
        <f>_xlfn.NORM.S.DIST(B18,1)-0.5</f>
        <v>0.49957093966680322</v>
      </c>
    </row>
    <row r="19" spans="1:6" ht="15" thickBot="1" x14ac:dyDescent="0.35">
      <c r="A19" s="18" t="s">
        <v>22</v>
      </c>
      <c r="B19" s="4">
        <f>(B16 - B13)/B14</f>
        <v>10</v>
      </c>
      <c r="D19" s="3" t="s">
        <v>24</v>
      </c>
      <c r="E19" s="4">
        <f>_xlfn.NORM.S.DIST(B19,1) - 0.5</f>
        <v>0.5</v>
      </c>
    </row>
    <row r="21" spans="1:6" x14ac:dyDescent="0.3">
      <c r="B21" s="33" t="s">
        <v>25</v>
      </c>
      <c r="C21" s="34"/>
      <c r="D21" s="20">
        <f xml:space="preserve"> E19 - E18</f>
        <v>4.290603331967846E-4</v>
      </c>
    </row>
    <row r="23" spans="1:6" x14ac:dyDescent="0.3">
      <c r="A23" s="31" t="s">
        <v>6</v>
      </c>
      <c r="B23" s="31"/>
      <c r="C23" s="21">
        <f>D21</f>
        <v>4.290603331967846E-4</v>
      </c>
    </row>
  </sheetData>
  <mergeCells count="6">
    <mergeCell ref="B21:C21"/>
    <mergeCell ref="A23:B23"/>
    <mergeCell ref="A3:F6"/>
    <mergeCell ref="A1:B2"/>
    <mergeCell ref="A8:F8"/>
    <mergeCell ref="C1:D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5334D-177A-49D7-A275-35E06265D522}">
  <dimension ref="A1:F23"/>
  <sheetViews>
    <sheetView workbookViewId="0">
      <selection activeCell="H12" sqref="H12"/>
    </sheetView>
  </sheetViews>
  <sheetFormatPr defaultRowHeight="14.4" x14ac:dyDescent="0.3"/>
  <cols>
    <col min="1" max="1" width="10.109375" customWidth="1"/>
    <col min="2" max="2" width="10.44140625" customWidth="1"/>
    <col min="3" max="3" width="13.109375" customWidth="1"/>
    <col min="4" max="4" width="12.109375" customWidth="1"/>
    <col min="5" max="5" width="9.33203125" customWidth="1"/>
    <col min="6" max="6" width="10.109375" customWidth="1"/>
  </cols>
  <sheetData>
    <row r="1" spans="1:6" x14ac:dyDescent="0.3">
      <c r="A1" s="29" t="s">
        <v>16</v>
      </c>
      <c r="B1" s="30"/>
      <c r="C1" s="36" t="s">
        <v>27</v>
      </c>
      <c r="D1" s="35"/>
    </row>
    <row r="2" spans="1:6" x14ac:dyDescent="0.3">
      <c r="A2" s="30"/>
      <c r="B2" s="30"/>
      <c r="C2" s="35"/>
      <c r="D2" s="35"/>
    </row>
    <row r="3" spans="1:6" x14ac:dyDescent="0.3">
      <c r="A3" s="25" t="s">
        <v>11</v>
      </c>
      <c r="B3" s="25"/>
      <c r="C3" s="25"/>
      <c r="D3" s="25"/>
      <c r="E3" s="25"/>
      <c r="F3" s="25"/>
    </row>
    <row r="4" spans="1:6" x14ac:dyDescent="0.3">
      <c r="A4" s="25"/>
      <c r="B4" s="25"/>
      <c r="C4" s="25"/>
      <c r="D4" s="25"/>
      <c r="E4" s="25"/>
      <c r="F4" s="25"/>
    </row>
    <row r="5" spans="1:6" x14ac:dyDescent="0.3">
      <c r="A5" s="25"/>
      <c r="B5" s="25"/>
      <c r="C5" s="25"/>
      <c r="D5" s="25"/>
      <c r="E5" s="25"/>
      <c r="F5" s="25"/>
    </row>
    <row r="6" spans="1:6" x14ac:dyDescent="0.3">
      <c r="A6" s="25"/>
      <c r="B6" s="25"/>
      <c r="C6" s="25"/>
      <c r="D6" s="25"/>
      <c r="E6" s="25"/>
      <c r="F6" s="25"/>
    </row>
    <row r="7" spans="1:6" x14ac:dyDescent="0.3">
      <c r="F7" s="13"/>
    </row>
    <row r="8" spans="1:6" x14ac:dyDescent="0.3">
      <c r="A8" s="26" t="s">
        <v>14</v>
      </c>
      <c r="B8" s="26"/>
      <c r="C8" s="26"/>
      <c r="D8" s="26"/>
      <c r="E8" s="26"/>
      <c r="F8" s="26"/>
    </row>
    <row r="9" spans="1:6" ht="15" thickBot="1" x14ac:dyDescent="0.35">
      <c r="F9" s="13"/>
    </row>
    <row r="10" spans="1:6" x14ac:dyDescent="0.3">
      <c r="A10" s="14" t="s">
        <v>3</v>
      </c>
      <c r="B10" s="22">
        <v>0.75</v>
      </c>
      <c r="F10" s="13"/>
    </row>
    <row r="11" spans="1:6" x14ac:dyDescent="0.3">
      <c r="A11" s="15" t="s">
        <v>2</v>
      </c>
      <c r="B11" s="16">
        <v>300</v>
      </c>
      <c r="F11" s="13"/>
    </row>
    <row r="12" spans="1:6" x14ac:dyDescent="0.3">
      <c r="A12" s="15" t="s">
        <v>12</v>
      </c>
      <c r="B12" s="16">
        <f xml:space="preserve"> 1 - B10</f>
        <v>0.25</v>
      </c>
      <c r="F12" s="13"/>
    </row>
    <row r="13" spans="1:6" x14ac:dyDescent="0.3">
      <c r="A13" s="15" t="s">
        <v>26</v>
      </c>
      <c r="B13" s="16">
        <f xml:space="preserve"> B11*B10</f>
        <v>225</v>
      </c>
      <c r="F13" s="13"/>
    </row>
    <row r="14" spans="1:6" x14ac:dyDescent="0.3">
      <c r="A14" s="15" t="s">
        <v>13</v>
      </c>
      <c r="B14" s="16">
        <f>SQRT(B12*B13)</f>
        <v>7.5</v>
      </c>
      <c r="F14" s="13"/>
    </row>
    <row r="15" spans="1:6" x14ac:dyDescent="0.3">
      <c r="A15" s="15" t="s">
        <v>19</v>
      </c>
      <c r="B15" s="16">
        <v>220</v>
      </c>
      <c r="F15" s="13"/>
    </row>
    <row r="16" spans="1:6" ht="15" thickBot="1" x14ac:dyDescent="0.35">
      <c r="A16" s="3" t="s">
        <v>20</v>
      </c>
      <c r="B16" s="4">
        <v>235</v>
      </c>
      <c r="F16" s="13"/>
    </row>
    <row r="17" spans="1:6" ht="15" thickBot="1" x14ac:dyDescent="0.35">
      <c r="F17" s="13"/>
    </row>
    <row r="18" spans="1:6" x14ac:dyDescent="0.3">
      <c r="A18" s="17" t="s">
        <v>21</v>
      </c>
      <c r="B18" s="2">
        <f>(B15 - B13)/B14</f>
        <v>-0.66666666666666663</v>
      </c>
      <c r="D18" s="1" t="s">
        <v>23</v>
      </c>
      <c r="E18" s="2">
        <f>_xlfn.NORM.S.DIST(B18,1)-0.5</f>
        <v>-0.24750746245307709</v>
      </c>
    </row>
    <row r="19" spans="1:6" ht="15" thickBot="1" x14ac:dyDescent="0.35">
      <c r="A19" s="18" t="s">
        <v>22</v>
      </c>
      <c r="B19" s="4">
        <f>(B16 - B13)/B14</f>
        <v>1.3333333333333333</v>
      </c>
      <c r="D19" s="3" t="s">
        <v>24</v>
      </c>
      <c r="E19" s="4">
        <f>_xlfn.NORM.S.DIST(B19,1) - 0.5</f>
        <v>0.40878878027413212</v>
      </c>
    </row>
    <row r="21" spans="1:6" x14ac:dyDescent="0.3">
      <c r="B21" s="33" t="s">
        <v>28</v>
      </c>
      <c r="C21" s="34"/>
      <c r="D21" s="19">
        <f xml:space="preserve"> E19 - E18</f>
        <v>0.65629624272720921</v>
      </c>
    </row>
    <row r="23" spans="1:6" x14ac:dyDescent="0.3">
      <c r="A23" s="31" t="s">
        <v>6</v>
      </c>
      <c r="B23" s="31"/>
      <c r="C23" s="21">
        <f>D21</f>
        <v>0.65629624272720921</v>
      </c>
    </row>
  </sheetData>
  <mergeCells count="6">
    <mergeCell ref="A23:B23"/>
    <mergeCell ref="A1:B2"/>
    <mergeCell ref="C1:D2"/>
    <mergeCell ref="A3:F6"/>
    <mergeCell ref="A8:F8"/>
    <mergeCell ref="B21:C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16D18-AD89-4EF9-9AF3-6B54C11E01CB}">
  <dimension ref="A1:F23"/>
  <sheetViews>
    <sheetView workbookViewId="0">
      <selection activeCell="D21" sqref="D21"/>
    </sheetView>
  </sheetViews>
  <sheetFormatPr defaultRowHeight="14.4" x14ac:dyDescent="0.3"/>
  <cols>
    <col min="1" max="1" width="11" customWidth="1"/>
    <col min="2" max="2" width="11.5546875" customWidth="1"/>
    <col min="3" max="3" width="13.44140625" customWidth="1"/>
    <col min="4" max="4" width="11" bestFit="1" customWidth="1"/>
    <col min="5" max="5" width="9.6640625" customWidth="1"/>
  </cols>
  <sheetData>
    <row r="1" spans="1:6" x14ac:dyDescent="0.3">
      <c r="A1" s="29" t="s">
        <v>16</v>
      </c>
      <c r="B1" s="30"/>
      <c r="C1" s="36" t="s">
        <v>29</v>
      </c>
      <c r="D1" s="35"/>
    </row>
    <row r="2" spans="1:6" x14ac:dyDescent="0.3">
      <c r="A2" s="30"/>
      <c r="B2" s="30"/>
      <c r="C2" s="35"/>
      <c r="D2" s="35"/>
    </row>
    <row r="3" spans="1:6" x14ac:dyDescent="0.3">
      <c r="A3" s="25" t="s">
        <v>11</v>
      </c>
      <c r="B3" s="25"/>
      <c r="C3" s="25"/>
      <c r="D3" s="25"/>
      <c r="E3" s="25"/>
      <c r="F3" s="25"/>
    </row>
    <row r="4" spans="1:6" x14ac:dyDescent="0.3">
      <c r="A4" s="25"/>
      <c r="B4" s="25"/>
      <c r="C4" s="25"/>
      <c r="D4" s="25"/>
      <c r="E4" s="25"/>
      <c r="F4" s="25"/>
    </row>
    <row r="5" spans="1:6" x14ac:dyDescent="0.3">
      <c r="A5" s="25"/>
      <c r="B5" s="25"/>
      <c r="C5" s="25"/>
      <c r="D5" s="25"/>
      <c r="E5" s="25"/>
      <c r="F5" s="25"/>
    </row>
    <row r="6" spans="1:6" x14ac:dyDescent="0.3">
      <c r="A6" s="25"/>
      <c r="B6" s="25"/>
      <c r="C6" s="25"/>
      <c r="D6" s="25"/>
      <c r="E6" s="25"/>
      <c r="F6" s="25"/>
    </row>
    <row r="7" spans="1:6" x14ac:dyDescent="0.3">
      <c r="F7" s="13"/>
    </row>
    <row r="8" spans="1:6" x14ac:dyDescent="0.3">
      <c r="A8" s="26" t="s">
        <v>14</v>
      </c>
      <c r="B8" s="26"/>
      <c r="C8" s="26"/>
      <c r="D8" s="26"/>
      <c r="E8" s="26"/>
      <c r="F8" s="26"/>
    </row>
    <row r="9" spans="1:6" ht="15" thickBot="1" x14ac:dyDescent="0.35">
      <c r="F9" s="13"/>
    </row>
    <row r="10" spans="1:6" x14ac:dyDescent="0.3">
      <c r="A10" s="14" t="s">
        <v>3</v>
      </c>
      <c r="B10" s="22">
        <v>0.75</v>
      </c>
      <c r="F10" s="13"/>
    </row>
    <row r="11" spans="1:6" x14ac:dyDescent="0.3">
      <c r="A11" s="15" t="s">
        <v>2</v>
      </c>
      <c r="B11" s="16">
        <v>300</v>
      </c>
      <c r="F11" s="13"/>
    </row>
    <row r="12" spans="1:6" x14ac:dyDescent="0.3">
      <c r="A12" s="15" t="s">
        <v>12</v>
      </c>
      <c r="B12" s="16">
        <f xml:space="preserve"> 1 - B10</f>
        <v>0.25</v>
      </c>
      <c r="F12" s="13"/>
    </row>
    <row r="13" spans="1:6" x14ac:dyDescent="0.3">
      <c r="A13" s="15" t="s">
        <v>26</v>
      </c>
      <c r="B13" s="16">
        <f xml:space="preserve"> B11*B10</f>
        <v>225</v>
      </c>
      <c r="F13" s="13"/>
    </row>
    <row r="14" spans="1:6" x14ac:dyDescent="0.3">
      <c r="A14" s="15" t="s">
        <v>13</v>
      </c>
      <c r="B14" s="16">
        <f>SQRT(B12*B13)</f>
        <v>7.5</v>
      </c>
      <c r="F14" s="13"/>
    </row>
    <row r="15" spans="1:6" x14ac:dyDescent="0.3">
      <c r="A15" s="15" t="s">
        <v>19</v>
      </c>
      <c r="B15" s="16">
        <v>0</v>
      </c>
      <c r="F15" s="13"/>
    </row>
    <row r="16" spans="1:6" ht="15" thickBot="1" x14ac:dyDescent="0.35">
      <c r="A16" s="3" t="s">
        <v>20</v>
      </c>
      <c r="B16" s="4">
        <v>200</v>
      </c>
      <c r="F16" s="13"/>
    </row>
    <row r="17" spans="1:6" ht="15" thickBot="1" x14ac:dyDescent="0.35">
      <c r="F17" s="13"/>
    </row>
    <row r="18" spans="1:6" x14ac:dyDescent="0.3">
      <c r="A18" s="17" t="s">
        <v>21</v>
      </c>
      <c r="B18" s="2">
        <f>(B15 - B13)/B14</f>
        <v>-30</v>
      </c>
      <c r="D18" s="1" t="s">
        <v>23</v>
      </c>
      <c r="E18" s="2">
        <f>_xlfn.NORM.S.DIST(B18,1)-0.5</f>
        <v>-0.5</v>
      </c>
    </row>
    <row r="19" spans="1:6" ht="15" thickBot="1" x14ac:dyDescent="0.35">
      <c r="A19" s="18" t="s">
        <v>22</v>
      </c>
      <c r="B19" s="4">
        <f>(B16 - B13)/B14</f>
        <v>-3.3333333333333335</v>
      </c>
      <c r="D19" s="3" t="s">
        <v>24</v>
      </c>
      <c r="E19" s="4">
        <f>_xlfn.NORM.S.DIST(B19,1) - 0.5</f>
        <v>-0.49957093966680316</v>
      </c>
    </row>
    <row r="21" spans="1:6" x14ac:dyDescent="0.3">
      <c r="B21" s="33" t="s">
        <v>30</v>
      </c>
      <c r="C21" s="34"/>
      <c r="D21" s="19">
        <f xml:space="preserve"> E19 - E18</f>
        <v>4.2906033319684012E-4</v>
      </c>
    </row>
    <row r="23" spans="1:6" x14ac:dyDescent="0.3">
      <c r="A23" s="31" t="s">
        <v>6</v>
      </c>
      <c r="B23" s="31"/>
      <c r="C23" s="21">
        <f>D21</f>
        <v>4.2906033319684012E-4</v>
      </c>
    </row>
  </sheetData>
  <mergeCells count="6">
    <mergeCell ref="A23:B23"/>
    <mergeCell ref="A1:B2"/>
    <mergeCell ref="C1:D2"/>
    <mergeCell ref="A3:F6"/>
    <mergeCell ref="A8:F8"/>
    <mergeCell ref="B21:C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9AA4C-793E-433A-9DBE-CBE2304F3264}">
  <dimension ref="A1:F16"/>
  <sheetViews>
    <sheetView workbookViewId="0">
      <selection activeCell="A15" sqref="A15"/>
    </sheetView>
  </sheetViews>
  <sheetFormatPr defaultRowHeight="14.4" x14ac:dyDescent="0.3"/>
  <cols>
    <col min="1" max="1" width="9.21875" customWidth="1"/>
    <col min="2" max="2" width="13.33203125" customWidth="1"/>
    <col min="3" max="3" width="14.109375" customWidth="1"/>
    <col min="4" max="4" width="9.88671875" customWidth="1"/>
  </cols>
  <sheetData>
    <row r="1" spans="1:6" x14ac:dyDescent="0.3">
      <c r="A1" s="37" t="s">
        <v>32</v>
      </c>
      <c r="B1" s="30"/>
      <c r="C1" s="36" t="s">
        <v>15</v>
      </c>
      <c r="D1" s="35"/>
    </row>
    <row r="2" spans="1:6" x14ac:dyDescent="0.3">
      <c r="A2" s="30"/>
      <c r="B2" s="30"/>
      <c r="C2" s="35"/>
      <c r="D2" s="35"/>
    </row>
    <row r="3" spans="1:6" ht="14.4" customHeight="1" x14ac:dyDescent="0.3">
      <c r="A3" s="25" t="s">
        <v>31</v>
      </c>
      <c r="B3" s="25"/>
      <c r="C3" s="25"/>
      <c r="D3" s="25"/>
      <c r="E3" s="25"/>
      <c r="F3" s="25"/>
    </row>
    <row r="4" spans="1:6" x14ac:dyDescent="0.3">
      <c r="A4" s="25"/>
      <c r="B4" s="25"/>
      <c r="C4" s="25"/>
      <c r="D4" s="25"/>
      <c r="E4" s="25"/>
      <c r="F4" s="25"/>
    </row>
    <row r="5" spans="1:6" x14ac:dyDescent="0.3">
      <c r="A5" s="25"/>
      <c r="B5" s="25"/>
      <c r="C5" s="25"/>
      <c r="D5" s="25"/>
      <c r="E5" s="25"/>
      <c r="F5" s="25"/>
    </row>
    <row r="6" spans="1:6" x14ac:dyDescent="0.3">
      <c r="A6" s="25"/>
      <c r="B6" s="25"/>
      <c r="C6" s="25"/>
      <c r="D6" s="25"/>
      <c r="E6" s="25"/>
      <c r="F6" s="25"/>
    </row>
    <row r="8" spans="1:6" x14ac:dyDescent="0.3">
      <c r="A8" s="26" t="s">
        <v>14</v>
      </c>
      <c r="B8" s="26"/>
      <c r="C8" s="26"/>
      <c r="D8" s="26"/>
      <c r="E8" s="26"/>
      <c r="F8" s="26"/>
    </row>
    <row r="9" spans="1:6" ht="15" thickBot="1" x14ac:dyDescent="0.35"/>
    <row r="10" spans="1:6" x14ac:dyDescent="0.3">
      <c r="A10" s="1" t="s">
        <v>2</v>
      </c>
      <c r="B10" s="2">
        <v>10</v>
      </c>
    </row>
    <row r="11" spans="1:6" ht="15" thickBot="1" x14ac:dyDescent="0.35">
      <c r="A11" s="3" t="s">
        <v>3</v>
      </c>
      <c r="B11" s="4">
        <v>0.2</v>
      </c>
    </row>
    <row r="12" spans="1:6" ht="15" thickBot="1" x14ac:dyDescent="0.35">
      <c r="A12" s="23"/>
      <c r="B12" s="23"/>
    </row>
    <row r="13" spans="1:6" x14ac:dyDescent="0.3">
      <c r="A13" s="1" t="s">
        <v>4</v>
      </c>
      <c r="B13" s="2">
        <v>5</v>
      </c>
    </row>
    <row r="14" spans="1:6" ht="15" thickBot="1" x14ac:dyDescent="0.35">
      <c r="A14" s="3" t="s">
        <v>36</v>
      </c>
      <c r="B14" s="4">
        <f>_xlfn.BINOM.DIST(B13,B10,B11,0)</f>
        <v>2.6424115200000015E-2</v>
      </c>
    </row>
    <row r="15" spans="1:6" x14ac:dyDescent="0.3">
      <c r="A15" s="23"/>
      <c r="B15" s="23"/>
    </row>
    <row r="16" spans="1:6" x14ac:dyDescent="0.3">
      <c r="A16" s="31" t="s">
        <v>6</v>
      </c>
      <c r="B16" s="31"/>
      <c r="C16" s="21">
        <f xml:space="preserve"> B14</f>
        <v>2.6424115200000015E-2</v>
      </c>
    </row>
  </sheetData>
  <mergeCells count="5">
    <mergeCell ref="A3:F6"/>
    <mergeCell ref="A1:B2"/>
    <mergeCell ref="C1:D2"/>
    <mergeCell ref="A8:F8"/>
    <mergeCell ref="A16:B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9D61F-0CDF-400F-92E5-A94D72EDB555}">
  <dimension ref="A1:F16"/>
  <sheetViews>
    <sheetView workbookViewId="0">
      <selection activeCell="A15" sqref="A15"/>
    </sheetView>
  </sheetViews>
  <sheetFormatPr defaultRowHeight="14.4" x14ac:dyDescent="0.3"/>
  <cols>
    <col min="1" max="1" width="9.88671875" customWidth="1"/>
    <col min="2" max="2" width="11.77734375" customWidth="1"/>
    <col min="3" max="3" width="12.6640625" customWidth="1"/>
    <col min="4" max="4" width="10.33203125" customWidth="1"/>
  </cols>
  <sheetData>
    <row r="1" spans="1:6" x14ac:dyDescent="0.3">
      <c r="A1" s="37" t="s">
        <v>32</v>
      </c>
      <c r="B1" s="30"/>
      <c r="C1" s="36" t="s">
        <v>27</v>
      </c>
      <c r="D1" s="35"/>
    </row>
    <row r="2" spans="1:6" x14ac:dyDescent="0.3">
      <c r="A2" s="30"/>
      <c r="B2" s="30"/>
      <c r="C2" s="35"/>
      <c r="D2" s="35"/>
    </row>
    <row r="3" spans="1:6" x14ac:dyDescent="0.3">
      <c r="A3" s="25" t="s">
        <v>31</v>
      </c>
      <c r="B3" s="25"/>
      <c r="C3" s="25"/>
      <c r="D3" s="25"/>
      <c r="E3" s="25"/>
      <c r="F3" s="25"/>
    </row>
    <row r="4" spans="1:6" x14ac:dyDescent="0.3">
      <c r="A4" s="25"/>
      <c r="B4" s="25"/>
      <c r="C4" s="25"/>
      <c r="D4" s="25"/>
      <c r="E4" s="25"/>
      <c r="F4" s="25"/>
    </row>
    <row r="5" spans="1:6" x14ac:dyDescent="0.3">
      <c r="A5" s="25"/>
      <c r="B5" s="25"/>
      <c r="C5" s="25"/>
      <c r="D5" s="25"/>
      <c r="E5" s="25"/>
      <c r="F5" s="25"/>
    </row>
    <row r="6" spans="1:6" x14ac:dyDescent="0.3">
      <c r="A6" s="25"/>
      <c r="B6" s="25"/>
      <c r="C6" s="25"/>
      <c r="D6" s="25"/>
      <c r="E6" s="25"/>
      <c r="F6" s="25"/>
    </row>
    <row r="8" spans="1:6" x14ac:dyDescent="0.3">
      <c r="A8" s="26" t="s">
        <v>14</v>
      </c>
      <c r="B8" s="26"/>
      <c r="C8" s="26"/>
      <c r="D8" s="26"/>
      <c r="E8" s="26"/>
      <c r="F8" s="26"/>
    </row>
    <row r="9" spans="1:6" ht="15" thickBot="1" x14ac:dyDescent="0.35"/>
    <row r="10" spans="1:6" x14ac:dyDescent="0.3">
      <c r="A10" s="1" t="s">
        <v>2</v>
      </c>
      <c r="B10" s="2">
        <v>10</v>
      </c>
    </row>
    <row r="11" spans="1:6" ht="15" thickBot="1" x14ac:dyDescent="0.35">
      <c r="A11" s="3" t="s">
        <v>3</v>
      </c>
      <c r="B11" s="4">
        <v>0.2</v>
      </c>
    </row>
    <row r="12" spans="1:6" ht="15" thickBot="1" x14ac:dyDescent="0.35">
      <c r="A12" s="23"/>
      <c r="B12" s="23"/>
    </row>
    <row r="13" spans="1:6" x14ac:dyDescent="0.3">
      <c r="A13" s="1" t="s">
        <v>4</v>
      </c>
      <c r="B13" s="2">
        <v>7</v>
      </c>
    </row>
    <row r="14" spans="1:6" ht="15" thickBot="1" x14ac:dyDescent="0.35">
      <c r="A14" s="3" t="s">
        <v>37</v>
      </c>
      <c r="B14" s="4">
        <f>_xlfn.BINOM.DIST(B13,B10,B11,1)</f>
        <v>0.99992207360000007</v>
      </c>
    </row>
    <row r="15" spans="1:6" x14ac:dyDescent="0.3">
      <c r="A15" s="23"/>
      <c r="B15" s="23"/>
    </row>
    <row r="16" spans="1:6" x14ac:dyDescent="0.3">
      <c r="A16" s="31" t="s">
        <v>6</v>
      </c>
      <c r="B16" s="31"/>
      <c r="C16" s="21">
        <f xml:space="preserve"> B14</f>
        <v>0.99992207360000007</v>
      </c>
    </row>
  </sheetData>
  <mergeCells count="5">
    <mergeCell ref="A1:B2"/>
    <mergeCell ref="C1:D2"/>
    <mergeCell ref="A3:F6"/>
    <mergeCell ref="A8:F8"/>
    <mergeCell ref="A16:B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D9AD1-DC35-4F8E-A5DC-73D6CEA34356}">
  <dimension ref="A1:F17"/>
  <sheetViews>
    <sheetView workbookViewId="0">
      <selection activeCell="D18" sqref="D18"/>
    </sheetView>
  </sheetViews>
  <sheetFormatPr defaultRowHeight="14.4" x14ac:dyDescent="0.3"/>
  <cols>
    <col min="1" max="1" width="13.88671875" customWidth="1"/>
    <col min="2" max="2" width="14.44140625" customWidth="1"/>
    <col min="3" max="3" width="17.21875" customWidth="1"/>
    <col min="4" max="4" width="16.5546875" customWidth="1"/>
    <col min="5" max="5" width="16.109375" customWidth="1"/>
    <col min="6" max="6" width="14.77734375" customWidth="1"/>
  </cols>
  <sheetData>
    <row r="1" spans="1:6" x14ac:dyDescent="0.3">
      <c r="A1" s="37" t="s">
        <v>34</v>
      </c>
      <c r="B1" s="30"/>
      <c r="C1" s="36" t="s">
        <v>15</v>
      </c>
      <c r="D1" s="35"/>
    </row>
    <row r="2" spans="1:6" x14ac:dyDescent="0.3">
      <c r="A2" s="30"/>
      <c r="B2" s="30"/>
      <c r="C2" s="35"/>
      <c r="D2" s="35"/>
    </row>
    <row r="3" spans="1:6" x14ac:dyDescent="0.3">
      <c r="A3" s="25" t="s">
        <v>33</v>
      </c>
      <c r="B3" s="25"/>
      <c r="C3" s="25"/>
      <c r="D3" s="25"/>
      <c r="E3" s="25"/>
      <c r="F3" s="25"/>
    </row>
    <row r="4" spans="1:6" x14ac:dyDescent="0.3">
      <c r="A4" s="25"/>
      <c r="B4" s="25"/>
      <c r="C4" s="25"/>
      <c r="D4" s="25"/>
      <c r="E4" s="25"/>
      <c r="F4" s="25"/>
    </row>
    <row r="5" spans="1:6" x14ac:dyDescent="0.3">
      <c r="A5" s="25"/>
      <c r="B5" s="25"/>
      <c r="C5" s="25"/>
      <c r="D5" s="25"/>
      <c r="E5" s="25"/>
      <c r="F5" s="25"/>
    </row>
    <row r="6" spans="1:6" x14ac:dyDescent="0.3">
      <c r="A6" s="25"/>
      <c r="B6" s="25"/>
      <c r="C6" s="25"/>
      <c r="D6" s="25"/>
      <c r="E6" s="25"/>
      <c r="F6" s="25"/>
    </row>
    <row r="8" spans="1:6" x14ac:dyDescent="0.3">
      <c r="A8" s="26" t="s">
        <v>14</v>
      </c>
      <c r="B8" s="26"/>
      <c r="C8" s="26"/>
      <c r="D8" s="26"/>
      <c r="E8" s="26"/>
      <c r="F8" s="26"/>
    </row>
    <row r="9" spans="1:6" ht="15" thickBot="1" x14ac:dyDescent="0.35"/>
    <row r="10" spans="1:6" x14ac:dyDescent="0.3">
      <c r="A10" s="1" t="s">
        <v>2</v>
      </c>
      <c r="B10" s="2">
        <v>1000</v>
      </c>
    </row>
    <row r="11" spans="1:6" x14ac:dyDescent="0.3">
      <c r="A11" s="15" t="s">
        <v>3</v>
      </c>
      <c r="B11" s="16">
        <v>5.0000000000000001E-3</v>
      </c>
    </row>
    <row r="12" spans="1:6" ht="15" thickBot="1" x14ac:dyDescent="0.35">
      <c r="A12" s="3" t="s">
        <v>35</v>
      </c>
      <c r="B12" s="4">
        <f xml:space="preserve"> B10 *B11</f>
        <v>5</v>
      </c>
    </row>
    <row r="13" spans="1:6" ht="15" thickBot="1" x14ac:dyDescent="0.35"/>
    <row r="14" spans="1:6" x14ac:dyDescent="0.3">
      <c r="A14" s="1" t="s">
        <v>4</v>
      </c>
      <c r="B14" s="2">
        <v>3</v>
      </c>
    </row>
    <row r="15" spans="1:6" ht="15" thickBot="1" x14ac:dyDescent="0.35">
      <c r="A15" s="3" t="s">
        <v>37</v>
      </c>
      <c r="B15" s="4">
        <f>_xlfn.POISSON.DIST(B14,B12,1)</f>
        <v>0.26502591529736169</v>
      </c>
    </row>
    <row r="16" spans="1:6" x14ac:dyDescent="0.3">
      <c r="A16" s="23"/>
      <c r="B16" s="23"/>
    </row>
    <row r="17" spans="1:3" x14ac:dyDescent="0.3">
      <c r="A17" s="31" t="s">
        <v>6</v>
      </c>
      <c r="B17" s="31"/>
      <c r="C17" s="21">
        <f xml:space="preserve"> B15</f>
        <v>0.26502591529736169</v>
      </c>
    </row>
  </sheetData>
  <mergeCells count="5">
    <mergeCell ref="A1:B2"/>
    <mergeCell ref="C1:D2"/>
    <mergeCell ref="A3:F6"/>
    <mergeCell ref="A8:F8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Sheet0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Zver</dc:creator>
  <cp:lastModifiedBy>Zver</cp:lastModifiedBy>
  <dcterms:created xsi:type="dcterms:W3CDTF">2015-06-05T18:17:20Z</dcterms:created>
  <dcterms:modified xsi:type="dcterms:W3CDTF">2020-11-04T15:57:00Z</dcterms:modified>
</cp:coreProperties>
</file>