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lkat\Documents\PlatformIO\Projects\Enfin\CRAC-TEAM-PERSONNAL\CodeBaseRoulanteOTA\"/>
    </mc:Choice>
  </mc:AlternateContent>
  <xr:revisionPtr revIDLastSave="0" documentId="13_ncr:1_{4C253E80-1880-4074-96E1-66D7C78D7C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P14" i="1"/>
  <c r="P15" i="1" s="1"/>
  <c r="L16" i="1"/>
  <c r="M16" i="1" s="1"/>
  <c r="L17" i="1"/>
  <c r="M17" i="1" s="1"/>
  <c r="L15" i="1"/>
  <c r="M15" i="1" s="1"/>
  <c r="H20" i="1"/>
  <c r="H21" i="1" s="1"/>
  <c r="H23" i="1" s="1"/>
  <c r="H19" i="1"/>
  <c r="H6" i="1"/>
  <c r="H7" i="1" s="1"/>
  <c r="H8" i="1" s="1"/>
  <c r="L5" i="1"/>
  <c r="C5" i="1"/>
  <c r="C7" i="1" s="1"/>
  <c r="B7" i="1"/>
</calcChain>
</file>

<file path=xl/sharedStrings.xml><?xml version="1.0" encoding="utf-8"?>
<sst xmlns="http://schemas.openxmlformats.org/spreadsheetml/2006/main" count="43" uniqueCount="31">
  <si>
    <t xml:space="preserve">Consigne </t>
  </si>
  <si>
    <t>Droite</t>
  </si>
  <si>
    <t>Gauche</t>
  </si>
  <si>
    <t>Prochaine consigne</t>
  </si>
  <si>
    <t>Odo finaux</t>
  </si>
  <si>
    <t>Angle cons</t>
  </si>
  <si>
    <t>Resolution</t>
  </si>
  <si>
    <t>Pour</t>
  </si>
  <si>
    <t>Largeur du robot</t>
  </si>
  <si>
    <t>Distance qu'il va parcourir</t>
  </si>
  <si>
    <t>Conversion en tick</t>
  </si>
  <si>
    <t>Size whell diameter</t>
  </si>
  <si>
    <t>Résolution roue codeus</t>
  </si>
  <si>
    <t>mm</t>
  </si>
  <si>
    <t>°</t>
  </si>
  <si>
    <t>Périmètre cercle avec D = Largeur du robot</t>
  </si>
  <si>
    <t>coordonne x</t>
  </si>
  <si>
    <t>coordonne y</t>
  </si>
  <si>
    <t>theta fin</t>
  </si>
  <si>
    <t>Hypothenuse</t>
  </si>
  <si>
    <t xml:space="preserve">Theta rot </t>
  </si>
  <si>
    <t>rad</t>
  </si>
  <si>
    <t>deg</t>
  </si>
  <si>
    <t>Theta fin rotation</t>
  </si>
  <si>
    <t>Calcul x y theta</t>
  </si>
  <si>
    <t>Delta de ce que j'ai</t>
  </si>
  <si>
    <t>Ce que j'obtiens</t>
  </si>
  <si>
    <t>Pourcentage</t>
  </si>
  <si>
    <t>Tension alim avec test</t>
  </si>
  <si>
    <t>Tension en cours</t>
  </si>
  <si>
    <t>Coeff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</si>
</sst>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topLeftCell="A3" workbookViewId="0">
      <selection activeCell="H19" sqref="H19"/>
    </sheetView>
  </sheetViews>
  <sheetFormatPr baseColWidth="10" defaultColWidth="8.88671875" defaultRowHeight="14.4" x14ac:dyDescent="0.3"/>
  <cols>
    <col min="1" max="1" width="17.109375" bestFit="1" customWidth="1"/>
    <col min="7" max="7" width="36.109375" bestFit="1" customWidth="1"/>
    <col min="8" max="8" width="10.44140625" bestFit="1" customWidth="1"/>
    <col min="11" max="11" width="15.88671875" bestFit="1" customWidth="1"/>
    <col min="12" max="12" width="16.44140625" bestFit="1" customWidth="1"/>
    <col min="13" max="13" width="15.109375" bestFit="1" customWidth="1"/>
    <col min="16" max="16" width="12" bestFit="1" customWidth="1"/>
  </cols>
  <sheetData>
    <row r="1" spans="1:16" ht="15" thickBot="1" x14ac:dyDescent="0.35"/>
    <row r="2" spans="1:16" ht="15.6" thickTop="1" thickBot="1" x14ac:dyDescent="0.35">
      <c r="A2" t="s">
        <v>0</v>
      </c>
      <c r="B2" t="s">
        <v>1</v>
      </c>
      <c r="C2" t="s">
        <v>2</v>
      </c>
      <c r="G2" s="3" t="s">
        <v>5</v>
      </c>
      <c r="H2" s="2">
        <v>90</v>
      </c>
      <c r="I2" s="6" t="s">
        <v>14</v>
      </c>
      <c r="K2" s="3" t="s">
        <v>5</v>
      </c>
      <c r="L2" s="2">
        <v>90</v>
      </c>
      <c r="M2" s="7" t="s">
        <v>14</v>
      </c>
    </row>
    <row r="3" spans="1:16" ht="15.6" thickTop="1" thickBot="1" x14ac:dyDescent="0.35">
      <c r="B3">
        <v>5000</v>
      </c>
      <c r="C3">
        <v>5000</v>
      </c>
      <c r="G3" s="3" t="s">
        <v>11</v>
      </c>
      <c r="H3" s="2">
        <v>50</v>
      </c>
      <c r="I3" s="6" t="s">
        <v>13</v>
      </c>
      <c r="K3" s="3" t="s">
        <v>6</v>
      </c>
      <c r="L3" s="2">
        <v>2048</v>
      </c>
    </row>
    <row r="4" spans="1:16" ht="15.6" thickTop="1" thickBot="1" x14ac:dyDescent="0.35">
      <c r="G4" s="3" t="s">
        <v>12</v>
      </c>
      <c r="H4" s="2">
        <v>2048</v>
      </c>
      <c r="I4" s="1"/>
      <c r="K4" s="3" t="s">
        <v>7</v>
      </c>
      <c r="L4" s="2">
        <v>93</v>
      </c>
      <c r="M4" s="7" t="s">
        <v>14</v>
      </c>
    </row>
    <row r="5" spans="1:16" ht="15.6" thickTop="1" thickBot="1" x14ac:dyDescent="0.35">
      <c r="A5" t="s">
        <v>3</v>
      </c>
      <c r="B5">
        <v>2250</v>
      </c>
      <c r="C5">
        <f>-B5</f>
        <v>-2250</v>
      </c>
      <c r="G5" s="3" t="s">
        <v>8</v>
      </c>
      <c r="H5" s="2">
        <v>193.55</v>
      </c>
      <c r="I5" s="6" t="s">
        <v>13</v>
      </c>
      <c r="K5" s="4" t="s">
        <v>10</v>
      </c>
      <c r="L5" s="5">
        <f>L2*L3/L4</f>
        <v>1981.9354838709678</v>
      </c>
    </row>
    <row r="6" spans="1:16" ht="15.6" thickTop="1" thickBot="1" x14ac:dyDescent="0.35">
      <c r="G6" s="3" t="s">
        <v>15</v>
      </c>
      <c r="H6" s="2">
        <f>PI()*H5</f>
        <v>608.05525810230449</v>
      </c>
      <c r="I6" s="6" t="s">
        <v>13</v>
      </c>
    </row>
    <row r="7" spans="1:16" ht="15.6" thickTop="1" thickBot="1" x14ac:dyDescent="0.35">
      <c r="A7" t="s">
        <v>4</v>
      </c>
      <c r="B7">
        <f>B5+B3</f>
        <v>7250</v>
      </c>
      <c r="C7">
        <f>C5+C3</f>
        <v>2750</v>
      </c>
      <c r="G7" s="3" t="s">
        <v>9</v>
      </c>
      <c r="H7" s="2">
        <f>H6*H2/360</f>
        <v>152.01381452557612</v>
      </c>
      <c r="I7" s="6" t="s">
        <v>13</v>
      </c>
    </row>
    <row r="8" spans="1:16" ht="15.6" thickTop="1" thickBot="1" x14ac:dyDescent="0.35">
      <c r="G8" s="4" t="s">
        <v>10</v>
      </c>
      <c r="H8" s="5">
        <f>H7*(H4/(2*PI()*H3/2))</f>
        <v>1981.952</v>
      </c>
      <c r="I8" s="1"/>
    </row>
    <row r="9" spans="1:16" ht="15" thickTop="1" x14ac:dyDescent="0.3"/>
    <row r="12" spans="1:16" x14ac:dyDescent="0.3">
      <c r="A12" t="s">
        <v>28</v>
      </c>
      <c r="B12">
        <v>13</v>
      </c>
    </row>
    <row r="13" spans="1:16" ht="15" thickBot="1" x14ac:dyDescent="0.35">
      <c r="A13" t="s">
        <v>29</v>
      </c>
      <c r="B13">
        <v>10</v>
      </c>
    </row>
    <row r="14" spans="1:16" ht="15.6" thickTop="1" thickBot="1" x14ac:dyDescent="0.35">
      <c r="A14" t="s">
        <v>30</v>
      </c>
      <c r="B14">
        <f>B12/B13</f>
        <v>1.3</v>
      </c>
      <c r="G14" s="9" t="s">
        <v>24</v>
      </c>
      <c r="K14" t="s">
        <v>26</v>
      </c>
      <c r="L14" t="s">
        <v>25</v>
      </c>
      <c r="M14" t="s">
        <v>27</v>
      </c>
      <c r="P14">
        <f>3/640</f>
        <v>4.6874999999999998E-3</v>
      </c>
    </row>
    <row r="15" spans="1:16" ht="15.6" thickTop="1" thickBot="1" x14ac:dyDescent="0.35">
      <c r="G15" s="9" t="s">
        <v>16</v>
      </c>
      <c r="H15" s="2">
        <v>63</v>
      </c>
      <c r="I15" s="6" t="s">
        <v>13</v>
      </c>
      <c r="K15" s="1">
        <v>100.28</v>
      </c>
      <c r="L15" s="13">
        <f>K15/H15</f>
        <v>1.5917460317460317</v>
      </c>
      <c r="M15" s="12">
        <f>(1-L15)*100</f>
        <v>-59.17460317460317</v>
      </c>
      <c r="P15">
        <f>P14*100</f>
        <v>0.46875</v>
      </c>
    </row>
    <row r="16" spans="1:16" ht="15.6" thickTop="1" thickBot="1" x14ac:dyDescent="0.35">
      <c r="G16" s="9" t="s">
        <v>17</v>
      </c>
      <c r="H16" s="2">
        <v>59</v>
      </c>
      <c r="I16" s="6" t="s">
        <v>13</v>
      </c>
      <c r="K16" s="1">
        <v>101.26900000000001</v>
      </c>
      <c r="L16" s="13">
        <f t="shared" ref="L16:L17" si="0">K16/H16</f>
        <v>1.7164237288135593</v>
      </c>
      <c r="M16" s="12">
        <f t="shared" ref="M16:M17" si="1">(1-L16)*100</f>
        <v>-71.642372881355925</v>
      </c>
    </row>
    <row r="17" spans="7:13" ht="15.6" thickTop="1" thickBot="1" x14ac:dyDescent="0.35">
      <c r="G17" s="9" t="s">
        <v>18</v>
      </c>
      <c r="H17" s="2">
        <v>91</v>
      </c>
      <c r="I17" s="6" t="s">
        <v>22</v>
      </c>
      <c r="K17" s="1">
        <v>90.09</v>
      </c>
      <c r="L17" s="13">
        <f t="shared" si="0"/>
        <v>0.99</v>
      </c>
      <c r="M17" s="12">
        <f t="shared" si="1"/>
        <v>1.0000000000000009</v>
      </c>
    </row>
    <row r="18" spans="7:13" ht="15.6" thickTop="1" thickBot="1" x14ac:dyDescent="0.35">
      <c r="I18" s="1"/>
    </row>
    <row r="19" spans="7:13" ht="15.6" thickTop="1" thickBot="1" x14ac:dyDescent="0.35">
      <c r="G19" s="4" t="s">
        <v>19</v>
      </c>
      <c r="H19" s="10">
        <f>SQRT(H15*H15+H16*H16)</f>
        <v>86.313382508160345</v>
      </c>
      <c r="I19" s="6" t="s">
        <v>13</v>
      </c>
    </row>
    <row r="20" spans="7:13" ht="15.6" thickTop="1" thickBot="1" x14ac:dyDescent="0.35">
      <c r="G20" s="4" t="s">
        <v>20</v>
      </c>
      <c r="H20" s="11">
        <f>ATAN2(H15,H16)</f>
        <v>0.75262301899337258</v>
      </c>
      <c r="I20" s="6" t="s">
        <v>21</v>
      </c>
    </row>
    <row r="21" spans="7:13" ht="15.6" thickTop="1" thickBot="1" x14ac:dyDescent="0.35">
      <c r="G21" s="8"/>
      <c r="H21" s="10">
        <f>DEGREES(H20)</f>
        <v>43.122122552714643</v>
      </c>
      <c r="I21" s="6" t="s">
        <v>22</v>
      </c>
    </row>
    <row r="22" spans="7:13" ht="15.6" thickTop="1" thickBot="1" x14ac:dyDescent="0.35">
      <c r="I22" s="1"/>
    </row>
    <row r="23" spans="7:13" ht="15.6" thickTop="1" thickBot="1" x14ac:dyDescent="0.35">
      <c r="G23" s="4" t="s">
        <v>23</v>
      </c>
      <c r="H23" s="10">
        <f>H17-H21</f>
        <v>47.877877447285357</v>
      </c>
      <c r="I23" s="6" t="s">
        <v>22</v>
      </c>
    </row>
    <row r="24" spans="7:13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KATTOUFI YOUSSEF</dc:creator>
  <cp:lastModifiedBy>Youssef El Kattoufi</cp:lastModifiedBy>
  <dcterms:created xsi:type="dcterms:W3CDTF">2015-06-05T18:17:20Z</dcterms:created>
  <dcterms:modified xsi:type="dcterms:W3CDTF">2024-12-30T22:39:42Z</dcterms:modified>
</cp:coreProperties>
</file>