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4\Skills\Data Science\Excel\Übungslösungen 5\"/>
    </mc:Choice>
  </mc:AlternateContent>
  <bookViews>
    <workbookView xWindow="-120" yWindow="-120" windowWidth="20730" windowHeight="11040" activeTab="3"/>
  </bookViews>
  <sheets>
    <sheet name="Goal Seek" sheetId="1" r:id="rId1"/>
    <sheet name="Solver" sheetId="2" r:id="rId2"/>
    <sheet name="Data Table" sheetId="3" r:id="rId3"/>
    <sheet name="Scenarios" sheetId="4" r:id="rId4"/>
  </sheets>
  <definedNames>
    <definedName name="Gross_Margin">#REF!</definedName>
    <definedName name="List">#REF!</definedName>
    <definedName name="solver_adj" localSheetId="1" hidden="1">Solver!$B$5:$E$7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</definedName>
    <definedName name="solver_lhs1" localSheetId="1" hidden="1">Solver!$B$5:$E$5</definedName>
    <definedName name="solver_lhs2" localSheetId="1" hidden="1">Solver!$B$5:$E$7</definedName>
    <definedName name="solver_lhs3" localSheetId="1" hidden="1">Solver!$B$6:$E$6</definedName>
    <definedName name="solver_lhs4" localSheetId="1" hidden="1">Solver!$B$7:$E$7</definedName>
    <definedName name="solver_lhs5" localSheetId="1" hidden="1">Solver!$B$8:$E$8</definedName>
    <definedName name="solver_lhs6" localSheetId="1" hidden="1">Solver!$E$8</definedName>
    <definedName name="solver_lhs7" localSheetId="1" hidden="1">Solver!$E$8</definedName>
    <definedName name="solver_lhs8" localSheetId="1" hidden="1">Solver!$E$8</definedName>
    <definedName name="solver_lin" localSheetId="1" hidden="1">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Solver!$H$8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hs1" localSheetId="1" hidden="1">92</definedName>
    <definedName name="solver_rhs2" localSheetId="1" hidden="1">20</definedName>
    <definedName name="solver_rhs3" localSheetId="1" hidden="1">45</definedName>
    <definedName name="solver_rhs4" localSheetId="1" hidden="1">55</definedName>
    <definedName name="solver_rhs5" localSheetId="1" hidden="1">Solver!$B$10:$E$10</definedName>
    <definedName name="solver_rhs6" localSheetId="1" hidden="1">Solver!$E$10</definedName>
    <definedName name="solver_rhs7" localSheetId="1" hidden="1">Solver!$E$10</definedName>
    <definedName name="solver_rhs8" localSheetId="1" hidden="1">Solver!$E$10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7" i="4"/>
  <c r="D6" i="4"/>
  <c r="D5" i="4"/>
  <c r="D4" i="4"/>
  <c r="D3" i="4"/>
  <c r="C4" i="3"/>
  <c r="C7" i="3" s="1"/>
  <c r="E8" i="2"/>
  <c r="D8" i="2"/>
  <c r="C8" i="2"/>
  <c r="B8" i="2"/>
  <c r="H7" i="2"/>
  <c r="H6" i="2"/>
  <c r="H5" i="2"/>
  <c r="H8" i="2" l="1"/>
  <c r="E4" i="4"/>
  <c r="F4" i="4" s="1"/>
  <c r="E6" i="4"/>
  <c r="F6" i="4" s="1"/>
  <c r="E3" i="4"/>
  <c r="E5" i="4"/>
  <c r="F5" i="4" s="1"/>
  <c r="D7" i="4"/>
  <c r="E7" i="4" l="1"/>
  <c r="F3" i="4"/>
  <c r="F7" i="4" s="1"/>
  <c r="G6" i="4"/>
  <c r="G4" i="4"/>
  <c r="G5" i="4"/>
  <c r="G3" i="4" l="1"/>
  <c r="G7" i="4" s="1"/>
</calcChain>
</file>

<file path=xl/sharedStrings.xml><?xml version="1.0" encoding="utf-8"?>
<sst xmlns="http://schemas.openxmlformats.org/spreadsheetml/2006/main" count="39" uniqueCount="31">
  <si>
    <t>Mortgage Amount:</t>
  </si>
  <si>
    <t>Current PMT</t>
  </si>
  <si>
    <t>Interest Rate:</t>
  </si>
  <si>
    <t>Term in Months:</t>
  </si>
  <si>
    <t>Shipping</t>
  </si>
  <si>
    <t>Total Cost of</t>
  </si>
  <si>
    <t/>
  </si>
  <si>
    <t>1QTR</t>
  </si>
  <si>
    <t>2QTR</t>
  </si>
  <si>
    <t>3QTR</t>
  </si>
  <si>
    <t>4QTR</t>
  </si>
  <si>
    <t>Per Unit</t>
  </si>
  <si>
    <t>Plant 1:</t>
  </si>
  <si>
    <t>Plant 2:</t>
  </si>
  <si>
    <t>Plant 3:</t>
  </si>
  <si>
    <t>Total Units Produced:</t>
  </si>
  <si>
    <t>Warehouse Demands:</t>
  </si>
  <si>
    <t>% Rate</t>
  </si>
  <si>
    <t>Region</t>
  </si>
  <si>
    <t>Q1</t>
  </si>
  <si>
    <t>Q2</t>
  </si>
  <si>
    <t>Q3</t>
  </si>
  <si>
    <t>Q4</t>
  </si>
  <si>
    <t>Yearly Total</t>
  </si>
  <si>
    <t>North</t>
  </si>
  <si>
    <t>East</t>
  </si>
  <si>
    <t>West</t>
  </si>
  <si>
    <t>South</t>
  </si>
  <si>
    <t>Totals:</t>
  </si>
  <si>
    <t>Predicted Sales Growth</t>
  </si>
  <si>
    <t>If Target PMT is 1200, what will the interest rate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</si>
</sst>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.00_);[Red]\(&quot;$&quot;#,##0.00\)"/>
  </numFmts>
  <fonts count="8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u/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2" applyFont="1" applyFill="1" applyBorder="1" applyAlignment="1">
      <alignment horizontal="right"/>
    </xf>
    <xf numFmtId="165" fontId="1" fillId="3" borderId="1" xfId="1" applyNumberFormat="1" applyFont="1" applyFill="1" applyBorder="1" applyAlignment="1">
      <alignment horizontal="center"/>
    </xf>
    <xf numFmtId="0" fontId="1" fillId="0" borderId="0" xfId="2"/>
    <xf numFmtId="0" fontId="2" fillId="2" borderId="2" xfId="2" applyFont="1" applyFill="1" applyBorder="1" applyAlignment="1">
      <alignment horizontal="center"/>
    </xf>
    <xf numFmtId="9" fontId="1" fillId="3" borderId="1" xfId="2" applyNumberFormat="1" applyFill="1" applyBorder="1" applyAlignment="1">
      <alignment horizontal="center"/>
    </xf>
    <xf numFmtId="166" fontId="1" fillId="3" borderId="3" xfId="2" applyNumberForma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1" fontId="3" fillId="0" borderId="0" xfId="2" applyNumberFormat="1" applyFont="1" applyAlignment="1">
      <alignment horizontal="centerContinuous"/>
    </xf>
    <xf numFmtId="1" fontId="1" fillId="0" borderId="0" xfId="2" applyNumberFormat="1" applyAlignment="1">
      <alignment horizontal="centerContinuous"/>
    </xf>
    <xf numFmtId="1" fontId="1" fillId="0" borderId="0" xfId="2" applyNumberFormat="1"/>
    <xf numFmtId="1" fontId="4" fillId="2" borderId="4" xfId="1" applyNumberFormat="1" applyFont="1" applyFill="1" applyBorder="1" applyAlignment="1">
      <alignment horizontal="center"/>
    </xf>
    <xf numFmtId="1" fontId="4" fillId="2" borderId="5" xfId="2" applyNumberFormat="1" applyFont="1" applyFill="1" applyBorder="1" applyAlignment="1">
      <alignment horizontal="center"/>
    </xf>
    <xf numFmtId="1" fontId="5" fillId="0" borderId="1" xfId="2" quotePrefix="1" applyNumberFormat="1" applyFont="1" applyBorder="1"/>
    <xf numFmtId="0" fontId="4" fillId="2" borderId="1" xfId="2" applyFont="1" applyFill="1" applyBorder="1" applyAlignment="1">
      <alignment horizontal="right"/>
    </xf>
    <xf numFmtId="0" fontId="4" fillId="2" borderId="6" xfId="2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right"/>
    </xf>
    <xf numFmtId="1" fontId="6" fillId="0" borderId="1" xfId="2" applyNumberFormat="1" applyFont="1" applyBorder="1" applyAlignment="1">
      <alignment horizontal="center"/>
    </xf>
    <xf numFmtId="164" fontId="6" fillId="0" borderId="1" xfId="1" applyFont="1" applyBorder="1"/>
    <xf numFmtId="164" fontId="1" fillId="0" borderId="1" xfId="1" applyBorder="1"/>
    <xf numFmtId="1" fontId="6" fillId="0" borderId="1" xfId="1" applyNumberFormat="1" applyFont="1" applyBorder="1" applyAlignment="1">
      <alignment horizontal="center"/>
    </xf>
    <xf numFmtId="1" fontId="4" fillId="2" borderId="1" xfId="2" applyNumberFormat="1" applyFont="1" applyFill="1" applyBorder="1" applyAlignment="1">
      <alignment horizontal="right"/>
    </xf>
    <xf numFmtId="1" fontId="6" fillId="5" borderId="1" xfId="2" applyNumberFormat="1" applyFont="1" applyFill="1" applyBorder="1" applyAlignment="1">
      <alignment horizontal="center"/>
    </xf>
    <xf numFmtId="1" fontId="1" fillId="0" borderId="1" xfId="2" applyNumberFormat="1" applyBorder="1"/>
    <xf numFmtId="164" fontId="6" fillId="6" borderId="1" xfId="2" applyNumberFormat="1" applyFont="1" applyFill="1" applyBorder="1"/>
    <xf numFmtId="1" fontId="5" fillId="0" borderId="1" xfId="2" applyNumberFormat="1" applyFont="1" applyBorder="1"/>
    <xf numFmtId="1" fontId="5" fillId="0" borderId="1" xfId="1" applyNumberFormat="1" applyFont="1" applyFill="1" applyBorder="1" applyAlignment="1"/>
    <xf numFmtId="1" fontId="4" fillId="2" borderId="1" xfId="2" applyNumberFormat="1" applyFont="1" applyFill="1" applyBorder="1"/>
    <xf numFmtId="1" fontId="6" fillId="6" borderId="1" xfId="2" applyNumberFormat="1" applyFont="1" applyFill="1" applyBorder="1" applyAlignment="1">
      <alignment horizontal="center"/>
    </xf>
    <xf numFmtId="1" fontId="5" fillId="0" borderId="0" xfId="2" applyNumberFormat="1" applyFont="1"/>
    <xf numFmtId="165" fontId="1" fillId="6" borderId="1" xfId="1" applyNumberFormat="1" applyFont="1" applyFill="1" applyBorder="1" applyAlignment="1">
      <alignment horizontal="center"/>
    </xf>
    <xf numFmtId="9" fontId="1" fillId="6" borderId="1" xfId="2" applyNumberFormat="1" applyFill="1" applyBorder="1" applyAlignment="1">
      <alignment horizontal="center"/>
    </xf>
    <xf numFmtId="0" fontId="1" fillId="6" borderId="1" xfId="2" applyFill="1" applyBorder="1" applyAlignment="1">
      <alignment horizontal="center"/>
    </xf>
    <xf numFmtId="166" fontId="1" fillId="0" borderId="0" xfId="2" applyNumberFormat="1"/>
    <xf numFmtId="0" fontId="4" fillId="2" borderId="1" xfId="2" applyFont="1" applyFill="1" applyBorder="1" applyAlignment="1">
      <alignment horizontal="center"/>
    </xf>
    <xf numFmtId="166" fontId="7" fillId="6" borderId="1" xfId="1" applyNumberFormat="1" applyFont="1" applyFill="1" applyBorder="1" applyAlignment="1">
      <alignment horizontal="center"/>
    </xf>
    <xf numFmtId="10" fontId="5" fillId="0" borderId="1" xfId="3" applyNumberFormat="1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166" fontId="1" fillId="0" borderId="1" xfId="1" applyNumberFormat="1" applyFont="1" applyFill="1" applyBorder="1" applyAlignment="1"/>
    <xf numFmtId="166" fontId="5" fillId="4" borderId="1" xfId="1" applyNumberFormat="1" applyFont="1" applyFill="1" applyBorder="1" applyAlignment="1"/>
    <xf numFmtId="0" fontId="6" fillId="3" borderId="1" xfId="2" applyFont="1" applyFill="1" applyBorder="1" applyAlignment="1">
      <alignment horizontal="center"/>
    </xf>
    <xf numFmtId="10" fontId="1" fillId="3" borderId="1" xfId="3" applyNumberFormat="1" applyFill="1" applyBorder="1" applyAlignment="1">
      <alignment horizontal="center"/>
    </xf>
    <xf numFmtId="0" fontId="1" fillId="0" borderId="0" xfId="0" applyFont="1"/>
    <xf numFmtId="0" fontId="2" fillId="2" borderId="1" xfId="2" applyFont="1" applyFill="1" applyBorder="1" applyAlignment="1">
      <alignment horizontal="center"/>
    </xf>
  </cellXfs>
  <cellStyles count="4">
    <cellStyle name="Currency" xfId="1" builtinId="4"/>
    <cellStyle name="Normal" xfId="0" builtinId="0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xmlns="" id="{89C160B5-F99F-4030-990E-D1862522F545}"/>
            </a:ext>
          </a:extLst>
        </xdr:cNvPr>
        <xdr:cNvSpPr txBox="1">
          <a:spLocks noChangeArrowheads="1"/>
        </xdr:cNvSpPr>
      </xdr:nvSpPr>
      <xdr:spPr bwMode="auto">
        <a:xfrm>
          <a:off x="314325" y="1922145"/>
          <a:ext cx="6877050" cy="9239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250" zoomScaleNormal="250" workbookViewId="0">
      <selection activeCell="D3" sqref="D3"/>
    </sheetView>
  </sheetViews>
  <sheetFormatPr defaultRowHeight="12.75" x14ac:dyDescent="0.2"/>
  <cols>
    <col min="1" max="1" width="18" bestFit="1" customWidth="1"/>
    <col min="2" max="2" width="10" bestFit="1" customWidth="1"/>
    <col min="4" max="4" width="12.28515625" bestFit="1" customWidth="1"/>
  </cols>
  <sheetData>
    <row r="1" spans="1:6" ht="13.5" thickBot="1" x14ac:dyDescent="0.25"/>
    <row r="2" spans="1:6" x14ac:dyDescent="0.2">
      <c r="A2" s="1" t="s">
        <v>0</v>
      </c>
      <c r="B2" s="2">
        <v>220000</v>
      </c>
      <c r="C2" s="3"/>
      <c r="D2" s="4" t="s">
        <v>1</v>
      </c>
      <c r="F2" s="44" t="s">
        <v>30</v>
      </c>
    </row>
    <row r="3" spans="1:6" ht="13.5" thickBot="1" x14ac:dyDescent="0.25">
      <c r="A3" s="1" t="s">
        <v>2</v>
      </c>
      <c r="B3" s="5">
        <v>4.3162574826699017E-2</v>
      </c>
      <c r="C3" s="3"/>
      <c r="D3" s="6">
        <f>-PMT(B3/12,B4,B2)</f>
        <v>1200.0006251345062</v>
      </c>
    </row>
    <row r="4" spans="1:6" x14ac:dyDescent="0.2">
      <c r="A4" s="1" t="s">
        <v>3</v>
      </c>
      <c r="B4" s="7">
        <v>300</v>
      </c>
      <c r="C4" s="3"/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30" zoomScaleNormal="130" workbookViewId="0">
      <selection activeCell="F6" sqref="F6"/>
    </sheetView>
  </sheetViews>
  <sheetFormatPr defaultColWidth="9.140625" defaultRowHeight="12.75" x14ac:dyDescent="0.2"/>
  <cols>
    <col min="1" max="1" width="25.42578125" style="10" customWidth="1"/>
    <col min="2" max="2" width="10.140625" style="10" customWidth="1"/>
    <col min="3" max="3" width="10.5703125" style="10" customWidth="1"/>
    <col min="4" max="4" width="10.28515625" style="10" customWidth="1"/>
    <col min="5" max="5" width="9.28515625" style="10" customWidth="1"/>
    <col min="6" max="6" width="8.85546875" style="10" customWidth="1"/>
    <col min="7" max="7" width="11.28515625" style="10" customWidth="1"/>
    <col min="8" max="8" width="15.7109375" style="10" customWidth="1"/>
    <col min="9" max="16384" width="9.140625" style="10"/>
  </cols>
  <sheetData>
    <row r="1" spans="1:8" ht="10.5" customHeight="1" x14ac:dyDescent="0.25">
      <c r="A1" s="8"/>
      <c r="B1" s="9"/>
      <c r="C1" s="9"/>
      <c r="D1" s="9"/>
      <c r="E1" s="9"/>
      <c r="F1" s="9"/>
      <c r="G1" s="9"/>
    </row>
    <row r="2" spans="1:8" ht="11.25" customHeight="1" thickBot="1" x14ac:dyDescent="0.25"/>
    <row r="3" spans="1:8" ht="15.75" customHeight="1" x14ac:dyDescent="0.25">
      <c r="G3" s="11" t="s">
        <v>4</v>
      </c>
      <c r="H3" s="12" t="s">
        <v>5</v>
      </c>
    </row>
    <row r="4" spans="1:8" ht="16.5" thickBot="1" x14ac:dyDescent="0.3">
      <c r="A4" s="13" t="s">
        <v>6</v>
      </c>
      <c r="B4" s="14" t="s">
        <v>7</v>
      </c>
      <c r="C4" s="14" t="s">
        <v>8</v>
      </c>
      <c r="D4" s="14" t="s">
        <v>9</v>
      </c>
      <c r="E4" s="14" t="s">
        <v>10</v>
      </c>
      <c r="F4" s="3"/>
      <c r="G4" s="15" t="s">
        <v>11</v>
      </c>
      <c r="H4" s="16" t="s">
        <v>4</v>
      </c>
    </row>
    <row r="5" spans="1:8" ht="15.75" x14ac:dyDescent="0.25">
      <c r="A5" s="17" t="s">
        <v>12</v>
      </c>
      <c r="B5" s="18">
        <v>92</v>
      </c>
      <c r="C5" s="18">
        <v>39.999999999999993</v>
      </c>
      <c r="D5" s="18">
        <v>92</v>
      </c>
      <c r="E5" s="18">
        <v>92</v>
      </c>
      <c r="F5" s="3"/>
      <c r="G5" s="19">
        <v>1.25</v>
      </c>
      <c r="H5" s="20">
        <f>G5*(B5+C5+D5+E5)</f>
        <v>395</v>
      </c>
    </row>
    <row r="6" spans="1:8" ht="15.75" x14ac:dyDescent="0.25">
      <c r="A6" s="17" t="s">
        <v>13</v>
      </c>
      <c r="B6" s="21">
        <v>32.999999999999986</v>
      </c>
      <c r="C6" s="18">
        <v>20</v>
      </c>
      <c r="D6" s="18">
        <v>43.000000000000007</v>
      </c>
      <c r="E6" s="18">
        <v>20</v>
      </c>
      <c r="F6" s="3"/>
      <c r="G6" s="19">
        <v>1.84</v>
      </c>
      <c r="H6" s="20">
        <f>G6*(B6+C6+D6+E6)</f>
        <v>213.44</v>
      </c>
    </row>
    <row r="7" spans="1:8" ht="15.75" x14ac:dyDescent="0.25">
      <c r="A7" s="17" t="s">
        <v>14</v>
      </c>
      <c r="B7" s="18">
        <v>55</v>
      </c>
      <c r="C7" s="18">
        <v>20</v>
      </c>
      <c r="D7" s="18">
        <v>55</v>
      </c>
      <c r="E7" s="18">
        <v>48</v>
      </c>
      <c r="F7" s="3"/>
      <c r="G7" s="19">
        <v>1.45</v>
      </c>
      <c r="H7" s="20">
        <f>G7*(B7+C7+D7+E7)</f>
        <v>258.09999999999997</v>
      </c>
    </row>
    <row r="8" spans="1:8" ht="15.75" x14ac:dyDescent="0.25">
      <c r="A8" s="22" t="s">
        <v>15</v>
      </c>
      <c r="B8" s="23">
        <f>SUM(B5:B7)</f>
        <v>180</v>
      </c>
      <c r="C8" s="23">
        <f>SUM(C5:C7)</f>
        <v>80</v>
      </c>
      <c r="D8" s="23">
        <f>SUM(D5:D7)</f>
        <v>190</v>
      </c>
      <c r="E8" s="23">
        <f>SUM(E5:E7)</f>
        <v>160</v>
      </c>
      <c r="F8" s="3"/>
      <c r="G8" s="24"/>
      <c r="H8" s="25">
        <f>H5+H6+H7</f>
        <v>866.54</v>
      </c>
    </row>
    <row r="9" spans="1:8" ht="4.5" customHeight="1" x14ac:dyDescent="0.25">
      <c r="A9" s="26"/>
      <c r="B9" s="27"/>
      <c r="C9" s="27"/>
      <c r="D9" s="27"/>
      <c r="E9" s="27"/>
      <c r="F9" s="3"/>
    </row>
    <row r="10" spans="1:8" ht="15.75" x14ac:dyDescent="0.25">
      <c r="A10" s="28" t="s">
        <v>16</v>
      </c>
      <c r="B10" s="29">
        <v>180</v>
      </c>
      <c r="C10" s="29">
        <v>80</v>
      </c>
      <c r="D10" s="29">
        <v>190</v>
      </c>
      <c r="E10" s="29">
        <v>160</v>
      </c>
      <c r="F10" s="3"/>
    </row>
    <row r="11" spans="1:8" ht="15.75" x14ac:dyDescent="0.25">
      <c r="A11" s="30"/>
      <c r="F11" s="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zoomScale="145" zoomScaleNormal="145" workbookViewId="0">
      <selection activeCell="B7" sqref="B7:C14"/>
    </sheetView>
  </sheetViews>
  <sheetFormatPr defaultColWidth="9.140625" defaultRowHeight="12.75" x14ac:dyDescent="0.2"/>
  <cols>
    <col min="1" max="1" width="9.140625" style="3"/>
    <col min="2" max="2" width="17.42578125" style="3" bestFit="1" customWidth="1"/>
    <col min="3" max="6" width="12.42578125" style="3" customWidth="1"/>
    <col min="7" max="16384" width="9.140625" style="3"/>
  </cols>
  <sheetData>
    <row r="2" spans="2:3" x14ac:dyDescent="0.2">
      <c r="B2" s="1" t="s">
        <v>0</v>
      </c>
      <c r="C2" s="31">
        <v>220000</v>
      </c>
    </row>
    <row r="3" spans="2:3" x14ac:dyDescent="0.2">
      <c r="B3" s="1" t="s">
        <v>2</v>
      </c>
      <c r="C3" s="32">
        <v>0.08</v>
      </c>
    </row>
    <row r="4" spans="2:3" x14ac:dyDescent="0.2">
      <c r="B4" s="1" t="s">
        <v>3</v>
      </c>
      <c r="C4" s="33">
        <f>25*12</f>
        <v>300</v>
      </c>
    </row>
    <row r="6" spans="2:3" x14ac:dyDescent="0.2">
      <c r="C6" s="34"/>
    </row>
    <row r="7" spans="2:3" ht="15.75" x14ac:dyDescent="0.25">
      <c r="B7" s="35" t="s">
        <v>17</v>
      </c>
      <c r="C7" s="36">
        <f>-PMT(C3/12,C4,C2)</f>
        <v>1697.9956826206067</v>
      </c>
    </row>
    <row r="8" spans="2:3" ht="15.75" x14ac:dyDescent="0.25">
      <c r="B8" s="37">
        <v>7.2499999999999995E-2</v>
      </c>
      <c r="C8" s="38">
        <f t="dataTable" ref="C8:C14" dt2D="0" dtr="0" r1="C3"/>
        <v>1590.1751010137643</v>
      </c>
    </row>
    <row r="9" spans="2:3" ht="15.75" x14ac:dyDescent="0.25">
      <c r="B9" s="37">
        <v>7.4999999999999997E-2</v>
      </c>
      <c r="C9" s="38">
        <v>1625.7805911544106</v>
      </c>
    </row>
    <row r="10" spans="2:3" ht="15.75" x14ac:dyDescent="0.25">
      <c r="B10" s="37">
        <v>7.7499999999999999E-2</v>
      </c>
      <c r="C10" s="38">
        <v>1661.7232770342728</v>
      </c>
    </row>
    <row r="11" spans="2:3" ht="15.75" x14ac:dyDescent="0.25">
      <c r="B11" s="37">
        <v>8.2500000000000004E-2</v>
      </c>
      <c r="C11" s="38">
        <v>1734.5902963096128</v>
      </c>
    </row>
    <row r="12" spans="2:3" ht="15.75" x14ac:dyDescent="0.25">
      <c r="B12" s="37">
        <v>8.5000000000000006E-2</v>
      </c>
      <c r="C12" s="38">
        <v>1771.4995836166886</v>
      </c>
    </row>
    <row r="13" spans="2:3" ht="15.75" x14ac:dyDescent="0.25">
      <c r="B13" s="37">
        <v>8.7499999999999994E-2</v>
      </c>
      <c r="C13" s="38">
        <v>1808.7159994580018</v>
      </c>
    </row>
    <row r="14" spans="2:3" ht="15.75" x14ac:dyDescent="0.25">
      <c r="B14" s="37">
        <v>0.09</v>
      </c>
      <c r="C14" s="38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zoomScale="145" zoomScaleNormal="145" workbookViewId="0">
      <selection activeCell="C11" sqref="C11:C14"/>
    </sheetView>
  </sheetViews>
  <sheetFormatPr defaultColWidth="9.140625" defaultRowHeight="12.75" x14ac:dyDescent="0.2"/>
  <cols>
    <col min="1" max="1" width="9.140625" style="3"/>
    <col min="2" max="2" width="11.5703125" style="3" customWidth="1"/>
    <col min="3" max="6" width="14.85546875" style="3" bestFit="1" customWidth="1"/>
    <col min="7" max="7" width="16.7109375" style="3" bestFit="1" customWidth="1"/>
    <col min="8" max="16384" width="9.140625" style="3"/>
  </cols>
  <sheetData>
    <row r="2" spans="2:7" ht="15.75" x14ac:dyDescent="0.25">
      <c r="B2" s="35" t="s">
        <v>18</v>
      </c>
      <c r="C2" s="35" t="s">
        <v>19</v>
      </c>
      <c r="D2" s="35" t="s">
        <v>20</v>
      </c>
      <c r="E2" s="35" t="s">
        <v>21</v>
      </c>
      <c r="F2" s="35" t="s">
        <v>22</v>
      </c>
      <c r="G2" s="35" t="s">
        <v>23</v>
      </c>
    </row>
    <row r="3" spans="2:7" x14ac:dyDescent="0.2">
      <c r="B3" s="39" t="s">
        <v>24</v>
      </c>
      <c r="C3" s="40">
        <v>85292.25</v>
      </c>
      <c r="D3" s="40">
        <f>C3*C11+C3</f>
        <v>86145.172500000001</v>
      </c>
      <c r="E3" s="40">
        <f>D3*C11+D3</f>
        <v>87006.624225000007</v>
      </c>
      <c r="F3" s="40">
        <f>E3*C11+E3</f>
        <v>87876.69046725001</v>
      </c>
      <c r="G3" s="40">
        <f>SUM(C3:F3)</f>
        <v>346320.73719224997</v>
      </c>
    </row>
    <row r="4" spans="2:7" x14ac:dyDescent="0.2">
      <c r="B4" s="39" t="s">
        <v>25</v>
      </c>
      <c r="C4" s="40">
        <v>75891.25</v>
      </c>
      <c r="D4" s="40">
        <f>C4*C12+C4</f>
        <v>76650.162500000006</v>
      </c>
      <c r="E4" s="40">
        <f>D4*C12+D4</f>
        <v>77416.66412500001</v>
      </c>
      <c r="F4" s="40">
        <f>E4*C12+E4</f>
        <v>78190.830766250016</v>
      </c>
      <c r="G4" s="40">
        <f>SUM(C4:F4)</f>
        <v>308148.90739125002</v>
      </c>
    </row>
    <row r="5" spans="2:7" x14ac:dyDescent="0.2">
      <c r="B5" s="39" t="s">
        <v>26</v>
      </c>
      <c r="C5" s="40">
        <v>90568.34</v>
      </c>
      <c r="D5" s="40">
        <f>C5*C13+C5</f>
        <v>91474.023399999991</v>
      </c>
      <c r="E5" s="40">
        <f>D5*C13+D5</f>
        <v>92388.763633999988</v>
      </c>
      <c r="F5" s="40">
        <f>E5*C13+E5</f>
        <v>93312.651270339993</v>
      </c>
      <c r="G5" s="40">
        <f>SUM(C5:F5)</f>
        <v>367743.77830433997</v>
      </c>
    </row>
    <row r="6" spans="2:7" x14ac:dyDescent="0.2">
      <c r="B6" s="39" t="s">
        <v>27</v>
      </c>
      <c r="C6" s="40">
        <v>65897.25</v>
      </c>
      <c r="D6" s="40">
        <f>C6*C14+C6</f>
        <v>66556.222500000003</v>
      </c>
      <c r="E6" s="40">
        <f>D6*C14+D6</f>
        <v>67221.784725000005</v>
      </c>
      <c r="F6" s="40">
        <f>E6*C14+E6</f>
        <v>67894.00257225</v>
      </c>
      <c r="G6" s="40">
        <f>SUM(C6:F6)</f>
        <v>267569.25979725004</v>
      </c>
    </row>
    <row r="7" spans="2:7" ht="15.75" x14ac:dyDescent="0.25">
      <c r="B7" s="14" t="s">
        <v>28</v>
      </c>
      <c r="C7" s="41">
        <f>SUM(C3:C6)</f>
        <v>317649.08999999997</v>
      </c>
      <c r="D7" s="41">
        <f>SUM(D3:D6)</f>
        <v>320825.58090000006</v>
      </c>
      <c r="E7" s="41">
        <f>SUM(E3:E6)</f>
        <v>324033.83670900005</v>
      </c>
      <c r="F7" s="41">
        <f>SUM(F3:F6)</f>
        <v>327274.17507609003</v>
      </c>
      <c r="G7" s="41">
        <f>SUM(G3:G6)</f>
        <v>1289782.68268509</v>
      </c>
    </row>
    <row r="10" spans="2:7" x14ac:dyDescent="0.2">
      <c r="B10" s="45" t="s">
        <v>29</v>
      </c>
      <c r="C10" s="45"/>
    </row>
    <row r="11" spans="2:7" x14ac:dyDescent="0.2">
      <c r="B11" s="42" t="s">
        <v>24</v>
      </c>
      <c r="C11" s="43">
        <v>0.01</v>
      </c>
    </row>
    <row r="12" spans="2:7" x14ac:dyDescent="0.2">
      <c r="B12" s="42" t="s">
        <v>25</v>
      </c>
      <c r="C12" s="43">
        <v>0.01</v>
      </c>
    </row>
    <row r="13" spans="2:7" x14ac:dyDescent="0.2">
      <c r="B13" s="42" t="s">
        <v>26</v>
      </c>
      <c r="C13" s="43">
        <v>0.01</v>
      </c>
    </row>
    <row r="14" spans="2:7" x14ac:dyDescent="0.2">
      <c r="B14" s="42" t="s">
        <v>27</v>
      </c>
      <c r="C14" s="43">
        <v>0.01</v>
      </c>
    </row>
  </sheetData>
  <scenarios current="5" show="5">
    <scenario name="Default scenario" locked="1" count="4" user="AJIBUWA OLUWADAMILOLA" comment="Created by AJIBUWA OLUWADAMILOLA on 27/01/2024">
      <inputCells r="C11" val="0,033" numFmtId="10"/>
      <inputCells r="C12" val="0,023" numFmtId="10"/>
      <inputCells r="C13" val="0,043" numFmtId="10"/>
      <inputCells r="C14" val="0,011" numFmtId="10"/>
    </scenario>
    <scenario name="Best scenario" locked="1" count="4" user="AJIBUWA OLUWADAMILOLA" comment="Created by AJIBUWA OLUWADAMILOLA on 27/01/2024_x000a_Modified by AJIBUWA OLUWADAMILOLA on 27/01/2024">
      <inputCells r="C11" val="0,06" numFmtId="10"/>
      <inputCells r="C12" val="0,05" numFmtId="10"/>
      <inputCells r="C13" val="0,055" numFmtId="10"/>
      <inputCells r="C14" val="0,04" numFmtId="10"/>
    </scenario>
    <scenario name="Worst scenario" locked="1" count="4" user="AJIBUWA OLUWADAMILOLA" comment="Created by AJIBUWA OLUWADAMILOLA on 27/01/2024_x000a_Modified by AJIBUWA OLUWADAMILOLA on 27/01/2024">
      <inputCells r="C11" val="0,01" numFmtId="10"/>
      <inputCells r="C12" val="0,01" numFmtId="10"/>
      <inputCells r="C13" val="0,01" numFmtId="10"/>
      <inputCells r="C14" val="0,01" numFmtId="10"/>
    </scenario>
    <scenario name="Default scenario1" locked="1" count="4" user="AJIBUWA OLUWADAMILOLA" comment="Created by AJIBUWA OLUWADAMILOLA on 08/09/2024">
      <inputCells r="C11" val="0.033" numFmtId="10"/>
      <inputCells r="C12" val="0.023" numFmtId="10"/>
      <inputCells r="C13" val="0.043" numFmtId="10"/>
      <inputCells r="C14" val="0.011" numFmtId="10"/>
    </scenario>
    <scenario name="Best scenario 1" locked="1" count="4" user="AJIBUWA OLUWADAMILOLA" comment="Created by AJIBUWA OLUWADAMILOLA on 08/09/2024">
      <inputCells r="C11" val="0.06" numFmtId="10"/>
      <inputCells r="C12" val="0.05" numFmtId="10"/>
      <inputCells r="C13" val="0.055" numFmtId="10"/>
      <inputCells r="C14" val="0.04" numFmtId="10"/>
    </scenario>
    <scenario name="Worst scenario1" locked="1" count="4" user="AJIBUWA OLUWADAMILOLA" comment="Created by AJIBUWA OLUWADAMILOLA on 08/09/2024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 Seek</vt:lpstr>
      <vt:lpstr>Solver</vt:lpstr>
      <vt:lpstr>Data Table</vt:lpstr>
      <vt:lpstr>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Abolaji Sunday</dc:creator>
  <cp:lastModifiedBy>AJIBUWA OLUWADAMILOLA</cp:lastModifiedBy>
  <dcterms:created xsi:type="dcterms:W3CDTF">2022-12-11T11:42:57Z</dcterms:created>
  <dcterms:modified xsi:type="dcterms:W3CDTF">2024-09-08T04:46:56Z</dcterms:modified>
</cp:coreProperties>
</file>