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 Sheet" sheetId="1" r:id="rId5"/>
    <sheet state="visible" name="Mass Fractions" sheetId="2" r:id="rId6"/>
    <sheet state="visible" name="Static Satbillity" sheetId="3" r:id="rId7"/>
    <sheet state="visible" name="CAD Mass Config" sheetId="4" r:id="rId8"/>
    <sheet state="visible" name="CAD Static Stabillity" sheetId="5" r:id="rId9"/>
    <sheet state="visible" name="CAD output for Dynamic Stabilli" sheetId="6" r:id="rId10"/>
    <sheet state="visible" name="✅ Final Dynamic Stabillity Anal" sheetId="7" r:id="rId11"/>
    <sheet state="visible" name="🎮 Control Sizing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tc={52a1fabe-1c8e-420c-a33d-506b6a4c7881}</author>
    <author>tc={677d2e20-d3e6-4ce5-9354-1c37c8b7cb29}</author>
    <author>tc={cea5f563-e6a2-4868-b267-9952ed4cf241}</author>
  </authors>
  <commentList>
    <comment authorId="0" xr:uid="{52a1fabe-1c8e-420c-a33d-506b6a4c7881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Fixed
</t>
      </text>
    </comment>
    <comment authorId="1" xr:uid="{677d2e20-d3e6-4ce5-9354-1c37c8b7cb29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believe it goes like this right
Reply:
	Looks right
</t>
      </text>
    </comment>
    <comment authorId="2" xr:uid="{cea5f563-e6a2-4868-b267-9952ed4cf241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this Measurements are absolute values right, if we want symmetry around the X-Z plane we need to have an equal amount of positive and negative values, right?
Reply:
	Yes
Reply:
	But, we don't have perfect symmetry because there's a component or two off axis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tc={f3fe2722-b7c7-49f1-a692-cbf4ca266966}</author>
  </authors>
  <commentList>
    <comment authorId="0" xr:uid="{f3fe2722-b7c7-49f1-a692-cbf4ca266966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@jms014@ucsd.edu  Its ready
</t>
      </text>
    </comment>
  </commentList>
</comments>
</file>

<file path=xl/sharedStrings.xml><?xml version="1.0" encoding="utf-8"?>
<sst xmlns="http://schemas.openxmlformats.org/spreadsheetml/2006/main" count="515" uniqueCount="335">
  <si>
    <t>Item</t>
  </si>
  <si>
    <t>Description</t>
  </si>
  <si>
    <t>Weight (lbs)</t>
  </si>
  <si>
    <t>position from nose (x) (in)</t>
  </si>
  <si>
    <t>position from nose (y) (in)</t>
  </si>
  <si>
    <t>position from nose (z) (in)</t>
  </si>
  <si>
    <t>Reference Fuselage Location [x_i,x_end] (in)</t>
  </si>
  <si>
    <t>Type</t>
  </si>
  <si>
    <t>Additional Notes</t>
  </si>
  <si>
    <t>W*X</t>
  </si>
  <si>
    <t>M1</t>
  </si>
  <si>
    <t>Motor for FWD LH Rotor</t>
  </si>
  <si>
    <t>Avionics Bay [0,31]</t>
  </si>
  <si>
    <t>Propulsion System</t>
  </si>
  <si>
    <t>M2</t>
  </si>
  <si>
    <t>Motor for FWD RH Rotor</t>
  </si>
  <si>
    <t>M3</t>
  </si>
  <si>
    <t>Motor for AFT LH Rotor</t>
  </si>
  <si>
    <t>Tail [51.62,95.61]</t>
  </si>
  <si>
    <t>M4</t>
  </si>
  <si>
    <t>Motor for AFT RH Rotor</t>
  </si>
  <si>
    <t>R1</t>
  </si>
  <si>
    <t>FWD LH Rotor</t>
  </si>
  <si>
    <t>R2</t>
  </si>
  <si>
    <t>FWD RH Rotor</t>
  </si>
  <si>
    <t>R3</t>
  </si>
  <si>
    <t>AFT LH Rotor</t>
  </si>
  <si>
    <t>R4</t>
  </si>
  <si>
    <t>AFT RH Rotor</t>
  </si>
  <si>
    <t>ESC1</t>
  </si>
  <si>
    <t>Electronic Speed Controller 1: Sends Power to M1</t>
  </si>
  <si>
    <t>ESC2</t>
  </si>
  <si>
    <t>Electronic Speed Controller 2: Sends Power to M2</t>
  </si>
  <si>
    <t>ESC3</t>
  </si>
  <si>
    <t>Electronic Speed Controller 3: Sends Power to M3</t>
  </si>
  <si>
    <t>ESC4</t>
  </si>
  <si>
    <t>Electronic Speed Controller 4: Sends Power to M4</t>
  </si>
  <si>
    <t>B1</t>
  </si>
  <si>
    <t>Battery 1: S10 (37.0 / 42.0 Volts)</t>
  </si>
  <si>
    <t>Energy Storge</t>
  </si>
  <si>
    <t>Open to moving to AFT Avi bay as req Subject to change</t>
  </si>
  <si>
    <t>B2</t>
  </si>
  <si>
    <t>Battery 2: S10 (37.0 / 42.0 Volts)</t>
  </si>
  <si>
    <t>Subject to change</t>
  </si>
  <si>
    <t>HP1</t>
  </si>
  <si>
    <t xml:space="preserve">Hard point 1: FWD ordinance </t>
  </si>
  <si>
    <t>Payload Bay [31,51.62]</t>
  </si>
  <si>
    <t>Payload</t>
  </si>
  <si>
    <t>HP2</t>
  </si>
  <si>
    <t xml:space="preserve">Hard point 2: AFT ordinance </t>
  </si>
  <si>
    <t>FLIR T</t>
  </si>
  <si>
    <t>Forward looking Infrared turret</t>
  </si>
  <si>
    <t>Mission Control System</t>
  </si>
  <si>
    <t>FC</t>
  </si>
  <si>
    <t>Flight controller</t>
  </si>
  <si>
    <t>Flight Control System</t>
  </si>
  <si>
    <t>MC</t>
  </si>
  <si>
    <t>Mission Controller</t>
  </si>
  <si>
    <t>HPA1</t>
  </si>
  <si>
    <t>Hard Point Actuator Solenoid 1</t>
  </si>
  <si>
    <t>HPA2</t>
  </si>
  <si>
    <t>Hard Point Actuator Solenoid 2</t>
  </si>
  <si>
    <t>AIRDATA</t>
  </si>
  <si>
    <t xml:space="preserve">Air speed indicator </t>
  </si>
  <si>
    <t>CS3</t>
  </si>
  <si>
    <t xml:space="preserve">LH V-tail Control Servo </t>
  </si>
  <si>
    <t>CS4</t>
  </si>
  <si>
    <t xml:space="preserve">RH V-tail Control Servo </t>
  </si>
  <si>
    <t>CS1</t>
  </si>
  <si>
    <t>LH Aileron Control Servo</t>
  </si>
  <si>
    <t>CS2</t>
  </si>
  <si>
    <t>RH Aileron Control Servo</t>
  </si>
  <si>
    <t>EN3</t>
  </si>
  <si>
    <t>LH AFT Motor Conversion Encoder</t>
  </si>
  <si>
    <t>Very subject to change</t>
  </si>
  <si>
    <t>EN4</t>
  </si>
  <si>
    <t>RH AFT Motor Conversion Encoder</t>
  </si>
  <si>
    <t>CA3</t>
  </si>
  <si>
    <t>LH AFT Motor Conversion Servo</t>
  </si>
  <si>
    <t>CA4</t>
  </si>
  <si>
    <t>LR AFT Motor Conversion Servo</t>
  </si>
  <si>
    <t>GPS</t>
  </si>
  <si>
    <t>AF-CG</t>
  </si>
  <si>
    <t>Airframe Structure Allocation by Weight | Center of gravity for AF</t>
  </si>
  <si>
    <t>Airframe Structure</t>
  </si>
  <si>
    <t>W &amp; B w/ AF</t>
  </si>
  <si>
    <t>Reference relative to nose (x0)in</t>
  </si>
  <si>
    <t>(in)</t>
  </si>
  <si>
    <t>Notes:</t>
  </si>
  <si>
    <t xml:space="preserve">Center of Gravity from nose </t>
  </si>
  <si>
    <r>
      <rPr>
        <rFont val="Arial"/>
        <color theme="1"/>
      </rPr>
      <t xml:space="preserve">Computed on payload, avionics, </t>
    </r>
    <r>
      <rPr>
        <rFont val="Arial"/>
        <b/>
        <i/>
        <color theme="1"/>
      </rPr>
      <t>&amp; AF</t>
    </r>
  </si>
  <si>
    <t xml:space="preserve">Quarter Chord from nose </t>
  </si>
  <si>
    <t>Imported from MATLAB</t>
  </si>
  <si>
    <t>MAC</t>
  </si>
  <si>
    <t>MAC Leading edge</t>
  </si>
  <si>
    <t>Neutral Point</t>
  </si>
  <si>
    <t>Reference's as % of MAC</t>
  </si>
  <si>
    <t>(%)</t>
  </si>
  <si>
    <t xml:space="preserve">CG </t>
  </si>
  <si>
    <t xml:space="preserve">Neutral Point (NP) </t>
  </si>
  <si>
    <t xml:space="preserve">Static Margin (SM) </t>
  </si>
  <si>
    <t>%SM &gt; 0 → stable (CG ahead of NP)
%SM = 0 → neutral
%SM &lt; 0 → unstable</t>
  </si>
  <si>
    <t>True AF mass w/o Carbon fiber (lbs)</t>
  </si>
  <si>
    <t xml:space="preserve">Components W/ Weight reduction </t>
  </si>
  <si>
    <t>True AF mass w/ Carbon fiber (lbs)</t>
  </si>
  <si>
    <t>Component</t>
  </si>
  <si>
    <t>Solid mass (lbs)</t>
  </si>
  <si>
    <t>Required Printed mass (lbs)</t>
  </si>
  <si>
    <t>Mass of Carbon Fiber (lbs)</t>
  </si>
  <si>
    <t>Wing ends (x2)</t>
  </si>
  <si>
    <t>Target AF mass (lbs)</t>
  </si>
  <si>
    <t>Avi Bay</t>
  </si>
  <si>
    <t>Target AF mass w/o Carbon fiber (lbs)</t>
  </si>
  <si>
    <t>Mid Wing</t>
  </si>
  <si>
    <t>Required weight percentage multiplier</t>
  </si>
  <si>
    <t>Payload Bay</t>
  </si>
  <si>
    <t>Tail Cone</t>
  </si>
  <si>
    <t>Tail Surfaces</t>
  </si>
  <si>
    <t>Carbon fiber componets (constant  mass)</t>
  </si>
  <si>
    <r>
      <rPr>
        <rFont val="Arial"/>
        <b/>
        <color theme="1"/>
        <u/>
      </rPr>
      <t>Required Avi point masses</t>
    </r>
    <r>
      <rPr>
        <rFont val="Arial"/>
        <b val="0"/>
        <color theme="1"/>
        <u/>
      </rPr>
      <t xml:space="preserve"> (lbs)</t>
    </r>
  </si>
  <si>
    <t>Engine Boom (x2)</t>
  </si>
  <si>
    <t>M1, R1</t>
  </si>
  <si>
    <t>Tail Boom</t>
  </si>
  <si>
    <t>M2, R2</t>
  </si>
  <si>
    <t xml:space="preserve">Total </t>
  </si>
  <si>
    <t>M3, R3, CA3, EN3</t>
  </si>
  <si>
    <t>M4, R4, CA4, EN4</t>
  </si>
  <si>
    <t>MC, FC</t>
  </si>
  <si>
    <t>ECS1, ECS2, ECS3, ECS4</t>
  </si>
  <si>
    <t>HPA1, HPA2</t>
  </si>
  <si>
    <t>CS3, CS4</t>
  </si>
  <si>
    <t>FLIR</t>
  </si>
  <si>
    <r>
      <rPr>
        <rFont val="Arial"/>
        <b/>
        <color theme="1"/>
        <u/>
      </rPr>
      <t xml:space="preserve">W &amp; B </t>
    </r>
    <r>
      <rPr>
        <rFont val="Arial"/>
        <b/>
        <i/>
        <color theme="1"/>
        <u/>
      </rPr>
      <t>w/</t>
    </r>
    <r>
      <rPr>
        <rFont val="Arial"/>
        <b/>
        <color theme="1"/>
        <u/>
      </rPr>
      <t xml:space="preserve"> Payload</t>
    </r>
  </si>
  <si>
    <r>
      <rPr>
        <rFont val="Arial"/>
        <b/>
        <color theme="1"/>
        <u/>
      </rPr>
      <t xml:space="preserve">W &amp; B </t>
    </r>
    <r>
      <rPr>
        <rFont val="Arial"/>
        <b/>
        <i/>
        <color theme="1"/>
        <u/>
      </rPr>
      <t>w/o</t>
    </r>
    <r>
      <rPr>
        <rFont val="Arial"/>
        <b/>
        <color theme="1"/>
        <u/>
      </rPr>
      <t xml:space="preserve"> Payload</t>
    </r>
  </si>
  <si>
    <t>Imported from SolidWorks</t>
  </si>
  <si>
    <t>Imported from Solidworks</t>
  </si>
  <si>
    <t xml:space="preserve">Nose to tail </t>
  </si>
  <si>
    <t xml:space="preserve"> </t>
  </si>
  <si>
    <t>Static Margin shift after Payload deployment (%):</t>
  </si>
  <si>
    <t>(To the aft)</t>
  </si>
  <si>
    <t>Mass properties of CoDR_Assem_CG</t>
  </si>
  <si>
    <t>Configuration: Default</t>
  </si>
  <si>
    <t>Coordinate system: Drone Coordinate System</t>
  </si>
  <si>
    <t>* Includes the mass properties of one or more hidden components/bodies.</t>
  </si>
  <si>
    <t>Mass = 55.03 pounds</t>
  </si>
  <si>
    <t>Mass = 48.42 pounds</t>
  </si>
  <si>
    <t>Volume = 1690.52 cubic inches</t>
  </si>
  <si>
    <t>Volume = 1475.47 cubic inches</t>
  </si>
  <si>
    <t>Surface area = 7882.78 square inches</t>
  </si>
  <si>
    <t>Surface area = 7650.82 square inches</t>
  </si>
  <si>
    <t>Center of mass: ( inches )</t>
  </si>
  <si>
    <t>X = 39.10</t>
  </si>
  <si>
    <t>X = 39.24</t>
  </si>
  <si>
    <t>Y = 1.76</t>
  </si>
  <si>
    <t>Y = 2.07</t>
  </si>
  <si>
    <t>Z = 0.00</t>
  </si>
  <si>
    <t>Principal axes of inertia and principal moments of inertia: ( pounds * square inches )</t>
  </si>
  <si>
    <t>Taken at the center of mass.</t>
  </si>
  <si>
    <t>Ix = ( 1.00,  0.09,  0.00)</t>
  </si>
  <si>
    <t>Px = 10910.46</t>
  </si>
  <si>
    <t>Px = 10852.00</t>
  </si>
  <si>
    <t>Iy = ( 0.00,  0.00, -1.00)</t>
  </si>
  <si>
    <t>Py = 17223.95</t>
  </si>
  <si>
    <t>Py = 17083.55</t>
  </si>
  <si>
    <t>Iz = (-0.09,  1.00,  0.00)</t>
  </si>
  <si>
    <t>Pz = 27587.44</t>
  </si>
  <si>
    <t>Pz = 27482.59</t>
  </si>
  <si>
    <t>Moments of inertia: ( pounds * square inches )</t>
  </si>
  <si>
    <t>Taken at the center of mass and aligned with the output coordinate system. (Using positive tensor notation.)</t>
  </si>
  <si>
    <t>Lxx = 11045.51</t>
  </si>
  <si>
    <t>Lxy = 1494.69</t>
  </si>
  <si>
    <t>Lxz = 0.42</t>
  </si>
  <si>
    <t>Lxx = 10984.06</t>
  </si>
  <si>
    <t>Lxy = 1476.08</t>
  </si>
  <si>
    <t>Lxz = 0.36</t>
  </si>
  <si>
    <t>Lyx = 1494.69</t>
  </si>
  <si>
    <t>Lyy = 27452.38</t>
  </si>
  <si>
    <t>Lyz = 0.35</t>
  </si>
  <si>
    <t>Lyx = 1476.08</t>
  </si>
  <si>
    <t>Lyy = 27350.53</t>
  </si>
  <si>
    <t>Lyz = 0.22</t>
  </si>
  <si>
    <t>Lzx = 0.42</t>
  </si>
  <si>
    <t>Lzy = 0.35</t>
  </si>
  <si>
    <t>Lzz = 17223.95</t>
  </si>
  <si>
    <t>Lzx = 0.36</t>
  </si>
  <si>
    <t>Lzy = 0.22</t>
  </si>
  <si>
    <t>Lzz = 17083.55</t>
  </si>
  <si>
    <t>Taken at the output coordinate system. (Using positive tensor notation.)</t>
  </si>
  <si>
    <t>Ixx = 11216.09</t>
  </si>
  <si>
    <t>Ixy = 5282.52</t>
  </si>
  <si>
    <t>Ixz = 2.54</t>
  </si>
  <si>
    <t>Ixx = 11191.42</t>
  </si>
  <si>
    <t>Ixy = 5408.33</t>
  </si>
  <si>
    <t>Ixz = 4.30</t>
  </si>
  <si>
    <t>Iyx = 5282.52</t>
  </si>
  <si>
    <t>Iyy = 111563.35</t>
  </si>
  <si>
    <t>Iyz = 0.44</t>
  </si>
  <si>
    <t>Iyx = 5408.33</t>
  </si>
  <si>
    <t>Iyy = 101919.97</t>
  </si>
  <si>
    <t>Iyz = 0.43</t>
  </si>
  <si>
    <t>Izx = 2.54</t>
  </si>
  <si>
    <t>Izy = 0.44</t>
  </si>
  <si>
    <t>Izz = 101505.51</t>
  </si>
  <si>
    <t>Izx = 4.30</t>
  </si>
  <si>
    <t>Izy = 0.43</t>
  </si>
  <si>
    <t>Izz = 91860.35</t>
  </si>
  <si>
    <t>One or more components have overridden mass properties:</t>
  </si>
  <si>
    <t>Payload_Bay&lt;1&gt;&lt;Default&gt;</t>
  </si>
  <si>
    <t>Mid_Wing_LW&lt;1&gt;&lt;Default&gt;</t>
  </si>
  <si>
    <t>Wing_ends&lt;1&gt;&lt;Default&gt;</t>
  </si>
  <si>
    <t>Wing_ends&lt;2&gt;&lt;Default&gt;</t>
  </si>
  <si>
    <t>FWD_AVI_BAY&lt;1&gt;&lt;Default&gt;</t>
  </si>
  <si>
    <t>Vtail_V8_Cone&lt;2&gt;&lt;Default&gt;@Vtail_V8&lt;1&gt;&lt;Default&gt;</t>
  </si>
  <si>
    <t>Vtail_V9_Surface&lt;1&gt;&lt;Default&gt;@Vtail_V8&lt;1&gt;&lt;Default&gt;</t>
  </si>
  <si>
    <t>AIRDATA&lt;1&gt;&lt;Default&gt;</t>
  </si>
  <si>
    <t>B1&lt;1&gt;&lt;Default&gt;</t>
  </si>
  <si>
    <t>B2&lt;1&gt;&lt;Default&gt;</t>
  </si>
  <si>
    <t>CS1&lt;1&gt;&lt;Default&gt;</t>
  </si>
  <si>
    <t>CS2&lt;1&gt;&lt;Default&gt;</t>
  </si>
  <si>
    <t>CS3, CS4&lt;1&gt;&lt;Default&gt;</t>
  </si>
  <si>
    <t>ECS1, ECS2, ECS3, ECS4&lt;1&gt;&lt;Default&gt;</t>
  </si>
  <si>
    <t>FLIR&lt;1&gt;&lt;Default&gt;</t>
  </si>
  <si>
    <t>GPS&lt;1&gt;&lt;Default&gt;</t>
  </si>
  <si>
    <t>HPA1, HPA2&lt;1&gt;&lt;Default&gt;</t>
  </si>
  <si>
    <t>M1, R1&lt;1&gt;&lt;Default&gt;</t>
  </si>
  <si>
    <t>M2, R2&lt;1&gt;&lt;Default&gt;</t>
  </si>
  <si>
    <t>M3, R3, CA3, EN3&lt;1&gt;&lt;Default&gt;</t>
  </si>
  <si>
    <t>M4, R4, CA4, EN4&lt;1&gt;&lt;Default&gt;</t>
  </si>
  <si>
    <t>MC, FC&lt;1&gt;&lt;Default&gt;</t>
  </si>
  <si>
    <t>Fire Munition&lt;1&gt;&lt;Default&gt;</t>
  </si>
  <si>
    <t>Fire Munition&lt;2&gt;&lt;Default&gt;</t>
  </si>
  <si>
    <t>Jager Dynamics</t>
  </si>
  <si>
    <t>Jager Geometry</t>
  </si>
  <si>
    <t>Length (from Nose)</t>
  </si>
  <si>
    <t>(ft)</t>
  </si>
  <si>
    <t xml:space="preserve">Wing LE </t>
  </si>
  <si>
    <t>Coordinate system: Body Axes</t>
  </si>
  <si>
    <t>WingQC</t>
  </si>
  <si>
    <t>Tail LE</t>
  </si>
  <si>
    <t>TailQC</t>
  </si>
  <si>
    <t xml:space="preserve">Center of Gravity </t>
  </si>
  <si>
    <t>Mass = 55.0313 pounds</t>
  </si>
  <si>
    <t>Wing chord to CG Delta z</t>
  </si>
  <si>
    <t>NP</t>
  </si>
  <si>
    <t>Volume = 0.9783 cubic feet</t>
  </si>
  <si>
    <t>Surface area = 54.7415 square feet</t>
  </si>
  <si>
    <t>Center of mass: ( feet )</t>
  </si>
  <si>
    <t>X = -3.2579</t>
  </si>
  <si>
    <t>Y = -0.0001</t>
  </si>
  <si>
    <t>Z = -0.1467</t>
  </si>
  <si>
    <t>Principal axes of inertia and principal moments of inertia: ( pounds * square feet )</t>
  </si>
  <si>
    <t>Ix = (-0.9959, -0.0001, -0.0900)</t>
  </si>
  <si>
    <t>Px = 75.7671</t>
  </si>
  <si>
    <t>Iy = (-0.0001,  1.0000,  0.0000)</t>
  </si>
  <si>
    <t>Py = 119.6108</t>
  </si>
  <si>
    <t>Iz = ( 0.0900,  0.0000, -0.9959)</t>
  </si>
  <si>
    <t>Pz = 191.5794</t>
  </si>
  <si>
    <t>Moments of inertia: ( pounds * square feet )</t>
  </si>
  <si>
    <t>Check units!</t>
  </si>
  <si>
    <t>Lxx = 76.7050</t>
  </si>
  <si>
    <t>Lxy = 0.0029</t>
  </si>
  <si>
    <t>Lxz = 10.3798</t>
  </si>
  <si>
    <t>Lyx = 0.0029</t>
  </si>
  <si>
    <t>Lyy = 119.6108</t>
  </si>
  <si>
    <t>Lyz = 0.0024</t>
  </si>
  <si>
    <t>Lzx = 10.3798</t>
  </si>
  <si>
    <t>Lzy = 0.0024</t>
  </si>
  <si>
    <t>Lzz = 190.6415</t>
  </si>
  <si>
    <t>Ixx = 77.8895</t>
  </si>
  <si>
    <t>Ixy = 0.0176</t>
  </si>
  <si>
    <t>Ixz = 36.6842</t>
  </si>
  <si>
    <t>Iyx = 0.0176</t>
  </si>
  <si>
    <t>Iyy = 704.8994</t>
  </si>
  <si>
    <t>Iyz = 0.0031</t>
  </si>
  <si>
    <t>Izx = 36.6842</t>
  </si>
  <si>
    <t>Izy = 0.0031</t>
  </si>
  <si>
    <t>Izz = 774.7455</t>
  </si>
  <si>
    <t>LONGITUDINAL EIGENVALUES</t>
  </si>
  <si>
    <t>Target:</t>
  </si>
  <si>
    <t>-1.5573 + 4.5714i</t>
  </si>
  <si>
    <t>-1.5573 - 4.5714i</t>
  </si>
  <si>
    <t>-0.0055 + 0.5198i</t>
  </si>
  <si>
    <t>-0.0055 - 0.5198i</t>
  </si>
  <si>
    <t>LATERAL EIGENVALUES</t>
  </si>
  <si>
    <t>-0.1809 + 2.6533i</t>
  </si>
  <si>
    <t>-0.1809 - 2.6533i</t>
  </si>
  <si>
    <t>-2.3794 + 0.0000i</t>
  </si>
  <si>
    <t>0.1747 + 0.0000i</t>
  </si>
  <si>
    <t>LONGITUDINAL HANDLING QUALITY</t>
  </si>
  <si>
    <t>Short Period:</t>
  </si>
  <si>
    <t>lambda = -1.5573 +4.5714i</t>
  </si>
  <si>
    <t>wn = 4.8294 rad/s</t>
  </si>
  <si>
    <t>zeta = 0.3225</t>
  </si>
  <si>
    <t>period = 1.3745 s</t>
  </si>
  <si>
    <t>tau = 0.6421 s</t>
  </si>
  <si>
    <t>ts(2%) = 2.5685 s</t>
  </si>
  <si>
    <t>HQ assess = Level 1 / acceptable for Phase B damping range</t>
  </si>
  <si>
    <t>Phugoid:</t>
  </si>
  <si>
    <t>lambda = -0.0055 -0.5198i</t>
  </si>
  <si>
    <t>wn = 0.5198 rad/s</t>
  </si>
  <si>
    <t>zeta = 0.0106</t>
  </si>
  <si>
    <t>period = 12.0878 s</t>
  </si>
  <si>
    <t>tau = 182.0421 s</t>
  </si>
  <si>
    <t>ts(2%) = 728.1684 s</t>
  </si>
  <si>
    <t>HQ assess = Stable, but below nominal Level 1 phugoid damping</t>
  </si>
  <si>
    <t>LATERAL HANDLING QUALITY</t>
  </si>
  <si>
    <t>Dutch Roll:</t>
  </si>
  <si>
    <t>lambda = -0.1809 +2.6533i</t>
  </si>
  <si>
    <t>wn = 2.6595 rad/s</t>
  </si>
  <si>
    <t>zeta = 0.0680</t>
  </si>
  <si>
    <t>zeta*wn = 0.1809</t>
  </si>
  <si>
    <t>period = 2.3681 s</t>
  </si>
  <si>
    <t>tau = 5.5292 s</t>
  </si>
  <si>
    <t>ts(2%) = 22.1168 s</t>
  </si>
  <si>
    <t>HQ assess = Stable, but below nominal Level 1 Dutch-roll criterion</t>
  </si>
  <si>
    <t>Roll Subsidence:</t>
  </si>
  <si>
    <t>lambda = -2.379373</t>
  </si>
  <si>
    <t>tau = 0.4203 s</t>
  </si>
  <si>
    <t>t_half = 0.2913 s</t>
  </si>
  <si>
    <t>HQ assess = Level 1 first-cut check</t>
  </si>
  <si>
    <t>Spiral Mode:</t>
  </si>
  <si>
    <t>lambda = +0.174750</t>
  </si>
  <si>
    <t>tau = 5.7225 s</t>
  </si>
  <si>
    <t>t_double = 3.9665 s</t>
  </si>
  <si>
    <t>HQ assess = Unstable spiral, faster than nominal Level 1 criterion</t>
  </si>
  <si>
    <t>Flight mode</t>
  </si>
  <si>
    <t>Target angular speed  (deg/s)</t>
  </si>
  <si>
    <t>Ailreon Deflection (deg)</t>
  </si>
  <si>
    <t>Ruddervator Deflection (Deg)</t>
  </si>
  <si>
    <t>Tip offset of surface span base</t>
  </si>
  <si>
    <t>Root offset of surface span base</t>
  </si>
  <si>
    <t>Chord from TE</t>
  </si>
  <si>
    <t>ROLL MODE / AILERON</t>
  </si>
  <si>
    <t>PITCH MODE / V-TAIL MIX</t>
  </si>
  <si>
    <t>YAW MODE / V-TAIL MIX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</si>
</sst>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Menlo"/>
    </font>
    <font>
      <sz val="9.0"/>
      <color rgb="FF000000"/>
      <name val="Arial"/>
    </font>
    <font>
      <b/>
      <i/>
      <color theme="1"/>
      <name val="Arial"/>
      <scheme val="minor"/>
    </font>
    <font>
      <b/>
      <u/>
      <sz val="12.0"/>
      <color theme="1"/>
      <name val="Arial"/>
      <scheme val="minor"/>
    </font>
    <font>
      <sz val="10.0"/>
      <color theme="1"/>
      <name val="Arial"/>
      <scheme val="minor"/>
    </font>
    <font>
      <b/>
      <strike/>
      <sz val="10.0"/>
      <color theme="1"/>
      <name val="Arial"/>
      <scheme val="minor"/>
    </font>
    <font>
      <strike/>
      <color theme="1"/>
      <name val="Arial"/>
      <scheme val="minor"/>
    </font>
    <font>
      <sz val="12.0"/>
      <color rgb="FF000000"/>
      <name val="Times New Roman"/>
    </font>
    <font>
      <i/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color rgb="FF000000"/>
      <name val="'Courier New'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rgb="FF000000"/>
      <name val="Arial"/>
      <scheme val="minor"/>
    </font>
    <font>
      <b/>
      <u/>
      <color theme="1"/>
      <name val="Arial"/>
      <scheme val="minor"/>
    </font>
    <font>
      <b/>
      <color theme="1"/>
      <name val="Menlo"/>
    </font>
    <font>
      <b/>
      <u/>
      <color theme="1"/>
      <name val="Arial"/>
    </font>
    <font>
      <b/>
      <u/>
      <color theme="1"/>
      <name val="Menlo"/>
    </font>
    <font>
      <b/>
      <u/>
      <color theme="1"/>
      <name val="Menl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3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right style="thin">
        <color rgb="FFFF0000"/>
      </right>
    </border>
    <border>
      <left style="thin">
        <color rgb="FFFF0000"/>
      </left>
      <bottom style="thin">
        <color rgb="FFFF0000"/>
      </bottom>
    </border>
    <border>
      <right style="thin">
        <color rgb="FFFF0000"/>
      </right>
      <bottom style="thin">
        <color rgb="FFFF0000"/>
      </bottom>
    </border>
    <border>
      <top style="thin">
        <color rgb="FFFF0000"/>
      </top>
    </border>
    <border>
      <bottom style="thin">
        <color rgb="FFFF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2" numFmtId="2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3" fontId="13" numFmtId="0" xfId="0" applyAlignment="1" applyFill="1" applyFont="1">
      <alignment readingOrder="0"/>
    </xf>
    <xf borderId="0" fillId="3" fontId="13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2" xfId="0" applyAlignment="1" applyFont="1" applyNumberFormat="1">
      <alignment horizontal="center"/>
    </xf>
    <xf borderId="0" fillId="3" fontId="1" numFmtId="0" xfId="0" applyAlignment="1" applyFont="1">
      <alignment horizontal="left" readingOrder="0"/>
    </xf>
    <xf borderId="0" fillId="0" fontId="1" numFmtId="0" xfId="0" applyFont="1"/>
    <xf borderId="0" fillId="0" fontId="15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3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4" fontId="13" numFmtId="0" xfId="0" applyAlignment="1" applyFill="1" applyFont="1">
      <alignment readingOrder="0"/>
    </xf>
    <xf borderId="0" fillId="4" fontId="13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2" xfId="0" applyAlignment="1" applyFont="1" applyNumberFormat="1">
      <alignment horizontal="center"/>
    </xf>
    <xf borderId="0" fillId="4" fontId="1" numFmtId="0" xfId="0" applyAlignment="1" applyFont="1">
      <alignment horizontal="left" readingOrder="0"/>
    </xf>
    <xf borderId="1" fillId="4" fontId="1" numFmtId="2" xfId="0" applyAlignment="1" applyBorder="1" applyFont="1" applyNumberFormat="1">
      <alignment horizontal="center"/>
    </xf>
    <xf borderId="1" fillId="3" fontId="1" numFmtId="2" xfId="0" applyAlignment="1" applyBorder="1" applyFont="1" applyNumberFormat="1">
      <alignment horizontal="center"/>
    </xf>
    <xf borderId="2" fillId="2" fontId="16" numFmtId="0" xfId="0" applyAlignment="1" applyBorder="1" applyFont="1">
      <alignment readingOrder="0"/>
    </xf>
    <xf borderId="3" fillId="2" fontId="13" numFmtId="2" xfId="0" applyAlignment="1" applyBorder="1" applyFont="1" applyNumberFormat="1">
      <alignment horizontal="center"/>
    </xf>
    <xf borderId="4" fillId="0" fontId="1" numFmtId="0" xfId="0" applyAlignment="1" applyBorder="1" applyFont="1">
      <alignment readingOrder="0"/>
    </xf>
    <xf borderId="0" fillId="4" fontId="1" numFmtId="0" xfId="0" applyFont="1"/>
    <xf borderId="0" fillId="3" fontId="1" numFmtId="0" xfId="0" applyFont="1"/>
    <xf borderId="0" fillId="3" fontId="1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5" fillId="4" fontId="1" numFmtId="0" xfId="0" applyAlignment="1" applyBorder="1" applyFont="1">
      <alignment readingOrder="0"/>
    </xf>
    <xf borderId="6" fillId="4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7" fillId="4" fontId="1" numFmtId="0" xfId="0" applyBorder="1" applyFont="1"/>
    <xf borderId="8" fillId="4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7" fillId="3" fontId="1" numFmtId="0" xfId="0" applyBorder="1" applyFont="1"/>
    <xf borderId="9" fillId="4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9" fillId="3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0" fillId="0" fontId="1" numFmtId="0" xfId="0" applyAlignment="1" applyFont="1">
      <alignment readingOrder="0" vertical="top"/>
    </xf>
    <xf borderId="0" fillId="0" fontId="3" numFmtId="0" xfId="0" applyAlignment="1" applyFont="1">
      <alignment horizontal="left" readingOrder="0"/>
    </xf>
    <xf borderId="5" fillId="2" fontId="1" numFmtId="0" xfId="0" applyAlignment="1" applyBorder="1" applyFont="1">
      <alignment readingOrder="0"/>
    </xf>
    <xf borderId="11" fillId="2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8" fillId="2" fontId="1" numFmtId="0" xfId="0" applyAlignment="1" applyBorder="1" applyFont="1">
      <alignment readingOrder="0"/>
    </xf>
    <xf borderId="7" fillId="2" fontId="1" numFmtId="0" xfId="0" applyBorder="1" applyFont="1"/>
    <xf borderId="9" fillId="2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0" fillId="2" fontId="1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left" readingOrder="0"/>
    </xf>
    <xf borderId="0" fillId="0" fontId="21" numFmtId="0" xfId="0" applyAlignment="1" applyFont="1">
      <alignment horizontal="center" readingOrder="0"/>
    </xf>
    <xf borderId="0" fillId="0" fontId="20" numFmtId="0" xfId="0" applyAlignment="1" applyFont="1">
      <alignment horizontal="left" readingOrder="0"/>
    </xf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ass 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🎮 Control Siz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5" Type="http://schemas.openxmlformats.org/officeDocument/2006/relationships/image" Target="../media/image11.png"/><Relationship Id="rId6" Type="http://schemas.openxmlformats.org/officeDocument/2006/relationships/image" Target="../media/image9.png"/><Relationship Id="rId7" Type="http://schemas.openxmlformats.org/officeDocument/2006/relationships/image" Target="../media/image6.png"/><Relationship Id="rId8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1</xdr:row>
      <xdr:rowOff>38100</xdr:rowOff>
    </xdr:from>
    <xdr:ext cx="8305800" cy="5133975"/>
    <xdr:pic>
      <xdr:nvPicPr>
        <xdr:cNvPr id="138775515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104775</xdr:rowOff>
    </xdr:from>
    <xdr:ext cx="5305425" cy="26003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9</xdr:row>
      <xdr:rowOff>200025</xdr:rowOff>
    </xdr:from>
    <xdr:ext cx="5924550" cy="4476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13</xdr:row>
      <xdr:rowOff>200025</xdr:rowOff>
    </xdr:from>
    <xdr:ext cx="4867275" cy="31718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4867275" cy="3171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4867275" cy="3171825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4876800" cy="318135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4876800" cy="318135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</xdr:row>
      <xdr:rowOff>209550</xdr:rowOff>
    </xdr:from>
    <xdr:ext cx="4876800" cy="2762250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4876800" cy="27622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4876800" cy="2771775"/>
    <xdr:pic>
      <xdr:nvPicPr>
        <xdr:cNvPr id="0" name="image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7</xdr:row>
      <xdr:rowOff>152400</xdr:rowOff>
    </xdr:from>
    <xdr:ext cx="10039350" cy="48863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ohn Sigafoos" id="{6979591d-a91e-4983-9bc4-6671a0f734be}" providerId="google-sheets"/>
  <x18tc:person displayName="jms014@ucsd.edu" id="{6a8eb613-8983-42a7-bb60-748d12f25d36}" userId="jms014@ucsd.edu" providerId="google-sheets"/>
  <x18tc:person displayName="Juan Sanchez Nieto" id="{4a9a1722-4acf-4055-8cf9-bc033522e8ff}" providerId="google-sheets"/>
</x18tc:personList>
</file>

<file path=xl/tables/table1.xml><?xml version="1.0" encoding="utf-8"?>
<table xmlns="http://schemas.openxmlformats.org/spreadsheetml/2006/main" ref="A1:J33" displayName="Itemized_Components" name="Itemized_Components" id="1">
  <tableColumns count="10">
    <tableColumn name="Item" id="1"/>
    <tableColumn name="Description" id="2"/>
    <tableColumn name="Weight (lbs)" id="3"/>
    <tableColumn name="position from nose (x) (in)" id="4"/>
    <tableColumn name="position from nose (y) (in)" id="5"/>
    <tableColumn name="position from nose (z) (in)" id="6"/>
    <tableColumn name="Reference Fuselage Location [x_i,x_end] (in)" id="7"/>
    <tableColumn name="Type" id="8"/>
    <tableColumn name="Additional Notes" id="9"/>
    <tableColumn name="W*X" id="10"/>
  </tableColumns>
  <tableStyleInfo name="Mass Sheet-style" showColumnStripes="0" showFirstColumn="1" showLastColumn="1" showRowStripes="1"/>
</table>
</file>

<file path=xl/tables/table2.xml><?xml version="1.0" encoding="utf-8"?>
<table xmlns="http://schemas.openxmlformats.org/spreadsheetml/2006/main" ref="A3:G6" displayName="FINAL_REQUIRED_SURFACE_DEFLECTION_SUMMARY" name="FINAL_REQUIRED_SURFACE_DEFLECTION_SUMMARY" id="2">
  <tableColumns count="7">
    <tableColumn name="Flight mode" id="1"/>
    <tableColumn name="Target angular speed  (deg/s)" id="2"/>
    <tableColumn name="Ailreon Deflection (deg)" id="3"/>
    <tableColumn name="Ruddervator Deflection (Deg)" id="4"/>
    <tableColumn name="Tip offset of surface span base" id="5"/>
    <tableColumn name="Root offset of surface span base" id="6"/>
    <tableColumn name="Chord from TE" id="7"/>
  </tableColumns>
  <tableStyleInfo name="🎮 Control Siz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" dT="2026-02-27T15:37:31.00" personId="{6979591d-a91e-4983-9bc4-6671a0f734be}" id="{52a1fabe-1c8e-420c-a33d-506b6a4c7881}" done="0">
    <x18tc:text xml:space="preserve">Fixed</x18tc:text>
  </x18tc:threadedComment>
  <x18tc:threadedComment ref="E2" dT="2026-02-27T05:00:46.00" personId="{4a9a1722-4acf-4055-8cf9-bc033522e8ff}" id="{cea5f563-e6a2-4868-b267-9952ed4cf241}" done="0">
    <x18tc:text xml:space="preserve">All this Measurements are absolute values right, if we want symmetry around the X-Z plane we need to have an equal amount of positive and negative values, right?</x18tc:text>
  </x18tc:threadedComment>
  <x18tc:threadedComment ref="E2" dT="2026-02-27T14:34:50.00" personId="{6979591d-a91e-4983-9bc4-6671a0f734be}" id="{7ebc538a-2f18-49cb-9675-eb00c75de972}" parentId="{cea5f563-e6a2-4868-b267-9952ed4cf241}">
    <x18tc:text xml:space="preserve">Yes</x18tc:text>
  </x18tc:threadedComment>
  <x18tc:threadedComment ref="E2" dT="2026-02-27T14:35:17.00" personId="{6979591d-a91e-4983-9bc4-6671a0f734be}" id="{beaea650-6264-4b47-9f74-252682124944}" parentId="{cea5f563-e6a2-4868-b267-9952ed4cf241}">
    <x18tc:text xml:space="preserve">But, we don't have perfect symmetry because there's a component or two off axis</x18tc:text>
  </x18tc:threadedComment>
  <x18tc:threadedComment ref="B6" dT="2026-02-27T04:01:25.00" personId="{4a9a1722-4acf-4055-8cf9-bc033522e8ff}" id="{677d2e20-d3e6-4ce5-9354-1c37c8b7cb29}" done="0">
    <x18tc:text xml:space="preserve">I believe it goes like this right</x18tc:text>
  </x18tc:threadedComment>
  <x18tc:threadedComment ref="B6" dT="2026-02-27T15:36:43.00" personId="{6979591d-a91e-4983-9bc4-6671a0f734be}" id="{076d6d36-dbac-4cf7-977e-69d068faa2a6}" parentId="{677d2e20-d3e6-4ce5-9354-1c37c8b7cb29}">
    <x18tc:text xml:space="preserve">Looks right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9" dT="2026-03-05T07:55:26.00" personId="{6979591d-a91e-4983-9bc4-6671a0f734be}" id="{f3fe2722-b7c7-49f1-a692-cbf4ca266966}" done="1">
    <x18tc:text xml:space="preserve">@jms014@ucsd.edu  Its ready</x18tc:text>
    <x18tc:mentions>
      <x18tc:mention mentionpersonId="{6a8eb613-8983-42a7-bb60-748d12f25d36}" mentionId="{df075d15-c11e-45b3-86c0-5758ce15d940}" startIndex="0" length="1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43.0"/>
    <col customWidth="1" min="3" max="3" width="17.63"/>
    <col customWidth="1" min="4" max="6" width="28.0"/>
    <col customWidth="1" min="7" max="7" width="37.63"/>
    <col customWidth="1" min="8" max="8" width="36.5"/>
    <col customWidth="1" min="9" max="9" width="3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3" t="s">
        <v>9</v>
      </c>
    </row>
    <row r="2" ht="22.5" customHeight="1">
      <c r="A2" s="1" t="s">
        <v>10</v>
      </c>
      <c r="B2" s="1" t="s">
        <v>11</v>
      </c>
      <c r="C2" s="4">
        <v>0.85539358</v>
      </c>
      <c r="D2" s="4">
        <v>23.09</v>
      </c>
      <c r="E2" s="4">
        <v>3.94</v>
      </c>
      <c r="F2" s="4">
        <v>18.31</v>
      </c>
      <c r="G2" s="5" t="s">
        <v>12</v>
      </c>
      <c r="H2" s="5" t="s">
        <v>13</v>
      </c>
      <c r="I2" s="6"/>
      <c r="J2" s="7">
        <f t="shared" ref="J2:J33" si="1">C2*D2</f>
        <v>19.75103776</v>
      </c>
    </row>
    <row r="3" ht="22.5" customHeight="1">
      <c r="A3" s="1" t="s">
        <v>14</v>
      </c>
      <c r="B3" s="1" t="s">
        <v>15</v>
      </c>
      <c r="C3" s="4">
        <v>0.85539358</v>
      </c>
      <c r="D3" s="4">
        <v>23.09</v>
      </c>
      <c r="E3" s="4">
        <v>3.94</v>
      </c>
      <c r="F3" s="4">
        <v>-18.31</v>
      </c>
      <c r="G3" s="5" t="s">
        <v>12</v>
      </c>
      <c r="H3" s="5" t="s">
        <v>13</v>
      </c>
      <c r="I3" s="6"/>
      <c r="J3" s="7">
        <f t="shared" si="1"/>
        <v>19.75103776</v>
      </c>
    </row>
    <row r="4" ht="22.5" customHeight="1">
      <c r="A4" s="1" t="s">
        <v>16</v>
      </c>
      <c r="B4" s="1" t="s">
        <v>17</v>
      </c>
      <c r="C4" s="4">
        <v>0.85539358</v>
      </c>
      <c r="D4" s="4">
        <v>59.72</v>
      </c>
      <c r="E4" s="4">
        <v>3.94</v>
      </c>
      <c r="F4" s="4">
        <v>18.31</v>
      </c>
      <c r="G4" s="5" t="s">
        <v>18</v>
      </c>
      <c r="H4" s="5" t="s">
        <v>13</v>
      </c>
      <c r="I4" s="6"/>
      <c r="J4" s="7">
        <f t="shared" si="1"/>
        <v>51.0841046</v>
      </c>
    </row>
    <row r="5" ht="22.5" customHeight="1">
      <c r="A5" s="1" t="s">
        <v>19</v>
      </c>
      <c r="B5" s="1" t="s">
        <v>20</v>
      </c>
      <c r="C5" s="4">
        <v>0.85539358</v>
      </c>
      <c r="D5" s="4">
        <v>59.72</v>
      </c>
      <c r="E5" s="4">
        <v>3.94</v>
      </c>
      <c r="F5" s="4">
        <v>-18.31</v>
      </c>
      <c r="G5" s="5" t="s">
        <v>18</v>
      </c>
      <c r="H5" s="5" t="s">
        <v>13</v>
      </c>
      <c r="I5" s="6"/>
      <c r="J5" s="7">
        <f t="shared" si="1"/>
        <v>51.0841046</v>
      </c>
    </row>
    <row r="6" ht="22.5" customHeight="1">
      <c r="A6" s="1" t="s">
        <v>21</v>
      </c>
      <c r="B6" s="1" t="s">
        <v>22</v>
      </c>
      <c r="C6" s="4">
        <v>0.09479877</v>
      </c>
      <c r="D6" s="4">
        <v>23.09</v>
      </c>
      <c r="E6" s="4">
        <v>3.94</v>
      </c>
      <c r="F6" s="4">
        <v>18.31</v>
      </c>
      <c r="G6" s="5" t="s">
        <v>12</v>
      </c>
      <c r="H6" s="5" t="s">
        <v>13</v>
      </c>
      <c r="I6" s="6"/>
      <c r="J6" s="7">
        <f t="shared" si="1"/>
        <v>2.188903599</v>
      </c>
    </row>
    <row r="7" ht="22.5" customHeight="1">
      <c r="A7" s="1" t="s">
        <v>23</v>
      </c>
      <c r="B7" s="1" t="s">
        <v>24</v>
      </c>
      <c r="C7" s="4">
        <v>0.09479877</v>
      </c>
      <c r="D7" s="4">
        <v>23.09</v>
      </c>
      <c r="E7" s="4">
        <v>3.94</v>
      </c>
      <c r="F7" s="4">
        <v>-18.31</v>
      </c>
      <c r="G7" s="5" t="s">
        <v>12</v>
      </c>
      <c r="H7" s="5" t="s">
        <v>13</v>
      </c>
      <c r="I7" s="6"/>
      <c r="J7" s="7">
        <f t="shared" si="1"/>
        <v>2.188903599</v>
      </c>
    </row>
    <row r="8" ht="22.5" customHeight="1">
      <c r="A8" s="1" t="s">
        <v>25</v>
      </c>
      <c r="B8" s="1" t="s">
        <v>26</v>
      </c>
      <c r="C8" s="4">
        <v>0.09479877</v>
      </c>
      <c r="D8" s="4">
        <v>59.72</v>
      </c>
      <c r="E8" s="4">
        <v>3.94</v>
      </c>
      <c r="F8" s="4">
        <v>18.31</v>
      </c>
      <c r="G8" s="5" t="s">
        <v>18</v>
      </c>
      <c r="H8" s="5" t="s">
        <v>13</v>
      </c>
      <c r="I8" s="6"/>
      <c r="J8" s="7">
        <f t="shared" si="1"/>
        <v>5.661382544</v>
      </c>
    </row>
    <row r="9" ht="22.5" customHeight="1">
      <c r="A9" s="1" t="s">
        <v>27</v>
      </c>
      <c r="B9" s="1" t="s">
        <v>28</v>
      </c>
      <c r="C9" s="4">
        <v>0.09479877</v>
      </c>
      <c r="D9" s="4">
        <v>59.72</v>
      </c>
      <c r="E9" s="4">
        <v>3.94</v>
      </c>
      <c r="F9" s="4">
        <v>-18.31</v>
      </c>
      <c r="G9" s="5" t="s">
        <v>18</v>
      </c>
      <c r="H9" s="5" t="s">
        <v>13</v>
      </c>
      <c r="I9" s="6"/>
      <c r="J9" s="7">
        <f t="shared" si="1"/>
        <v>5.661382544</v>
      </c>
    </row>
    <row r="10" ht="22.5" customHeight="1">
      <c r="A10" s="1" t="s">
        <v>29</v>
      </c>
      <c r="B10" s="1" t="s">
        <v>30</v>
      </c>
      <c r="C10" s="4">
        <v>0.24250849</v>
      </c>
      <c r="D10" s="4">
        <v>50.0</v>
      </c>
      <c r="E10" s="4">
        <v>0.0</v>
      </c>
      <c r="F10" s="4">
        <v>0.0</v>
      </c>
      <c r="G10" s="5" t="s">
        <v>12</v>
      </c>
      <c r="H10" s="5" t="s">
        <v>13</v>
      </c>
      <c r="I10" s="6"/>
      <c r="J10" s="7">
        <f t="shared" si="1"/>
        <v>12.1254245</v>
      </c>
    </row>
    <row r="11" ht="22.5" customHeight="1">
      <c r="A11" s="1" t="s">
        <v>31</v>
      </c>
      <c r="B11" s="1" t="s">
        <v>32</v>
      </c>
      <c r="C11" s="4">
        <v>0.24250849</v>
      </c>
      <c r="D11" s="4">
        <v>50.0</v>
      </c>
      <c r="E11" s="4">
        <v>0.0</v>
      </c>
      <c r="F11" s="4">
        <v>0.0</v>
      </c>
      <c r="G11" s="5" t="s">
        <v>12</v>
      </c>
      <c r="H11" s="5" t="s">
        <v>13</v>
      </c>
      <c r="I11" s="6"/>
      <c r="J11" s="7">
        <f t="shared" si="1"/>
        <v>12.1254245</v>
      </c>
    </row>
    <row r="12" ht="22.5" customHeight="1">
      <c r="A12" s="1" t="s">
        <v>33</v>
      </c>
      <c r="B12" s="1" t="s">
        <v>34</v>
      </c>
      <c r="C12" s="4">
        <v>0.24250849</v>
      </c>
      <c r="D12" s="4">
        <v>50.0</v>
      </c>
      <c r="E12" s="4">
        <v>0.0</v>
      </c>
      <c r="F12" s="4">
        <v>0.0</v>
      </c>
      <c r="G12" s="5" t="s">
        <v>12</v>
      </c>
      <c r="H12" s="5" t="s">
        <v>13</v>
      </c>
      <c r="I12" s="6"/>
      <c r="J12" s="7">
        <f t="shared" si="1"/>
        <v>12.1254245</v>
      </c>
    </row>
    <row r="13" ht="22.5" customHeight="1">
      <c r="A13" s="1" t="s">
        <v>35</v>
      </c>
      <c r="B13" s="1" t="s">
        <v>36</v>
      </c>
      <c r="C13" s="4">
        <v>0.24250849</v>
      </c>
      <c r="D13" s="4">
        <v>50.0</v>
      </c>
      <c r="E13" s="4">
        <v>0.0</v>
      </c>
      <c r="F13" s="4">
        <v>0.0</v>
      </c>
      <c r="G13" s="5" t="s">
        <v>12</v>
      </c>
      <c r="H13" s="5" t="s">
        <v>13</v>
      </c>
      <c r="I13" s="6"/>
      <c r="J13" s="7">
        <f t="shared" si="1"/>
        <v>12.1254245</v>
      </c>
    </row>
    <row r="14" ht="22.5" customHeight="1">
      <c r="A14" s="1" t="s">
        <v>37</v>
      </c>
      <c r="B14" s="1" t="s">
        <v>38</v>
      </c>
      <c r="C14" s="4">
        <v>3.1</v>
      </c>
      <c r="D14" s="4">
        <v>14.0</v>
      </c>
      <c r="E14" s="4">
        <v>0.0</v>
      </c>
      <c r="F14" s="4">
        <v>0.0</v>
      </c>
      <c r="G14" s="5" t="s">
        <v>12</v>
      </c>
      <c r="H14" s="5" t="s">
        <v>39</v>
      </c>
      <c r="I14" s="1" t="s">
        <v>40</v>
      </c>
      <c r="J14" s="7">
        <f t="shared" si="1"/>
        <v>43.4</v>
      </c>
    </row>
    <row r="15" ht="22.5" customHeight="1">
      <c r="A15" s="1" t="s">
        <v>41</v>
      </c>
      <c r="B15" s="1" t="s">
        <v>42</v>
      </c>
      <c r="C15" s="4">
        <v>3.1</v>
      </c>
      <c r="D15" s="4">
        <v>25.0</v>
      </c>
      <c r="E15" s="4">
        <v>0.0</v>
      </c>
      <c r="F15" s="4">
        <v>0.0</v>
      </c>
      <c r="G15" s="5" t="s">
        <v>12</v>
      </c>
      <c r="H15" s="5" t="s">
        <v>39</v>
      </c>
      <c r="I15" s="1" t="s">
        <v>43</v>
      </c>
      <c r="J15" s="7">
        <f t="shared" si="1"/>
        <v>77.5</v>
      </c>
    </row>
    <row r="16" ht="22.5" customHeight="1">
      <c r="A16" s="1" t="s">
        <v>44</v>
      </c>
      <c r="B16" s="1" t="s">
        <v>45</v>
      </c>
      <c r="C16" s="8">
        <v>3.30693393</v>
      </c>
      <c r="D16" s="4">
        <v>34.75</v>
      </c>
      <c r="E16" s="4">
        <v>-0.5</v>
      </c>
      <c r="F16" s="4">
        <v>0.0</v>
      </c>
      <c r="G16" s="5" t="s">
        <v>46</v>
      </c>
      <c r="H16" s="5" t="s">
        <v>47</v>
      </c>
      <c r="I16" s="6"/>
      <c r="J16" s="7">
        <f t="shared" si="1"/>
        <v>114.9159541</v>
      </c>
    </row>
    <row r="17" ht="22.5" customHeight="1">
      <c r="A17" s="1" t="s">
        <v>48</v>
      </c>
      <c r="B17" s="1" t="s">
        <v>49</v>
      </c>
      <c r="C17" s="9">
        <v>3.30693393</v>
      </c>
      <c r="D17" s="4">
        <v>41.25</v>
      </c>
      <c r="E17" s="4">
        <v>-0.5</v>
      </c>
      <c r="F17" s="4">
        <v>0.0</v>
      </c>
      <c r="G17" s="5" t="s">
        <v>46</v>
      </c>
      <c r="H17" s="5" t="s">
        <v>47</v>
      </c>
      <c r="I17" s="6"/>
      <c r="J17" s="7">
        <f t="shared" si="1"/>
        <v>136.4110246</v>
      </c>
    </row>
    <row r="18" ht="22.5" customHeight="1">
      <c r="A18" s="1" t="s">
        <v>50</v>
      </c>
      <c r="B18" s="1" t="s">
        <v>51</v>
      </c>
      <c r="C18" s="10">
        <v>0.25794085</v>
      </c>
      <c r="D18" s="4">
        <v>6.0</v>
      </c>
      <c r="E18" s="4">
        <v>-0.5</v>
      </c>
      <c r="F18" s="4">
        <v>0.0</v>
      </c>
      <c r="G18" s="5" t="s">
        <v>12</v>
      </c>
      <c r="H18" s="5" t="s">
        <v>52</v>
      </c>
      <c r="I18" s="6"/>
      <c r="J18" s="7">
        <f t="shared" si="1"/>
        <v>1.5476451</v>
      </c>
    </row>
    <row r="19" ht="22.5" customHeight="1">
      <c r="A19" s="1" t="s">
        <v>53</v>
      </c>
      <c r="B19" s="1" t="s">
        <v>54</v>
      </c>
      <c r="C19" s="4">
        <v>0.0838</v>
      </c>
      <c r="D19" s="4">
        <v>8.0</v>
      </c>
      <c r="E19" s="4">
        <v>0.0</v>
      </c>
      <c r="F19" s="4">
        <v>0.0</v>
      </c>
      <c r="G19" s="5" t="s">
        <v>12</v>
      </c>
      <c r="H19" s="5" t="s">
        <v>55</v>
      </c>
      <c r="I19" s="6"/>
      <c r="J19" s="7">
        <f t="shared" si="1"/>
        <v>0.6704</v>
      </c>
    </row>
    <row r="20" ht="22.5" customHeight="1">
      <c r="A20" s="1" t="s">
        <v>56</v>
      </c>
      <c r="B20" s="1" t="s">
        <v>57</v>
      </c>
      <c r="C20" s="4">
        <v>0.1014</v>
      </c>
      <c r="D20" s="4">
        <v>8.0</v>
      </c>
      <c r="E20" s="4">
        <v>0.0</v>
      </c>
      <c r="F20" s="4">
        <v>0.0</v>
      </c>
      <c r="G20" s="5" t="s">
        <v>12</v>
      </c>
      <c r="H20" s="5" t="s">
        <v>52</v>
      </c>
      <c r="I20" s="6"/>
      <c r="J20" s="7">
        <f t="shared" si="1"/>
        <v>0.8112</v>
      </c>
    </row>
    <row r="21" ht="22.5" customHeight="1">
      <c r="A21" s="1" t="s">
        <v>58</v>
      </c>
      <c r="B21" s="1" t="s">
        <v>59</v>
      </c>
      <c r="C21" s="4">
        <v>0.353</v>
      </c>
      <c r="D21" s="4">
        <v>38.0</v>
      </c>
      <c r="E21" s="4">
        <v>-2.3</v>
      </c>
      <c r="F21" s="4">
        <v>0.0</v>
      </c>
      <c r="G21" s="5" t="s">
        <v>46</v>
      </c>
      <c r="H21" s="5" t="s">
        <v>52</v>
      </c>
      <c r="I21" s="1" t="s">
        <v>43</v>
      </c>
      <c r="J21" s="7">
        <f t="shared" si="1"/>
        <v>13.414</v>
      </c>
    </row>
    <row r="22" ht="22.5" customHeight="1">
      <c r="A22" s="1" t="s">
        <v>60</v>
      </c>
      <c r="B22" s="1" t="s">
        <v>61</v>
      </c>
      <c r="C22" s="4">
        <v>0.353</v>
      </c>
      <c r="D22" s="4">
        <v>38.0</v>
      </c>
      <c r="E22" s="4">
        <v>-2.3</v>
      </c>
      <c r="F22" s="4">
        <v>0.0</v>
      </c>
      <c r="G22" s="5" t="s">
        <v>46</v>
      </c>
      <c r="H22" s="5" t="s">
        <v>52</v>
      </c>
      <c r="I22" s="6"/>
      <c r="J22" s="7">
        <f t="shared" si="1"/>
        <v>13.414</v>
      </c>
    </row>
    <row r="23" ht="22.5" customHeight="1">
      <c r="A23" s="1" t="s">
        <v>62</v>
      </c>
      <c r="B23" s="1" t="s">
        <v>63</v>
      </c>
      <c r="C23" s="4">
        <v>0.0077</v>
      </c>
      <c r="D23" s="4">
        <v>4.0</v>
      </c>
      <c r="E23" s="4">
        <v>0.0</v>
      </c>
      <c r="F23" s="4">
        <v>-1.75</v>
      </c>
      <c r="G23" s="5" t="s">
        <v>12</v>
      </c>
      <c r="H23" s="5" t="s">
        <v>55</v>
      </c>
      <c r="I23" s="6"/>
      <c r="J23" s="7">
        <f t="shared" si="1"/>
        <v>0.0308</v>
      </c>
    </row>
    <row r="24" ht="22.5" customHeight="1">
      <c r="A24" s="1" t="s">
        <v>64</v>
      </c>
      <c r="B24" s="1" t="s">
        <v>65</v>
      </c>
      <c r="C24" s="4">
        <v>0.1433</v>
      </c>
      <c r="D24" s="4">
        <v>83.5</v>
      </c>
      <c r="E24" s="4">
        <v>3.63</v>
      </c>
      <c r="F24" s="4">
        <v>0.0</v>
      </c>
      <c r="G24" s="5" t="s">
        <v>18</v>
      </c>
      <c r="H24" s="5" t="s">
        <v>55</v>
      </c>
      <c r="I24" s="6"/>
      <c r="J24" s="7">
        <f t="shared" si="1"/>
        <v>11.96555</v>
      </c>
    </row>
    <row r="25" ht="22.5" customHeight="1">
      <c r="A25" s="1" t="s">
        <v>66</v>
      </c>
      <c r="B25" s="1" t="s">
        <v>67</v>
      </c>
      <c r="C25" s="4">
        <v>0.1433</v>
      </c>
      <c r="D25" s="4">
        <v>83.5</v>
      </c>
      <c r="E25" s="4">
        <v>3.63</v>
      </c>
      <c r="F25" s="4">
        <v>0.0</v>
      </c>
      <c r="G25" s="5" t="s">
        <v>18</v>
      </c>
      <c r="H25" s="5" t="s">
        <v>55</v>
      </c>
      <c r="I25" s="6"/>
      <c r="J25" s="7">
        <f t="shared" si="1"/>
        <v>11.96555</v>
      </c>
    </row>
    <row r="26" ht="22.5" customHeight="1">
      <c r="A26" s="1" t="s">
        <v>68</v>
      </c>
      <c r="B26" s="1" t="s">
        <v>69</v>
      </c>
      <c r="C26" s="4">
        <v>0.1433</v>
      </c>
      <c r="D26" s="4">
        <v>42.31</v>
      </c>
      <c r="E26" s="4">
        <v>3.72</v>
      </c>
      <c r="F26" s="4">
        <v>25.0</v>
      </c>
      <c r="G26" s="5" t="s">
        <v>46</v>
      </c>
      <c r="H26" s="5" t="s">
        <v>55</v>
      </c>
      <c r="I26" s="6"/>
      <c r="J26" s="7">
        <f t="shared" si="1"/>
        <v>6.063023</v>
      </c>
    </row>
    <row r="27" ht="22.5" customHeight="1">
      <c r="A27" s="1" t="s">
        <v>70</v>
      </c>
      <c r="B27" s="1" t="s">
        <v>71</v>
      </c>
      <c r="C27" s="4">
        <v>0.1433</v>
      </c>
      <c r="D27" s="4">
        <v>42.31</v>
      </c>
      <c r="E27" s="4">
        <v>3.72</v>
      </c>
      <c r="F27" s="4">
        <v>-25.0</v>
      </c>
      <c r="G27" s="5" t="s">
        <v>46</v>
      </c>
      <c r="H27" s="5" t="s">
        <v>55</v>
      </c>
      <c r="I27" s="6"/>
      <c r="J27" s="7">
        <f t="shared" si="1"/>
        <v>6.063023</v>
      </c>
    </row>
    <row r="28" ht="22.5" customHeight="1">
      <c r="A28" s="1" t="s">
        <v>72</v>
      </c>
      <c r="B28" s="1" t="s">
        <v>73</v>
      </c>
      <c r="C28" s="4">
        <v>0.0066</v>
      </c>
      <c r="D28" s="4">
        <v>59.72</v>
      </c>
      <c r="E28" s="4">
        <v>3.94</v>
      </c>
      <c r="F28" s="4">
        <v>18.31</v>
      </c>
      <c r="G28" s="5" t="s">
        <v>18</v>
      </c>
      <c r="H28" s="5" t="s">
        <v>55</v>
      </c>
      <c r="I28" s="1" t="s">
        <v>74</v>
      </c>
      <c r="J28" s="7">
        <f t="shared" si="1"/>
        <v>0.394152</v>
      </c>
    </row>
    <row r="29" ht="22.5" customHeight="1">
      <c r="A29" s="1" t="s">
        <v>75</v>
      </c>
      <c r="B29" s="1" t="s">
        <v>76</v>
      </c>
      <c r="C29" s="4">
        <v>0.0066</v>
      </c>
      <c r="D29" s="4">
        <v>59.72</v>
      </c>
      <c r="E29" s="4">
        <v>3.94</v>
      </c>
      <c r="F29" s="4">
        <v>-18.31</v>
      </c>
      <c r="G29" s="5" t="s">
        <v>18</v>
      </c>
      <c r="H29" s="5" t="s">
        <v>55</v>
      </c>
      <c r="I29" s="1" t="s">
        <v>74</v>
      </c>
      <c r="J29" s="7">
        <f t="shared" si="1"/>
        <v>0.394152</v>
      </c>
    </row>
    <row r="30" ht="22.5" customHeight="1">
      <c r="A30" s="1" t="s">
        <v>77</v>
      </c>
      <c r="B30" s="1" t="s">
        <v>78</v>
      </c>
      <c r="C30" s="4">
        <v>0.1433</v>
      </c>
      <c r="D30" s="4">
        <v>59.72</v>
      </c>
      <c r="E30" s="4">
        <v>3.94</v>
      </c>
      <c r="F30" s="4">
        <v>18.31</v>
      </c>
      <c r="G30" s="5" t="s">
        <v>18</v>
      </c>
      <c r="H30" s="5" t="s">
        <v>55</v>
      </c>
      <c r="I30" s="6"/>
      <c r="J30" s="7">
        <f t="shared" si="1"/>
        <v>8.557876</v>
      </c>
    </row>
    <row r="31" ht="22.5" customHeight="1">
      <c r="A31" s="1" t="s">
        <v>79</v>
      </c>
      <c r="B31" s="1" t="s">
        <v>80</v>
      </c>
      <c r="C31" s="4">
        <v>0.1433</v>
      </c>
      <c r="D31" s="4">
        <v>59.72</v>
      </c>
      <c r="E31" s="4">
        <v>3.94</v>
      </c>
      <c r="F31" s="4">
        <v>-18.31</v>
      </c>
      <c r="G31" s="5" t="s">
        <v>18</v>
      </c>
      <c r="H31" s="5" t="s">
        <v>55</v>
      </c>
      <c r="I31" s="6"/>
      <c r="J31" s="7">
        <f t="shared" si="1"/>
        <v>8.557876</v>
      </c>
    </row>
    <row r="32" ht="22.5" customHeight="1">
      <c r="A32" s="1" t="s">
        <v>81</v>
      </c>
      <c r="B32" s="1" t="s">
        <v>81</v>
      </c>
      <c r="C32" s="4">
        <v>0.0154</v>
      </c>
      <c r="D32" s="4">
        <v>20.0</v>
      </c>
      <c r="E32" s="4">
        <v>2.5</v>
      </c>
      <c r="F32" s="4">
        <v>0.0</v>
      </c>
      <c r="G32" s="5" t="s">
        <v>18</v>
      </c>
      <c r="H32" s="5" t="s">
        <v>52</v>
      </c>
      <c r="I32" s="6"/>
      <c r="J32" s="7">
        <f t="shared" si="1"/>
        <v>0.308</v>
      </c>
    </row>
    <row r="33" ht="22.5" customHeight="1">
      <c r="A33" s="11" t="s">
        <v>82</v>
      </c>
      <c r="B33" s="11" t="s">
        <v>83</v>
      </c>
      <c r="C33" s="12">
        <f> 55 - SUM(C2:C32)</f>
        <v>35.37008793</v>
      </c>
      <c r="D33" s="12">
        <v>43.77</v>
      </c>
      <c r="E33" s="12">
        <v>2.94</v>
      </c>
      <c r="F33" s="12">
        <v>0.0</v>
      </c>
      <c r="G33" s="13"/>
      <c r="H33" s="14" t="s">
        <v>84</v>
      </c>
      <c r="I33" s="11"/>
      <c r="J33" s="15">
        <f t="shared" si="1"/>
        <v>1548.148749</v>
      </c>
    </row>
    <row r="34">
      <c r="A34" s="16"/>
      <c r="B34" s="16"/>
      <c r="C34" s="16"/>
      <c r="D34" s="16"/>
      <c r="E34" s="16"/>
      <c r="F34" s="16"/>
      <c r="G34" s="16"/>
      <c r="H34" s="16"/>
    </row>
    <row r="35">
      <c r="A35" s="16"/>
      <c r="B35" s="16"/>
      <c r="C35" s="16"/>
      <c r="D35" s="16"/>
      <c r="E35" s="16"/>
      <c r="F35" s="16"/>
      <c r="G35" s="16"/>
      <c r="H35" s="16"/>
    </row>
    <row r="36">
      <c r="A36" s="17"/>
      <c r="B36" s="17"/>
      <c r="C36" s="17"/>
      <c r="D36" s="17"/>
      <c r="E36" s="17"/>
      <c r="F36" s="17"/>
      <c r="G36" s="16"/>
      <c r="H36" s="17"/>
    </row>
    <row r="37">
      <c r="A37" s="17"/>
      <c r="B37" s="16"/>
      <c r="C37" s="16"/>
      <c r="D37" s="16"/>
      <c r="E37" s="16"/>
      <c r="F37" s="16"/>
      <c r="G37" s="16"/>
      <c r="H37" s="16"/>
    </row>
    <row r="38">
      <c r="E38" s="16"/>
      <c r="F38" s="16"/>
    </row>
    <row r="39">
      <c r="E39" s="16"/>
      <c r="F39" s="16"/>
    </row>
    <row r="40">
      <c r="B40" s="18"/>
      <c r="C40" s="18"/>
      <c r="D40" s="18"/>
      <c r="E40" s="18"/>
      <c r="F40" s="18"/>
      <c r="G40" s="18"/>
      <c r="H40" s="18"/>
      <c r="I40" s="18"/>
    </row>
    <row r="41">
      <c r="E41" s="16"/>
      <c r="F41" s="16"/>
    </row>
    <row r="42">
      <c r="B42" s="19"/>
      <c r="E42" s="16"/>
      <c r="F42" s="16"/>
    </row>
    <row r="43">
      <c r="B43" s="20"/>
      <c r="C43" s="20"/>
      <c r="D43" s="20"/>
      <c r="E43" s="20"/>
      <c r="F43" s="16"/>
    </row>
    <row r="44">
      <c r="B44" s="18"/>
      <c r="E44" s="16"/>
      <c r="F44" s="16"/>
    </row>
    <row r="45">
      <c r="B45" s="18"/>
      <c r="E45" s="16"/>
      <c r="F45" s="16"/>
    </row>
    <row r="46">
      <c r="B46" s="21"/>
      <c r="E46" s="16"/>
      <c r="F46" s="16"/>
    </row>
    <row r="47">
      <c r="B47" s="22"/>
      <c r="E47" s="16"/>
      <c r="F47" s="16"/>
    </row>
    <row r="48">
      <c r="B48" s="23"/>
      <c r="E48" s="16"/>
      <c r="F48" s="16"/>
    </row>
    <row r="49">
      <c r="B49" s="18"/>
      <c r="E49" s="16"/>
      <c r="F49" s="16"/>
    </row>
    <row r="50">
      <c r="B50" s="18"/>
      <c r="E50" s="16"/>
      <c r="F50" s="16"/>
    </row>
    <row r="51">
      <c r="B51" s="18"/>
      <c r="E51" s="16"/>
      <c r="F51" s="16"/>
    </row>
    <row r="52">
      <c r="B52" s="18"/>
      <c r="E52" s="16"/>
      <c r="F52" s="16"/>
    </row>
    <row r="53">
      <c r="B53" s="18"/>
      <c r="E53" s="16"/>
      <c r="F53" s="16"/>
    </row>
    <row r="54">
      <c r="B54" s="18"/>
      <c r="C54" s="18"/>
      <c r="E54" s="16"/>
      <c r="F54" s="16"/>
    </row>
    <row r="55">
      <c r="C55" s="18"/>
      <c r="E55" s="16"/>
      <c r="F55" s="16"/>
    </row>
    <row r="56">
      <c r="C56" s="18"/>
      <c r="E56" s="16"/>
      <c r="F56" s="16"/>
    </row>
    <row r="57">
      <c r="C57" s="18"/>
      <c r="E57" s="16"/>
      <c r="F57" s="16"/>
    </row>
    <row r="58">
      <c r="B58" s="18"/>
      <c r="E58" s="16"/>
      <c r="F58" s="16"/>
    </row>
    <row r="59">
      <c r="B59" s="18"/>
      <c r="E59" s="16"/>
      <c r="F59" s="16"/>
    </row>
    <row r="60">
      <c r="B60" s="18"/>
      <c r="C60" s="18"/>
      <c r="D60" s="18"/>
      <c r="E60" s="16"/>
      <c r="F60" s="16"/>
    </row>
    <row r="61">
      <c r="C61" s="18"/>
      <c r="D61" s="18"/>
      <c r="E61" s="16"/>
      <c r="F61" s="16"/>
    </row>
    <row r="62">
      <c r="C62" s="18"/>
      <c r="D62" s="18"/>
      <c r="E62" s="16"/>
      <c r="F62" s="16"/>
    </row>
    <row r="63">
      <c r="C63" s="18"/>
      <c r="D63" s="18"/>
      <c r="E63" s="16"/>
      <c r="F63" s="16"/>
    </row>
    <row r="64">
      <c r="B64" s="18"/>
      <c r="E64" s="16"/>
      <c r="F64" s="16"/>
    </row>
    <row r="65">
      <c r="B65" s="18"/>
      <c r="E65" s="16"/>
      <c r="F65" s="16"/>
    </row>
    <row r="66">
      <c r="B66" s="18"/>
      <c r="C66" s="18"/>
      <c r="D66" s="18"/>
      <c r="E66" s="17"/>
      <c r="F66" s="16"/>
    </row>
    <row r="67">
      <c r="C67" s="18"/>
      <c r="D67" s="18"/>
      <c r="E67" s="17"/>
      <c r="F67" s="16"/>
    </row>
    <row r="68">
      <c r="C68" s="18"/>
      <c r="D68" s="18"/>
      <c r="E68" s="17"/>
      <c r="F68" s="16"/>
    </row>
    <row r="69">
      <c r="C69" s="18"/>
      <c r="D69" s="18"/>
      <c r="E69" s="17"/>
      <c r="F69" s="16"/>
    </row>
    <row r="70">
      <c r="B70" s="18"/>
      <c r="E70" s="16"/>
      <c r="F70" s="16"/>
    </row>
    <row r="71">
      <c r="B71" s="18"/>
      <c r="E71" s="16"/>
      <c r="F71" s="16"/>
    </row>
    <row r="72">
      <c r="B72" s="18"/>
      <c r="C72" s="18"/>
      <c r="D72" s="18"/>
      <c r="E72" s="17"/>
      <c r="F72" s="16"/>
    </row>
    <row r="73">
      <c r="C73" s="18"/>
      <c r="D73" s="18"/>
      <c r="E73" s="17"/>
      <c r="F73" s="16"/>
    </row>
    <row r="74">
      <c r="C74" s="18"/>
      <c r="D74" s="18"/>
      <c r="E74" s="17"/>
      <c r="F74" s="16"/>
    </row>
    <row r="75">
      <c r="C75" s="18"/>
      <c r="D75" s="18"/>
      <c r="E75" s="17"/>
      <c r="F75" s="16"/>
    </row>
    <row r="76">
      <c r="E76" s="16"/>
      <c r="F76" s="16"/>
    </row>
    <row r="77">
      <c r="E77" s="16"/>
      <c r="F77" s="16"/>
    </row>
    <row r="78">
      <c r="E78" s="16"/>
      <c r="F78" s="16"/>
    </row>
    <row r="79">
      <c r="E79" s="16"/>
      <c r="F79" s="16"/>
    </row>
    <row r="80">
      <c r="E80" s="16"/>
      <c r="F80" s="16"/>
    </row>
    <row r="81">
      <c r="E81" s="16"/>
      <c r="F81" s="16"/>
    </row>
    <row r="82">
      <c r="E82" s="16"/>
      <c r="F82" s="16"/>
    </row>
    <row r="83">
      <c r="E83" s="16"/>
      <c r="F83" s="16"/>
    </row>
    <row r="84">
      <c r="E84" s="16"/>
      <c r="F84" s="16"/>
    </row>
    <row r="85">
      <c r="E85" s="16"/>
      <c r="F85" s="16"/>
    </row>
    <row r="86">
      <c r="E86" s="16"/>
      <c r="F86" s="16"/>
    </row>
    <row r="87">
      <c r="E87" s="16"/>
      <c r="F87" s="16"/>
    </row>
    <row r="88">
      <c r="E88" s="16"/>
      <c r="F88" s="16"/>
    </row>
    <row r="89">
      <c r="E89" s="16"/>
      <c r="F89" s="16"/>
    </row>
    <row r="90">
      <c r="E90" s="16"/>
      <c r="F90" s="16"/>
    </row>
    <row r="91">
      <c r="E91" s="16"/>
      <c r="F91" s="16"/>
    </row>
    <row r="92">
      <c r="E92" s="16"/>
      <c r="F92" s="16"/>
    </row>
    <row r="93">
      <c r="E93" s="16"/>
      <c r="F93" s="16"/>
    </row>
    <row r="94">
      <c r="E94" s="16"/>
      <c r="F94" s="16"/>
    </row>
    <row r="95">
      <c r="E95" s="16"/>
      <c r="F95" s="16"/>
    </row>
    <row r="96">
      <c r="E96" s="16"/>
      <c r="F96" s="16"/>
    </row>
    <row r="97">
      <c r="E97" s="16"/>
      <c r="F97" s="16"/>
    </row>
    <row r="98">
      <c r="E98" s="16"/>
      <c r="F98" s="16"/>
    </row>
    <row r="99">
      <c r="E99" s="16"/>
      <c r="F99" s="16"/>
    </row>
    <row r="100">
      <c r="E100" s="16"/>
      <c r="F100" s="16"/>
    </row>
    <row r="101">
      <c r="E101" s="16"/>
      <c r="F101" s="16"/>
    </row>
    <row r="102">
      <c r="E102" s="16"/>
      <c r="F102" s="16"/>
    </row>
    <row r="103">
      <c r="E103" s="16"/>
      <c r="F103" s="16"/>
    </row>
    <row r="104">
      <c r="E104" s="16"/>
      <c r="F104" s="16"/>
    </row>
    <row r="105">
      <c r="E105" s="16"/>
      <c r="F105" s="16"/>
    </row>
    <row r="106">
      <c r="E106" s="16"/>
      <c r="F106" s="16"/>
    </row>
    <row r="107">
      <c r="E107" s="16"/>
      <c r="F107" s="16"/>
    </row>
    <row r="108">
      <c r="E108" s="16"/>
      <c r="F108" s="16"/>
    </row>
    <row r="109">
      <c r="E109" s="16"/>
      <c r="F109" s="16"/>
    </row>
    <row r="110">
      <c r="E110" s="16"/>
      <c r="F110" s="16"/>
    </row>
    <row r="111">
      <c r="E111" s="16"/>
      <c r="F111" s="16"/>
    </row>
    <row r="112">
      <c r="E112" s="16"/>
      <c r="F112" s="16"/>
    </row>
    <row r="113">
      <c r="E113" s="16"/>
      <c r="F113" s="16"/>
    </row>
    <row r="114">
      <c r="E114" s="16"/>
      <c r="F114" s="16"/>
    </row>
    <row r="115">
      <c r="E115" s="16"/>
      <c r="F115" s="16"/>
    </row>
    <row r="116">
      <c r="E116" s="16"/>
      <c r="F116" s="16"/>
    </row>
    <row r="117">
      <c r="E117" s="16"/>
      <c r="F117" s="16"/>
    </row>
    <row r="118">
      <c r="E118" s="16"/>
      <c r="F118" s="16"/>
    </row>
    <row r="119">
      <c r="E119" s="16"/>
      <c r="F119" s="16"/>
    </row>
    <row r="120">
      <c r="E120" s="16"/>
      <c r="F120" s="16"/>
    </row>
    <row r="121">
      <c r="E121" s="16"/>
      <c r="F121" s="16"/>
    </row>
    <row r="122">
      <c r="E122" s="16"/>
      <c r="F122" s="16"/>
    </row>
    <row r="123">
      <c r="E123" s="16"/>
      <c r="F123" s="16"/>
    </row>
    <row r="124">
      <c r="E124" s="16"/>
      <c r="F124" s="16"/>
    </row>
    <row r="125">
      <c r="E125" s="16"/>
      <c r="F125" s="16"/>
    </row>
    <row r="126">
      <c r="E126" s="16"/>
      <c r="F126" s="16"/>
    </row>
    <row r="127">
      <c r="E127" s="16"/>
      <c r="F127" s="16"/>
    </row>
    <row r="128">
      <c r="E128" s="16"/>
      <c r="F128" s="16"/>
    </row>
    <row r="129">
      <c r="E129" s="16"/>
      <c r="F129" s="16"/>
    </row>
    <row r="130">
      <c r="E130" s="16"/>
      <c r="F130" s="16"/>
    </row>
    <row r="131">
      <c r="E131" s="16"/>
      <c r="F131" s="16"/>
    </row>
    <row r="132">
      <c r="E132" s="16"/>
      <c r="F132" s="16"/>
    </row>
    <row r="133">
      <c r="E133" s="16"/>
      <c r="F133" s="16"/>
    </row>
    <row r="134">
      <c r="E134" s="16"/>
      <c r="F134" s="16"/>
    </row>
    <row r="135">
      <c r="E135" s="16"/>
      <c r="F135" s="16"/>
    </row>
    <row r="136">
      <c r="E136" s="16"/>
      <c r="F136" s="16"/>
    </row>
    <row r="137">
      <c r="E137" s="16"/>
      <c r="F137" s="16"/>
    </row>
    <row r="138">
      <c r="E138" s="16"/>
      <c r="F138" s="16"/>
    </row>
    <row r="139">
      <c r="E139" s="16"/>
      <c r="F139" s="16"/>
    </row>
    <row r="140">
      <c r="E140" s="16"/>
      <c r="F140" s="16"/>
    </row>
    <row r="141">
      <c r="E141" s="16"/>
      <c r="F141" s="16"/>
    </row>
    <row r="142">
      <c r="E142" s="16"/>
      <c r="F142" s="16"/>
    </row>
    <row r="143">
      <c r="E143" s="16"/>
      <c r="F143" s="16"/>
    </row>
    <row r="144">
      <c r="E144" s="16"/>
      <c r="F144" s="16"/>
    </row>
    <row r="145">
      <c r="E145" s="16"/>
      <c r="F145" s="16"/>
    </row>
    <row r="146">
      <c r="E146" s="16"/>
      <c r="F146" s="16"/>
    </row>
    <row r="147">
      <c r="E147" s="16"/>
      <c r="F147" s="16"/>
    </row>
    <row r="148">
      <c r="E148" s="16"/>
      <c r="F148" s="16"/>
    </row>
    <row r="149">
      <c r="E149" s="16"/>
      <c r="F149" s="16"/>
    </row>
    <row r="150">
      <c r="E150" s="16"/>
      <c r="F150" s="16"/>
    </row>
    <row r="151">
      <c r="E151" s="16"/>
      <c r="F151" s="16"/>
    </row>
    <row r="152">
      <c r="E152" s="16"/>
      <c r="F152" s="16"/>
    </row>
    <row r="153">
      <c r="E153" s="16"/>
      <c r="F153" s="16"/>
    </row>
    <row r="154">
      <c r="E154" s="16"/>
      <c r="F154" s="16"/>
    </row>
    <row r="155">
      <c r="E155" s="16"/>
      <c r="F155" s="16"/>
    </row>
    <row r="156">
      <c r="E156" s="16"/>
      <c r="F156" s="16"/>
    </row>
    <row r="157">
      <c r="E157" s="16"/>
      <c r="F157" s="16"/>
    </row>
    <row r="158">
      <c r="E158" s="16"/>
      <c r="F158" s="16"/>
    </row>
    <row r="159">
      <c r="E159" s="16"/>
      <c r="F159" s="16"/>
    </row>
    <row r="160">
      <c r="E160" s="16"/>
      <c r="F160" s="16"/>
    </row>
    <row r="161">
      <c r="E161" s="16"/>
      <c r="F161" s="16"/>
    </row>
    <row r="162">
      <c r="E162" s="16"/>
      <c r="F162" s="16"/>
    </row>
    <row r="163">
      <c r="E163" s="16"/>
      <c r="F163" s="16"/>
    </row>
    <row r="164">
      <c r="E164" s="16"/>
      <c r="F164" s="16"/>
    </row>
    <row r="165">
      <c r="E165" s="16"/>
      <c r="F165" s="16"/>
    </row>
    <row r="166">
      <c r="E166" s="16"/>
      <c r="F166" s="16"/>
    </row>
    <row r="167">
      <c r="E167" s="16"/>
      <c r="F167" s="16"/>
    </row>
    <row r="168">
      <c r="E168" s="16"/>
      <c r="F168" s="16"/>
    </row>
    <row r="169">
      <c r="E169" s="16"/>
      <c r="F169" s="16"/>
    </row>
    <row r="170">
      <c r="E170" s="16"/>
      <c r="F170" s="16"/>
    </row>
    <row r="171">
      <c r="E171" s="16"/>
      <c r="F171" s="16"/>
    </row>
    <row r="172">
      <c r="E172" s="16"/>
      <c r="F172" s="16"/>
    </row>
    <row r="173">
      <c r="E173" s="16"/>
      <c r="F173" s="16"/>
    </row>
    <row r="174">
      <c r="E174" s="16"/>
      <c r="F174" s="16"/>
    </row>
    <row r="175">
      <c r="E175" s="16"/>
      <c r="F175" s="16"/>
    </row>
    <row r="176">
      <c r="E176" s="16"/>
      <c r="F176" s="16"/>
    </row>
    <row r="177">
      <c r="E177" s="16"/>
      <c r="F177" s="16"/>
    </row>
    <row r="178">
      <c r="E178" s="16"/>
      <c r="F178" s="16"/>
    </row>
    <row r="179">
      <c r="E179" s="16"/>
      <c r="F179" s="16"/>
    </row>
    <row r="180">
      <c r="E180" s="16"/>
      <c r="F180" s="16"/>
    </row>
    <row r="181">
      <c r="E181" s="16"/>
      <c r="F181" s="16"/>
    </row>
    <row r="182">
      <c r="E182" s="16"/>
      <c r="F182" s="16"/>
    </row>
    <row r="183">
      <c r="E183" s="16"/>
      <c r="F183" s="16"/>
    </row>
    <row r="184">
      <c r="E184" s="16"/>
      <c r="F184" s="16"/>
    </row>
    <row r="185">
      <c r="E185" s="16"/>
      <c r="F185" s="16"/>
    </row>
    <row r="186">
      <c r="E186" s="16"/>
      <c r="F186" s="16"/>
    </row>
    <row r="187">
      <c r="E187" s="16"/>
      <c r="F187" s="16"/>
    </row>
    <row r="188">
      <c r="E188" s="16"/>
      <c r="F188" s="16"/>
    </row>
    <row r="189">
      <c r="E189" s="16"/>
      <c r="F189" s="16"/>
    </row>
    <row r="190">
      <c r="E190" s="16"/>
      <c r="F190" s="16"/>
    </row>
    <row r="191">
      <c r="E191" s="16"/>
      <c r="F191" s="16"/>
    </row>
    <row r="192">
      <c r="E192" s="16"/>
      <c r="F192" s="16"/>
    </row>
    <row r="193">
      <c r="E193" s="16"/>
      <c r="F193" s="16"/>
    </row>
    <row r="194">
      <c r="E194" s="16"/>
      <c r="F194" s="16"/>
    </row>
    <row r="195">
      <c r="E195" s="16"/>
      <c r="F195" s="16"/>
    </row>
    <row r="196">
      <c r="E196" s="16"/>
      <c r="F196" s="16"/>
    </row>
    <row r="197">
      <c r="E197" s="16"/>
      <c r="F197" s="16"/>
    </row>
    <row r="198">
      <c r="E198" s="16"/>
      <c r="F198" s="16"/>
    </row>
    <row r="199">
      <c r="E199" s="16"/>
      <c r="F199" s="16"/>
    </row>
    <row r="200">
      <c r="E200" s="16"/>
      <c r="F200" s="16"/>
    </row>
    <row r="201">
      <c r="E201" s="16"/>
      <c r="F201" s="16"/>
    </row>
    <row r="202">
      <c r="E202" s="16"/>
      <c r="F202" s="16"/>
    </row>
    <row r="203">
      <c r="E203" s="16"/>
      <c r="F203" s="16"/>
    </row>
    <row r="204">
      <c r="E204" s="16"/>
      <c r="F204" s="16"/>
    </row>
    <row r="205">
      <c r="E205" s="16"/>
      <c r="F205" s="16"/>
    </row>
    <row r="206">
      <c r="E206" s="16"/>
      <c r="F206" s="16"/>
    </row>
    <row r="207">
      <c r="E207" s="16"/>
      <c r="F207" s="16"/>
    </row>
    <row r="208">
      <c r="E208" s="16"/>
      <c r="F208" s="16"/>
    </row>
    <row r="209">
      <c r="E209" s="16"/>
      <c r="F209" s="16"/>
    </row>
    <row r="210">
      <c r="E210" s="16"/>
      <c r="F210" s="16"/>
    </row>
    <row r="211">
      <c r="E211" s="16"/>
      <c r="F211" s="16"/>
    </row>
    <row r="212">
      <c r="E212" s="16"/>
      <c r="F212" s="16"/>
    </row>
    <row r="213">
      <c r="E213" s="16"/>
      <c r="F213" s="16"/>
    </row>
    <row r="214">
      <c r="E214" s="16"/>
      <c r="F214" s="16"/>
    </row>
    <row r="215">
      <c r="E215" s="16"/>
      <c r="F215" s="16"/>
    </row>
    <row r="216">
      <c r="E216" s="16"/>
      <c r="F216" s="16"/>
    </row>
    <row r="217">
      <c r="E217" s="16"/>
      <c r="F217" s="16"/>
    </row>
    <row r="218">
      <c r="E218" s="16"/>
      <c r="F218" s="16"/>
    </row>
    <row r="219">
      <c r="E219" s="16"/>
      <c r="F219" s="16"/>
    </row>
    <row r="220">
      <c r="E220" s="16"/>
      <c r="F220" s="16"/>
    </row>
    <row r="221">
      <c r="E221" s="16"/>
      <c r="F221" s="16"/>
    </row>
    <row r="222">
      <c r="E222" s="16"/>
      <c r="F222" s="16"/>
    </row>
    <row r="223">
      <c r="E223" s="16"/>
      <c r="F223" s="16"/>
    </row>
    <row r="224">
      <c r="E224" s="16"/>
      <c r="F224" s="16"/>
    </row>
    <row r="225">
      <c r="E225" s="16"/>
      <c r="F225" s="16"/>
    </row>
    <row r="226">
      <c r="E226" s="16"/>
      <c r="F226" s="16"/>
    </row>
    <row r="227">
      <c r="E227" s="16"/>
      <c r="F227" s="16"/>
    </row>
    <row r="228">
      <c r="E228" s="16"/>
      <c r="F228" s="16"/>
    </row>
    <row r="229">
      <c r="E229" s="16"/>
      <c r="F229" s="16"/>
    </row>
    <row r="230">
      <c r="E230" s="16"/>
      <c r="F230" s="16"/>
    </row>
    <row r="231">
      <c r="E231" s="16"/>
      <c r="F231" s="16"/>
    </row>
    <row r="232">
      <c r="E232" s="16"/>
      <c r="F232" s="16"/>
    </row>
    <row r="233">
      <c r="E233" s="16"/>
      <c r="F233" s="16"/>
    </row>
    <row r="234">
      <c r="E234" s="16"/>
      <c r="F234" s="16"/>
    </row>
    <row r="235">
      <c r="E235" s="16"/>
      <c r="F235" s="16"/>
    </row>
    <row r="236">
      <c r="E236" s="16"/>
      <c r="F236" s="16"/>
    </row>
    <row r="237">
      <c r="E237" s="16"/>
      <c r="F237" s="16"/>
    </row>
    <row r="238">
      <c r="E238" s="16"/>
      <c r="F238" s="16"/>
    </row>
    <row r="239">
      <c r="E239" s="16"/>
      <c r="F239" s="16"/>
    </row>
    <row r="240">
      <c r="E240" s="16"/>
      <c r="F240" s="16"/>
    </row>
    <row r="241">
      <c r="E241" s="16"/>
      <c r="F241" s="16"/>
    </row>
    <row r="242">
      <c r="E242" s="16"/>
      <c r="F242" s="16"/>
    </row>
    <row r="243">
      <c r="E243" s="16"/>
      <c r="F243" s="16"/>
    </row>
    <row r="244">
      <c r="E244" s="16"/>
      <c r="F244" s="16"/>
    </row>
    <row r="245">
      <c r="E245" s="16"/>
      <c r="F245" s="16"/>
    </row>
    <row r="246">
      <c r="E246" s="16"/>
      <c r="F246" s="16"/>
    </row>
    <row r="247">
      <c r="E247" s="16"/>
      <c r="F247" s="16"/>
    </row>
    <row r="248">
      <c r="E248" s="16"/>
      <c r="F248" s="16"/>
    </row>
    <row r="249">
      <c r="E249" s="16"/>
      <c r="F249" s="16"/>
    </row>
    <row r="250">
      <c r="E250" s="16"/>
      <c r="F250" s="16"/>
    </row>
    <row r="251">
      <c r="E251" s="16"/>
      <c r="F251" s="16"/>
    </row>
    <row r="252">
      <c r="E252" s="16"/>
      <c r="F252" s="16"/>
    </row>
    <row r="253">
      <c r="E253" s="16"/>
      <c r="F253" s="16"/>
    </row>
    <row r="254">
      <c r="E254" s="16"/>
      <c r="F254" s="16"/>
    </row>
    <row r="255">
      <c r="E255" s="16"/>
      <c r="F255" s="16"/>
    </row>
    <row r="256">
      <c r="E256" s="16"/>
      <c r="F256" s="16"/>
    </row>
    <row r="257">
      <c r="E257" s="16"/>
      <c r="F257" s="16"/>
    </row>
    <row r="258">
      <c r="E258" s="16"/>
      <c r="F258" s="16"/>
    </row>
    <row r="259">
      <c r="E259" s="16"/>
      <c r="F259" s="16"/>
    </row>
    <row r="260">
      <c r="E260" s="16"/>
      <c r="F260" s="16"/>
    </row>
    <row r="261">
      <c r="E261" s="16"/>
      <c r="F261" s="16"/>
    </row>
    <row r="262">
      <c r="E262" s="16"/>
      <c r="F262" s="16"/>
    </row>
    <row r="263">
      <c r="E263" s="16"/>
      <c r="F263" s="16"/>
    </row>
    <row r="264">
      <c r="E264" s="16"/>
      <c r="F264" s="16"/>
    </row>
    <row r="265">
      <c r="E265" s="16"/>
      <c r="F265" s="16"/>
    </row>
    <row r="266">
      <c r="E266" s="16"/>
      <c r="F266" s="16"/>
    </row>
    <row r="267">
      <c r="E267" s="16"/>
      <c r="F267" s="16"/>
    </row>
    <row r="268">
      <c r="E268" s="16"/>
      <c r="F268" s="16"/>
    </row>
    <row r="269">
      <c r="E269" s="16"/>
      <c r="F269" s="16"/>
    </row>
    <row r="270">
      <c r="E270" s="16"/>
      <c r="F270" s="16"/>
    </row>
    <row r="271">
      <c r="E271" s="16"/>
      <c r="F271" s="16"/>
    </row>
    <row r="272">
      <c r="E272" s="16"/>
      <c r="F272" s="16"/>
    </row>
    <row r="273">
      <c r="E273" s="16"/>
      <c r="F273" s="16"/>
    </row>
    <row r="274">
      <c r="E274" s="16"/>
      <c r="F274" s="16"/>
    </row>
    <row r="275">
      <c r="E275" s="16"/>
      <c r="F275" s="16"/>
    </row>
    <row r="276">
      <c r="E276" s="16"/>
      <c r="F276" s="16"/>
    </row>
    <row r="277">
      <c r="E277" s="16"/>
      <c r="F277" s="16"/>
    </row>
    <row r="278">
      <c r="E278" s="16"/>
      <c r="F278" s="16"/>
    </row>
    <row r="279">
      <c r="E279" s="16"/>
      <c r="F279" s="16"/>
    </row>
    <row r="280">
      <c r="E280" s="16"/>
      <c r="F280" s="16"/>
    </row>
    <row r="281">
      <c r="E281" s="16"/>
      <c r="F281" s="16"/>
    </row>
    <row r="282">
      <c r="E282" s="16"/>
      <c r="F282" s="16"/>
    </row>
    <row r="283">
      <c r="E283" s="16"/>
      <c r="F283" s="16"/>
    </row>
    <row r="284">
      <c r="E284" s="16"/>
      <c r="F284" s="16"/>
    </row>
    <row r="285">
      <c r="E285" s="16"/>
      <c r="F285" s="16"/>
    </row>
    <row r="286">
      <c r="E286" s="16"/>
      <c r="F286" s="16"/>
    </row>
    <row r="287">
      <c r="E287" s="16"/>
      <c r="F287" s="16"/>
    </row>
    <row r="288">
      <c r="E288" s="16"/>
      <c r="F288" s="16"/>
    </row>
    <row r="289">
      <c r="E289" s="16"/>
      <c r="F289" s="16"/>
    </row>
    <row r="290">
      <c r="E290" s="16"/>
      <c r="F290" s="16"/>
    </row>
    <row r="291">
      <c r="E291" s="16"/>
      <c r="F291" s="16"/>
    </row>
    <row r="292">
      <c r="E292" s="16"/>
      <c r="F292" s="16"/>
    </row>
    <row r="293">
      <c r="E293" s="16"/>
      <c r="F293" s="16"/>
    </row>
    <row r="294">
      <c r="E294" s="16"/>
      <c r="F294" s="16"/>
    </row>
    <row r="295">
      <c r="E295" s="16"/>
      <c r="F295" s="16"/>
    </row>
    <row r="296">
      <c r="E296" s="16"/>
      <c r="F296" s="16"/>
    </row>
    <row r="297">
      <c r="E297" s="16"/>
      <c r="F297" s="16"/>
    </row>
    <row r="298">
      <c r="E298" s="16"/>
      <c r="F298" s="16"/>
    </row>
    <row r="299">
      <c r="E299" s="16"/>
      <c r="F299" s="16"/>
    </row>
    <row r="300">
      <c r="E300" s="16"/>
      <c r="F300" s="16"/>
    </row>
    <row r="301">
      <c r="E301" s="16"/>
      <c r="F301" s="16"/>
    </row>
    <row r="302">
      <c r="E302" s="16"/>
      <c r="F302" s="16"/>
    </row>
    <row r="303">
      <c r="E303" s="16"/>
      <c r="F303" s="16"/>
    </row>
    <row r="304">
      <c r="E304" s="16"/>
      <c r="F304" s="16"/>
    </row>
    <row r="305">
      <c r="E305" s="16"/>
      <c r="F305" s="16"/>
    </row>
    <row r="306">
      <c r="E306" s="16"/>
      <c r="F306" s="16"/>
    </row>
    <row r="307">
      <c r="E307" s="16"/>
      <c r="F307" s="16"/>
    </row>
    <row r="308">
      <c r="E308" s="16"/>
      <c r="F308" s="16"/>
    </row>
    <row r="309">
      <c r="E309" s="16"/>
      <c r="F309" s="16"/>
    </row>
    <row r="310">
      <c r="E310" s="16"/>
      <c r="F310" s="16"/>
    </row>
    <row r="311">
      <c r="E311" s="16"/>
      <c r="F311" s="16"/>
    </row>
    <row r="312">
      <c r="E312" s="16"/>
      <c r="F312" s="16"/>
    </row>
    <row r="313">
      <c r="E313" s="16"/>
      <c r="F313" s="16"/>
    </row>
    <row r="314">
      <c r="E314" s="16"/>
      <c r="F314" s="16"/>
    </row>
    <row r="315">
      <c r="E315" s="16"/>
      <c r="F315" s="16"/>
    </row>
    <row r="316">
      <c r="E316" s="16"/>
      <c r="F316" s="16"/>
    </row>
    <row r="317">
      <c r="E317" s="16"/>
      <c r="F317" s="16"/>
    </row>
    <row r="318">
      <c r="E318" s="16"/>
      <c r="F318" s="16"/>
    </row>
    <row r="319">
      <c r="E319" s="16"/>
      <c r="F319" s="16"/>
    </row>
    <row r="320">
      <c r="E320" s="16"/>
      <c r="F320" s="16"/>
    </row>
    <row r="321">
      <c r="E321" s="16"/>
      <c r="F321" s="16"/>
    </row>
    <row r="322">
      <c r="E322" s="16"/>
      <c r="F322" s="16"/>
    </row>
    <row r="323">
      <c r="E323" s="16"/>
      <c r="F323" s="16"/>
    </row>
    <row r="324">
      <c r="E324" s="16"/>
      <c r="F324" s="16"/>
    </row>
    <row r="325">
      <c r="E325" s="16"/>
      <c r="F325" s="16"/>
    </row>
    <row r="326">
      <c r="E326" s="16"/>
      <c r="F326" s="16"/>
    </row>
    <row r="327">
      <c r="E327" s="16"/>
      <c r="F327" s="16"/>
    </row>
    <row r="328">
      <c r="E328" s="16"/>
      <c r="F328" s="16"/>
    </row>
    <row r="329">
      <c r="E329" s="16"/>
      <c r="F329" s="16"/>
    </row>
    <row r="330">
      <c r="E330" s="16"/>
      <c r="F330" s="16"/>
    </row>
    <row r="331">
      <c r="E331" s="16"/>
      <c r="F331" s="16"/>
    </row>
    <row r="332">
      <c r="E332" s="16"/>
      <c r="F332" s="16"/>
    </row>
    <row r="333">
      <c r="E333" s="16"/>
      <c r="F333" s="16"/>
    </row>
    <row r="334">
      <c r="E334" s="16"/>
      <c r="F334" s="16"/>
    </row>
    <row r="335">
      <c r="E335" s="16"/>
      <c r="F335" s="16"/>
    </row>
    <row r="336">
      <c r="E336" s="16"/>
      <c r="F336" s="16"/>
    </row>
    <row r="337">
      <c r="E337" s="16"/>
      <c r="F337" s="16"/>
    </row>
    <row r="338">
      <c r="E338" s="16"/>
      <c r="F338" s="16"/>
    </row>
    <row r="339">
      <c r="E339" s="16"/>
      <c r="F339" s="16"/>
    </row>
    <row r="340">
      <c r="E340" s="16"/>
      <c r="F340" s="16"/>
    </row>
    <row r="341">
      <c r="E341" s="16"/>
      <c r="F341" s="16"/>
    </row>
    <row r="342">
      <c r="E342" s="16"/>
      <c r="F342" s="16"/>
    </row>
    <row r="343">
      <c r="E343" s="16"/>
      <c r="F343" s="16"/>
    </row>
    <row r="344">
      <c r="E344" s="16"/>
      <c r="F344" s="16"/>
    </row>
    <row r="345">
      <c r="E345" s="16"/>
      <c r="F345" s="16"/>
    </row>
    <row r="346">
      <c r="E346" s="16"/>
      <c r="F346" s="16"/>
    </row>
    <row r="347">
      <c r="E347" s="16"/>
      <c r="F347" s="16"/>
    </row>
    <row r="348">
      <c r="E348" s="16"/>
      <c r="F348" s="16"/>
    </row>
    <row r="349">
      <c r="E349" s="16"/>
      <c r="F349" s="16"/>
    </row>
    <row r="350">
      <c r="E350" s="16"/>
      <c r="F350" s="16"/>
    </row>
    <row r="351">
      <c r="E351" s="16"/>
      <c r="F351" s="16"/>
    </row>
    <row r="352">
      <c r="E352" s="16"/>
      <c r="F352" s="16"/>
    </row>
    <row r="353">
      <c r="E353" s="16"/>
      <c r="F353" s="16"/>
    </row>
    <row r="354">
      <c r="E354" s="16"/>
      <c r="F354" s="16"/>
    </row>
    <row r="355">
      <c r="E355" s="16"/>
      <c r="F355" s="16"/>
    </row>
    <row r="356">
      <c r="E356" s="16"/>
      <c r="F356" s="16"/>
    </row>
    <row r="357">
      <c r="E357" s="16"/>
      <c r="F357" s="16"/>
    </row>
    <row r="358">
      <c r="E358" s="16"/>
      <c r="F358" s="16"/>
    </row>
    <row r="359">
      <c r="E359" s="16"/>
      <c r="F359" s="16"/>
    </row>
    <row r="360">
      <c r="E360" s="16"/>
      <c r="F360" s="16"/>
    </row>
    <row r="361">
      <c r="E361" s="16"/>
      <c r="F361" s="16"/>
    </row>
    <row r="362">
      <c r="E362" s="16"/>
      <c r="F362" s="16"/>
    </row>
    <row r="363">
      <c r="E363" s="16"/>
      <c r="F363" s="16"/>
    </row>
    <row r="364">
      <c r="E364" s="16"/>
      <c r="F364" s="16"/>
    </row>
    <row r="365">
      <c r="E365" s="16"/>
      <c r="F365" s="16"/>
    </row>
    <row r="366">
      <c r="E366" s="16"/>
      <c r="F366" s="16"/>
    </row>
    <row r="367">
      <c r="E367" s="16"/>
      <c r="F367" s="16"/>
    </row>
    <row r="368">
      <c r="E368" s="16"/>
      <c r="F368" s="16"/>
    </row>
    <row r="369">
      <c r="E369" s="16"/>
      <c r="F369" s="16"/>
    </row>
    <row r="370">
      <c r="E370" s="16"/>
      <c r="F370" s="16"/>
    </row>
    <row r="371">
      <c r="E371" s="16"/>
      <c r="F371" s="16"/>
    </row>
    <row r="372">
      <c r="E372" s="16"/>
      <c r="F372" s="16"/>
    </row>
    <row r="373">
      <c r="E373" s="16"/>
      <c r="F373" s="16"/>
    </row>
    <row r="374">
      <c r="E374" s="16"/>
      <c r="F374" s="16"/>
    </row>
    <row r="375">
      <c r="E375" s="16"/>
      <c r="F375" s="16"/>
    </row>
    <row r="376">
      <c r="E376" s="16"/>
      <c r="F376" s="16"/>
    </row>
    <row r="377">
      <c r="E377" s="16"/>
      <c r="F377" s="16"/>
    </row>
    <row r="378">
      <c r="E378" s="16"/>
      <c r="F378" s="16"/>
    </row>
    <row r="379">
      <c r="E379" s="16"/>
      <c r="F379" s="16"/>
    </row>
    <row r="380">
      <c r="E380" s="16"/>
      <c r="F380" s="16"/>
    </row>
    <row r="381">
      <c r="E381" s="16"/>
      <c r="F381" s="16"/>
    </row>
    <row r="382">
      <c r="E382" s="16"/>
      <c r="F382" s="16"/>
    </row>
    <row r="383">
      <c r="E383" s="16"/>
      <c r="F383" s="16"/>
    </row>
    <row r="384">
      <c r="E384" s="16"/>
      <c r="F384" s="16"/>
    </row>
    <row r="385">
      <c r="E385" s="16"/>
      <c r="F385" s="16"/>
    </row>
    <row r="386">
      <c r="E386" s="16"/>
      <c r="F386" s="16"/>
    </row>
    <row r="387">
      <c r="E387" s="16"/>
      <c r="F387" s="16"/>
    </row>
    <row r="388">
      <c r="E388" s="16"/>
      <c r="F388" s="16"/>
    </row>
    <row r="389">
      <c r="E389" s="16"/>
      <c r="F389" s="16"/>
    </row>
    <row r="390">
      <c r="E390" s="16"/>
      <c r="F390" s="16"/>
    </row>
    <row r="391">
      <c r="E391" s="16"/>
      <c r="F391" s="16"/>
    </row>
    <row r="392">
      <c r="E392" s="16"/>
      <c r="F392" s="16"/>
    </row>
    <row r="393">
      <c r="E393" s="16"/>
      <c r="F393" s="16"/>
    </row>
    <row r="394">
      <c r="E394" s="16"/>
      <c r="F394" s="16"/>
    </row>
    <row r="395">
      <c r="E395" s="16"/>
      <c r="F395" s="16"/>
    </row>
    <row r="396">
      <c r="E396" s="16"/>
      <c r="F396" s="16"/>
    </row>
    <row r="397">
      <c r="E397" s="16"/>
      <c r="F397" s="16"/>
    </row>
    <row r="398">
      <c r="E398" s="16"/>
      <c r="F398" s="16"/>
    </row>
    <row r="399">
      <c r="E399" s="16"/>
      <c r="F399" s="16"/>
    </row>
    <row r="400">
      <c r="E400" s="16"/>
      <c r="F400" s="16"/>
    </row>
    <row r="401">
      <c r="E401" s="16"/>
      <c r="F401" s="16"/>
    </row>
    <row r="402">
      <c r="E402" s="16"/>
      <c r="F402" s="16"/>
    </row>
    <row r="403">
      <c r="E403" s="16"/>
      <c r="F403" s="16"/>
    </row>
    <row r="404">
      <c r="E404" s="16"/>
      <c r="F404" s="16"/>
    </row>
    <row r="405">
      <c r="E405" s="16"/>
      <c r="F405" s="16"/>
    </row>
    <row r="406">
      <c r="E406" s="16"/>
      <c r="F406" s="16"/>
    </row>
    <row r="407">
      <c r="E407" s="16"/>
      <c r="F407" s="16"/>
    </row>
    <row r="408">
      <c r="E408" s="16"/>
      <c r="F408" s="16"/>
    </row>
    <row r="409">
      <c r="E409" s="16"/>
      <c r="F409" s="16"/>
    </row>
    <row r="410">
      <c r="E410" s="16"/>
      <c r="F410" s="16"/>
    </row>
    <row r="411">
      <c r="E411" s="16"/>
      <c r="F411" s="16"/>
    </row>
    <row r="412">
      <c r="E412" s="16"/>
      <c r="F412" s="16"/>
    </row>
    <row r="413">
      <c r="E413" s="16"/>
      <c r="F413" s="16"/>
    </row>
    <row r="414">
      <c r="E414" s="16"/>
      <c r="F414" s="16"/>
    </row>
    <row r="415">
      <c r="E415" s="16"/>
      <c r="F415" s="16"/>
    </row>
    <row r="416">
      <c r="E416" s="16"/>
      <c r="F416" s="16"/>
    </row>
    <row r="417">
      <c r="E417" s="16"/>
      <c r="F417" s="16"/>
    </row>
    <row r="418">
      <c r="E418" s="16"/>
      <c r="F418" s="16"/>
    </row>
    <row r="419">
      <c r="E419" s="16"/>
      <c r="F419" s="16"/>
    </row>
    <row r="420">
      <c r="E420" s="16"/>
      <c r="F420" s="16"/>
    </row>
    <row r="421">
      <c r="E421" s="16"/>
      <c r="F421" s="16"/>
    </row>
    <row r="422">
      <c r="E422" s="16"/>
      <c r="F422" s="16"/>
    </row>
    <row r="423">
      <c r="E423" s="16"/>
      <c r="F423" s="16"/>
    </row>
    <row r="424">
      <c r="E424" s="16"/>
      <c r="F424" s="16"/>
    </row>
    <row r="425">
      <c r="E425" s="16"/>
      <c r="F425" s="16"/>
    </row>
    <row r="426">
      <c r="E426" s="16"/>
      <c r="F426" s="16"/>
    </row>
    <row r="427">
      <c r="E427" s="16"/>
      <c r="F427" s="16"/>
    </row>
    <row r="428">
      <c r="E428" s="16"/>
      <c r="F428" s="16"/>
    </row>
    <row r="429">
      <c r="E429" s="16"/>
      <c r="F429" s="16"/>
    </row>
    <row r="430">
      <c r="E430" s="16"/>
      <c r="F430" s="16"/>
    </row>
    <row r="431">
      <c r="E431" s="16"/>
      <c r="F431" s="16"/>
    </row>
    <row r="432">
      <c r="E432" s="16"/>
      <c r="F432" s="16"/>
    </row>
    <row r="433">
      <c r="E433" s="16"/>
      <c r="F433" s="16"/>
    </row>
    <row r="434">
      <c r="E434" s="16"/>
      <c r="F434" s="16"/>
    </row>
    <row r="435">
      <c r="E435" s="16"/>
      <c r="F435" s="16"/>
    </row>
    <row r="436">
      <c r="E436" s="16"/>
      <c r="F436" s="16"/>
    </row>
    <row r="437">
      <c r="E437" s="16"/>
      <c r="F437" s="16"/>
    </row>
    <row r="438">
      <c r="E438" s="16"/>
      <c r="F438" s="16"/>
    </row>
    <row r="439">
      <c r="E439" s="16"/>
      <c r="F439" s="16"/>
    </row>
    <row r="440">
      <c r="E440" s="16"/>
      <c r="F440" s="16"/>
    </row>
    <row r="441">
      <c r="E441" s="16"/>
      <c r="F441" s="16"/>
    </row>
    <row r="442">
      <c r="E442" s="16"/>
      <c r="F442" s="16"/>
    </row>
    <row r="443">
      <c r="E443" s="16"/>
      <c r="F443" s="16"/>
    </row>
    <row r="444">
      <c r="E444" s="16"/>
      <c r="F444" s="16"/>
    </row>
    <row r="445">
      <c r="E445" s="16"/>
      <c r="F445" s="16"/>
    </row>
    <row r="446">
      <c r="E446" s="16"/>
      <c r="F446" s="16"/>
    </row>
    <row r="447">
      <c r="E447" s="16"/>
      <c r="F447" s="16"/>
    </row>
    <row r="448">
      <c r="E448" s="16"/>
      <c r="F448" s="16"/>
    </row>
    <row r="449">
      <c r="E449" s="16"/>
      <c r="F449" s="16"/>
    </row>
    <row r="450">
      <c r="E450" s="16"/>
      <c r="F450" s="16"/>
    </row>
    <row r="451">
      <c r="E451" s="16"/>
      <c r="F451" s="16"/>
    </row>
    <row r="452">
      <c r="E452" s="16"/>
      <c r="F452" s="16"/>
    </row>
    <row r="453">
      <c r="E453" s="16"/>
      <c r="F453" s="16"/>
    </row>
    <row r="454">
      <c r="E454" s="16"/>
      <c r="F454" s="16"/>
    </row>
    <row r="455">
      <c r="E455" s="16"/>
      <c r="F455" s="16"/>
    </row>
    <row r="456">
      <c r="E456" s="16"/>
      <c r="F456" s="16"/>
    </row>
    <row r="457">
      <c r="E457" s="16"/>
      <c r="F457" s="16"/>
    </row>
    <row r="458">
      <c r="E458" s="16"/>
      <c r="F458" s="16"/>
    </row>
    <row r="459">
      <c r="E459" s="16"/>
      <c r="F459" s="16"/>
    </row>
    <row r="460">
      <c r="E460" s="16"/>
      <c r="F460" s="16"/>
    </row>
    <row r="461">
      <c r="E461" s="16"/>
      <c r="F461" s="16"/>
    </row>
    <row r="462">
      <c r="E462" s="16"/>
      <c r="F462" s="16"/>
    </row>
    <row r="463">
      <c r="E463" s="16"/>
      <c r="F463" s="16"/>
    </row>
    <row r="464">
      <c r="E464" s="16"/>
      <c r="F464" s="16"/>
    </row>
    <row r="465">
      <c r="E465" s="16"/>
      <c r="F465" s="16"/>
    </row>
    <row r="466">
      <c r="E466" s="16"/>
      <c r="F466" s="16"/>
    </row>
    <row r="467">
      <c r="E467" s="16"/>
      <c r="F467" s="16"/>
    </row>
    <row r="468">
      <c r="E468" s="16"/>
      <c r="F468" s="16"/>
    </row>
    <row r="469">
      <c r="E469" s="16"/>
      <c r="F469" s="16"/>
    </row>
    <row r="470">
      <c r="E470" s="16"/>
      <c r="F470" s="16"/>
    </row>
    <row r="471">
      <c r="E471" s="16"/>
      <c r="F471" s="16"/>
    </row>
    <row r="472">
      <c r="E472" s="16"/>
      <c r="F472" s="16"/>
    </row>
    <row r="473">
      <c r="E473" s="16"/>
      <c r="F473" s="16"/>
    </row>
    <row r="474">
      <c r="E474" s="16"/>
      <c r="F474" s="16"/>
    </row>
    <row r="475">
      <c r="E475" s="16"/>
      <c r="F475" s="16"/>
    </row>
    <row r="476">
      <c r="E476" s="16"/>
      <c r="F476" s="16"/>
    </row>
    <row r="477">
      <c r="E477" s="16"/>
      <c r="F477" s="16"/>
    </row>
    <row r="478">
      <c r="E478" s="16"/>
      <c r="F478" s="16"/>
    </row>
    <row r="479">
      <c r="E479" s="16"/>
      <c r="F479" s="16"/>
    </row>
    <row r="480">
      <c r="E480" s="16"/>
      <c r="F480" s="16"/>
    </row>
    <row r="481">
      <c r="E481" s="16"/>
      <c r="F481" s="16"/>
    </row>
    <row r="482">
      <c r="E482" s="16"/>
      <c r="F482" s="16"/>
    </row>
    <row r="483">
      <c r="E483" s="16"/>
      <c r="F483" s="16"/>
    </row>
    <row r="484">
      <c r="E484" s="16"/>
      <c r="F484" s="16"/>
    </row>
    <row r="485">
      <c r="E485" s="16"/>
      <c r="F485" s="16"/>
    </row>
    <row r="486">
      <c r="E486" s="16"/>
      <c r="F486" s="16"/>
    </row>
    <row r="487">
      <c r="E487" s="16"/>
      <c r="F487" s="16"/>
    </row>
    <row r="488">
      <c r="E488" s="16"/>
      <c r="F488" s="16"/>
    </row>
    <row r="489">
      <c r="E489" s="16"/>
      <c r="F489" s="16"/>
    </row>
    <row r="490">
      <c r="E490" s="16"/>
      <c r="F490" s="16"/>
    </row>
    <row r="491">
      <c r="E491" s="16"/>
      <c r="F491" s="16"/>
    </row>
    <row r="492">
      <c r="E492" s="16"/>
      <c r="F492" s="16"/>
    </row>
    <row r="493">
      <c r="E493" s="16"/>
      <c r="F493" s="16"/>
    </row>
    <row r="494">
      <c r="E494" s="16"/>
      <c r="F494" s="16"/>
    </row>
    <row r="495">
      <c r="E495" s="16"/>
      <c r="F495" s="16"/>
    </row>
    <row r="496">
      <c r="E496" s="16"/>
      <c r="F496" s="16"/>
    </row>
    <row r="497">
      <c r="E497" s="16"/>
      <c r="F497" s="16"/>
    </row>
    <row r="498">
      <c r="E498" s="16"/>
      <c r="F498" s="16"/>
    </row>
    <row r="499">
      <c r="E499" s="16"/>
      <c r="F499" s="16"/>
    </row>
    <row r="500">
      <c r="E500" s="16"/>
      <c r="F500" s="16"/>
    </row>
    <row r="501">
      <c r="E501" s="16"/>
      <c r="F501" s="16"/>
    </row>
    <row r="502">
      <c r="E502" s="16"/>
      <c r="F502" s="16"/>
    </row>
    <row r="503">
      <c r="E503" s="16"/>
      <c r="F503" s="16"/>
    </row>
    <row r="504">
      <c r="E504" s="16"/>
      <c r="F504" s="16"/>
    </row>
    <row r="505">
      <c r="E505" s="16"/>
      <c r="F505" s="16"/>
    </row>
    <row r="506">
      <c r="E506" s="16"/>
      <c r="F506" s="16"/>
    </row>
    <row r="507">
      <c r="E507" s="16"/>
      <c r="F507" s="16"/>
    </row>
    <row r="508">
      <c r="E508" s="16"/>
      <c r="F508" s="16"/>
    </row>
    <row r="509">
      <c r="E509" s="16"/>
      <c r="F509" s="16"/>
    </row>
    <row r="510">
      <c r="E510" s="16"/>
      <c r="F510" s="16"/>
    </row>
    <row r="511">
      <c r="E511" s="16"/>
      <c r="F511" s="16"/>
    </row>
    <row r="512">
      <c r="E512" s="16"/>
      <c r="F512" s="16"/>
    </row>
    <row r="513">
      <c r="E513" s="16"/>
      <c r="F513" s="16"/>
    </row>
    <row r="514">
      <c r="E514" s="16"/>
      <c r="F514" s="16"/>
    </row>
    <row r="515">
      <c r="E515" s="16"/>
      <c r="F515" s="16"/>
    </row>
    <row r="516">
      <c r="E516" s="16"/>
      <c r="F516" s="16"/>
    </row>
    <row r="517">
      <c r="E517" s="16"/>
      <c r="F517" s="16"/>
    </row>
    <row r="518">
      <c r="E518" s="16"/>
      <c r="F518" s="16"/>
    </row>
    <row r="519">
      <c r="E519" s="16"/>
      <c r="F519" s="16"/>
    </row>
    <row r="520">
      <c r="E520" s="16"/>
      <c r="F520" s="16"/>
    </row>
    <row r="521">
      <c r="E521" s="16"/>
      <c r="F521" s="16"/>
    </row>
    <row r="522">
      <c r="E522" s="16"/>
      <c r="F522" s="16"/>
    </row>
    <row r="523">
      <c r="E523" s="16"/>
      <c r="F523" s="16"/>
    </row>
    <row r="524">
      <c r="E524" s="16"/>
      <c r="F524" s="16"/>
    </row>
    <row r="525">
      <c r="E525" s="16"/>
      <c r="F525" s="16"/>
    </row>
    <row r="526">
      <c r="E526" s="16"/>
      <c r="F526" s="16"/>
    </row>
    <row r="527">
      <c r="E527" s="16"/>
      <c r="F527" s="16"/>
    </row>
    <row r="528">
      <c r="E528" s="16"/>
      <c r="F528" s="16"/>
    </row>
    <row r="529">
      <c r="E529" s="16"/>
      <c r="F529" s="16"/>
    </row>
    <row r="530">
      <c r="E530" s="16"/>
      <c r="F530" s="16"/>
    </row>
    <row r="531">
      <c r="E531" s="16"/>
      <c r="F531" s="16"/>
    </row>
    <row r="532">
      <c r="E532" s="16"/>
      <c r="F532" s="16"/>
    </row>
    <row r="533">
      <c r="E533" s="16"/>
      <c r="F533" s="16"/>
    </row>
    <row r="534">
      <c r="E534" s="16"/>
      <c r="F534" s="16"/>
    </row>
    <row r="535">
      <c r="E535" s="16"/>
      <c r="F535" s="16"/>
    </row>
    <row r="536">
      <c r="E536" s="16"/>
      <c r="F536" s="16"/>
    </row>
    <row r="537">
      <c r="E537" s="16"/>
      <c r="F537" s="16"/>
    </row>
    <row r="538">
      <c r="E538" s="16"/>
      <c r="F538" s="16"/>
    </row>
    <row r="539">
      <c r="E539" s="16"/>
      <c r="F539" s="16"/>
    </row>
    <row r="540">
      <c r="E540" s="16"/>
      <c r="F540" s="16"/>
    </row>
    <row r="541">
      <c r="E541" s="16"/>
      <c r="F541" s="16"/>
    </row>
    <row r="542">
      <c r="E542" s="16"/>
      <c r="F542" s="16"/>
    </row>
    <row r="543">
      <c r="E543" s="16"/>
      <c r="F543" s="16"/>
    </row>
    <row r="544">
      <c r="E544" s="16"/>
      <c r="F544" s="16"/>
    </row>
    <row r="545">
      <c r="E545" s="16"/>
      <c r="F545" s="16"/>
    </row>
    <row r="546">
      <c r="E546" s="16"/>
      <c r="F546" s="16"/>
    </row>
    <row r="547">
      <c r="E547" s="16"/>
      <c r="F547" s="16"/>
    </row>
    <row r="548">
      <c r="E548" s="16"/>
      <c r="F548" s="16"/>
    </row>
    <row r="549">
      <c r="E549" s="16"/>
      <c r="F549" s="16"/>
    </row>
    <row r="550">
      <c r="E550" s="16"/>
      <c r="F550" s="16"/>
    </row>
    <row r="551">
      <c r="E551" s="16"/>
      <c r="F551" s="16"/>
    </row>
    <row r="552">
      <c r="E552" s="16"/>
      <c r="F552" s="16"/>
    </row>
    <row r="553">
      <c r="E553" s="16"/>
      <c r="F553" s="16"/>
    </row>
    <row r="554">
      <c r="E554" s="16"/>
      <c r="F554" s="16"/>
    </row>
    <row r="555">
      <c r="E555" s="16"/>
      <c r="F555" s="16"/>
    </row>
    <row r="556">
      <c r="E556" s="16"/>
      <c r="F556" s="16"/>
    </row>
    <row r="557">
      <c r="E557" s="16"/>
      <c r="F557" s="16"/>
    </row>
    <row r="558">
      <c r="E558" s="16"/>
      <c r="F558" s="16"/>
    </row>
    <row r="559">
      <c r="E559" s="16"/>
      <c r="F559" s="16"/>
    </row>
    <row r="560">
      <c r="E560" s="16"/>
      <c r="F560" s="16"/>
    </row>
    <row r="561">
      <c r="E561" s="16"/>
      <c r="F561" s="16"/>
    </row>
    <row r="562">
      <c r="E562" s="16"/>
      <c r="F562" s="16"/>
    </row>
    <row r="563">
      <c r="E563" s="16"/>
      <c r="F563" s="16"/>
    </row>
    <row r="564">
      <c r="E564" s="16"/>
      <c r="F564" s="16"/>
    </row>
    <row r="565">
      <c r="E565" s="16"/>
      <c r="F565" s="16"/>
    </row>
    <row r="566">
      <c r="E566" s="16"/>
      <c r="F566" s="16"/>
    </row>
    <row r="567">
      <c r="E567" s="16"/>
      <c r="F567" s="16"/>
    </row>
    <row r="568">
      <c r="E568" s="16"/>
      <c r="F568" s="16"/>
    </row>
    <row r="569">
      <c r="E569" s="16"/>
      <c r="F569" s="16"/>
    </row>
    <row r="570">
      <c r="E570" s="16"/>
      <c r="F570" s="16"/>
    </row>
    <row r="571">
      <c r="E571" s="16"/>
      <c r="F571" s="16"/>
    </row>
    <row r="572">
      <c r="E572" s="16"/>
      <c r="F572" s="16"/>
    </row>
    <row r="573">
      <c r="E573" s="16"/>
      <c r="F573" s="16"/>
    </row>
    <row r="574">
      <c r="E574" s="16"/>
      <c r="F574" s="16"/>
    </row>
    <row r="575">
      <c r="E575" s="16"/>
      <c r="F575" s="16"/>
    </row>
    <row r="576">
      <c r="E576" s="16"/>
      <c r="F576" s="16"/>
    </row>
    <row r="577">
      <c r="E577" s="16"/>
      <c r="F577" s="16"/>
    </row>
    <row r="578">
      <c r="E578" s="16"/>
      <c r="F578" s="16"/>
    </row>
    <row r="579">
      <c r="E579" s="16"/>
      <c r="F579" s="16"/>
    </row>
    <row r="580">
      <c r="E580" s="16"/>
      <c r="F580" s="16"/>
    </row>
    <row r="581">
      <c r="E581" s="16"/>
      <c r="F581" s="16"/>
    </row>
    <row r="582">
      <c r="E582" s="16"/>
      <c r="F582" s="16"/>
    </row>
    <row r="583">
      <c r="E583" s="16"/>
      <c r="F583" s="16"/>
    </row>
    <row r="584">
      <c r="E584" s="16"/>
      <c r="F584" s="16"/>
    </row>
    <row r="585">
      <c r="E585" s="16"/>
      <c r="F585" s="16"/>
    </row>
    <row r="586">
      <c r="E586" s="16"/>
      <c r="F586" s="16"/>
    </row>
    <row r="587">
      <c r="E587" s="16"/>
      <c r="F587" s="16"/>
    </row>
    <row r="588">
      <c r="E588" s="16"/>
      <c r="F588" s="16"/>
    </row>
    <row r="589">
      <c r="E589" s="16"/>
      <c r="F589" s="16"/>
    </row>
    <row r="590">
      <c r="E590" s="16"/>
      <c r="F590" s="16"/>
    </row>
    <row r="591">
      <c r="E591" s="16"/>
      <c r="F591" s="16"/>
    </row>
    <row r="592">
      <c r="E592" s="16"/>
      <c r="F592" s="16"/>
    </row>
    <row r="593">
      <c r="E593" s="16"/>
      <c r="F593" s="16"/>
    </row>
    <row r="594">
      <c r="E594" s="16"/>
      <c r="F594" s="16"/>
    </row>
    <row r="595">
      <c r="E595" s="16"/>
      <c r="F595" s="16"/>
    </row>
    <row r="596">
      <c r="E596" s="16"/>
      <c r="F596" s="16"/>
    </row>
    <row r="597">
      <c r="E597" s="16"/>
      <c r="F597" s="16"/>
    </row>
    <row r="598">
      <c r="E598" s="16"/>
      <c r="F598" s="16"/>
    </row>
    <row r="599">
      <c r="E599" s="16"/>
      <c r="F599" s="16"/>
    </row>
    <row r="600">
      <c r="E600" s="16"/>
      <c r="F600" s="16"/>
    </row>
    <row r="601">
      <c r="E601" s="16"/>
      <c r="F601" s="16"/>
    </row>
    <row r="602">
      <c r="E602" s="16"/>
      <c r="F602" s="16"/>
    </row>
    <row r="603">
      <c r="E603" s="16"/>
      <c r="F603" s="16"/>
    </row>
    <row r="604">
      <c r="E604" s="16"/>
      <c r="F604" s="16"/>
    </row>
    <row r="605">
      <c r="E605" s="16"/>
      <c r="F605" s="16"/>
    </row>
    <row r="606">
      <c r="E606" s="16"/>
      <c r="F606" s="16"/>
    </row>
    <row r="607">
      <c r="E607" s="16"/>
      <c r="F607" s="16"/>
    </row>
    <row r="608">
      <c r="E608" s="16"/>
      <c r="F608" s="16"/>
    </row>
    <row r="609">
      <c r="E609" s="16"/>
      <c r="F609" s="16"/>
    </row>
    <row r="610">
      <c r="E610" s="16"/>
      <c r="F610" s="16"/>
    </row>
    <row r="611">
      <c r="E611" s="16"/>
      <c r="F611" s="16"/>
    </row>
    <row r="612">
      <c r="E612" s="16"/>
      <c r="F612" s="16"/>
    </row>
    <row r="613">
      <c r="E613" s="16"/>
      <c r="F613" s="16"/>
    </row>
    <row r="614">
      <c r="E614" s="16"/>
      <c r="F614" s="16"/>
    </row>
    <row r="615">
      <c r="E615" s="16"/>
      <c r="F615" s="16"/>
    </row>
    <row r="616">
      <c r="E616" s="16"/>
      <c r="F616" s="16"/>
    </row>
    <row r="617">
      <c r="E617" s="16"/>
      <c r="F617" s="16"/>
    </row>
    <row r="618">
      <c r="E618" s="16"/>
      <c r="F618" s="16"/>
    </row>
    <row r="619">
      <c r="E619" s="16"/>
      <c r="F619" s="16"/>
    </row>
    <row r="620">
      <c r="E620" s="16"/>
      <c r="F620" s="16"/>
    </row>
    <row r="621">
      <c r="E621" s="16"/>
      <c r="F621" s="16"/>
    </row>
    <row r="622">
      <c r="E622" s="16"/>
      <c r="F622" s="16"/>
    </row>
    <row r="623">
      <c r="E623" s="16"/>
      <c r="F623" s="16"/>
    </row>
    <row r="624">
      <c r="E624" s="16"/>
      <c r="F624" s="16"/>
    </row>
    <row r="625">
      <c r="E625" s="16"/>
      <c r="F625" s="16"/>
    </row>
    <row r="626">
      <c r="E626" s="16"/>
      <c r="F626" s="16"/>
    </row>
    <row r="627">
      <c r="E627" s="16"/>
      <c r="F627" s="16"/>
    </row>
    <row r="628">
      <c r="E628" s="16"/>
      <c r="F628" s="16"/>
    </row>
    <row r="629">
      <c r="E629" s="16"/>
      <c r="F629" s="16"/>
    </row>
    <row r="630">
      <c r="E630" s="16"/>
      <c r="F630" s="16"/>
    </row>
    <row r="631">
      <c r="E631" s="16"/>
      <c r="F631" s="16"/>
    </row>
    <row r="632">
      <c r="E632" s="16"/>
      <c r="F632" s="16"/>
    </row>
    <row r="633">
      <c r="E633" s="16"/>
      <c r="F633" s="16"/>
    </row>
    <row r="634">
      <c r="E634" s="16"/>
      <c r="F634" s="16"/>
    </row>
    <row r="635">
      <c r="E635" s="16"/>
      <c r="F635" s="16"/>
    </row>
    <row r="636">
      <c r="E636" s="16"/>
      <c r="F636" s="16"/>
    </row>
    <row r="637">
      <c r="E637" s="16"/>
      <c r="F637" s="16"/>
    </row>
    <row r="638">
      <c r="E638" s="16"/>
      <c r="F638" s="16"/>
    </row>
    <row r="639">
      <c r="E639" s="16"/>
      <c r="F639" s="16"/>
    </row>
    <row r="640">
      <c r="E640" s="16"/>
      <c r="F640" s="16"/>
    </row>
    <row r="641">
      <c r="E641" s="16"/>
      <c r="F641" s="16"/>
    </row>
    <row r="642">
      <c r="E642" s="16"/>
      <c r="F642" s="16"/>
    </row>
    <row r="643">
      <c r="E643" s="16"/>
      <c r="F643" s="16"/>
    </row>
    <row r="644">
      <c r="E644" s="16"/>
      <c r="F644" s="16"/>
    </row>
    <row r="645">
      <c r="E645" s="16"/>
      <c r="F645" s="16"/>
    </row>
    <row r="646">
      <c r="E646" s="16"/>
      <c r="F646" s="16"/>
    </row>
    <row r="647">
      <c r="E647" s="16"/>
      <c r="F647" s="16"/>
    </row>
    <row r="648">
      <c r="E648" s="16"/>
      <c r="F648" s="16"/>
    </row>
    <row r="649">
      <c r="E649" s="16"/>
      <c r="F649" s="16"/>
    </row>
    <row r="650">
      <c r="E650" s="16"/>
      <c r="F650" s="16"/>
    </row>
    <row r="651">
      <c r="E651" s="16"/>
      <c r="F651" s="16"/>
    </row>
    <row r="652">
      <c r="E652" s="16"/>
      <c r="F652" s="16"/>
    </row>
    <row r="653">
      <c r="E653" s="16"/>
      <c r="F653" s="16"/>
    </row>
    <row r="654">
      <c r="E654" s="16"/>
      <c r="F654" s="16"/>
    </row>
    <row r="655">
      <c r="E655" s="16"/>
      <c r="F655" s="16"/>
    </row>
    <row r="656">
      <c r="E656" s="16"/>
      <c r="F656" s="16"/>
    </row>
    <row r="657">
      <c r="E657" s="16"/>
      <c r="F657" s="16"/>
    </row>
    <row r="658">
      <c r="E658" s="16"/>
      <c r="F658" s="16"/>
    </row>
    <row r="659">
      <c r="E659" s="16"/>
      <c r="F659" s="16"/>
    </row>
    <row r="660">
      <c r="E660" s="16"/>
      <c r="F660" s="16"/>
    </row>
    <row r="661">
      <c r="E661" s="16"/>
      <c r="F661" s="16"/>
    </row>
    <row r="662">
      <c r="E662" s="16"/>
      <c r="F662" s="16"/>
    </row>
    <row r="663">
      <c r="E663" s="16"/>
      <c r="F663" s="16"/>
    </row>
    <row r="664">
      <c r="E664" s="16"/>
      <c r="F664" s="16"/>
    </row>
    <row r="665">
      <c r="E665" s="16"/>
      <c r="F665" s="16"/>
    </row>
    <row r="666">
      <c r="E666" s="16"/>
      <c r="F666" s="16"/>
    </row>
    <row r="667">
      <c r="E667" s="16"/>
      <c r="F667" s="16"/>
    </row>
    <row r="668">
      <c r="E668" s="16"/>
      <c r="F668" s="16"/>
    </row>
    <row r="669">
      <c r="E669" s="16"/>
      <c r="F669" s="16"/>
    </row>
    <row r="670">
      <c r="E670" s="16"/>
      <c r="F670" s="16"/>
    </row>
    <row r="671">
      <c r="E671" s="16"/>
      <c r="F671" s="16"/>
    </row>
    <row r="672">
      <c r="E672" s="16"/>
      <c r="F672" s="16"/>
    </row>
    <row r="673">
      <c r="E673" s="16"/>
      <c r="F673" s="16"/>
    </row>
    <row r="674">
      <c r="E674" s="16"/>
      <c r="F674" s="16"/>
    </row>
    <row r="675">
      <c r="E675" s="16"/>
      <c r="F675" s="16"/>
    </row>
    <row r="676">
      <c r="E676" s="16"/>
      <c r="F676" s="16"/>
    </row>
    <row r="677">
      <c r="E677" s="16"/>
      <c r="F677" s="16"/>
    </row>
    <row r="678">
      <c r="E678" s="16"/>
      <c r="F678" s="16"/>
    </row>
    <row r="679">
      <c r="E679" s="16"/>
      <c r="F679" s="16"/>
    </row>
    <row r="680">
      <c r="E680" s="16"/>
      <c r="F680" s="16"/>
    </row>
    <row r="681">
      <c r="E681" s="16"/>
      <c r="F681" s="16"/>
    </row>
    <row r="682">
      <c r="E682" s="16"/>
      <c r="F682" s="16"/>
    </row>
    <row r="683">
      <c r="E683" s="16"/>
      <c r="F683" s="16"/>
    </row>
    <row r="684">
      <c r="E684" s="16"/>
      <c r="F684" s="16"/>
    </row>
    <row r="685">
      <c r="E685" s="16"/>
      <c r="F685" s="16"/>
    </row>
    <row r="686">
      <c r="E686" s="16"/>
      <c r="F686" s="16"/>
    </row>
    <row r="687">
      <c r="E687" s="16"/>
      <c r="F687" s="16"/>
    </row>
    <row r="688">
      <c r="E688" s="16"/>
      <c r="F688" s="16"/>
    </row>
    <row r="689">
      <c r="E689" s="16"/>
      <c r="F689" s="16"/>
    </row>
    <row r="690">
      <c r="E690" s="16"/>
      <c r="F690" s="16"/>
    </row>
    <row r="691">
      <c r="E691" s="16"/>
      <c r="F691" s="16"/>
    </row>
    <row r="692">
      <c r="E692" s="16"/>
      <c r="F692" s="16"/>
    </row>
    <row r="693">
      <c r="E693" s="16"/>
      <c r="F693" s="16"/>
    </row>
    <row r="694">
      <c r="E694" s="16"/>
      <c r="F694" s="16"/>
    </row>
    <row r="695">
      <c r="E695" s="16"/>
      <c r="F695" s="16"/>
    </row>
    <row r="696">
      <c r="E696" s="16"/>
      <c r="F696" s="16"/>
    </row>
    <row r="697">
      <c r="E697" s="16"/>
      <c r="F697" s="16"/>
    </row>
    <row r="698">
      <c r="E698" s="16"/>
      <c r="F698" s="16"/>
    </row>
    <row r="699">
      <c r="E699" s="16"/>
      <c r="F699" s="16"/>
    </row>
    <row r="700">
      <c r="E700" s="16"/>
      <c r="F700" s="16"/>
    </row>
    <row r="701">
      <c r="E701" s="16"/>
      <c r="F701" s="16"/>
    </row>
    <row r="702">
      <c r="E702" s="16"/>
      <c r="F702" s="16"/>
    </row>
    <row r="703">
      <c r="E703" s="16"/>
      <c r="F703" s="16"/>
    </row>
    <row r="704">
      <c r="E704" s="16"/>
      <c r="F704" s="16"/>
    </row>
    <row r="705">
      <c r="E705" s="16"/>
      <c r="F705" s="16"/>
    </row>
    <row r="706">
      <c r="E706" s="16"/>
      <c r="F706" s="16"/>
    </row>
    <row r="707">
      <c r="E707" s="16"/>
      <c r="F707" s="16"/>
    </row>
    <row r="708">
      <c r="E708" s="16"/>
      <c r="F708" s="16"/>
    </row>
    <row r="709">
      <c r="E709" s="16"/>
      <c r="F709" s="16"/>
    </row>
    <row r="710">
      <c r="E710" s="16"/>
      <c r="F710" s="16"/>
    </row>
    <row r="711">
      <c r="E711" s="16"/>
      <c r="F711" s="16"/>
    </row>
    <row r="712">
      <c r="E712" s="16"/>
      <c r="F712" s="16"/>
    </row>
    <row r="713">
      <c r="E713" s="16"/>
      <c r="F713" s="16"/>
    </row>
    <row r="714">
      <c r="E714" s="16"/>
      <c r="F714" s="16"/>
    </row>
    <row r="715">
      <c r="E715" s="16"/>
      <c r="F715" s="16"/>
    </row>
    <row r="716">
      <c r="E716" s="16"/>
      <c r="F716" s="16"/>
    </row>
    <row r="717">
      <c r="E717" s="16"/>
      <c r="F717" s="16"/>
    </row>
    <row r="718">
      <c r="E718" s="16"/>
      <c r="F718" s="16"/>
    </row>
    <row r="719">
      <c r="E719" s="16"/>
      <c r="F719" s="16"/>
    </row>
    <row r="720">
      <c r="E720" s="16"/>
      <c r="F720" s="16"/>
    </row>
    <row r="721">
      <c r="E721" s="16"/>
      <c r="F721" s="16"/>
    </row>
    <row r="722">
      <c r="E722" s="16"/>
      <c r="F722" s="16"/>
    </row>
    <row r="723">
      <c r="E723" s="16"/>
      <c r="F723" s="16"/>
    </row>
    <row r="724">
      <c r="E724" s="16"/>
      <c r="F724" s="16"/>
    </row>
    <row r="725">
      <c r="E725" s="16"/>
      <c r="F725" s="16"/>
    </row>
    <row r="726">
      <c r="E726" s="16"/>
      <c r="F726" s="16"/>
    </row>
    <row r="727">
      <c r="E727" s="16"/>
      <c r="F727" s="16"/>
    </row>
    <row r="728">
      <c r="E728" s="16"/>
      <c r="F728" s="16"/>
    </row>
    <row r="729">
      <c r="E729" s="16"/>
      <c r="F729" s="16"/>
    </row>
    <row r="730">
      <c r="E730" s="16"/>
      <c r="F730" s="16"/>
    </row>
    <row r="731">
      <c r="E731" s="16"/>
      <c r="F731" s="16"/>
    </row>
    <row r="732">
      <c r="E732" s="16"/>
      <c r="F732" s="16"/>
    </row>
    <row r="733">
      <c r="E733" s="16"/>
      <c r="F733" s="16"/>
    </row>
    <row r="734">
      <c r="E734" s="16"/>
      <c r="F734" s="16"/>
    </row>
    <row r="735">
      <c r="E735" s="16"/>
      <c r="F735" s="16"/>
    </row>
    <row r="736">
      <c r="E736" s="16"/>
      <c r="F736" s="16"/>
    </row>
    <row r="737">
      <c r="E737" s="16"/>
      <c r="F737" s="16"/>
    </row>
    <row r="738">
      <c r="E738" s="16"/>
      <c r="F738" s="16"/>
    </row>
    <row r="739">
      <c r="E739" s="16"/>
      <c r="F739" s="16"/>
    </row>
    <row r="740">
      <c r="E740" s="16"/>
      <c r="F740" s="16"/>
    </row>
    <row r="741">
      <c r="E741" s="16"/>
      <c r="F741" s="16"/>
    </row>
    <row r="742">
      <c r="E742" s="16"/>
      <c r="F742" s="16"/>
    </row>
    <row r="743">
      <c r="E743" s="16"/>
      <c r="F743" s="16"/>
    </row>
    <row r="744">
      <c r="E744" s="16"/>
      <c r="F744" s="16"/>
    </row>
    <row r="745">
      <c r="E745" s="16"/>
      <c r="F745" s="16"/>
    </row>
    <row r="746">
      <c r="E746" s="16"/>
      <c r="F746" s="16"/>
    </row>
    <row r="747">
      <c r="E747" s="16"/>
      <c r="F747" s="16"/>
    </row>
    <row r="748">
      <c r="E748" s="16"/>
      <c r="F748" s="16"/>
    </row>
    <row r="749">
      <c r="E749" s="16"/>
      <c r="F749" s="16"/>
    </row>
    <row r="750">
      <c r="E750" s="16"/>
      <c r="F750" s="16"/>
    </row>
    <row r="751">
      <c r="E751" s="16"/>
      <c r="F751" s="16"/>
    </row>
    <row r="752">
      <c r="E752" s="16"/>
      <c r="F752" s="16"/>
    </row>
    <row r="753">
      <c r="E753" s="16"/>
      <c r="F753" s="16"/>
    </row>
    <row r="754">
      <c r="E754" s="16"/>
      <c r="F754" s="16"/>
    </row>
    <row r="755">
      <c r="E755" s="16"/>
      <c r="F755" s="16"/>
    </row>
    <row r="756">
      <c r="E756" s="16"/>
      <c r="F756" s="16"/>
    </row>
    <row r="757">
      <c r="E757" s="16"/>
      <c r="F757" s="16"/>
    </row>
    <row r="758">
      <c r="E758" s="16"/>
      <c r="F758" s="16"/>
    </row>
    <row r="759">
      <c r="E759" s="16"/>
      <c r="F759" s="16"/>
    </row>
    <row r="760">
      <c r="E760" s="16"/>
      <c r="F760" s="16"/>
    </row>
    <row r="761">
      <c r="E761" s="16"/>
      <c r="F761" s="16"/>
    </row>
    <row r="762">
      <c r="E762" s="16"/>
      <c r="F762" s="16"/>
    </row>
    <row r="763">
      <c r="E763" s="16"/>
      <c r="F763" s="16"/>
    </row>
    <row r="764">
      <c r="E764" s="16"/>
      <c r="F764" s="16"/>
    </row>
    <row r="765">
      <c r="E765" s="16"/>
      <c r="F765" s="16"/>
    </row>
    <row r="766">
      <c r="E766" s="16"/>
      <c r="F766" s="16"/>
    </row>
    <row r="767">
      <c r="E767" s="16"/>
      <c r="F767" s="16"/>
    </row>
    <row r="768">
      <c r="E768" s="16"/>
      <c r="F768" s="16"/>
    </row>
    <row r="769">
      <c r="E769" s="16"/>
      <c r="F769" s="16"/>
    </row>
    <row r="770">
      <c r="E770" s="16"/>
      <c r="F770" s="16"/>
    </row>
    <row r="771">
      <c r="E771" s="16"/>
      <c r="F771" s="16"/>
    </row>
    <row r="772">
      <c r="E772" s="16"/>
      <c r="F772" s="16"/>
    </row>
    <row r="773">
      <c r="E773" s="16"/>
      <c r="F773" s="16"/>
    </row>
    <row r="774">
      <c r="E774" s="16"/>
      <c r="F774" s="16"/>
    </row>
    <row r="775">
      <c r="E775" s="16"/>
      <c r="F775" s="16"/>
    </row>
    <row r="776">
      <c r="E776" s="16"/>
      <c r="F776" s="16"/>
    </row>
    <row r="777">
      <c r="E777" s="16"/>
      <c r="F777" s="16"/>
    </row>
    <row r="778">
      <c r="E778" s="16"/>
      <c r="F778" s="16"/>
    </row>
    <row r="779">
      <c r="E779" s="16"/>
      <c r="F779" s="16"/>
    </row>
    <row r="780">
      <c r="E780" s="16"/>
      <c r="F780" s="16"/>
    </row>
    <row r="781">
      <c r="E781" s="16"/>
      <c r="F781" s="16"/>
    </row>
    <row r="782">
      <c r="E782" s="16"/>
      <c r="F782" s="16"/>
    </row>
    <row r="783">
      <c r="E783" s="16"/>
      <c r="F783" s="16"/>
    </row>
    <row r="784">
      <c r="E784" s="16"/>
      <c r="F784" s="16"/>
    </row>
    <row r="785">
      <c r="E785" s="16"/>
      <c r="F785" s="16"/>
    </row>
    <row r="786">
      <c r="E786" s="16"/>
      <c r="F786" s="16"/>
    </row>
    <row r="787">
      <c r="E787" s="16"/>
      <c r="F787" s="16"/>
    </row>
    <row r="788">
      <c r="E788" s="16"/>
      <c r="F788" s="16"/>
    </row>
    <row r="789">
      <c r="E789" s="16"/>
      <c r="F789" s="16"/>
    </row>
    <row r="790">
      <c r="E790" s="16"/>
      <c r="F790" s="16"/>
    </row>
    <row r="791">
      <c r="E791" s="16"/>
      <c r="F791" s="16"/>
    </row>
    <row r="792">
      <c r="E792" s="16"/>
      <c r="F792" s="16"/>
    </row>
    <row r="793">
      <c r="E793" s="16"/>
      <c r="F793" s="16"/>
    </row>
    <row r="794">
      <c r="E794" s="16"/>
      <c r="F794" s="16"/>
    </row>
    <row r="795">
      <c r="E795" s="16"/>
      <c r="F795" s="16"/>
    </row>
    <row r="796">
      <c r="E796" s="16"/>
      <c r="F796" s="16"/>
    </row>
    <row r="797">
      <c r="E797" s="16"/>
      <c r="F797" s="16"/>
    </row>
    <row r="798">
      <c r="E798" s="16"/>
      <c r="F798" s="16"/>
    </row>
    <row r="799">
      <c r="E799" s="16"/>
      <c r="F799" s="16"/>
    </row>
    <row r="800">
      <c r="E800" s="16"/>
      <c r="F800" s="16"/>
    </row>
    <row r="801">
      <c r="E801" s="16"/>
      <c r="F801" s="16"/>
    </row>
    <row r="802">
      <c r="E802" s="16"/>
      <c r="F802" s="16"/>
    </row>
    <row r="803">
      <c r="E803" s="16"/>
      <c r="F803" s="16"/>
    </row>
    <row r="804">
      <c r="E804" s="16"/>
      <c r="F804" s="16"/>
    </row>
    <row r="805">
      <c r="E805" s="16"/>
      <c r="F805" s="16"/>
    </row>
    <row r="806">
      <c r="E806" s="16"/>
      <c r="F806" s="16"/>
    </row>
    <row r="807">
      <c r="E807" s="16"/>
      <c r="F807" s="16"/>
    </row>
    <row r="808">
      <c r="E808" s="16"/>
      <c r="F808" s="16"/>
    </row>
    <row r="809">
      <c r="E809" s="16"/>
      <c r="F809" s="16"/>
    </row>
    <row r="810">
      <c r="E810" s="16"/>
      <c r="F810" s="16"/>
    </row>
    <row r="811">
      <c r="E811" s="16"/>
      <c r="F811" s="16"/>
    </row>
    <row r="812">
      <c r="E812" s="16"/>
      <c r="F812" s="16"/>
    </row>
    <row r="813">
      <c r="E813" s="16"/>
      <c r="F813" s="16"/>
    </row>
    <row r="814">
      <c r="E814" s="16"/>
      <c r="F814" s="16"/>
    </row>
    <row r="815">
      <c r="E815" s="16"/>
      <c r="F815" s="16"/>
    </row>
    <row r="816">
      <c r="E816" s="16"/>
      <c r="F816" s="16"/>
    </row>
    <row r="817">
      <c r="E817" s="16"/>
      <c r="F817" s="16"/>
    </row>
    <row r="818">
      <c r="E818" s="16"/>
      <c r="F818" s="16"/>
    </row>
    <row r="819">
      <c r="E819" s="16"/>
      <c r="F819" s="16"/>
    </row>
    <row r="820">
      <c r="E820" s="16"/>
      <c r="F820" s="16"/>
    </row>
    <row r="821">
      <c r="E821" s="16"/>
      <c r="F821" s="16"/>
    </row>
    <row r="822">
      <c r="E822" s="16"/>
      <c r="F822" s="16"/>
    </row>
    <row r="823">
      <c r="E823" s="16"/>
      <c r="F823" s="16"/>
    </row>
    <row r="824">
      <c r="E824" s="16"/>
      <c r="F824" s="16"/>
    </row>
    <row r="825">
      <c r="E825" s="16"/>
      <c r="F825" s="16"/>
    </row>
    <row r="826">
      <c r="E826" s="16"/>
      <c r="F826" s="16"/>
    </row>
    <row r="827">
      <c r="E827" s="16"/>
      <c r="F827" s="16"/>
    </row>
    <row r="828">
      <c r="E828" s="16"/>
      <c r="F828" s="16"/>
    </row>
    <row r="829">
      <c r="E829" s="16"/>
      <c r="F829" s="16"/>
    </row>
    <row r="830">
      <c r="E830" s="16"/>
      <c r="F830" s="16"/>
    </row>
    <row r="831">
      <c r="E831" s="16"/>
      <c r="F831" s="16"/>
    </row>
    <row r="832">
      <c r="E832" s="16"/>
      <c r="F832" s="16"/>
    </row>
    <row r="833">
      <c r="E833" s="16"/>
      <c r="F833" s="16"/>
    </row>
    <row r="834">
      <c r="E834" s="16"/>
      <c r="F834" s="16"/>
    </row>
    <row r="835">
      <c r="E835" s="16"/>
      <c r="F835" s="16"/>
    </row>
    <row r="836">
      <c r="E836" s="16"/>
      <c r="F836" s="16"/>
    </row>
    <row r="837">
      <c r="E837" s="16"/>
      <c r="F837" s="16"/>
    </row>
    <row r="838">
      <c r="E838" s="16"/>
      <c r="F838" s="16"/>
    </row>
    <row r="839">
      <c r="E839" s="16"/>
      <c r="F839" s="16"/>
    </row>
    <row r="840">
      <c r="E840" s="16"/>
      <c r="F840" s="16"/>
    </row>
    <row r="841">
      <c r="E841" s="16"/>
      <c r="F841" s="16"/>
    </row>
    <row r="842">
      <c r="E842" s="16"/>
      <c r="F842" s="16"/>
    </row>
    <row r="843">
      <c r="E843" s="16"/>
      <c r="F843" s="16"/>
    </row>
    <row r="844">
      <c r="E844" s="16"/>
      <c r="F844" s="16"/>
    </row>
    <row r="845">
      <c r="E845" s="16"/>
      <c r="F845" s="16"/>
    </row>
    <row r="846">
      <c r="E846" s="16"/>
      <c r="F846" s="16"/>
    </row>
    <row r="847">
      <c r="E847" s="16"/>
      <c r="F847" s="16"/>
    </row>
    <row r="848">
      <c r="E848" s="16"/>
      <c r="F848" s="16"/>
    </row>
    <row r="849">
      <c r="E849" s="16"/>
      <c r="F849" s="16"/>
    </row>
    <row r="850">
      <c r="E850" s="16"/>
      <c r="F850" s="16"/>
    </row>
    <row r="851">
      <c r="E851" s="16"/>
      <c r="F851" s="16"/>
    </row>
    <row r="852">
      <c r="E852" s="16"/>
      <c r="F852" s="16"/>
    </row>
    <row r="853">
      <c r="E853" s="16"/>
      <c r="F853" s="16"/>
    </row>
    <row r="854">
      <c r="E854" s="16"/>
      <c r="F854" s="16"/>
    </row>
    <row r="855">
      <c r="E855" s="16"/>
      <c r="F855" s="16"/>
    </row>
    <row r="856">
      <c r="E856" s="16"/>
      <c r="F856" s="16"/>
    </row>
    <row r="857">
      <c r="E857" s="16"/>
      <c r="F857" s="16"/>
    </row>
    <row r="858">
      <c r="E858" s="16"/>
      <c r="F858" s="16"/>
    </row>
    <row r="859">
      <c r="E859" s="16"/>
      <c r="F859" s="16"/>
    </row>
    <row r="860">
      <c r="E860" s="16"/>
      <c r="F860" s="16"/>
    </row>
    <row r="861">
      <c r="E861" s="16"/>
      <c r="F861" s="16"/>
    </row>
    <row r="862">
      <c r="E862" s="16"/>
      <c r="F862" s="16"/>
    </row>
    <row r="863">
      <c r="E863" s="16"/>
      <c r="F863" s="16"/>
    </row>
    <row r="864">
      <c r="E864" s="16"/>
      <c r="F864" s="16"/>
    </row>
    <row r="865">
      <c r="E865" s="16"/>
      <c r="F865" s="16"/>
    </row>
    <row r="866">
      <c r="E866" s="16"/>
      <c r="F866" s="16"/>
    </row>
    <row r="867">
      <c r="E867" s="16"/>
      <c r="F867" s="16"/>
    </row>
    <row r="868">
      <c r="E868" s="16"/>
      <c r="F868" s="16"/>
    </row>
    <row r="869">
      <c r="E869" s="16"/>
      <c r="F869" s="16"/>
    </row>
    <row r="870">
      <c r="E870" s="16"/>
      <c r="F870" s="16"/>
    </row>
    <row r="871">
      <c r="E871" s="16"/>
      <c r="F871" s="16"/>
    </row>
    <row r="872">
      <c r="E872" s="16"/>
      <c r="F872" s="16"/>
    </row>
    <row r="873">
      <c r="E873" s="16"/>
      <c r="F873" s="16"/>
    </row>
    <row r="874">
      <c r="E874" s="16"/>
      <c r="F874" s="16"/>
    </row>
    <row r="875">
      <c r="E875" s="16"/>
      <c r="F875" s="16"/>
    </row>
    <row r="876">
      <c r="E876" s="16"/>
      <c r="F876" s="16"/>
    </row>
    <row r="877">
      <c r="E877" s="16"/>
      <c r="F877" s="16"/>
    </row>
    <row r="878">
      <c r="E878" s="16"/>
      <c r="F878" s="16"/>
    </row>
    <row r="879">
      <c r="E879" s="16"/>
      <c r="F879" s="16"/>
    </row>
    <row r="880">
      <c r="E880" s="16"/>
      <c r="F880" s="16"/>
    </row>
    <row r="881">
      <c r="E881" s="16"/>
      <c r="F881" s="16"/>
    </row>
    <row r="882">
      <c r="E882" s="16"/>
      <c r="F882" s="16"/>
    </row>
    <row r="883">
      <c r="E883" s="16"/>
      <c r="F883" s="16"/>
    </row>
    <row r="884">
      <c r="E884" s="16"/>
      <c r="F884" s="16"/>
    </row>
    <row r="885">
      <c r="E885" s="16"/>
      <c r="F885" s="16"/>
    </row>
    <row r="886">
      <c r="E886" s="16"/>
      <c r="F886" s="16"/>
    </row>
    <row r="887">
      <c r="E887" s="16"/>
      <c r="F887" s="16"/>
    </row>
    <row r="888">
      <c r="E888" s="16"/>
      <c r="F888" s="16"/>
    </row>
    <row r="889">
      <c r="E889" s="16"/>
      <c r="F889" s="16"/>
    </row>
    <row r="890">
      <c r="E890" s="16"/>
      <c r="F890" s="16"/>
    </row>
    <row r="891">
      <c r="E891" s="16"/>
      <c r="F891" s="16"/>
    </row>
    <row r="892">
      <c r="E892" s="16"/>
      <c r="F892" s="16"/>
    </row>
    <row r="893">
      <c r="E893" s="16"/>
      <c r="F893" s="16"/>
    </row>
    <row r="894">
      <c r="E894" s="16"/>
      <c r="F894" s="16"/>
    </row>
    <row r="895">
      <c r="E895" s="16"/>
      <c r="F895" s="16"/>
    </row>
    <row r="896">
      <c r="E896" s="16"/>
      <c r="F896" s="16"/>
    </row>
    <row r="897">
      <c r="E897" s="16"/>
      <c r="F897" s="16"/>
    </row>
    <row r="898">
      <c r="E898" s="16"/>
      <c r="F898" s="16"/>
    </row>
    <row r="899">
      <c r="E899" s="16"/>
      <c r="F899" s="16"/>
    </row>
    <row r="900">
      <c r="E900" s="16"/>
      <c r="F900" s="16"/>
    </row>
    <row r="901">
      <c r="E901" s="16"/>
      <c r="F901" s="16"/>
    </row>
    <row r="902">
      <c r="E902" s="16"/>
      <c r="F902" s="16"/>
    </row>
    <row r="903">
      <c r="E903" s="16"/>
      <c r="F903" s="16"/>
    </row>
    <row r="904">
      <c r="E904" s="16"/>
      <c r="F904" s="16"/>
    </row>
    <row r="905">
      <c r="E905" s="16"/>
      <c r="F905" s="16"/>
    </row>
    <row r="906">
      <c r="E906" s="16"/>
      <c r="F906" s="16"/>
    </row>
    <row r="907">
      <c r="E907" s="16"/>
      <c r="F907" s="16"/>
    </row>
    <row r="908">
      <c r="E908" s="16"/>
      <c r="F908" s="16"/>
    </row>
    <row r="909">
      <c r="E909" s="16"/>
      <c r="F909" s="16"/>
    </row>
    <row r="910">
      <c r="E910" s="16"/>
      <c r="F910" s="16"/>
    </row>
    <row r="911">
      <c r="E911" s="16"/>
      <c r="F911" s="16"/>
    </row>
    <row r="912">
      <c r="E912" s="16"/>
      <c r="F912" s="16"/>
    </row>
    <row r="913">
      <c r="E913" s="16"/>
      <c r="F913" s="16"/>
    </row>
    <row r="914">
      <c r="E914" s="16"/>
      <c r="F914" s="16"/>
    </row>
    <row r="915">
      <c r="E915" s="16"/>
      <c r="F915" s="16"/>
    </row>
    <row r="916">
      <c r="E916" s="16"/>
      <c r="F916" s="16"/>
    </row>
    <row r="917">
      <c r="E917" s="16"/>
      <c r="F917" s="16"/>
    </row>
    <row r="918">
      <c r="E918" s="16"/>
      <c r="F918" s="16"/>
    </row>
    <row r="919">
      <c r="E919" s="16"/>
      <c r="F919" s="16"/>
    </row>
    <row r="920">
      <c r="E920" s="16"/>
      <c r="F920" s="16"/>
    </row>
    <row r="921">
      <c r="E921" s="16"/>
      <c r="F921" s="16"/>
    </row>
    <row r="922">
      <c r="E922" s="16"/>
      <c r="F922" s="16"/>
    </row>
    <row r="923">
      <c r="E923" s="16"/>
      <c r="F923" s="16"/>
    </row>
    <row r="924">
      <c r="E924" s="16"/>
      <c r="F924" s="16"/>
    </row>
    <row r="925">
      <c r="E925" s="16"/>
      <c r="F925" s="16"/>
    </row>
    <row r="926">
      <c r="E926" s="16"/>
      <c r="F926" s="16"/>
    </row>
    <row r="927">
      <c r="E927" s="16"/>
      <c r="F927" s="16"/>
    </row>
    <row r="928">
      <c r="E928" s="16"/>
      <c r="F928" s="16"/>
    </row>
    <row r="929">
      <c r="E929" s="16"/>
      <c r="F929" s="16"/>
    </row>
    <row r="930">
      <c r="E930" s="16"/>
      <c r="F930" s="16"/>
    </row>
    <row r="931">
      <c r="E931" s="16"/>
      <c r="F931" s="16"/>
    </row>
    <row r="932">
      <c r="E932" s="16"/>
      <c r="F932" s="16"/>
    </row>
    <row r="933">
      <c r="E933" s="16"/>
      <c r="F933" s="16"/>
    </row>
    <row r="934">
      <c r="E934" s="16"/>
      <c r="F934" s="16"/>
    </row>
    <row r="935">
      <c r="E935" s="16"/>
      <c r="F935" s="16"/>
    </row>
    <row r="936">
      <c r="E936" s="16"/>
      <c r="F936" s="16"/>
    </row>
    <row r="937">
      <c r="E937" s="16"/>
      <c r="F937" s="16"/>
    </row>
    <row r="938">
      <c r="E938" s="16"/>
      <c r="F938" s="16"/>
    </row>
    <row r="939">
      <c r="E939" s="16"/>
      <c r="F939" s="16"/>
    </row>
    <row r="940">
      <c r="E940" s="16"/>
      <c r="F940" s="16"/>
    </row>
    <row r="941">
      <c r="E941" s="16"/>
      <c r="F941" s="16"/>
    </row>
    <row r="942">
      <c r="E942" s="16"/>
      <c r="F942" s="16"/>
    </row>
    <row r="943">
      <c r="E943" s="16"/>
      <c r="F943" s="16"/>
    </row>
    <row r="944">
      <c r="E944" s="16"/>
      <c r="F944" s="16"/>
    </row>
    <row r="945">
      <c r="E945" s="16"/>
      <c r="F945" s="16"/>
    </row>
    <row r="946">
      <c r="E946" s="16"/>
      <c r="F946" s="16"/>
    </row>
    <row r="947">
      <c r="E947" s="16"/>
      <c r="F947" s="16"/>
    </row>
    <row r="948">
      <c r="E948" s="16"/>
      <c r="F948" s="16"/>
    </row>
    <row r="949">
      <c r="E949" s="16"/>
      <c r="F949" s="16"/>
    </row>
    <row r="950">
      <c r="E950" s="16"/>
      <c r="F950" s="16"/>
    </row>
    <row r="951">
      <c r="E951" s="16"/>
      <c r="F951" s="16"/>
    </row>
    <row r="952">
      <c r="E952" s="16"/>
      <c r="F952" s="16"/>
    </row>
    <row r="953">
      <c r="E953" s="16"/>
      <c r="F953" s="16"/>
    </row>
    <row r="954">
      <c r="E954" s="16"/>
      <c r="F954" s="16"/>
    </row>
    <row r="955">
      <c r="E955" s="16"/>
      <c r="F955" s="16"/>
    </row>
    <row r="956">
      <c r="E956" s="16"/>
      <c r="F956" s="16"/>
    </row>
    <row r="957">
      <c r="E957" s="16"/>
      <c r="F957" s="16"/>
    </row>
    <row r="958">
      <c r="E958" s="16"/>
      <c r="F958" s="16"/>
    </row>
    <row r="959">
      <c r="E959" s="16"/>
      <c r="F959" s="16"/>
    </row>
    <row r="960">
      <c r="E960" s="16"/>
      <c r="F960" s="16"/>
    </row>
    <row r="961">
      <c r="E961" s="16"/>
      <c r="F961" s="16"/>
    </row>
    <row r="962">
      <c r="E962" s="16"/>
      <c r="F962" s="16"/>
    </row>
    <row r="963">
      <c r="E963" s="16"/>
      <c r="F963" s="16"/>
    </row>
    <row r="964">
      <c r="E964" s="16"/>
      <c r="F964" s="16"/>
    </row>
    <row r="965">
      <c r="E965" s="16"/>
      <c r="F965" s="16"/>
    </row>
    <row r="966">
      <c r="E966" s="16"/>
      <c r="F966" s="16"/>
    </row>
    <row r="967">
      <c r="E967" s="16"/>
      <c r="F967" s="16"/>
    </row>
    <row r="968">
      <c r="E968" s="16"/>
      <c r="F968" s="16"/>
    </row>
    <row r="969">
      <c r="E969" s="16"/>
      <c r="F969" s="16"/>
    </row>
    <row r="970">
      <c r="E970" s="16"/>
      <c r="F970" s="16"/>
    </row>
    <row r="971">
      <c r="E971" s="16"/>
      <c r="F971" s="16"/>
    </row>
    <row r="972">
      <c r="E972" s="16"/>
      <c r="F972" s="16"/>
    </row>
    <row r="973">
      <c r="E973" s="16"/>
      <c r="F973" s="16"/>
    </row>
    <row r="974">
      <c r="E974" s="16"/>
      <c r="F974" s="16"/>
    </row>
    <row r="975">
      <c r="E975" s="16"/>
      <c r="F975" s="16"/>
    </row>
    <row r="976">
      <c r="E976" s="16"/>
      <c r="F976" s="16"/>
    </row>
    <row r="977">
      <c r="E977" s="16"/>
      <c r="F977" s="16"/>
    </row>
    <row r="978">
      <c r="E978" s="16"/>
      <c r="F978" s="16"/>
    </row>
    <row r="979">
      <c r="E979" s="16"/>
      <c r="F979" s="16"/>
    </row>
    <row r="980">
      <c r="E980" s="16"/>
      <c r="F980" s="16"/>
    </row>
    <row r="981">
      <c r="E981" s="16"/>
      <c r="F981" s="16"/>
    </row>
    <row r="982">
      <c r="E982" s="16"/>
      <c r="F982" s="16"/>
    </row>
    <row r="983">
      <c r="E983" s="16"/>
      <c r="F983" s="16"/>
    </row>
    <row r="984">
      <c r="E984" s="16"/>
      <c r="F984" s="16"/>
    </row>
    <row r="985">
      <c r="E985" s="16"/>
      <c r="F985" s="16"/>
    </row>
    <row r="986">
      <c r="E986" s="16"/>
      <c r="F986" s="16"/>
    </row>
    <row r="987">
      <c r="E987" s="16"/>
      <c r="F987" s="16"/>
    </row>
    <row r="988">
      <c r="E988" s="16"/>
      <c r="F988" s="16"/>
    </row>
    <row r="989">
      <c r="E989" s="16"/>
      <c r="F989" s="16"/>
    </row>
    <row r="990">
      <c r="E990" s="16"/>
      <c r="F990" s="16"/>
    </row>
    <row r="991">
      <c r="E991" s="16"/>
      <c r="F991" s="16"/>
    </row>
    <row r="992">
      <c r="E992" s="16"/>
      <c r="F992" s="16"/>
    </row>
    <row r="993">
      <c r="E993" s="16"/>
      <c r="F993" s="16"/>
    </row>
    <row r="994">
      <c r="E994" s="16"/>
      <c r="F994" s="16"/>
    </row>
    <row r="995">
      <c r="E995" s="16"/>
      <c r="F995" s="16"/>
    </row>
    <row r="996">
      <c r="E996" s="16"/>
      <c r="F996" s="16"/>
    </row>
    <row r="997">
      <c r="E997" s="16"/>
      <c r="F997" s="16"/>
    </row>
    <row r="998">
      <c r="E998" s="16"/>
      <c r="F998" s="16"/>
    </row>
    <row r="999">
      <c r="E999" s="16"/>
      <c r="F999" s="16"/>
    </row>
    <row r="1000">
      <c r="E1000" s="16"/>
      <c r="F1000" s="16"/>
    </row>
    <row r="1001">
      <c r="E1001" s="16"/>
      <c r="F1001" s="16"/>
    </row>
  </sheetData>
  <dataValidations>
    <dataValidation type="list" allowBlank="1" sqref="H2:H33">
      <formula1>"Propulsion System,Energy Storge,Payload,Flight Control System,Mission Control System,Airframe Structure"</formula1>
    </dataValidation>
    <dataValidation type="custom" allowBlank="1" showDropDown="1" sqref="C2:F33">
      <formula1>AND(ISNUMBER(C2),(NOT(OR(NOT(ISERROR(DATEVALUE(C2))), AND(ISNUMBER(C2), LEFT(CELL("format", C2))="D")))))</formula1>
    </dataValidation>
    <dataValidation type="list" allowBlank="1" sqref="G2:G33">
      <formula1>"Avionics Bay [0,31],Payload Bay [31,51.62],Tail [51.62,95.61]"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/>
    </row>
    <row r="3">
      <c r="N3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5.63"/>
    <col customWidth="1" min="3" max="3" width="30.13"/>
    <col customWidth="1" min="5" max="5" width="29.13"/>
    <col customWidth="1" min="6" max="6" width="20.5"/>
    <col customWidth="1" min="7" max="7" width="29.75"/>
  </cols>
  <sheetData>
    <row r="1">
      <c r="A1" s="26" t="s">
        <v>85</v>
      </c>
    </row>
    <row r="2">
      <c r="A2" s="27" t="s">
        <v>86</v>
      </c>
      <c r="B2" s="28" t="s">
        <v>87</v>
      </c>
      <c r="C2" s="27" t="s">
        <v>88</v>
      </c>
    </row>
    <row r="3">
      <c r="A3" s="18" t="s">
        <v>89</v>
      </c>
      <c r="B3" s="29">
        <f> SUM('Mass Sheet'!J2:J33)/SUM('Mass Sheet'!C2:C33)</f>
        <v>40.18919145</v>
      </c>
      <c r="C3" s="18" t="s">
        <v>90</v>
      </c>
    </row>
    <row r="4">
      <c r="A4" s="18" t="s">
        <v>91</v>
      </c>
      <c r="B4" s="17">
        <v>38.2</v>
      </c>
      <c r="C4" s="18" t="s">
        <v>92</v>
      </c>
    </row>
    <row r="5">
      <c r="A5" s="18" t="s">
        <v>93</v>
      </c>
      <c r="B5" s="30">
        <v>12.6254</v>
      </c>
      <c r="C5" s="18" t="s">
        <v>92</v>
      </c>
    </row>
    <row r="6">
      <c r="A6" s="18" t="s">
        <v>94</v>
      </c>
      <c r="B6" s="17">
        <v>35.04</v>
      </c>
      <c r="C6" s="18" t="s">
        <v>92</v>
      </c>
    </row>
    <row r="7">
      <c r="A7" s="18" t="s">
        <v>95</v>
      </c>
      <c r="B7" s="31">
        <v>41.31</v>
      </c>
      <c r="C7" s="18" t="s">
        <v>92</v>
      </c>
    </row>
    <row r="8">
      <c r="B8" s="16"/>
    </row>
    <row r="9">
      <c r="A9" s="32" t="s">
        <v>96</v>
      </c>
      <c r="B9" s="33" t="s">
        <v>97</v>
      </c>
      <c r="C9" s="27" t="s">
        <v>88</v>
      </c>
    </row>
    <row r="10">
      <c r="A10" s="34" t="s">
        <v>98</v>
      </c>
      <c r="B10" s="35">
        <f> 100 * (B3-B6)/B5</f>
        <v>40.78438263</v>
      </c>
    </row>
    <row r="11" ht="39.0" customHeight="1">
      <c r="A11" s="34" t="s">
        <v>99</v>
      </c>
      <c r="B11" s="35">
        <f> 100 * (B7-B6)/B5</f>
        <v>49.66179289</v>
      </c>
    </row>
    <row r="12">
      <c r="A12" s="36" t="s">
        <v>100</v>
      </c>
      <c r="B12" s="35">
        <f> 100 * (B7-B3)/B5</f>
        <v>8.877410259</v>
      </c>
      <c r="C12" s="18" t="s">
        <v>101</v>
      </c>
    </row>
    <row r="13">
      <c r="B13" s="16"/>
    </row>
    <row r="14">
      <c r="B14" s="16"/>
    </row>
    <row r="15">
      <c r="B15" s="16"/>
    </row>
    <row r="16">
      <c r="B16" s="16"/>
    </row>
    <row r="17">
      <c r="B17" s="16"/>
    </row>
    <row r="18">
      <c r="B18" s="16"/>
    </row>
    <row r="19">
      <c r="B19" s="16"/>
    </row>
    <row r="20">
      <c r="B20" s="16"/>
    </row>
    <row r="21">
      <c r="B21" s="16"/>
    </row>
    <row r="22">
      <c r="B22" s="16"/>
    </row>
    <row r="23">
      <c r="B23" s="16"/>
    </row>
    <row r="24">
      <c r="B24" s="16"/>
    </row>
    <row r="25">
      <c r="B25" s="16"/>
    </row>
    <row r="26">
      <c r="B26" s="16"/>
    </row>
    <row r="27">
      <c r="B27" s="16"/>
    </row>
    <row r="28">
      <c r="B28" s="16"/>
    </row>
    <row r="29">
      <c r="B29" s="16"/>
    </row>
    <row r="30">
      <c r="B30" s="16"/>
    </row>
    <row r="31">
      <c r="B31" s="16"/>
    </row>
    <row r="32">
      <c r="B32" s="16"/>
    </row>
    <row r="33">
      <c r="B33" s="16"/>
    </row>
    <row r="34">
      <c r="B34" s="16"/>
    </row>
    <row r="35">
      <c r="B35" s="16"/>
    </row>
    <row r="36">
      <c r="B36" s="16"/>
    </row>
    <row r="37">
      <c r="B37" s="16"/>
    </row>
    <row r="38">
      <c r="B38" s="16"/>
    </row>
    <row r="39">
      <c r="B39" s="16"/>
    </row>
    <row r="40">
      <c r="B40" s="16"/>
    </row>
    <row r="41">
      <c r="B41" s="16"/>
    </row>
    <row r="42">
      <c r="B42" s="16"/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3.13"/>
    <col customWidth="1" min="3" max="3" width="20.5"/>
    <col customWidth="1" min="4" max="4" width="21.5"/>
    <col customWidth="1" min="5" max="5" width="23.63"/>
    <col customWidth="1" min="6" max="6" width="28.75"/>
    <col customWidth="1" min="7" max="7" width="19.25"/>
  </cols>
  <sheetData>
    <row r="1">
      <c r="A1" s="18" t="s">
        <v>102</v>
      </c>
      <c r="B1" s="37">
        <f>E3*2 + sum(E4:E8)</f>
        <v>62.03</v>
      </c>
      <c r="D1" s="38" t="s">
        <v>103</v>
      </c>
    </row>
    <row r="2">
      <c r="A2" s="18" t="s">
        <v>104</v>
      </c>
      <c r="B2" s="18">
        <f>B1+B13</f>
        <v>65.03</v>
      </c>
      <c r="D2" s="28" t="s">
        <v>105</v>
      </c>
      <c r="E2" s="28" t="s">
        <v>106</v>
      </c>
      <c r="F2" s="28" t="s">
        <v>107</v>
      </c>
    </row>
    <row r="3">
      <c r="A3" s="18" t="s">
        <v>108</v>
      </c>
      <c r="B3" s="37">
        <f>B2-B1 </f>
        <v>3</v>
      </c>
      <c r="D3" s="17" t="s">
        <v>109</v>
      </c>
      <c r="E3" s="17">
        <v>6.8</v>
      </c>
      <c r="F3" s="16">
        <f> E3*B6</f>
        <v>3.548550668</v>
      </c>
    </row>
    <row r="4">
      <c r="A4" s="18" t="s">
        <v>110</v>
      </c>
      <c r="B4" s="39">
        <f>'Mass Sheet'!C33</f>
        <v>35.37008793</v>
      </c>
      <c r="D4" s="17" t="s">
        <v>111</v>
      </c>
      <c r="E4" s="17">
        <v>9.7</v>
      </c>
      <c r="F4" s="16">
        <f>E4*B6</f>
        <v>5.061903158</v>
      </c>
    </row>
    <row r="5">
      <c r="A5" s="18" t="s">
        <v>112</v>
      </c>
      <c r="B5" s="40">
        <f>B4-B3 </f>
        <v>32.37008793</v>
      </c>
      <c r="D5" s="17" t="s">
        <v>113</v>
      </c>
      <c r="E5" s="17">
        <v>15.99</v>
      </c>
      <c r="F5" s="16">
        <f>E5*B6</f>
        <v>8.344312526</v>
      </c>
    </row>
    <row r="6">
      <c r="A6" s="27" t="s">
        <v>114</v>
      </c>
      <c r="B6" s="41">
        <f> B5/B1</f>
        <v>0.5218456864</v>
      </c>
      <c r="D6" s="17" t="s">
        <v>115</v>
      </c>
      <c r="E6" s="17">
        <v>15.11</v>
      </c>
      <c r="F6" s="16">
        <f>E6*B6</f>
        <v>7.885088322</v>
      </c>
    </row>
    <row r="7">
      <c r="D7" s="17" t="s">
        <v>116</v>
      </c>
      <c r="E7" s="17">
        <v>2.07</v>
      </c>
      <c r="F7" s="16">
        <f>E7*B6</f>
        <v>1.080220571</v>
      </c>
    </row>
    <row r="8">
      <c r="D8" s="17" t="s">
        <v>117</v>
      </c>
      <c r="E8" s="17">
        <v>5.56</v>
      </c>
      <c r="F8" s="16">
        <f>E8*B6</f>
        <v>2.901462017</v>
      </c>
    </row>
    <row r="9">
      <c r="D9" s="16"/>
      <c r="E9" s="16"/>
      <c r="F9" s="16"/>
    </row>
    <row r="10">
      <c r="A10" s="38" t="s">
        <v>118</v>
      </c>
      <c r="D10" s="38" t="s">
        <v>119</v>
      </c>
      <c r="F10" s="16"/>
    </row>
    <row r="11">
      <c r="A11" s="18" t="s">
        <v>120</v>
      </c>
      <c r="B11" s="18">
        <v>0.91</v>
      </c>
      <c r="D11" s="17" t="s">
        <v>121</v>
      </c>
      <c r="E11" s="42">
        <f>'Mass Sheet'!C2 +'Mass Sheet'!C6</f>
        <v>0.95019235</v>
      </c>
      <c r="F11" s="17"/>
    </row>
    <row r="12">
      <c r="A12" s="18" t="s">
        <v>122</v>
      </c>
      <c r="B12" s="18">
        <v>1.18</v>
      </c>
      <c r="D12" s="17" t="s">
        <v>123</v>
      </c>
      <c r="E12" s="42">
        <f>'Mass Sheet'!C7 +'Mass Sheet'!C3</f>
        <v>0.95019235</v>
      </c>
      <c r="F12" s="16"/>
    </row>
    <row r="13">
      <c r="A13" s="18" t="s">
        <v>124</v>
      </c>
      <c r="B13" s="37">
        <f>B11*2 +B12</f>
        <v>3</v>
      </c>
      <c r="D13" s="17" t="s">
        <v>125</v>
      </c>
      <c r="E13" s="42">
        <f>'Mass Sheet'!C4+'Mass Sheet'!C8+'Mass Sheet'!C28+'Mass Sheet'!C31</f>
        <v>1.10009235</v>
      </c>
      <c r="F13" s="16"/>
    </row>
    <row r="14">
      <c r="D14" s="17" t="s">
        <v>126</v>
      </c>
      <c r="E14" s="42">
        <f>'Mass Sheet'!C5+'Mass Sheet'!C9+'Mass Sheet'!C29+'Mass Sheet'!C31</f>
        <v>1.10009235</v>
      </c>
      <c r="F14" s="16"/>
    </row>
    <row r="15">
      <c r="D15" s="17" t="s">
        <v>62</v>
      </c>
      <c r="E15" s="42">
        <f>'Mass Sheet'!C23</f>
        <v>0.0077</v>
      </c>
      <c r="F15" s="16"/>
    </row>
    <row r="16">
      <c r="D16" s="17" t="s">
        <v>127</v>
      </c>
      <c r="E16" s="42">
        <f>'Mass Sheet'!C19+'Mass Sheet'!C20</f>
        <v>0.1852</v>
      </c>
      <c r="F16" s="16"/>
    </row>
    <row r="17">
      <c r="D17" s="17" t="s">
        <v>37</v>
      </c>
      <c r="E17" s="42">
        <f>'Mass Sheet'!C14</f>
        <v>3.1</v>
      </c>
      <c r="F17" s="16"/>
    </row>
    <row r="18">
      <c r="D18" s="17" t="s">
        <v>41</v>
      </c>
      <c r="E18" s="42">
        <f>'Mass Sheet'!C15</f>
        <v>3.1</v>
      </c>
      <c r="F18" s="16"/>
    </row>
    <row r="19">
      <c r="D19" s="17" t="s">
        <v>128</v>
      </c>
      <c r="E19" s="42">
        <f>'Mass Sheet'!C10+'Mass Sheet'!C11+'Mass Sheet'!C12+'Mass Sheet'!C13</f>
        <v>0.97003396</v>
      </c>
      <c r="F19" s="16"/>
    </row>
    <row r="20">
      <c r="D20" s="17" t="s">
        <v>68</v>
      </c>
      <c r="E20" s="42">
        <f>'Mass Sheet'!C26</f>
        <v>0.1433</v>
      </c>
      <c r="F20" s="16"/>
    </row>
    <row r="21">
      <c r="D21" s="17" t="s">
        <v>70</v>
      </c>
      <c r="E21" s="42">
        <f>'Mass Sheet'!C27</f>
        <v>0.1433</v>
      </c>
      <c r="F21" s="16"/>
    </row>
    <row r="22">
      <c r="D22" s="17" t="s">
        <v>129</v>
      </c>
      <c r="E22" s="42">
        <f>'Mass Sheet'!C21+'Mass Sheet'!C22</f>
        <v>0.706</v>
      </c>
      <c r="F22" s="16"/>
    </row>
    <row r="23">
      <c r="D23" s="17" t="s">
        <v>130</v>
      </c>
      <c r="E23" s="42">
        <f>'Mass Sheet'!C24+'Mass Sheet'!C25</f>
        <v>0.2866</v>
      </c>
      <c r="F23" s="16"/>
    </row>
    <row r="24">
      <c r="D24" s="17" t="s">
        <v>81</v>
      </c>
      <c r="E24" s="42">
        <f>'Mass Sheet'!C32</f>
        <v>0.0154</v>
      </c>
      <c r="F24" s="16"/>
    </row>
    <row r="25">
      <c r="D25" s="17" t="s">
        <v>131</v>
      </c>
      <c r="E25" s="43">
        <f>'Mass Sheet'!C18</f>
        <v>0.25794085</v>
      </c>
      <c r="F25" s="16"/>
    </row>
    <row r="26">
      <c r="D26" s="16"/>
      <c r="E26" s="16"/>
      <c r="F26" s="16"/>
    </row>
    <row r="27">
      <c r="E27" s="16"/>
      <c r="F27" s="16"/>
    </row>
    <row r="28">
      <c r="E28" s="16"/>
      <c r="F28" s="16"/>
    </row>
    <row r="29">
      <c r="E29" s="16"/>
      <c r="F29" s="16"/>
    </row>
    <row r="30">
      <c r="E30" s="16"/>
      <c r="F30" s="16"/>
    </row>
    <row r="31">
      <c r="E31" s="16"/>
      <c r="F31" s="16"/>
    </row>
    <row r="32">
      <c r="E32" s="16"/>
      <c r="F32" s="16"/>
    </row>
    <row r="33">
      <c r="E33" s="16"/>
      <c r="F33" s="16"/>
    </row>
    <row r="34">
      <c r="E34" s="16"/>
      <c r="F34" s="16"/>
    </row>
    <row r="35">
      <c r="E35" s="16"/>
      <c r="F35" s="16"/>
    </row>
    <row r="36">
      <c r="E36" s="16"/>
      <c r="F36" s="16"/>
    </row>
    <row r="37">
      <c r="E37" s="16"/>
      <c r="F37" s="16"/>
    </row>
    <row r="38">
      <c r="E38" s="16"/>
      <c r="F38" s="16"/>
    </row>
    <row r="39">
      <c r="E39" s="16"/>
      <c r="F39" s="16"/>
    </row>
    <row r="40">
      <c r="E40" s="16"/>
      <c r="F40" s="16"/>
    </row>
    <row r="41">
      <c r="E41" s="16"/>
      <c r="F41" s="16"/>
    </row>
    <row r="42">
      <c r="E42" s="16"/>
      <c r="F42" s="16"/>
    </row>
    <row r="43">
      <c r="E43" s="16"/>
      <c r="F43" s="16"/>
    </row>
    <row r="44">
      <c r="E44" s="16"/>
      <c r="F44" s="16"/>
    </row>
    <row r="45">
      <c r="E45" s="16"/>
      <c r="F45" s="16"/>
    </row>
    <row r="46">
      <c r="E46" s="16"/>
      <c r="F46" s="16"/>
    </row>
    <row r="47">
      <c r="E47" s="16"/>
      <c r="F47" s="16"/>
    </row>
    <row r="48">
      <c r="E48" s="16"/>
      <c r="F48" s="16"/>
    </row>
    <row r="49">
      <c r="E49" s="16"/>
      <c r="F49" s="16"/>
    </row>
    <row r="50">
      <c r="E50" s="16"/>
      <c r="F50" s="16"/>
    </row>
    <row r="51">
      <c r="E51" s="16"/>
      <c r="F51" s="16"/>
    </row>
    <row r="52">
      <c r="E52" s="16"/>
      <c r="F52" s="16"/>
    </row>
    <row r="53">
      <c r="E53" s="16"/>
      <c r="F53" s="16"/>
    </row>
    <row r="54">
      <c r="E54" s="16"/>
      <c r="F54" s="16"/>
    </row>
    <row r="55">
      <c r="E55" s="16"/>
      <c r="F55" s="16"/>
    </row>
    <row r="56">
      <c r="E56" s="16"/>
      <c r="F56" s="16"/>
    </row>
    <row r="57">
      <c r="E57" s="16"/>
      <c r="F57" s="16"/>
    </row>
    <row r="58">
      <c r="E58" s="16"/>
      <c r="F58" s="16"/>
    </row>
    <row r="59">
      <c r="E59" s="16"/>
      <c r="F59" s="16"/>
    </row>
    <row r="60">
      <c r="E60" s="16"/>
      <c r="F60" s="16"/>
    </row>
    <row r="61">
      <c r="E61" s="16"/>
      <c r="F61" s="16"/>
    </row>
    <row r="62">
      <c r="E62" s="16"/>
      <c r="F62" s="16"/>
    </row>
    <row r="63">
      <c r="E63" s="16"/>
      <c r="F63" s="16"/>
    </row>
    <row r="64">
      <c r="E64" s="16"/>
      <c r="F64" s="16"/>
    </row>
    <row r="65">
      <c r="E65" s="16"/>
      <c r="F65" s="16"/>
    </row>
    <row r="66">
      <c r="E66" s="16"/>
      <c r="F66" s="16"/>
    </row>
    <row r="67">
      <c r="E67" s="16"/>
      <c r="F67" s="16"/>
    </row>
    <row r="68">
      <c r="E68" s="16"/>
      <c r="F68" s="16"/>
    </row>
    <row r="69">
      <c r="E69" s="16"/>
      <c r="F69" s="16"/>
    </row>
    <row r="70">
      <c r="E70" s="16"/>
      <c r="F70" s="16"/>
    </row>
    <row r="71">
      <c r="E71" s="16"/>
      <c r="F71" s="16"/>
    </row>
    <row r="72">
      <c r="E72" s="16"/>
      <c r="F72" s="16"/>
    </row>
    <row r="73">
      <c r="E73" s="16"/>
      <c r="F73" s="16"/>
    </row>
    <row r="74">
      <c r="E74" s="16"/>
      <c r="F74" s="16"/>
    </row>
    <row r="75">
      <c r="E75" s="16"/>
      <c r="F75" s="16"/>
    </row>
    <row r="76">
      <c r="E76" s="16"/>
      <c r="F76" s="16"/>
    </row>
    <row r="77">
      <c r="E77" s="16"/>
      <c r="F77" s="16"/>
    </row>
    <row r="78">
      <c r="E78" s="16"/>
      <c r="F78" s="16"/>
    </row>
    <row r="79">
      <c r="E79" s="16"/>
      <c r="F79" s="16"/>
    </row>
    <row r="80">
      <c r="E80" s="16"/>
      <c r="F80" s="16"/>
    </row>
    <row r="81">
      <c r="E81" s="16"/>
      <c r="F81" s="16"/>
    </row>
    <row r="82">
      <c r="E82" s="16"/>
      <c r="F82" s="16"/>
    </row>
    <row r="83">
      <c r="E83" s="16"/>
      <c r="F83" s="16"/>
    </row>
    <row r="84">
      <c r="E84" s="16"/>
      <c r="F84" s="16"/>
    </row>
    <row r="85">
      <c r="E85" s="16"/>
      <c r="F85" s="16"/>
    </row>
    <row r="86">
      <c r="E86" s="16"/>
      <c r="F86" s="16"/>
    </row>
    <row r="87">
      <c r="D87" s="16"/>
      <c r="E87" s="16"/>
      <c r="F87" s="16"/>
    </row>
    <row r="88">
      <c r="D88" s="16"/>
      <c r="E88" s="16"/>
      <c r="F88" s="16"/>
    </row>
    <row r="89">
      <c r="D89" s="16"/>
      <c r="E89" s="16"/>
      <c r="F89" s="16"/>
    </row>
    <row r="90">
      <c r="D90" s="16"/>
      <c r="E90" s="16"/>
      <c r="F90" s="16"/>
    </row>
    <row r="91">
      <c r="D91" s="16"/>
      <c r="E91" s="16"/>
      <c r="F91" s="16"/>
    </row>
    <row r="92">
      <c r="D92" s="16"/>
      <c r="E92" s="16"/>
      <c r="F92" s="16"/>
    </row>
    <row r="93">
      <c r="D93" s="16"/>
      <c r="E93" s="16"/>
      <c r="F93" s="16"/>
    </row>
    <row r="94">
      <c r="D94" s="16"/>
      <c r="E94" s="16"/>
      <c r="F94" s="16"/>
    </row>
    <row r="95">
      <c r="D95" s="16"/>
      <c r="E95" s="16"/>
      <c r="F95" s="16"/>
    </row>
    <row r="96">
      <c r="D96" s="16"/>
      <c r="E96" s="16"/>
      <c r="F96" s="16"/>
    </row>
    <row r="97">
      <c r="D97" s="16"/>
      <c r="E97" s="16"/>
      <c r="F97" s="16"/>
    </row>
    <row r="98">
      <c r="D98" s="16"/>
      <c r="E98" s="16"/>
      <c r="F98" s="16"/>
    </row>
    <row r="99">
      <c r="D99" s="16"/>
      <c r="E99" s="16"/>
      <c r="F99" s="16"/>
    </row>
    <row r="100">
      <c r="D100" s="16"/>
      <c r="E100" s="16"/>
      <c r="F100" s="16"/>
    </row>
    <row r="101">
      <c r="D101" s="16"/>
      <c r="E101" s="16"/>
      <c r="F101" s="16"/>
    </row>
    <row r="102">
      <c r="D102" s="16"/>
      <c r="E102" s="16"/>
      <c r="F102" s="16"/>
    </row>
    <row r="103">
      <c r="D103" s="16"/>
      <c r="E103" s="16"/>
      <c r="F103" s="16"/>
    </row>
    <row r="104">
      <c r="D104" s="16"/>
      <c r="E104" s="16"/>
      <c r="F104" s="16"/>
    </row>
    <row r="105">
      <c r="D105" s="16"/>
      <c r="E105" s="16"/>
      <c r="F105" s="16"/>
    </row>
    <row r="106">
      <c r="D106" s="16"/>
      <c r="E106" s="16"/>
      <c r="F106" s="16"/>
    </row>
    <row r="107">
      <c r="D107" s="16"/>
      <c r="E107" s="16"/>
      <c r="F107" s="16"/>
    </row>
    <row r="108">
      <c r="D108" s="16"/>
      <c r="E108" s="16"/>
      <c r="F108" s="16"/>
    </row>
    <row r="109">
      <c r="D109" s="16"/>
      <c r="E109" s="16"/>
      <c r="F109" s="16"/>
    </row>
    <row r="110">
      <c r="D110" s="16"/>
      <c r="E110" s="16"/>
      <c r="F110" s="16"/>
    </row>
    <row r="111">
      <c r="D111" s="16"/>
      <c r="E111" s="16"/>
      <c r="F111" s="16"/>
    </row>
    <row r="112">
      <c r="D112" s="16"/>
      <c r="E112" s="16"/>
      <c r="F112" s="16"/>
    </row>
    <row r="113">
      <c r="D113" s="16"/>
      <c r="E113" s="16"/>
      <c r="F113" s="16"/>
    </row>
    <row r="114">
      <c r="D114" s="16"/>
      <c r="E114" s="16"/>
      <c r="F114" s="16"/>
    </row>
    <row r="115">
      <c r="D115" s="16"/>
      <c r="E115" s="16"/>
      <c r="F115" s="16"/>
    </row>
    <row r="116">
      <c r="D116" s="16"/>
      <c r="E116" s="16"/>
      <c r="F116" s="16"/>
    </row>
    <row r="117">
      <c r="D117" s="16"/>
      <c r="E117" s="16"/>
      <c r="F117" s="16"/>
    </row>
    <row r="118">
      <c r="D118" s="16"/>
      <c r="E118" s="16"/>
      <c r="F118" s="16"/>
    </row>
    <row r="119">
      <c r="D119" s="16"/>
      <c r="E119" s="16"/>
      <c r="F119" s="16"/>
    </row>
    <row r="120">
      <c r="D120" s="16"/>
      <c r="E120" s="16"/>
      <c r="F120" s="16"/>
    </row>
    <row r="121">
      <c r="D121" s="16"/>
      <c r="E121" s="16"/>
      <c r="F121" s="16"/>
    </row>
    <row r="122">
      <c r="D122" s="16"/>
      <c r="E122" s="16"/>
      <c r="F122" s="16"/>
    </row>
    <row r="123">
      <c r="D123" s="16"/>
      <c r="E123" s="16"/>
      <c r="F123" s="16"/>
    </row>
    <row r="124">
      <c r="D124" s="16"/>
      <c r="E124" s="16"/>
      <c r="F124" s="16"/>
    </row>
    <row r="125">
      <c r="D125" s="16"/>
      <c r="E125" s="16"/>
      <c r="F125" s="16"/>
    </row>
    <row r="126">
      <c r="D126" s="16"/>
      <c r="E126" s="16"/>
      <c r="F126" s="16"/>
    </row>
    <row r="127">
      <c r="D127" s="16"/>
      <c r="E127" s="16"/>
      <c r="F127" s="16"/>
    </row>
    <row r="128">
      <c r="D128" s="16"/>
      <c r="E128" s="16"/>
      <c r="F128" s="16"/>
    </row>
    <row r="129">
      <c r="D129" s="16"/>
      <c r="E129" s="16"/>
      <c r="F129" s="16"/>
    </row>
    <row r="130">
      <c r="D130" s="16"/>
      <c r="E130" s="16"/>
      <c r="F130" s="16"/>
    </row>
    <row r="131">
      <c r="D131" s="16"/>
      <c r="E131" s="16"/>
      <c r="F131" s="16"/>
    </row>
    <row r="132">
      <c r="D132" s="16"/>
      <c r="E132" s="16"/>
      <c r="F132" s="16"/>
    </row>
    <row r="133">
      <c r="D133" s="16"/>
      <c r="E133" s="16"/>
      <c r="F133" s="16"/>
    </row>
    <row r="134">
      <c r="D134" s="16"/>
      <c r="E134" s="16"/>
      <c r="F134" s="16"/>
    </row>
    <row r="135">
      <c r="D135" s="16"/>
      <c r="E135" s="16"/>
      <c r="F135" s="16"/>
    </row>
    <row r="136">
      <c r="D136" s="16"/>
      <c r="E136" s="16"/>
      <c r="F136" s="16"/>
    </row>
    <row r="137">
      <c r="D137" s="16"/>
      <c r="E137" s="16"/>
      <c r="F137" s="16"/>
    </row>
    <row r="138">
      <c r="D138" s="16"/>
      <c r="E138" s="16"/>
      <c r="F138" s="16"/>
    </row>
    <row r="139">
      <c r="D139" s="16"/>
      <c r="E139" s="16"/>
      <c r="F139" s="16"/>
    </row>
    <row r="140">
      <c r="D140" s="16"/>
      <c r="E140" s="16"/>
      <c r="F140" s="16"/>
    </row>
    <row r="141">
      <c r="D141" s="16"/>
      <c r="E141" s="16"/>
      <c r="F141" s="16"/>
    </row>
    <row r="142">
      <c r="D142" s="16"/>
      <c r="E142" s="16"/>
      <c r="F142" s="16"/>
    </row>
    <row r="143">
      <c r="D143" s="16"/>
      <c r="E143" s="16"/>
      <c r="F143" s="16"/>
    </row>
    <row r="144">
      <c r="D144" s="16"/>
      <c r="E144" s="16"/>
      <c r="F144" s="16"/>
    </row>
    <row r="145">
      <c r="D145" s="16"/>
      <c r="E145" s="16"/>
      <c r="F145" s="16"/>
    </row>
    <row r="146">
      <c r="D146" s="16"/>
      <c r="E146" s="16"/>
      <c r="F146" s="16"/>
    </row>
    <row r="147">
      <c r="D147" s="16"/>
      <c r="E147" s="16"/>
      <c r="F147" s="16"/>
    </row>
    <row r="148">
      <c r="D148" s="16"/>
      <c r="E148" s="16"/>
      <c r="F148" s="16"/>
    </row>
    <row r="149">
      <c r="D149" s="16"/>
      <c r="E149" s="16"/>
      <c r="F149" s="16"/>
    </row>
    <row r="150">
      <c r="D150" s="16"/>
      <c r="E150" s="16"/>
      <c r="F150" s="16"/>
    </row>
    <row r="151">
      <c r="D151" s="16"/>
      <c r="E151" s="16"/>
      <c r="F151" s="16"/>
    </row>
    <row r="152">
      <c r="D152" s="16"/>
      <c r="E152" s="16"/>
      <c r="F152" s="16"/>
    </row>
    <row r="153">
      <c r="D153" s="16"/>
      <c r="E153" s="16"/>
      <c r="F153" s="16"/>
    </row>
    <row r="154">
      <c r="D154" s="16"/>
      <c r="E154" s="16"/>
      <c r="F154" s="16"/>
    </row>
    <row r="155">
      <c r="D155" s="16"/>
      <c r="E155" s="16"/>
      <c r="F155" s="16"/>
    </row>
    <row r="156">
      <c r="D156" s="16"/>
      <c r="E156" s="16"/>
      <c r="F156" s="16"/>
    </row>
    <row r="157">
      <c r="D157" s="16"/>
      <c r="E157" s="16"/>
      <c r="F157" s="16"/>
    </row>
    <row r="158">
      <c r="D158" s="16"/>
      <c r="E158" s="16"/>
      <c r="F158" s="16"/>
    </row>
    <row r="159">
      <c r="D159" s="16"/>
      <c r="E159" s="16"/>
      <c r="F159" s="16"/>
    </row>
    <row r="160">
      <c r="D160" s="16"/>
      <c r="E160" s="16"/>
      <c r="F160" s="16"/>
    </row>
    <row r="161">
      <c r="D161" s="16"/>
      <c r="E161" s="16"/>
      <c r="F161" s="16"/>
    </row>
    <row r="162">
      <c r="D162" s="16"/>
      <c r="E162" s="16"/>
      <c r="F162" s="16"/>
    </row>
    <row r="163">
      <c r="D163" s="16"/>
      <c r="E163" s="16"/>
      <c r="F163" s="16"/>
    </row>
    <row r="164">
      <c r="D164" s="16"/>
      <c r="E164" s="16"/>
      <c r="F164" s="16"/>
    </row>
    <row r="165">
      <c r="D165" s="16"/>
      <c r="E165" s="16"/>
      <c r="F165" s="16"/>
    </row>
    <row r="166">
      <c r="D166" s="16"/>
      <c r="E166" s="16"/>
      <c r="F166" s="16"/>
    </row>
    <row r="167">
      <c r="D167" s="16"/>
      <c r="E167" s="16"/>
      <c r="F167" s="16"/>
    </row>
    <row r="168">
      <c r="D168" s="16"/>
      <c r="E168" s="16"/>
      <c r="F168" s="16"/>
    </row>
    <row r="169">
      <c r="D169" s="16"/>
      <c r="E169" s="16"/>
      <c r="F169" s="16"/>
    </row>
    <row r="170">
      <c r="D170" s="16"/>
      <c r="E170" s="16"/>
      <c r="F170" s="16"/>
    </row>
    <row r="171">
      <c r="D171" s="16"/>
      <c r="E171" s="16"/>
      <c r="F171" s="16"/>
    </row>
    <row r="172">
      <c r="D172" s="16"/>
      <c r="E172" s="16"/>
      <c r="F172" s="16"/>
    </row>
    <row r="173">
      <c r="D173" s="16"/>
      <c r="E173" s="16"/>
      <c r="F173" s="16"/>
    </row>
    <row r="174">
      <c r="D174" s="16"/>
      <c r="E174" s="16"/>
      <c r="F174" s="16"/>
    </row>
    <row r="175">
      <c r="D175" s="16"/>
      <c r="E175" s="16"/>
      <c r="F175" s="16"/>
    </row>
    <row r="176">
      <c r="D176" s="16"/>
      <c r="E176" s="16"/>
      <c r="F176" s="16"/>
    </row>
    <row r="177">
      <c r="D177" s="16"/>
      <c r="E177" s="16"/>
      <c r="F177" s="16"/>
    </row>
    <row r="178">
      <c r="D178" s="16"/>
      <c r="E178" s="16"/>
      <c r="F178" s="16"/>
    </row>
    <row r="179">
      <c r="D179" s="16"/>
      <c r="E179" s="16"/>
      <c r="F179" s="16"/>
    </row>
    <row r="180">
      <c r="D180" s="16"/>
      <c r="E180" s="16"/>
      <c r="F180" s="16"/>
    </row>
    <row r="181">
      <c r="D181" s="16"/>
      <c r="E181" s="16"/>
      <c r="F181" s="16"/>
    </row>
    <row r="182">
      <c r="D182" s="16"/>
      <c r="E182" s="16"/>
      <c r="F182" s="16"/>
    </row>
    <row r="183">
      <c r="D183" s="16"/>
      <c r="E183" s="16"/>
      <c r="F183" s="16"/>
    </row>
    <row r="184">
      <c r="D184" s="16"/>
      <c r="E184" s="16"/>
      <c r="F184" s="16"/>
    </row>
    <row r="185">
      <c r="D185" s="16"/>
      <c r="E185" s="16"/>
      <c r="F185" s="16"/>
    </row>
    <row r="186">
      <c r="D186" s="16"/>
      <c r="E186" s="16"/>
      <c r="F186" s="16"/>
    </row>
    <row r="187">
      <c r="D187" s="16"/>
      <c r="E187" s="16"/>
      <c r="F187" s="16"/>
    </row>
    <row r="188">
      <c r="D188" s="16"/>
      <c r="E188" s="16"/>
      <c r="F188" s="16"/>
    </row>
    <row r="189">
      <c r="D189" s="16"/>
      <c r="E189" s="16"/>
      <c r="F189" s="16"/>
    </row>
    <row r="190">
      <c r="D190" s="16"/>
      <c r="E190" s="16"/>
      <c r="F190" s="16"/>
    </row>
    <row r="191">
      <c r="D191" s="16"/>
      <c r="E191" s="16"/>
      <c r="F191" s="16"/>
    </row>
    <row r="192">
      <c r="D192" s="16"/>
      <c r="E192" s="16"/>
      <c r="F192" s="16"/>
    </row>
    <row r="193">
      <c r="D193" s="16"/>
      <c r="E193" s="16"/>
      <c r="F193" s="16"/>
    </row>
    <row r="194">
      <c r="D194" s="16"/>
      <c r="E194" s="16"/>
      <c r="F194" s="16"/>
    </row>
    <row r="195">
      <c r="D195" s="16"/>
      <c r="E195" s="16"/>
      <c r="F195" s="16"/>
    </row>
    <row r="196">
      <c r="D196" s="16"/>
      <c r="E196" s="16"/>
      <c r="F196" s="16"/>
    </row>
    <row r="197">
      <c r="D197" s="16"/>
      <c r="E197" s="16"/>
      <c r="F197" s="16"/>
    </row>
    <row r="198">
      <c r="D198" s="16"/>
      <c r="E198" s="16"/>
      <c r="F198" s="16"/>
    </row>
    <row r="199">
      <c r="D199" s="16"/>
      <c r="E199" s="16"/>
      <c r="F199" s="16"/>
    </row>
    <row r="200">
      <c r="D200" s="16"/>
      <c r="E200" s="16"/>
      <c r="F200" s="16"/>
    </row>
    <row r="201">
      <c r="D201" s="16"/>
      <c r="E201" s="16"/>
      <c r="F201" s="16"/>
    </row>
    <row r="202">
      <c r="D202" s="16"/>
      <c r="E202" s="16"/>
      <c r="F202" s="16"/>
    </row>
    <row r="203">
      <c r="D203" s="16"/>
      <c r="E203" s="16"/>
      <c r="F203" s="16"/>
    </row>
    <row r="204">
      <c r="D204" s="16"/>
      <c r="E204" s="16"/>
      <c r="F204" s="16"/>
    </row>
    <row r="205">
      <c r="D205" s="16"/>
      <c r="E205" s="16"/>
      <c r="F205" s="16"/>
    </row>
    <row r="206">
      <c r="D206" s="16"/>
      <c r="E206" s="16"/>
      <c r="F206" s="16"/>
    </row>
    <row r="207">
      <c r="D207" s="16"/>
      <c r="E207" s="16"/>
      <c r="F207" s="16"/>
    </row>
    <row r="208">
      <c r="D208" s="16"/>
      <c r="E208" s="16"/>
      <c r="F208" s="16"/>
    </row>
    <row r="209">
      <c r="D209" s="16"/>
      <c r="E209" s="16"/>
      <c r="F209" s="16"/>
    </row>
    <row r="210">
      <c r="D210" s="16"/>
      <c r="E210" s="16"/>
      <c r="F210" s="16"/>
    </row>
    <row r="211">
      <c r="D211" s="16"/>
      <c r="E211" s="16"/>
      <c r="F211" s="16"/>
    </row>
    <row r="212">
      <c r="D212" s="16"/>
      <c r="E212" s="16"/>
      <c r="F212" s="16"/>
    </row>
    <row r="213">
      <c r="D213" s="16"/>
      <c r="E213" s="16"/>
      <c r="F213" s="16"/>
    </row>
    <row r="214">
      <c r="D214" s="16"/>
      <c r="E214" s="16"/>
      <c r="F214" s="16"/>
    </row>
    <row r="215">
      <c r="D215" s="16"/>
      <c r="E215" s="16"/>
      <c r="F215" s="16"/>
    </row>
    <row r="216">
      <c r="D216" s="16"/>
      <c r="E216" s="16"/>
      <c r="F216" s="16"/>
    </row>
    <row r="217">
      <c r="D217" s="16"/>
      <c r="E217" s="16"/>
      <c r="F217" s="16"/>
    </row>
    <row r="218">
      <c r="D218" s="16"/>
      <c r="E218" s="16"/>
      <c r="F218" s="16"/>
    </row>
    <row r="219">
      <c r="D219" s="16"/>
      <c r="E219" s="16"/>
      <c r="F219" s="16"/>
    </row>
    <row r="220">
      <c r="D220" s="16"/>
      <c r="E220" s="16"/>
      <c r="F220" s="16"/>
    </row>
    <row r="221">
      <c r="D221" s="16"/>
      <c r="E221" s="16"/>
      <c r="F221" s="16"/>
    </row>
    <row r="222">
      <c r="D222" s="16"/>
      <c r="E222" s="16"/>
      <c r="F222" s="16"/>
    </row>
    <row r="223">
      <c r="D223" s="16"/>
      <c r="E223" s="16"/>
      <c r="F223" s="16"/>
    </row>
    <row r="224">
      <c r="D224" s="16"/>
      <c r="E224" s="16"/>
      <c r="F224" s="16"/>
    </row>
    <row r="225">
      <c r="D225" s="16"/>
      <c r="E225" s="16"/>
      <c r="F225" s="16"/>
    </row>
    <row r="226">
      <c r="D226" s="16"/>
      <c r="E226" s="16"/>
      <c r="F226" s="16"/>
    </row>
    <row r="227">
      <c r="D227" s="16"/>
      <c r="E227" s="16"/>
      <c r="F227" s="16"/>
    </row>
    <row r="228">
      <c r="D228" s="16"/>
      <c r="E228" s="16"/>
      <c r="F228" s="16"/>
    </row>
    <row r="229">
      <c r="D229" s="16"/>
      <c r="E229" s="16"/>
      <c r="F229" s="16"/>
    </row>
    <row r="230">
      <c r="D230" s="16"/>
      <c r="E230" s="16"/>
      <c r="F230" s="16"/>
    </row>
    <row r="231">
      <c r="D231" s="16"/>
      <c r="E231" s="16"/>
      <c r="F231" s="16"/>
    </row>
    <row r="232">
      <c r="D232" s="16"/>
      <c r="E232" s="16"/>
      <c r="F232" s="16"/>
    </row>
    <row r="233">
      <c r="D233" s="16"/>
      <c r="E233" s="16"/>
      <c r="F233" s="16"/>
    </row>
    <row r="234">
      <c r="D234" s="16"/>
      <c r="E234" s="16"/>
      <c r="F234" s="16"/>
    </row>
    <row r="235">
      <c r="D235" s="16"/>
      <c r="E235" s="16"/>
      <c r="F235" s="16"/>
    </row>
    <row r="236">
      <c r="D236" s="16"/>
      <c r="E236" s="16"/>
      <c r="F236" s="16"/>
    </row>
    <row r="237">
      <c r="D237" s="16"/>
      <c r="E237" s="16"/>
      <c r="F237" s="16"/>
    </row>
    <row r="238">
      <c r="D238" s="16"/>
      <c r="E238" s="16"/>
      <c r="F238" s="16"/>
    </row>
    <row r="239">
      <c r="D239" s="16"/>
      <c r="E239" s="16"/>
      <c r="F239" s="16"/>
    </row>
    <row r="240">
      <c r="D240" s="16"/>
      <c r="E240" s="16"/>
      <c r="F240" s="16"/>
    </row>
    <row r="241">
      <c r="D241" s="16"/>
      <c r="E241" s="16"/>
      <c r="F241" s="16"/>
    </row>
    <row r="242">
      <c r="D242" s="16"/>
      <c r="E242" s="16"/>
      <c r="F242" s="16"/>
    </row>
    <row r="243">
      <c r="D243" s="16"/>
      <c r="E243" s="16"/>
      <c r="F243" s="16"/>
    </row>
    <row r="244">
      <c r="D244" s="16"/>
      <c r="E244" s="16"/>
      <c r="F244" s="16"/>
    </row>
    <row r="245">
      <c r="D245" s="16"/>
      <c r="E245" s="16"/>
      <c r="F245" s="16"/>
    </row>
    <row r="246">
      <c r="D246" s="16"/>
      <c r="E246" s="16"/>
      <c r="F246" s="16"/>
    </row>
    <row r="247">
      <c r="D247" s="16"/>
      <c r="E247" s="16"/>
      <c r="F247" s="16"/>
    </row>
    <row r="248">
      <c r="D248" s="16"/>
      <c r="E248" s="16"/>
      <c r="F248" s="16"/>
    </row>
    <row r="249">
      <c r="D249" s="16"/>
      <c r="E249" s="16"/>
      <c r="F249" s="16"/>
    </row>
    <row r="250">
      <c r="D250" s="16"/>
      <c r="E250" s="16"/>
      <c r="F250" s="16"/>
    </row>
    <row r="251">
      <c r="D251" s="16"/>
      <c r="E251" s="16"/>
      <c r="F251" s="16"/>
    </row>
    <row r="252">
      <c r="D252" s="16"/>
      <c r="E252" s="16"/>
      <c r="F252" s="16"/>
    </row>
    <row r="253">
      <c r="D253" s="16"/>
      <c r="E253" s="16"/>
      <c r="F253" s="16"/>
    </row>
    <row r="254">
      <c r="D254" s="16"/>
      <c r="E254" s="16"/>
      <c r="F254" s="16"/>
    </row>
    <row r="255">
      <c r="D255" s="16"/>
      <c r="E255" s="16"/>
      <c r="F255" s="16"/>
    </row>
    <row r="256">
      <c r="D256" s="16"/>
      <c r="E256" s="16"/>
      <c r="F256" s="16"/>
    </row>
    <row r="257">
      <c r="D257" s="16"/>
      <c r="E257" s="16"/>
      <c r="F257" s="16"/>
    </row>
    <row r="258">
      <c r="D258" s="16"/>
      <c r="E258" s="16"/>
      <c r="F258" s="16"/>
    </row>
    <row r="259">
      <c r="D259" s="16"/>
      <c r="E259" s="16"/>
      <c r="F259" s="16"/>
    </row>
    <row r="260">
      <c r="D260" s="16"/>
      <c r="E260" s="16"/>
      <c r="F260" s="16"/>
    </row>
    <row r="261">
      <c r="D261" s="16"/>
      <c r="E261" s="16"/>
      <c r="F261" s="16"/>
    </row>
    <row r="262">
      <c r="D262" s="16"/>
      <c r="E262" s="16"/>
      <c r="F262" s="16"/>
    </row>
    <row r="263">
      <c r="D263" s="16"/>
      <c r="E263" s="16"/>
      <c r="F263" s="16"/>
    </row>
    <row r="264">
      <c r="D264" s="16"/>
      <c r="E264" s="16"/>
      <c r="F264" s="16"/>
    </row>
    <row r="265">
      <c r="D265" s="16"/>
      <c r="E265" s="16"/>
      <c r="F265" s="16"/>
    </row>
    <row r="266">
      <c r="D266" s="16"/>
      <c r="E266" s="16"/>
      <c r="F266" s="16"/>
    </row>
    <row r="267">
      <c r="D267" s="16"/>
      <c r="E267" s="16"/>
      <c r="F267" s="16"/>
    </row>
    <row r="268">
      <c r="D268" s="16"/>
      <c r="E268" s="16"/>
      <c r="F268" s="16"/>
    </row>
    <row r="269">
      <c r="D269" s="16"/>
      <c r="E269" s="16"/>
      <c r="F269" s="16"/>
    </row>
    <row r="270">
      <c r="D270" s="16"/>
      <c r="E270" s="16"/>
      <c r="F270" s="16"/>
    </row>
    <row r="271">
      <c r="D271" s="16"/>
      <c r="E271" s="16"/>
      <c r="F271" s="16"/>
    </row>
    <row r="272">
      <c r="D272" s="16"/>
      <c r="E272" s="16"/>
      <c r="F272" s="16"/>
    </row>
    <row r="273">
      <c r="D273" s="16"/>
      <c r="E273" s="16"/>
      <c r="F273" s="16"/>
    </row>
    <row r="274">
      <c r="D274" s="16"/>
      <c r="E274" s="16"/>
      <c r="F274" s="16"/>
    </row>
    <row r="275">
      <c r="D275" s="16"/>
      <c r="E275" s="16"/>
      <c r="F275" s="16"/>
    </row>
    <row r="276">
      <c r="D276" s="16"/>
      <c r="E276" s="16"/>
      <c r="F276" s="16"/>
    </row>
    <row r="277">
      <c r="D277" s="16"/>
      <c r="E277" s="16"/>
      <c r="F277" s="16"/>
    </row>
    <row r="278">
      <c r="D278" s="16"/>
      <c r="E278" s="16"/>
      <c r="F278" s="16"/>
    </row>
    <row r="279">
      <c r="D279" s="16"/>
      <c r="E279" s="16"/>
      <c r="F279" s="16"/>
    </row>
    <row r="280">
      <c r="D280" s="16"/>
      <c r="E280" s="16"/>
      <c r="F280" s="16"/>
    </row>
    <row r="281">
      <c r="D281" s="16"/>
      <c r="E281" s="16"/>
      <c r="F281" s="16"/>
    </row>
    <row r="282">
      <c r="D282" s="16"/>
      <c r="E282" s="16"/>
      <c r="F282" s="16"/>
    </row>
    <row r="283">
      <c r="D283" s="16"/>
      <c r="E283" s="16"/>
      <c r="F283" s="16"/>
    </row>
    <row r="284">
      <c r="D284" s="16"/>
      <c r="E284" s="16"/>
      <c r="F284" s="16"/>
    </row>
    <row r="285">
      <c r="D285" s="16"/>
      <c r="E285" s="16"/>
      <c r="F285" s="16"/>
    </row>
    <row r="286">
      <c r="D286" s="16"/>
      <c r="E286" s="16"/>
      <c r="F286" s="16"/>
    </row>
    <row r="287">
      <c r="D287" s="16"/>
      <c r="E287" s="16"/>
      <c r="F287" s="16"/>
    </row>
    <row r="288">
      <c r="D288" s="16"/>
      <c r="E288" s="16"/>
      <c r="F288" s="16"/>
    </row>
    <row r="289">
      <c r="D289" s="16"/>
      <c r="E289" s="16"/>
      <c r="F289" s="16"/>
    </row>
    <row r="290">
      <c r="D290" s="16"/>
      <c r="E290" s="16"/>
      <c r="F290" s="16"/>
    </row>
    <row r="291">
      <c r="D291" s="16"/>
      <c r="E291" s="16"/>
      <c r="F291" s="16"/>
    </row>
    <row r="292">
      <c r="D292" s="16"/>
      <c r="E292" s="16"/>
      <c r="F292" s="16"/>
    </row>
    <row r="293">
      <c r="D293" s="16"/>
      <c r="E293" s="16"/>
      <c r="F293" s="16"/>
    </row>
    <row r="294">
      <c r="D294" s="16"/>
      <c r="E294" s="16"/>
      <c r="F294" s="16"/>
    </row>
    <row r="295">
      <c r="D295" s="16"/>
      <c r="E295" s="16"/>
      <c r="F295" s="16"/>
    </row>
    <row r="296">
      <c r="D296" s="16"/>
      <c r="E296" s="16"/>
      <c r="F296" s="16"/>
    </row>
    <row r="297">
      <c r="D297" s="16"/>
      <c r="E297" s="16"/>
      <c r="F297" s="16"/>
    </row>
    <row r="298">
      <c r="D298" s="16"/>
      <c r="E298" s="16"/>
      <c r="F298" s="16"/>
    </row>
    <row r="299">
      <c r="D299" s="16"/>
      <c r="E299" s="16"/>
      <c r="F299" s="16"/>
    </row>
    <row r="300">
      <c r="D300" s="16"/>
      <c r="E300" s="16"/>
      <c r="F300" s="16"/>
    </row>
    <row r="301">
      <c r="D301" s="16"/>
      <c r="E301" s="16"/>
      <c r="F301" s="16"/>
    </row>
    <row r="302">
      <c r="D302" s="16"/>
      <c r="E302" s="16"/>
      <c r="F302" s="16"/>
    </row>
    <row r="303">
      <c r="D303" s="16"/>
      <c r="E303" s="16"/>
      <c r="F303" s="16"/>
    </row>
    <row r="304">
      <c r="D304" s="16"/>
      <c r="E304" s="16"/>
      <c r="F304" s="16"/>
    </row>
    <row r="305">
      <c r="D305" s="16"/>
      <c r="E305" s="16"/>
      <c r="F305" s="16"/>
    </row>
    <row r="306">
      <c r="D306" s="16"/>
      <c r="E306" s="16"/>
      <c r="F306" s="16"/>
    </row>
    <row r="307">
      <c r="D307" s="16"/>
      <c r="E307" s="16"/>
      <c r="F307" s="16"/>
    </row>
    <row r="308">
      <c r="D308" s="16"/>
      <c r="E308" s="16"/>
      <c r="F308" s="16"/>
    </row>
    <row r="309">
      <c r="D309" s="16"/>
      <c r="E309" s="16"/>
      <c r="F309" s="16"/>
    </row>
    <row r="310">
      <c r="D310" s="16"/>
      <c r="E310" s="16"/>
      <c r="F310" s="16"/>
    </row>
    <row r="311">
      <c r="D311" s="16"/>
      <c r="E311" s="16"/>
      <c r="F311" s="16"/>
    </row>
    <row r="312">
      <c r="D312" s="16"/>
      <c r="E312" s="16"/>
      <c r="F312" s="16"/>
    </row>
    <row r="313">
      <c r="D313" s="16"/>
      <c r="E313" s="16"/>
      <c r="F313" s="16"/>
    </row>
    <row r="314">
      <c r="D314" s="16"/>
      <c r="E314" s="16"/>
      <c r="F314" s="16"/>
    </row>
    <row r="315">
      <c r="D315" s="16"/>
      <c r="E315" s="16"/>
      <c r="F315" s="16"/>
    </row>
    <row r="316">
      <c r="D316" s="16"/>
      <c r="E316" s="16"/>
      <c r="F316" s="16"/>
    </row>
    <row r="317">
      <c r="D317" s="16"/>
      <c r="E317" s="16"/>
      <c r="F317" s="16"/>
    </row>
    <row r="318">
      <c r="D318" s="16"/>
      <c r="E318" s="16"/>
      <c r="F318" s="16"/>
    </row>
    <row r="319">
      <c r="D319" s="16"/>
      <c r="E319" s="16"/>
      <c r="F319" s="16"/>
    </row>
    <row r="320">
      <c r="D320" s="16"/>
      <c r="E320" s="16"/>
      <c r="F320" s="16"/>
    </row>
    <row r="321">
      <c r="D321" s="16"/>
      <c r="E321" s="16"/>
      <c r="F321" s="16"/>
    </row>
    <row r="322">
      <c r="D322" s="16"/>
      <c r="E322" s="16"/>
      <c r="F322" s="16"/>
    </row>
    <row r="323">
      <c r="D323" s="16"/>
      <c r="E323" s="16"/>
      <c r="F323" s="16"/>
    </row>
    <row r="324">
      <c r="D324" s="16"/>
      <c r="E324" s="16"/>
      <c r="F324" s="16"/>
    </row>
    <row r="325">
      <c r="D325" s="16"/>
      <c r="E325" s="16"/>
      <c r="F325" s="16"/>
    </row>
    <row r="326">
      <c r="D326" s="16"/>
      <c r="E326" s="16"/>
      <c r="F326" s="16"/>
    </row>
    <row r="327">
      <c r="D327" s="16"/>
      <c r="E327" s="16"/>
      <c r="F327" s="16"/>
    </row>
    <row r="328">
      <c r="D328" s="16"/>
      <c r="E328" s="16"/>
      <c r="F328" s="16"/>
    </row>
    <row r="329">
      <c r="D329" s="16"/>
      <c r="E329" s="16"/>
      <c r="F329" s="16"/>
    </row>
    <row r="330">
      <c r="D330" s="16"/>
      <c r="E330" s="16"/>
      <c r="F330" s="16"/>
    </row>
    <row r="331">
      <c r="D331" s="16"/>
      <c r="E331" s="16"/>
      <c r="F331" s="16"/>
    </row>
    <row r="332">
      <c r="D332" s="16"/>
      <c r="E332" s="16"/>
      <c r="F332" s="16"/>
    </row>
    <row r="333">
      <c r="D333" s="16"/>
      <c r="E333" s="16"/>
      <c r="F333" s="16"/>
    </row>
    <row r="334">
      <c r="D334" s="16"/>
      <c r="E334" s="16"/>
      <c r="F334" s="16"/>
    </row>
    <row r="335">
      <c r="D335" s="16"/>
      <c r="E335" s="16"/>
      <c r="F335" s="16"/>
    </row>
    <row r="336">
      <c r="D336" s="16"/>
      <c r="E336" s="16"/>
      <c r="F336" s="16"/>
    </row>
    <row r="337">
      <c r="D337" s="16"/>
      <c r="E337" s="16"/>
      <c r="F337" s="16"/>
    </row>
    <row r="338">
      <c r="D338" s="16"/>
      <c r="E338" s="16"/>
      <c r="F338" s="16"/>
    </row>
    <row r="339">
      <c r="D339" s="16"/>
      <c r="E339" s="16"/>
      <c r="F339" s="16"/>
    </row>
    <row r="340">
      <c r="D340" s="16"/>
      <c r="E340" s="16"/>
      <c r="F340" s="16"/>
    </row>
    <row r="341">
      <c r="D341" s="16"/>
      <c r="E341" s="16"/>
      <c r="F341" s="16"/>
    </row>
    <row r="342">
      <c r="D342" s="16"/>
      <c r="E342" s="16"/>
      <c r="F342" s="16"/>
    </row>
    <row r="343">
      <c r="D343" s="16"/>
      <c r="E343" s="16"/>
      <c r="F343" s="16"/>
    </row>
    <row r="344">
      <c r="D344" s="16"/>
      <c r="E344" s="16"/>
      <c r="F344" s="16"/>
    </row>
    <row r="345">
      <c r="D345" s="16"/>
      <c r="E345" s="16"/>
      <c r="F345" s="16"/>
    </row>
    <row r="346">
      <c r="D346" s="16"/>
      <c r="E346" s="16"/>
      <c r="F346" s="16"/>
    </row>
    <row r="347">
      <c r="D347" s="16"/>
      <c r="E347" s="16"/>
      <c r="F347" s="16"/>
    </row>
    <row r="348">
      <c r="D348" s="16"/>
      <c r="E348" s="16"/>
      <c r="F348" s="16"/>
    </row>
    <row r="349">
      <c r="D349" s="16"/>
      <c r="E349" s="16"/>
      <c r="F349" s="16"/>
    </row>
    <row r="350">
      <c r="D350" s="16"/>
      <c r="E350" s="16"/>
      <c r="F350" s="16"/>
    </row>
    <row r="351">
      <c r="D351" s="16"/>
      <c r="E351" s="16"/>
      <c r="F351" s="16"/>
    </row>
    <row r="352">
      <c r="D352" s="16"/>
      <c r="E352" s="16"/>
      <c r="F352" s="16"/>
    </row>
    <row r="353">
      <c r="D353" s="16"/>
      <c r="E353" s="16"/>
      <c r="F353" s="16"/>
    </row>
    <row r="354">
      <c r="D354" s="16"/>
      <c r="E354" s="16"/>
      <c r="F354" s="16"/>
    </row>
    <row r="355">
      <c r="D355" s="16"/>
      <c r="E355" s="16"/>
      <c r="F355" s="16"/>
    </row>
    <row r="356">
      <c r="D356" s="16"/>
      <c r="E356" s="16"/>
      <c r="F356" s="16"/>
    </row>
    <row r="357">
      <c r="D357" s="16"/>
      <c r="E357" s="16"/>
      <c r="F357" s="16"/>
    </row>
    <row r="358">
      <c r="D358" s="16"/>
      <c r="E358" s="16"/>
      <c r="F358" s="16"/>
    </row>
    <row r="359">
      <c r="D359" s="16"/>
      <c r="E359" s="16"/>
      <c r="F359" s="16"/>
    </row>
    <row r="360">
      <c r="D360" s="16"/>
      <c r="E360" s="16"/>
      <c r="F360" s="16"/>
    </row>
    <row r="361">
      <c r="D361" s="16"/>
      <c r="E361" s="16"/>
      <c r="F361" s="16"/>
    </row>
    <row r="362">
      <c r="D362" s="16"/>
      <c r="E362" s="16"/>
      <c r="F362" s="16"/>
    </row>
    <row r="363">
      <c r="D363" s="16"/>
      <c r="E363" s="16"/>
      <c r="F363" s="16"/>
    </row>
    <row r="364">
      <c r="D364" s="16"/>
      <c r="E364" s="16"/>
      <c r="F364" s="16"/>
    </row>
    <row r="365">
      <c r="D365" s="16"/>
      <c r="E365" s="16"/>
      <c r="F365" s="16"/>
    </row>
    <row r="366">
      <c r="D366" s="16"/>
      <c r="E366" s="16"/>
      <c r="F366" s="16"/>
    </row>
    <row r="367">
      <c r="D367" s="16"/>
      <c r="E367" s="16"/>
      <c r="F367" s="16"/>
    </row>
    <row r="368">
      <c r="D368" s="16"/>
      <c r="E368" s="16"/>
      <c r="F368" s="16"/>
    </row>
    <row r="369">
      <c r="D369" s="16"/>
      <c r="E369" s="16"/>
      <c r="F369" s="16"/>
    </row>
    <row r="370">
      <c r="D370" s="16"/>
      <c r="E370" s="16"/>
      <c r="F370" s="16"/>
    </row>
    <row r="371">
      <c r="D371" s="16"/>
      <c r="E371" s="16"/>
      <c r="F371" s="16"/>
    </row>
    <row r="372">
      <c r="D372" s="16"/>
      <c r="E372" s="16"/>
      <c r="F372" s="16"/>
    </row>
    <row r="373">
      <c r="D373" s="16"/>
      <c r="E373" s="16"/>
      <c r="F373" s="16"/>
    </row>
    <row r="374">
      <c r="D374" s="16"/>
      <c r="E374" s="16"/>
      <c r="F374" s="16"/>
    </row>
    <row r="375">
      <c r="D375" s="16"/>
      <c r="E375" s="16"/>
      <c r="F375" s="16"/>
    </row>
    <row r="376">
      <c r="D376" s="16"/>
      <c r="E376" s="16"/>
      <c r="F376" s="16"/>
    </row>
    <row r="377">
      <c r="D377" s="16"/>
      <c r="E377" s="16"/>
      <c r="F377" s="16"/>
    </row>
    <row r="378">
      <c r="D378" s="16"/>
      <c r="E378" s="16"/>
      <c r="F378" s="16"/>
    </row>
    <row r="379">
      <c r="D379" s="16"/>
      <c r="E379" s="16"/>
      <c r="F379" s="16"/>
    </row>
    <row r="380">
      <c r="D380" s="16"/>
      <c r="E380" s="16"/>
      <c r="F380" s="16"/>
    </row>
    <row r="381">
      <c r="D381" s="16"/>
      <c r="E381" s="16"/>
      <c r="F381" s="16"/>
    </row>
    <row r="382">
      <c r="D382" s="16"/>
      <c r="E382" s="16"/>
      <c r="F382" s="16"/>
    </row>
    <row r="383">
      <c r="D383" s="16"/>
      <c r="E383" s="16"/>
      <c r="F383" s="16"/>
    </row>
    <row r="384">
      <c r="D384" s="16"/>
      <c r="E384" s="16"/>
      <c r="F384" s="16"/>
    </row>
    <row r="385">
      <c r="D385" s="16"/>
      <c r="E385" s="16"/>
      <c r="F385" s="16"/>
    </row>
    <row r="386">
      <c r="D386" s="16"/>
      <c r="E386" s="16"/>
      <c r="F386" s="16"/>
    </row>
    <row r="387">
      <c r="D387" s="16"/>
      <c r="E387" s="16"/>
      <c r="F387" s="16"/>
    </row>
    <row r="388">
      <c r="D388" s="16"/>
      <c r="E388" s="16"/>
      <c r="F388" s="16"/>
    </row>
    <row r="389">
      <c r="D389" s="16"/>
      <c r="E389" s="16"/>
      <c r="F389" s="16"/>
    </row>
    <row r="390">
      <c r="D390" s="16"/>
      <c r="E390" s="16"/>
      <c r="F390" s="16"/>
    </row>
    <row r="391">
      <c r="D391" s="16"/>
      <c r="E391" s="16"/>
      <c r="F391" s="16"/>
    </row>
    <row r="392">
      <c r="D392" s="16"/>
      <c r="E392" s="16"/>
      <c r="F392" s="16"/>
    </row>
    <row r="393">
      <c r="D393" s="16"/>
      <c r="E393" s="16"/>
      <c r="F393" s="16"/>
    </row>
    <row r="394">
      <c r="D394" s="16"/>
      <c r="E394" s="16"/>
      <c r="F394" s="16"/>
    </row>
    <row r="395">
      <c r="D395" s="16"/>
      <c r="E395" s="16"/>
      <c r="F395" s="16"/>
    </row>
    <row r="396">
      <c r="D396" s="16"/>
      <c r="E396" s="16"/>
      <c r="F396" s="16"/>
    </row>
    <row r="397">
      <c r="D397" s="16"/>
      <c r="E397" s="16"/>
      <c r="F397" s="16"/>
    </row>
    <row r="398">
      <c r="D398" s="16"/>
      <c r="E398" s="16"/>
      <c r="F398" s="16"/>
    </row>
    <row r="399">
      <c r="D399" s="16"/>
      <c r="E399" s="16"/>
      <c r="F399" s="16"/>
    </row>
    <row r="400">
      <c r="D400" s="16"/>
      <c r="E400" s="16"/>
      <c r="F400" s="16"/>
    </row>
    <row r="401">
      <c r="D401" s="16"/>
      <c r="E401" s="16"/>
      <c r="F401" s="16"/>
    </row>
    <row r="402">
      <c r="D402" s="16"/>
      <c r="E402" s="16"/>
      <c r="F402" s="16"/>
    </row>
    <row r="403">
      <c r="D403" s="16"/>
      <c r="E403" s="16"/>
      <c r="F403" s="16"/>
    </row>
    <row r="404">
      <c r="D404" s="16"/>
      <c r="E404" s="16"/>
      <c r="F404" s="16"/>
    </row>
    <row r="405">
      <c r="D405" s="16"/>
      <c r="E405" s="16"/>
      <c r="F405" s="16"/>
    </row>
    <row r="406">
      <c r="D406" s="16"/>
      <c r="E406" s="16"/>
      <c r="F406" s="16"/>
    </row>
    <row r="407">
      <c r="D407" s="16"/>
      <c r="E407" s="16"/>
      <c r="F407" s="16"/>
    </row>
    <row r="408">
      <c r="D408" s="16"/>
      <c r="E408" s="16"/>
      <c r="F408" s="16"/>
    </row>
    <row r="409">
      <c r="D409" s="16"/>
      <c r="E409" s="16"/>
      <c r="F409" s="16"/>
    </row>
    <row r="410">
      <c r="D410" s="16"/>
      <c r="E410" s="16"/>
      <c r="F410" s="16"/>
    </row>
    <row r="411">
      <c r="D411" s="16"/>
      <c r="E411" s="16"/>
      <c r="F411" s="16"/>
    </row>
    <row r="412">
      <c r="D412" s="16"/>
      <c r="E412" s="16"/>
      <c r="F412" s="16"/>
    </row>
    <row r="413">
      <c r="D413" s="16"/>
      <c r="E413" s="16"/>
      <c r="F413" s="16"/>
    </row>
    <row r="414">
      <c r="D414" s="16"/>
      <c r="E414" s="16"/>
      <c r="F414" s="16"/>
    </row>
    <row r="415">
      <c r="D415" s="16"/>
      <c r="E415" s="16"/>
      <c r="F415" s="16"/>
    </row>
    <row r="416">
      <c r="D416" s="16"/>
      <c r="E416" s="16"/>
      <c r="F416" s="16"/>
    </row>
    <row r="417">
      <c r="D417" s="16"/>
      <c r="E417" s="16"/>
      <c r="F417" s="16"/>
    </row>
    <row r="418">
      <c r="D418" s="16"/>
      <c r="E418" s="16"/>
      <c r="F418" s="16"/>
    </row>
    <row r="419">
      <c r="D419" s="16"/>
      <c r="E419" s="16"/>
      <c r="F419" s="16"/>
    </row>
    <row r="420">
      <c r="D420" s="16"/>
      <c r="E420" s="16"/>
      <c r="F420" s="16"/>
    </row>
    <row r="421">
      <c r="D421" s="16"/>
      <c r="E421" s="16"/>
      <c r="F421" s="16"/>
    </row>
    <row r="422">
      <c r="D422" s="16"/>
      <c r="E422" s="16"/>
      <c r="F422" s="16"/>
    </row>
    <row r="423">
      <c r="D423" s="16"/>
      <c r="E423" s="16"/>
      <c r="F423" s="16"/>
    </row>
    <row r="424">
      <c r="D424" s="16"/>
      <c r="E424" s="16"/>
      <c r="F424" s="16"/>
    </row>
    <row r="425">
      <c r="D425" s="16"/>
      <c r="E425" s="16"/>
      <c r="F425" s="16"/>
    </row>
    <row r="426">
      <c r="D426" s="16"/>
      <c r="E426" s="16"/>
      <c r="F426" s="16"/>
    </row>
    <row r="427">
      <c r="D427" s="16"/>
      <c r="E427" s="16"/>
      <c r="F427" s="16"/>
    </row>
    <row r="428">
      <c r="D428" s="16"/>
      <c r="E428" s="16"/>
      <c r="F428" s="16"/>
    </row>
    <row r="429">
      <c r="D429" s="16"/>
      <c r="E429" s="16"/>
      <c r="F429" s="16"/>
    </row>
    <row r="430">
      <c r="D430" s="16"/>
      <c r="E430" s="16"/>
      <c r="F430" s="16"/>
    </row>
    <row r="431">
      <c r="D431" s="16"/>
      <c r="E431" s="16"/>
      <c r="F431" s="16"/>
    </row>
    <row r="432">
      <c r="D432" s="16"/>
      <c r="E432" s="16"/>
      <c r="F432" s="16"/>
    </row>
    <row r="433">
      <c r="D433" s="16"/>
      <c r="E433" s="16"/>
      <c r="F433" s="16"/>
    </row>
    <row r="434">
      <c r="D434" s="16"/>
      <c r="E434" s="16"/>
      <c r="F434" s="16"/>
    </row>
    <row r="435">
      <c r="D435" s="16"/>
      <c r="E435" s="16"/>
      <c r="F435" s="16"/>
    </row>
    <row r="436">
      <c r="D436" s="16"/>
      <c r="E436" s="16"/>
      <c r="F436" s="16"/>
    </row>
    <row r="437">
      <c r="D437" s="16"/>
      <c r="E437" s="16"/>
      <c r="F437" s="16"/>
    </row>
    <row r="438">
      <c r="D438" s="16"/>
      <c r="E438" s="16"/>
      <c r="F438" s="16"/>
    </row>
    <row r="439">
      <c r="D439" s="16"/>
      <c r="E439" s="16"/>
      <c r="F439" s="16"/>
    </row>
    <row r="440">
      <c r="D440" s="16"/>
      <c r="E440" s="16"/>
      <c r="F440" s="16"/>
    </row>
    <row r="441">
      <c r="D441" s="16"/>
      <c r="E441" s="16"/>
      <c r="F441" s="16"/>
    </row>
    <row r="442">
      <c r="D442" s="16"/>
      <c r="E442" s="16"/>
      <c r="F442" s="16"/>
    </row>
    <row r="443">
      <c r="D443" s="16"/>
      <c r="E443" s="16"/>
      <c r="F443" s="16"/>
    </row>
    <row r="444">
      <c r="D444" s="16"/>
      <c r="E444" s="16"/>
      <c r="F444" s="16"/>
    </row>
    <row r="445">
      <c r="D445" s="16"/>
      <c r="E445" s="16"/>
      <c r="F445" s="16"/>
    </row>
    <row r="446">
      <c r="D446" s="16"/>
      <c r="E446" s="16"/>
      <c r="F446" s="16"/>
    </row>
    <row r="447">
      <c r="D447" s="16"/>
      <c r="E447" s="16"/>
      <c r="F447" s="16"/>
    </row>
    <row r="448">
      <c r="D448" s="16"/>
      <c r="E448" s="16"/>
      <c r="F448" s="16"/>
    </row>
    <row r="449">
      <c r="D449" s="16"/>
      <c r="E449" s="16"/>
      <c r="F449" s="16"/>
    </row>
    <row r="450">
      <c r="D450" s="16"/>
      <c r="E450" s="16"/>
      <c r="F450" s="16"/>
    </row>
    <row r="451">
      <c r="D451" s="16"/>
      <c r="E451" s="16"/>
      <c r="F451" s="16"/>
    </row>
    <row r="452">
      <c r="D452" s="16"/>
      <c r="E452" s="16"/>
      <c r="F452" s="16"/>
    </row>
    <row r="453">
      <c r="D453" s="16"/>
      <c r="E453" s="16"/>
      <c r="F453" s="16"/>
    </row>
    <row r="454">
      <c r="D454" s="16"/>
      <c r="E454" s="16"/>
      <c r="F454" s="16"/>
    </row>
    <row r="455">
      <c r="D455" s="16"/>
      <c r="E455" s="16"/>
      <c r="F455" s="16"/>
    </row>
    <row r="456">
      <c r="D456" s="16"/>
      <c r="E456" s="16"/>
      <c r="F456" s="16"/>
    </row>
    <row r="457">
      <c r="D457" s="16"/>
      <c r="E457" s="16"/>
      <c r="F457" s="16"/>
    </row>
    <row r="458">
      <c r="D458" s="16"/>
      <c r="E458" s="16"/>
      <c r="F458" s="16"/>
    </row>
    <row r="459">
      <c r="D459" s="16"/>
      <c r="E459" s="16"/>
      <c r="F459" s="16"/>
    </row>
    <row r="460">
      <c r="D460" s="16"/>
      <c r="E460" s="16"/>
      <c r="F460" s="16"/>
    </row>
    <row r="461">
      <c r="D461" s="16"/>
      <c r="E461" s="16"/>
      <c r="F461" s="16"/>
    </row>
    <row r="462">
      <c r="D462" s="16"/>
      <c r="E462" s="16"/>
      <c r="F462" s="16"/>
    </row>
    <row r="463">
      <c r="D463" s="16"/>
      <c r="E463" s="16"/>
      <c r="F463" s="16"/>
    </row>
    <row r="464">
      <c r="D464" s="16"/>
      <c r="E464" s="16"/>
      <c r="F464" s="16"/>
    </row>
    <row r="465">
      <c r="D465" s="16"/>
      <c r="E465" s="16"/>
      <c r="F465" s="16"/>
    </row>
    <row r="466">
      <c r="D466" s="16"/>
      <c r="E466" s="16"/>
      <c r="F466" s="16"/>
    </row>
    <row r="467">
      <c r="D467" s="16"/>
      <c r="E467" s="16"/>
      <c r="F467" s="16"/>
    </row>
    <row r="468">
      <c r="D468" s="16"/>
      <c r="E468" s="16"/>
      <c r="F468" s="16"/>
    </row>
    <row r="469">
      <c r="D469" s="16"/>
      <c r="E469" s="16"/>
      <c r="F469" s="16"/>
    </row>
    <row r="470">
      <c r="D470" s="16"/>
      <c r="E470" s="16"/>
      <c r="F470" s="16"/>
    </row>
    <row r="471">
      <c r="D471" s="16"/>
      <c r="E471" s="16"/>
      <c r="F471" s="16"/>
    </row>
    <row r="472">
      <c r="D472" s="16"/>
      <c r="E472" s="16"/>
      <c r="F472" s="16"/>
    </row>
    <row r="473">
      <c r="D473" s="16"/>
      <c r="E473" s="16"/>
      <c r="F473" s="16"/>
    </row>
    <row r="474">
      <c r="D474" s="16"/>
      <c r="E474" s="16"/>
      <c r="F474" s="16"/>
    </row>
    <row r="475">
      <c r="D475" s="16"/>
      <c r="E475" s="16"/>
      <c r="F475" s="16"/>
    </row>
    <row r="476">
      <c r="D476" s="16"/>
      <c r="E476" s="16"/>
      <c r="F476" s="16"/>
    </row>
    <row r="477">
      <c r="D477" s="16"/>
      <c r="E477" s="16"/>
      <c r="F477" s="16"/>
    </row>
    <row r="478">
      <c r="D478" s="16"/>
      <c r="E478" s="16"/>
      <c r="F478" s="16"/>
    </row>
    <row r="479">
      <c r="D479" s="16"/>
      <c r="E479" s="16"/>
      <c r="F479" s="16"/>
    </row>
    <row r="480">
      <c r="D480" s="16"/>
      <c r="E480" s="16"/>
      <c r="F480" s="16"/>
    </row>
    <row r="481">
      <c r="D481" s="16"/>
      <c r="E481" s="16"/>
      <c r="F481" s="16"/>
    </row>
    <row r="482">
      <c r="D482" s="16"/>
      <c r="E482" s="16"/>
      <c r="F482" s="16"/>
    </row>
    <row r="483">
      <c r="D483" s="16"/>
      <c r="E483" s="16"/>
      <c r="F483" s="16"/>
    </row>
    <row r="484">
      <c r="D484" s="16"/>
      <c r="E484" s="16"/>
      <c r="F484" s="16"/>
    </row>
    <row r="485">
      <c r="D485" s="16"/>
      <c r="E485" s="16"/>
      <c r="F485" s="16"/>
    </row>
    <row r="486">
      <c r="D486" s="16"/>
      <c r="E486" s="16"/>
      <c r="F486" s="16"/>
    </row>
    <row r="487">
      <c r="D487" s="16"/>
      <c r="E487" s="16"/>
      <c r="F487" s="16"/>
    </row>
    <row r="488">
      <c r="D488" s="16"/>
      <c r="E488" s="16"/>
      <c r="F488" s="16"/>
    </row>
    <row r="489">
      <c r="D489" s="16"/>
      <c r="E489" s="16"/>
      <c r="F489" s="16"/>
    </row>
    <row r="490">
      <c r="D490" s="16"/>
      <c r="E490" s="16"/>
      <c r="F490" s="16"/>
    </row>
    <row r="491">
      <c r="D491" s="16"/>
      <c r="E491" s="16"/>
      <c r="F491" s="16"/>
    </row>
    <row r="492">
      <c r="D492" s="16"/>
      <c r="E492" s="16"/>
      <c r="F492" s="16"/>
    </row>
    <row r="493">
      <c r="D493" s="16"/>
      <c r="E493" s="16"/>
      <c r="F493" s="16"/>
    </row>
    <row r="494">
      <c r="D494" s="16"/>
      <c r="E494" s="16"/>
      <c r="F494" s="16"/>
    </row>
    <row r="495">
      <c r="D495" s="16"/>
      <c r="E495" s="16"/>
      <c r="F495" s="16"/>
    </row>
    <row r="496">
      <c r="D496" s="16"/>
      <c r="E496" s="16"/>
      <c r="F496" s="16"/>
    </row>
    <row r="497">
      <c r="D497" s="16"/>
      <c r="E497" s="16"/>
      <c r="F497" s="16"/>
    </row>
    <row r="498">
      <c r="D498" s="16"/>
      <c r="E498" s="16"/>
      <c r="F498" s="16"/>
    </row>
    <row r="499">
      <c r="D499" s="16"/>
      <c r="E499" s="16"/>
      <c r="F499" s="16"/>
    </row>
    <row r="500">
      <c r="D500" s="16"/>
      <c r="E500" s="16"/>
      <c r="F500" s="16"/>
    </row>
    <row r="501">
      <c r="D501" s="16"/>
      <c r="E501" s="16"/>
      <c r="F501" s="16"/>
    </row>
    <row r="502">
      <c r="D502" s="16"/>
      <c r="E502" s="16"/>
      <c r="F502" s="16"/>
    </row>
    <row r="503">
      <c r="D503" s="16"/>
      <c r="E503" s="16"/>
      <c r="F503" s="16"/>
    </row>
    <row r="504">
      <c r="D504" s="16"/>
      <c r="E504" s="16"/>
      <c r="F504" s="16"/>
    </row>
    <row r="505">
      <c r="D505" s="16"/>
      <c r="E505" s="16"/>
      <c r="F505" s="16"/>
    </row>
    <row r="506">
      <c r="D506" s="16"/>
      <c r="E506" s="16"/>
      <c r="F506" s="16"/>
    </row>
    <row r="507">
      <c r="D507" s="16"/>
      <c r="E507" s="16"/>
      <c r="F507" s="16"/>
    </row>
    <row r="508">
      <c r="D508" s="16"/>
      <c r="E508" s="16"/>
      <c r="F508" s="16"/>
    </row>
    <row r="509">
      <c r="D509" s="16"/>
      <c r="E509" s="16"/>
      <c r="F509" s="16"/>
    </row>
    <row r="510">
      <c r="D510" s="16"/>
      <c r="E510" s="16"/>
      <c r="F510" s="16"/>
    </row>
    <row r="511">
      <c r="D511" s="16"/>
      <c r="E511" s="16"/>
      <c r="F511" s="16"/>
    </row>
    <row r="512">
      <c r="D512" s="16"/>
      <c r="E512" s="16"/>
      <c r="F512" s="16"/>
    </row>
    <row r="513">
      <c r="D513" s="16"/>
      <c r="E513" s="16"/>
      <c r="F513" s="16"/>
    </row>
    <row r="514">
      <c r="D514" s="16"/>
      <c r="E514" s="16"/>
      <c r="F514" s="16"/>
    </row>
    <row r="515">
      <c r="D515" s="16"/>
      <c r="E515" s="16"/>
      <c r="F515" s="16"/>
    </row>
    <row r="516">
      <c r="D516" s="16"/>
      <c r="E516" s="16"/>
      <c r="F516" s="16"/>
    </row>
    <row r="517">
      <c r="D517" s="16"/>
      <c r="E517" s="16"/>
      <c r="F517" s="16"/>
    </row>
    <row r="518">
      <c r="D518" s="16"/>
      <c r="E518" s="16"/>
      <c r="F518" s="16"/>
    </row>
    <row r="519">
      <c r="D519" s="16"/>
      <c r="E519" s="16"/>
      <c r="F519" s="16"/>
    </row>
    <row r="520">
      <c r="D520" s="16"/>
      <c r="E520" s="16"/>
      <c r="F520" s="16"/>
    </row>
    <row r="521">
      <c r="D521" s="16"/>
      <c r="E521" s="16"/>
      <c r="F521" s="16"/>
    </row>
    <row r="522">
      <c r="D522" s="16"/>
      <c r="E522" s="16"/>
      <c r="F522" s="16"/>
    </row>
    <row r="523">
      <c r="D523" s="16"/>
      <c r="E523" s="16"/>
      <c r="F523" s="16"/>
    </row>
    <row r="524">
      <c r="D524" s="16"/>
      <c r="E524" s="16"/>
      <c r="F524" s="16"/>
    </row>
    <row r="525">
      <c r="D525" s="16"/>
      <c r="E525" s="16"/>
      <c r="F525" s="16"/>
    </row>
    <row r="526">
      <c r="D526" s="16"/>
      <c r="E526" s="16"/>
      <c r="F526" s="16"/>
    </row>
    <row r="527">
      <c r="D527" s="16"/>
      <c r="E527" s="16"/>
      <c r="F527" s="16"/>
    </row>
    <row r="528">
      <c r="D528" s="16"/>
      <c r="E528" s="16"/>
      <c r="F528" s="16"/>
    </row>
    <row r="529">
      <c r="D529" s="16"/>
      <c r="E529" s="16"/>
      <c r="F529" s="16"/>
    </row>
    <row r="530">
      <c r="D530" s="16"/>
      <c r="E530" s="16"/>
      <c r="F530" s="16"/>
    </row>
    <row r="531">
      <c r="D531" s="16"/>
      <c r="E531" s="16"/>
      <c r="F531" s="16"/>
    </row>
    <row r="532">
      <c r="D532" s="16"/>
      <c r="E532" s="16"/>
      <c r="F532" s="16"/>
    </row>
    <row r="533">
      <c r="D533" s="16"/>
      <c r="E533" s="16"/>
      <c r="F533" s="16"/>
    </row>
    <row r="534">
      <c r="D534" s="16"/>
      <c r="E534" s="16"/>
      <c r="F534" s="16"/>
    </row>
    <row r="535">
      <c r="D535" s="16"/>
      <c r="E535" s="16"/>
      <c r="F535" s="16"/>
    </row>
    <row r="536">
      <c r="D536" s="16"/>
      <c r="E536" s="16"/>
      <c r="F536" s="16"/>
    </row>
    <row r="537">
      <c r="D537" s="16"/>
      <c r="E537" s="16"/>
      <c r="F537" s="16"/>
    </row>
    <row r="538">
      <c r="D538" s="16"/>
      <c r="E538" s="16"/>
      <c r="F538" s="16"/>
    </row>
    <row r="539">
      <c r="D539" s="16"/>
      <c r="E539" s="16"/>
      <c r="F539" s="16"/>
    </row>
    <row r="540">
      <c r="D540" s="16"/>
      <c r="E540" s="16"/>
      <c r="F540" s="16"/>
    </row>
    <row r="541">
      <c r="D541" s="16"/>
      <c r="E541" s="16"/>
      <c r="F541" s="16"/>
    </row>
    <row r="542">
      <c r="D542" s="16"/>
      <c r="E542" s="16"/>
      <c r="F542" s="16"/>
    </row>
    <row r="543">
      <c r="D543" s="16"/>
      <c r="E543" s="16"/>
      <c r="F543" s="16"/>
    </row>
    <row r="544">
      <c r="D544" s="16"/>
      <c r="E544" s="16"/>
      <c r="F544" s="16"/>
    </row>
    <row r="545">
      <c r="D545" s="16"/>
      <c r="E545" s="16"/>
      <c r="F545" s="16"/>
    </row>
    <row r="546">
      <c r="D546" s="16"/>
      <c r="E546" s="16"/>
      <c r="F546" s="16"/>
    </row>
    <row r="547">
      <c r="D547" s="16"/>
      <c r="E547" s="16"/>
      <c r="F547" s="16"/>
    </row>
    <row r="548">
      <c r="D548" s="16"/>
      <c r="E548" s="16"/>
      <c r="F548" s="16"/>
    </row>
    <row r="549">
      <c r="D549" s="16"/>
      <c r="E549" s="16"/>
      <c r="F549" s="16"/>
    </row>
    <row r="550">
      <c r="D550" s="16"/>
      <c r="E550" s="16"/>
      <c r="F550" s="16"/>
    </row>
    <row r="551">
      <c r="D551" s="16"/>
      <c r="E551" s="16"/>
      <c r="F551" s="16"/>
    </row>
    <row r="552">
      <c r="D552" s="16"/>
      <c r="E552" s="16"/>
      <c r="F552" s="16"/>
    </row>
    <row r="553">
      <c r="D553" s="16"/>
      <c r="E553" s="16"/>
      <c r="F553" s="16"/>
    </row>
    <row r="554">
      <c r="D554" s="16"/>
      <c r="E554" s="16"/>
      <c r="F554" s="16"/>
    </row>
    <row r="555">
      <c r="D555" s="16"/>
      <c r="E555" s="16"/>
      <c r="F555" s="16"/>
    </row>
    <row r="556">
      <c r="D556" s="16"/>
      <c r="E556" s="16"/>
      <c r="F556" s="16"/>
    </row>
    <row r="557">
      <c r="D557" s="16"/>
      <c r="E557" s="16"/>
      <c r="F557" s="16"/>
    </row>
    <row r="558">
      <c r="D558" s="16"/>
      <c r="E558" s="16"/>
      <c r="F558" s="16"/>
    </row>
    <row r="559">
      <c r="D559" s="16"/>
      <c r="E559" s="16"/>
      <c r="F559" s="16"/>
    </row>
    <row r="560">
      <c r="D560" s="16"/>
      <c r="E560" s="16"/>
      <c r="F560" s="16"/>
    </row>
    <row r="561">
      <c r="D561" s="16"/>
      <c r="E561" s="16"/>
      <c r="F561" s="16"/>
    </row>
    <row r="562">
      <c r="D562" s="16"/>
      <c r="E562" s="16"/>
      <c r="F562" s="16"/>
    </row>
    <row r="563">
      <c r="D563" s="16"/>
      <c r="E563" s="16"/>
      <c r="F563" s="16"/>
    </row>
    <row r="564">
      <c r="D564" s="16"/>
      <c r="E564" s="16"/>
      <c r="F564" s="16"/>
    </row>
    <row r="565">
      <c r="D565" s="16"/>
      <c r="E565" s="16"/>
      <c r="F565" s="16"/>
    </row>
    <row r="566">
      <c r="D566" s="16"/>
      <c r="E566" s="16"/>
      <c r="F566" s="16"/>
    </row>
    <row r="567">
      <c r="D567" s="16"/>
      <c r="E567" s="16"/>
      <c r="F567" s="16"/>
    </row>
    <row r="568">
      <c r="D568" s="16"/>
      <c r="E568" s="16"/>
      <c r="F568" s="16"/>
    </row>
    <row r="569">
      <c r="D569" s="16"/>
      <c r="E569" s="16"/>
      <c r="F569" s="16"/>
    </row>
    <row r="570">
      <c r="D570" s="16"/>
      <c r="E570" s="16"/>
      <c r="F570" s="16"/>
    </row>
    <row r="571">
      <c r="D571" s="16"/>
      <c r="E571" s="16"/>
      <c r="F571" s="16"/>
    </row>
    <row r="572">
      <c r="D572" s="16"/>
      <c r="E572" s="16"/>
      <c r="F572" s="16"/>
    </row>
    <row r="573">
      <c r="D573" s="16"/>
      <c r="E573" s="16"/>
      <c r="F573" s="16"/>
    </row>
    <row r="574">
      <c r="D574" s="16"/>
      <c r="E574" s="16"/>
      <c r="F574" s="16"/>
    </row>
    <row r="575">
      <c r="D575" s="16"/>
      <c r="E575" s="16"/>
      <c r="F575" s="16"/>
    </row>
    <row r="576">
      <c r="D576" s="16"/>
      <c r="E576" s="16"/>
      <c r="F576" s="16"/>
    </row>
    <row r="577">
      <c r="D577" s="16"/>
      <c r="E577" s="16"/>
      <c r="F577" s="16"/>
    </row>
    <row r="578">
      <c r="D578" s="16"/>
      <c r="E578" s="16"/>
      <c r="F578" s="16"/>
    </row>
    <row r="579">
      <c r="D579" s="16"/>
      <c r="E579" s="16"/>
      <c r="F579" s="16"/>
    </row>
    <row r="580">
      <c r="D580" s="16"/>
      <c r="E580" s="16"/>
      <c r="F580" s="16"/>
    </row>
    <row r="581">
      <c r="D581" s="16"/>
      <c r="E581" s="16"/>
      <c r="F581" s="16"/>
    </row>
    <row r="582">
      <c r="D582" s="16"/>
      <c r="E582" s="16"/>
      <c r="F582" s="16"/>
    </row>
    <row r="583">
      <c r="D583" s="16"/>
      <c r="E583" s="16"/>
      <c r="F583" s="16"/>
    </row>
    <row r="584">
      <c r="D584" s="16"/>
      <c r="E584" s="16"/>
      <c r="F584" s="16"/>
    </row>
    <row r="585">
      <c r="D585" s="16"/>
      <c r="E585" s="16"/>
      <c r="F585" s="16"/>
    </row>
    <row r="586">
      <c r="D586" s="16"/>
      <c r="E586" s="16"/>
      <c r="F586" s="16"/>
    </row>
    <row r="587">
      <c r="D587" s="16"/>
      <c r="E587" s="16"/>
      <c r="F587" s="16"/>
    </row>
    <row r="588">
      <c r="D588" s="16"/>
      <c r="E588" s="16"/>
      <c r="F588" s="16"/>
    </row>
    <row r="589">
      <c r="D589" s="16"/>
      <c r="E589" s="16"/>
      <c r="F589" s="16"/>
    </row>
    <row r="590">
      <c r="D590" s="16"/>
      <c r="E590" s="16"/>
      <c r="F590" s="16"/>
    </row>
    <row r="591">
      <c r="D591" s="16"/>
      <c r="E591" s="16"/>
      <c r="F591" s="16"/>
    </row>
    <row r="592">
      <c r="D592" s="16"/>
      <c r="E592" s="16"/>
      <c r="F592" s="16"/>
    </row>
    <row r="593">
      <c r="D593" s="16"/>
      <c r="E593" s="16"/>
      <c r="F593" s="16"/>
    </row>
    <row r="594">
      <c r="D594" s="16"/>
      <c r="E594" s="16"/>
      <c r="F594" s="16"/>
    </row>
    <row r="595">
      <c r="D595" s="16"/>
      <c r="E595" s="16"/>
      <c r="F595" s="16"/>
    </row>
    <row r="596">
      <c r="D596" s="16"/>
      <c r="E596" s="16"/>
      <c r="F596" s="16"/>
    </row>
    <row r="597">
      <c r="D597" s="16"/>
      <c r="E597" s="16"/>
      <c r="F597" s="16"/>
    </row>
    <row r="598">
      <c r="D598" s="16"/>
      <c r="E598" s="16"/>
      <c r="F598" s="16"/>
    </row>
    <row r="599">
      <c r="D599" s="16"/>
      <c r="E599" s="16"/>
      <c r="F599" s="16"/>
    </row>
    <row r="600">
      <c r="D600" s="16"/>
      <c r="E600" s="16"/>
      <c r="F600" s="16"/>
    </row>
    <row r="601">
      <c r="D601" s="16"/>
      <c r="E601" s="16"/>
      <c r="F601" s="16"/>
    </row>
    <row r="602">
      <c r="D602" s="16"/>
      <c r="E602" s="16"/>
      <c r="F602" s="16"/>
    </row>
    <row r="603">
      <c r="D603" s="16"/>
      <c r="E603" s="16"/>
      <c r="F603" s="16"/>
    </row>
    <row r="604">
      <c r="D604" s="16"/>
      <c r="E604" s="16"/>
      <c r="F604" s="16"/>
    </row>
    <row r="605">
      <c r="D605" s="16"/>
      <c r="E605" s="16"/>
      <c r="F605" s="16"/>
    </row>
    <row r="606">
      <c r="D606" s="16"/>
      <c r="E606" s="16"/>
      <c r="F606" s="16"/>
    </row>
    <row r="607">
      <c r="D607" s="16"/>
      <c r="E607" s="16"/>
      <c r="F607" s="16"/>
    </row>
    <row r="608">
      <c r="D608" s="16"/>
      <c r="E608" s="16"/>
      <c r="F608" s="16"/>
    </row>
    <row r="609">
      <c r="D609" s="16"/>
      <c r="E609" s="16"/>
      <c r="F609" s="16"/>
    </row>
    <row r="610">
      <c r="D610" s="16"/>
      <c r="E610" s="16"/>
      <c r="F610" s="16"/>
    </row>
    <row r="611">
      <c r="D611" s="16"/>
      <c r="E611" s="16"/>
      <c r="F611" s="16"/>
    </row>
    <row r="612">
      <c r="D612" s="16"/>
      <c r="E612" s="16"/>
      <c r="F612" s="16"/>
    </row>
    <row r="613">
      <c r="D613" s="16"/>
      <c r="E613" s="16"/>
      <c r="F613" s="16"/>
    </row>
    <row r="614">
      <c r="D614" s="16"/>
      <c r="E614" s="16"/>
      <c r="F614" s="16"/>
    </row>
    <row r="615">
      <c r="D615" s="16"/>
      <c r="E615" s="16"/>
      <c r="F615" s="16"/>
    </row>
    <row r="616">
      <c r="D616" s="16"/>
      <c r="E616" s="16"/>
      <c r="F616" s="16"/>
    </row>
    <row r="617">
      <c r="D617" s="16"/>
      <c r="E617" s="16"/>
      <c r="F617" s="16"/>
    </row>
    <row r="618">
      <c r="D618" s="16"/>
      <c r="E618" s="16"/>
      <c r="F618" s="16"/>
    </row>
    <row r="619">
      <c r="D619" s="16"/>
      <c r="E619" s="16"/>
      <c r="F619" s="16"/>
    </row>
    <row r="620">
      <c r="D620" s="16"/>
      <c r="E620" s="16"/>
      <c r="F620" s="16"/>
    </row>
    <row r="621">
      <c r="D621" s="16"/>
      <c r="E621" s="16"/>
      <c r="F621" s="16"/>
    </row>
    <row r="622">
      <c r="D622" s="16"/>
      <c r="E622" s="16"/>
      <c r="F622" s="16"/>
    </row>
    <row r="623">
      <c r="D623" s="16"/>
      <c r="E623" s="16"/>
      <c r="F623" s="16"/>
    </row>
    <row r="624">
      <c r="D624" s="16"/>
      <c r="E624" s="16"/>
      <c r="F624" s="16"/>
    </row>
    <row r="625">
      <c r="D625" s="16"/>
      <c r="E625" s="16"/>
      <c r="F625" s="16"/>
    </row>
    <row r="626">
      <c r="D626" s="16"/>
      <c r="E626" s="16"/>
      <c r="F626" s="16"/>
    </row>
    <row r="627">
      <c r="D627" s="16"/>
      <c r="E627" s="16"/>
      <c r="F627" s="16"/>
    </row>
    <row r="628">
      <c r="D628" s="16"/>
      <c r="E628" s="16"/>
      <c r="F628" s="16"/>
    </row>
    <row r="629">
      <c r="D629" s="16"/>
      <c r="E629" s="16"/>
      <c r="F629" s="16"/>
    </row>
    <row r="630">
      <c r="D630" s="16"/>
      <c r="E630" s="16"/>
      <c r="F630" s="16"/>
    </row>
    <row r="631">
      <c r="D631" s="16"/>
      <c r="E631" s="16"/>
      <c r="F631" s="16"/>
    </row>
    <row r="632">
      <c r="D632" s="16"/>
      <c r="E632" s="16"/>
      <c r="F632" s="16"/>
    </row>
    <row r="633">
      <c r="D633" s="16"/>
      <c r="E633" s="16"/>
      <c r="F633" s="16"/>
    </row>
    <row r="634">
      <c r="D634" s="16"/>
      <c r="E634" s="16"/>
      <c r="F634" s="16"/>
    </row>
    <row r="635">
      <c r="D635" s="16"/>
      <c r="E635" s="16"/>
      <c r="F635" s="16"/>
    </row>
    <row r="636">
      <c r="D636" s="16"/>
      <c r="E636" s="16"/>
      <c r="F636" s="16"/>
    </row>
    <row r="637">
      <c r="D637" s="16"/>
      <c r="E637" s="16"/>
      <c r="F637" s="16"/>
    </row>
    <row r="638">
      <c r="D638" s="16"/>
      <c r="E638" s="16"/>
      <c r="F638" s="16"/>
    </row>
    <row r="639">
      <c r="D639" s="16"/>
      <c r="E639" s="16"/>
      <c r="F639" s="16"/>
    </row>
    <row r="640">
      <c r="D640" s="16"/>
      <c r="E640" s="16"/>
      <c r="F640" s="16"/>
    </row>
    <row r="641">
      <c r="D641" s="16"/>
      <c r="E641" s="16"/>
      <c r="F641" s="16"/>
    </row>
    <row r="642">
      <c r="D642" s="16"/>
      <c r="E642" s="16"/>
      <c r="F642" s="16"/>
    </row>
    <row r="643">
      <c r="D643" s="16"/>
      <c r="E643" s="16"/>
      <c r="F643" s="16"/>
    </row>
    <row r="644">
      <c r="D644" s="16"/>
      <c r="E644" s="16"/>
      <c r="F644" s="16"/>
    </row>
    <row r="645">
      <c r="D645" s="16"/>
      <c r="E645" s="16"/>
      <c r="F645" s="16"/>
    </row>
    <row r="646">
      <c r="D646" s="16"/>
      <c r="E646" s="16"/>
      <c r="F646" s="16"/>
    </row>
    <row r="647">
      <c r="D647" s="16"/>
      <c r="E647" s="16"/>
      <c r="F647" s="16"/>
    </row>
    <row r="648">
      <c r="D648" s="16"/>
      <c r="E648" s="16"/>
      <c r="F648" s="16"/>
    </row>
    <row r="649">
      <c r="D649" s="16"/>
      <c r="E649" s="16"/>
      <c r="F649" s="16"/>
    </row>
    <row r="650">
      <c r="D650" s="16"/>
      <c r="E650" s="16"/>
      <c r="F650" s="16"/>
    </row>
    <row r="651">
      <c r="D651" s="16"/>
      <c r="E651" s="16"/>
      <c r="F651" s="16"/>
    </row>
    <row r="652">
      <c r="D652" s="16"/>
      <c r="E652" s="16"/>
      <c r="F652" s="16"/>
    </row>
    <row r="653">
      <c r="D653" s="16"/>
      <c r="E653" s="16"/>
      <c r="F653" s="16"/>
    </row>
    <row r="654">
      <c r="D654" s="16"/>
      <c r="E654" s="16"/>
      <c r="F654" s="16"/>
    </row>
    <row r="655">
      <c r="D655" s="16"/>
      <c r="E655" s="16"/>
      <c r="F655" s="16"/>
    </row>
    <row r="656">
      <c r="D656" s="16"/>
      <c r="E656" s="16"/>
      <c r="F656" s="16"/>
    </row>
    <row r="657">
      <c r="D657" s="16"/>
      <c r="E657" s="16"/>
      <c r="F657" s="16"/>
    </row>
    <row r="658">
      <c r="D658" s="16"/>
      <c r="E658" s="16"/>
      <c r="F658" s="16"/>
    </row>
    <row r="659">
      <c r="D659" s="16"/>
      <c r="E659" s="16"/>
      <c r="F659" s="16"/>
    </row>
    <row r="660">
      <c r="D660" s="16"/>
      <c r="E660" s="16"/>
      <c r="F660" s="16"/>
    </row>
    <row r="661">
      <c r="D661" s="16"/>
      <c r="E661" s="16"/>
      <c r="F661" s="16"/>
    </row>
    <row r="662">
      <c r="D662" s="16"/>
      <c r="E662" s="16"/>
      <c r="F662" s="16"/>
    </row>
    <row r="663">
      <c r="D663" s="16"/>
      <c r="E663" s="16"/>
      <c r="F663" s="16"/>
    </row>
    <row r="664">
      <c r="D664" s="16"/>
      <c r="E664" s="16"/>
      <c r="F664" s="16"/>
    </row>
    <row r="665">
      <c r="D665" s="16"/>
      <c r="E665" s="16"/>
      <c r="F665" s="16"/>
    </row>
    <row r="666">
      <c r="D666" s="16"/>
      <c r="E666" s="16"/>
      <c r="F666" s="16"/>
    </row>
    <row r="667">
      <c r="D667" s="16"/>
      <c r="E667" s="16"/>
      <c r="F667" s="16"/>
    </row>
    <row r="668">
      <c r="D668" s="16"/>
      <c r="E668" s="16"/>
      <c r="F668" s="16"/>
    </row>
    <row r="669">
      <c r="D669" s="16"/>
      <c r="E669" s="16"/>
      <c r="F669" s="16"/>
    </row>
    <row r="670">
      <c r="D670" s="16"/>
      <c r="E670" s="16"/>
      <c r="F670" s="16"/>
    </row>
    <row r="671">
      <c r="D671" s="16"/>
      <c r="E671" s="16"/>
      <c r="F671" s="16"/>
    </row>
    <row r="672">
      <c r="D672" s="16"/>
      <c r="E672" s="16"/>
      <c r="F672" s="16"/>
    </row>
    <row r="673">
      <c r="D673" s="16"/>
      <c r="E673" s="16"/>
      <c r="F673" s="16"/>
    </row>
    <row r="674">
      <c r="D674" s="16"/>
      <c r="E674" s="16"/>
      <c r="F674" s="16"/>
    </row>
    <row r="675">
      <c r="D675" s="16"/>
      <c r="E675" s="16"/>
      <c r="F675" s="16"/>
    </row>
    <row r="676">
      <c r="D676" s="16"/>
      <c r="E676" s="16"/>
      <c r="F676" s="16"/>
    </row>
    <row r="677">
      <c r="D677" s="16"/>
      <c r="E677" s="16"/>
      <c r="F677" s="16"/>
    </row>
    <row r="678">
      <c r="D678" s="16"/>
      <c r="E678" s="16"/>
      <c r="F678" s="16"/>
    </row>
    <row r="679">
      <c r="D679" s="16"/>
      <c r="E679" s="16"/>
      <c r="F679" s="16"/>
    </row>
    <row r="680">
      <c r="D680" s="16"/>
      <c r="E680" s="16"/>
      <c r="F680" s="16"/>
    </row>
    <row r="681">
      <c r="D681" s="16"/>
      <c r="E681" s="16"/>
      <c r="F681" s="16"/>
    </row>
    <row r="682">
      <c r="D682" s="16"/>
      <c r="E682" s="16"/>
      <c r="F682" s="16"/>
    </row>
    <row r="683">
      <c r="D683" s="16"/>
      <c r="E683" s="16"/>
      <c r="F683" s="16"/>
    </row>
    <row r="684">
      <c r="D684" s="16"/>
      <c r="E684" s="16"/>
      <c r="F684" s="16"/>
    </row>
    <row r="685">
      <c r="D685" s="16"/>
      <c r="E685" s="16"/>
      <c r="F685" s="16"/>
    </row>
    <row r="686">
      <c r="D686" s="16"/>
      <c r="E686" s="16"/>
      <c r="F686" s="16"/>
    </row>
    <row r="687">
      <c r="D687" s="16"/>
      <c r="E687" s="16"/>
      <c r="F687" s="16"/>
    </row>
    <row r="688">
      <c r="D688" s="16"/>
      <c r="E688" s="16"/>
      <c r="F688" s="16"/>
    </row>
    <row r="689">
      <c r="D689" s="16"/>
      <c r="E689" s="16"/>
      <c r="F689" s="16"/>
    </row>
    <row r="690">
      <c r="D690" s="16"/>
      <c r="E690" s="16"/>
      <c r="F690" s="16"/>
    </row>
    <row r="691">
      <c r="D691" s="16"/>
      <c r="E691" s="16"/>
      <c r="F691" s="16"/>
    </row>
    <row r="692">
      <c r="D692" s="16"/>
      <c r="E692" s="16"/>
      <c r="F692" s="16"/>
    </row>
    <row r="693">
      <c r="D693" s="16"/>
      <c r="E693" s="16"/>
      <c r="F693" s="16"/>
    </row>
    <row r="694">
      <c r="D694" s="16"/>
      <c r="E694" s="16"/>
      <c r="F694" s="16"/>
    </row>
    <row r="695">
      <c r="D695" s="16"/>
      <c r="E695" s="16"/>
      <c r="F695" s="16"/>
    </row>
    <row r="696">
      <c r="D696" s="16"/>
      <c r="E696" s="16"/>
      <c r="F696" s="16"/>
    </row>
    <row r="697">
      <c r="D697" s="16"/>
      <c r="E697" s="16"/>
      <c r="F697" s="16"/>
    </row>
    <row r="698">
      <c r="D698" s="16"/>
      <c r="E698" s="16"/>
      <c r="F698" s="16"/>
    </row>
    <row r="699">
      <c r="D699" s="16"/>
      <c r="E699" s="16"/>
      <c r="F699" s="16"/>
    </row>
    <row r="700">
      <c r="D700" s="16"/>
      <c r="E700" s="16"/>
      <c r="F700" s="16"/>
    </row>
    <row r="701">
      <c r="D701" s="16"/>
      <c r="E701" s="16"/>
      <c r="F701" s="16"/>
    </row>
    <row r="702">
      <c r="D702" s="16"/>
      <c r="E702" s="16"/>
      <c r="F702" s="16"/>
    </row>
    <row r="703">
      <c r="D703" s="16"/>
      <c r="E703" s="16"/>
      <c r="F703" s="16"/>
    </row>
    <row r="704">
      <c r="D704" s="16"/>
      <c r="E704" s="16"/>
      <c r="F704" s="16"/>
    </row>
    <row r="705">
      <c r="D705" s="16"/>
      <c r="E705" s="16"/>
      <c r="F705" s="16"/>
    </row>
    <row r="706">
      <c r="D706" s="16"/>
      <c r="E706" s="16"/>
      <c r="F706" s="16"/>
    </row>
    <row r="707">
      <c r="D707" s="16"/>
      <c r="E707" s="16"/>
      <c r="F707" s="16"/>
    </row>
    <row r="708">
      <c r="D708" s="16"/>
      <c r="E708" s="16"/>
      <c r="F708" s="16"/>
    </row>
    <row r="709">
      <c r="D709" s="16"/>
      <c r="E709" s="16"/>
      <c r="F709" s="16"/>
    </row>
    <row r="710">
      <c r="D710" s="16"/>
      <c r="E710" s="16"/>
      <c r="F710" s="16"/>
    </row>
    <row r="711">
      <c r="D711" s="16"/>
      <c r="E711" s="16"/>
      <c r="F711" s="16"/>
    </row>
    <row r="712">
      <c r="D712" s="16"/>
      <c r="E712" s="16"/>
      <c r="F712" s="16"/>
    </row>
    <row r="713">
      <c r="D713" s="16"/>
      <c r="E713" s="16"/>
      <c r="F713" s="16"/>
    </row>
    <row r="714">
      <c r="D714" s="16"/>
      <c r="E714" s="16"/>
      <c r="F714" s="16"/>
    </row>
    <row r="715">
      <c r="D715" s="16"/>
      <c r="E715" s="16"/>
      <c r="F715" s="16"/>
    </row>
    <row r="716">
      <c r="D716" s="16"/>
      <c r="E716" s="16"/>
      <c r="F716" s="16"/>
    </row>
    <row r="717">
      <c r="D717" s="16"/>
      <c r="E717" s="16"/>
      <c r="F717" s="16"/>
    </row>
    <row r="718">
      <c r="D718" s="16"/>
      <c r="E718" s="16"/>
      <c r="F718" s="16"/>
    </row>
    <row r="719">
      <c r="D719" s="16"/>
      <c r="E719" s="16"/>
      <c r="F719" s="16"/>
    </row>
    <row r="720">
      <c r="D720" s="16"/>
      <c r="E720" s="16"/>
      <c r="F720" s="16"/>
    </row>
    <row r="721">
      <c r="D721" s="16"/>
      <c r="E721" s="16"/>
      <c r="F721" s="16"/>
    </row>
    <row r="722">
      <c r="D722" s="16"/>
      <c r="E722" s="16"/>
      <c r="F722" s="16"/>
    </row>
    <row r="723">
      <c r="D723" s="16"/>
      <c r="E723" s="16"/>
      <c r="F723" s="16"/>
    </row>
    <row r="724">
      <c r="D724" s="16"/>
      <c r="E724" s="16"/>
      <c r="F724" s="16"/>
    </row>
    <row r="725">
      <c r="D725" s="16"/>
      <c r="E725" s="16"/>
      <c r="F725" s="16"/>
    </row>
    <row r="726">
      <c r="D726" s="16"/>
      <c r="E726" s="16"/>
      <c r="F726" s="16"/>
    </row>
    <row r="727">
      <c r="D727" s="16"/>
      <c r="E727" s="16"/>
      <c r="F727" s="16"/>
    </row>
    <row r="728">
      <c r="D728" s="16"/>
      <c r="E728" s="16"/>
      <c r="F728" s="16"/>
    </row>
    <row r="729">
      <c r="D729" s="16"/>
      <c r="E729" s="16"/>
      <c r="F729" s="16"/>
    </row>
    <row r="730">
      <c r="D730" s="16"/>
      <c r="E730" s="16"/>
      <c r="F730" s="16"/>
    </row>
    <row r="731">
      <c r="D731" s="16"/>
      <c r="E731" s="16"/>
      <c r="F731" s="16"/>
    </row>
    <row r="732">
      <c r="D732" s="16"/>
      <c r="E732" s="16"/>
      <c r="F732" s="16"/>
    </row>
    <row r="733">
      <c r="D733" s="16"/>
      <c r="E733" s="16"/>
      <c r="F733" s="16"/>
    </row>
    <row r="734">
      <c r="D734" s="16"/>
      <c r="E734" s="16"/>
      <c r="F734" s="16"/>
    </row>
    <row r="735">
      <c r="D735" s="16"/>
      <c r="E735" s="16"/>
      <c r="F735" s="16"/>
    </row>
    <row r="736">
      <c r="D736" s="16"/>
      <c r="E736" s="16"/>
      <c r="F736" s="16"/>
    </row>
    <row r="737">
      <c r="D737" s="16"/>
      <c r="E737" s="16"/>
      <c r="F737" s="16"/>
    </row>
    <row r="738">
      <c r="D738" s="16"/>
      <c r="E738" s="16"/>
      <c r="F738" s="16"/>
    </row>
    <row r="739">
      <c r="D739" s="16"/>
      <c r="E739" s="16"/>
      <c r="F739" s="16"/>
    </row>
    <row r="740">
      <c r="D740" s="16"/>
      <c r="E740" s="16"/>
      <c r="F740" s="16"/>
    </row>
    <row r="741">
      <c r="D741" s="16"/>
      <c r="E741" s="16"/>
      <c r="F741" s="16"/>
    </row>
    <row r="742">
      <c r="D742" s="16"/>
      <c r="E742" s="16"/>
      <c r="F742" s="16"/>
    </row>
    <row r="743">
      <c r="D743" s="16"/>
      <c r="E743" s="16"/>
      <c r="F743" s="16"/>
    </row>
    <row r="744">
      <c r="D744" s="16"/>
      <c r="E744" s="16"/>
      <c r="F744" s="16"/>
    </row>
    <row r="745">
      <c r="D745" s="16"/>
      <c r="E745" s="16"/>
      <c r="F745" s="16"/>
    </row>
    <row r="746">
      <c r="D746" s="16"/>
      <c r="E746" s="16"/>
      <c r="F746" s="16"/>
    </row>
    <row r="747">
      <c r="D747" s="16"/>
      <c r="E747" s="16"/>
      <c r="F747" s="16"/>
    </row>
    <row r="748">
      <c r="D748" s="16"/>
      <c r="E748" s="16"/>
      <c r="F748" s="16"/>
    </row>
    <row r="749">
      <c r="D749" s="16"/>
      <c r="E749" s="16"/>
      <c r="F749" s="16"/>
    </row>
    <row r="750">
      <c r="D750" s="16"/>
      <c r="E750" s="16"/>
      <c r="F750" s="16"/>
    </row>
    <row r="751">
      <c r="D751" s="16"/>
      <c r="E751" s="16"/>
      <c r="F751" s="16"/>
    </row>
    <row r="752">
      <c r="D752" s="16"/>
      <c r="E752" s="16"/>
      <c r="F752" s="16"/>
    </row>
    <row r="753">
      <c r="D753" s="16"/>
      <c r="E753" s="16"/>
      <c r="F753" s="16"/>
    </row>
    <row r="754">
      <c r="D754" s="16"/>
      <c r="E754" s="16"/>
      <c r="F754" s="16"/>
    </row>
    <row r="755">
      <c r="D755" s="16"/>
      <c r="E755" s="16"/>
      <c r="F755" s="16"/>
    </row>
    <row r="756">
      <c r="D756" s="16"/>
      <c r="E756" s="16"/>
      <c r="F756" s="16"/>
    </row>
    <row r="757">
      <c r="D757" s="16"/>
      <c r="E757" s="16"/>
      <c r="F757" s="16"/>
    </row>
    <row r="758">
      <c r="D758" s="16"/>
      <c r="E758" s="16"/>
      <c r="F758" s="16"/>
    </row>
    <row r="759">
      <c r="D759" s="16"/>
      <c r="E759" s="16"/>
      <c r="F759" s="16"/>
    </row>
    <row r="760">
      <c r="D760" s="16"/>
      <c r="E760" s="16"/>
      <c r="F760" s="16"/>
    </row>
    <row r="761">
      <c r="D761" s="16"/>
      <c r="E761" s="16"/>
      <c r="F761" s="16"/>
    </row>
    <row r="762">
      <c r="D762" s="16"/>
      <c r="E762" s="16"/>
      <c r="F762" s="16"/>
    </row>
    <row r="763">
      <c r="D763" s="16"/>
      <c r="E763" s="16"/>
      <c r="F763" s="16"/>
    </row>
    <row r="764">
      <c r="D764" s="16"/>
      <c r="E764" s="16"/>
      <c r="F764" s="16"/>
    </row>
    <row r="765">
      <c r="D765" s="16"/>
      <c r="E765" s="16"/>
      <c r="F765" s="16"/>
    </row>
    <row r="766">
      <c r="D766" s="16"/>
      <c r="E766" s="16"/>
      <c r="F766" s="16"/>
    </row>
    <row r="767">
      <c r="D767" s="16"/>
      <c r="E767" s="16"/>
      <c r="F767" s="16"/>
    </row>
    <row r="768">
      <c r="D768" s="16"/>
      <c r="E768" s="16"/>
      <c r="F768" s="16"/>
    </row>
    <row r="769">
      <c r="D769" s="16"/>
      <c r="E769" s="16"/>
      <c r="F769" s="16"/>
    </row>
    <row r="770">
      <c r="D770" s="16"/>
      <c r="E770" s="16"/>
      <c r="F770" s="16"/>
    </row>
    <row r="771">
      <c r="D771" s="16"/>
      <c r="E771" s="16"/>
      <c r="F771" s="16"/>
    </row>
    <row r="772">
      <c r="D772" s="16"/>
      <c r="E772" s="16"/>
      <c r="F772" s="16"/>
    </row>
    <row r="773">
      <c r="D773" s="16"/>
      <c r="E773" s="16"/>
      <c r="F773" s="16"/>
    </row>
    <row r="774">
      <c r="D774" s="16"/>
      <c r="E774" s="16"/>
      <c r="F774" s="16"/>
    </row>
    <row r="775">
      <c r="D775" s="16"/>
      <c r="E775" s="16"/>
      <c r="F775" s="16"/>
    </row>
    <row r="776">
      <c r="D776" s="16"/>
      <c r="E776" s="16"/>
      <c r="F776" s="16"/>
    </row>
    <row r="777">
      <c r="D777" s="16"/>
      <c r="E777" s="16"/>
      <c r="F777" s="16"/>
    </row>
    <row r="778">
      <c r="D778" s="16"/>
      <c r="E778" s="16"/>
      <c r="F778" s="16"/>
    </row>
    <row r="779">
      <c r="D779" s="16"/>
      <c r="E779" s="16"/>
      <c r="F779" s="16"/>
    </row>
    <row r="780">
      <c r="D780" s="16"/>
      <c r="E780" s="16"/>
      <c r="F780" s="16"/>
    </row>
    <row r="781">
      <c r="D781" s="16"/>
      <c r="E781" s="16"/>
      <c r="F781" s="16"/>
    </row>
    <row r="782">
      <c r="D782" s="16"/>
      <c r="E782" s="16"/>
      <c r="F782" s="16"/>
    </row>
    <row r="783">
      <c r="D783" s="16"/>
      <c r="E783" s="16"/>
      <c r="F783" s="16"/>
    </row>
    <row r="784">
      <c r="D784" s="16"/>
      <c r="E784" s="16"/>
      <c r="F784" s="16"/>
    </row>
    <row r="785">
      <c r="D785" s="16"/>
      <c r="E785" s="16"/>
      <c r="F785" s="16"/>
    </row>
    <row r="786">
      <c r="D786" s="16"/>
      <c r="E786" s="16"/>
      <c r="F786" s="16"/>
    </row>
    <row r="787">
      <c r="D787" s="16"/>
      <c r="E787" s="16"/>
      <c r="F787" s="16"/>
    </row>
    <row r="788">
      <c r="D788" s="16"/>
      <c r="E788" s="16"/>
      <c r="F788" s="16"/>
    </row>
    <row r="789">
      <c r="D789" s="16"/>
      <c r="E789" s="16"/>
      <c r="F789" s="16"/>
    </row>
    <row r="790">
      <c r="D790" s="16"/>
      <c r="E790" s="16"/>
      <c r="F790" s="16"/>
    </row>
    <row r="791">
      <c r="D791" s="16"/>
      <c r="E791" s="16"/>
      <c r="F791" s="16"/>
    </row>
    <row r="792">
      <c r="D792" s="16"/>
      <c r="E792" s="16"/>
      <c r="F792" s="16"/>
    </row>
    <row r="793">
      <c r="D793" s="16"/>
      <c r="E793" s="16"/>
      <c r="F793" s="16"/>
    </row>
    <row r="794">
      <c r="D794" s="16"/>
      <c r="E794" s="16"/>
      <c r="F794" s="16"/>
    </row>
    <row r="795">
      <c r="D795" s="16"/>
      <c r="E795" s="16"/>
      <c r="F795" s="16"/>
    </row>
    <row r="796">
      <c r="D796" s="16"/>
      <c r="E796" s="16"/>
      <c r="F796" s="16"/>
    </row>
    <row r="797">
      <c r="D797" s="16"/>
      <c r="E797" s="16"/>
      <c r="F797" s="16"/>
    </row>
    <row r="798">
      <c r="D798" s="16"/>
      <c r="E798" s="16"/>
      <c r="F798" s="16"/>
    </row>
    <row r="799">
      <c r="D799" s="16"/>
      <c r="E799" s="16"/>
      <c r="F799" s="16"/>
    </row>
    <row r="800">
      <c r="D800" s="16"/>
      <c r="E800" s="16"/>
      <c r="F800" s="16"/>
    </row>
    <row r="801">
      <c r="D801" s="16"/>
      <c r="E801" s="16"/>
      <c r="F801" s="16"/>
    </row>
    <row r="802">
      <c r="D802" s="16"/>
      <c r="E802" s="16"/>
      <c r="F802" s="16"/>
    </row>
    <row r="803">
      <c r="D803" s="16"/>
      <c r="E803" s="16"/>
      <c r="F803" s="16"/>
    </row>
    <row r="804">
      <c r="D804" s="16"/>
      <c r="E804" s="16"/>
      <c r="F804" s="16"/>
    </row>
    <row r="805">
      <c r="D805" s="16"/>
      <c r="E805" s="16"/>
      <c r="F805" s="16"/>
    </row>
    <row r="806">
      <c r="D806" s="16"/>
      <c r="E806" s="16"/>
      <c r="F806" s="16"/>
    </row>
    <row r="807">
      <c r="D807" s="16"/>
      <c r="E807" s="16"/>
      <c r="F807" s="16"/>
    </row>
    <row r="808">
      <c r="D808" s="16"/>
      <c r="E808" s="16"/>
      <c r="F808" s="16"/>
    </row>
    <row r="809">
      <c r="D809" s="16"/>
      <c r="E809" s="16"/>
      <c r="F809" s="16"/>
    </row>
    <row r="810">
      <c r="D810" s="16"/>
      <c r="E810" s="16"/>
      <c r="F810" s="16"/>
    </row>
    <row r="811">
      <c r="D811" s="16"/>
      <c r="E811" s="16"/>
      <c r="F811" s="16"/>
    </row>
    <row r="812">
      <c r="D812" s="16"/>
      <c r="E812" s="16"/>
      <c r="F812" s="16"/>
    </row>
    <row r="813">
      <c r="D813" s="16"/>
      <c r="E813" s="16"/>
      <c r="F813" s="16"/>
    </row>
    <row r="814">
      <c r="D814" s="16"/>
      <c r="E814" s="16"/>
      <c r="F814" s="16"/>
    </row>
    <row r="815">
      <c r="D815" s="16"/>
      <c r="E815" s="16"/>
      <c r="F815" s="16"/>
    </row>
    <row r="816">
      <c r="D816" s="16"/>
      <c r="E816" s="16"/>
      <c r="F816" s="16"/>
    </row>
    <row r="817">
      <c r="D817" s="16"/>
      <c r="E817" s="16"/>
      <c r="F817" s="16"/>
    </row>
    <row r="818">
      <c r="D818" s="16"/>
      <c r="E818" s="16"/>
      <c r="F818" s="16"/>
    </row>
    <row r="819">
      <c r="D819" s="16"/>
      <c r="E819" s="16"/>
      <c r="F819" s="16"/>
    </row>
    <row r="820">
      <c r="D820" s="16"/>
      <c r="E820" s="16"/>
      <c r="F820" s="16"/>
    </row>
    <row r="821">
      <c r="D821" s="16"/>
      <c r="E821" s="16"/>
      <c r="F821" s="16"/>
    </row>
    <row r="822">
      <c r="D822" s="16"/>
      <c r="E822" s="16"/>
      <c r="F822" s="16"/>
    </row>
    <row r="823">
      <c r="D823" s="16"/>
      <c r="E823" s="16"/>
      <c r="F823" s="16"/>
    </row>
    <row r="824">
      <c r="D824" s="16"/>
      <c r="E824" s="16"/>
      <c r="F824" s="16"/>
    </row>
    <row r="825">
      <c r="D825" s="16"/>
      <c r="E825" s="16"/>
      <c r="F825" s="16"/>
    </row>
    <row r="826">
      <c r="D826" s="16"/>
      <c r="E826" s="16"/>
      <c r="F826" s="16"/>
    </row>
    <row r="827">
      <c r="D827" s="16"/>
      <c r="E827" s="16"/>
      <c r="F827" s="16"/>
    </row>
    <row r="828">
      <c r="D828" s="16"/>
      <c r="E828" s="16"/>
      <c r="F828" s="16"/>
    </row>
    <row r="829">
      <c r="D829" s="16"/>
      <c r="E829" s="16"/>
      <c r="F829" s="16"/>
    </row>
    <row r="830">
      <c r="D830" s="16"/>
      <c r="E830" s="16"/>
      <c r="F830" s="16"/>
    </row>
    <row r="831">
      <c r="D831" s="16"/>
      <c r="E831" s="16"/>
      <c r="F831" s="16"/>
    </row>
    <row r="832">
      <c r="D832" s="16"/>
      <c r="E832" s="16"/>
      <c r="F832" s="16"/>
    </row>
    <row r="833">
      <c r="D833" s="16"/>
      <c r="E833" s="16"/>
      <c r="F833" s="16"/>
    </row>
    <row r="834">
      <c r="D834" s="16"/>
      <c r="E834" s="16"/>
      <c r="F834" s="16"/>
    </row>
    <row r="835">
      <c r="D835" s="16"/>
      <c r="E835" s="16"/>
      <c r="F835" s="16"/>
    </row>
    <row r="836">
      <c r="D836" s="16"/>
      <c r="E836" s="16"/>
      <c r="F836" s="16"/>
    </row>
    <row r="837">
      <c r="D837" s="16"/>
      <c r="E837" s="16"/>
      <c r="F837" s="16"/>
    </row>
    <row r="838">
      <c r="D838" s="16"/>
      <c r="E838" s="16"/>
      <c r="F838" s="16"/>
    </row>
    <row r="839">
      <c r="D839" s="16"/>
      <c r="E839" s="16"/>
      <c r="F839" s="16"/>
    </row>
    <row r="840">
      <c r="D840" s="16"/>
      <c r="E840" s="16"/>
      <c r="F840" s="16"/>
    </row>
    <row r="841">
      <c r="D841" s="16"/>
      <c r="E841" s="16"/>
      <c r="F841" s="16"/>
    </row>
    <row r="842">
      <c r="D842" s="16"/>
      <c r="E842" s="16"/>
      <c r="F842" s="16"/>
    </row>
    <row r="843">
      <c r="D843" s="16"/>
      <c r="E843" s="16"/>
      <c r="F843" s="16"/>
    </row>
    <row r="844">
      <c r="D844" s="16"/>
      <c r="E844" s="16"/>
      <c r="F844" s="16"/>
    </row>
    <row r="845">
      <c r="D845" s="16"/>
      <c r="E845" s="16"/>
      <c r="F845" s="16"/>
    </row>
    <row r="846">
      <c r="D846" s="16"/>
      <c r="E846" s="16"/>
      <c r="F846" s="16"/>
    </row>
    <row r="847">
      <c r="D847" s="16"/>
      <c r="E847" s="16"/>
      <c r="F847" s="16"/>
    </row>
    <row r="848">
      <c r="D848" s="16"/>
      <c r="E848" s="16"/>
      <c r="F848" s="16"/>
    </row>
    <row r="849">
      <c r="D849" s="16"/>
      <c r="E849" s="16"/>
      <c r="F849" s="16"/>
    </row>
    <row r="850">
      <c r="D850" s="16"/>
      <c r="E850" s="16"/>
      <c r="F850" s="16"/>
    </row>
    <row r="851">
      <c r="D851" s="16"/>
      <c r="E851" s="16"/>
      <c r="F851" s="16"/>
    </row>
    <row r="852">
      <c r="D852" s="16"/>
      <c r="E852" s="16"/>
      <c r="F852" s="16"/>
    </row>
    <row r="853">
      <c r="D853" s="16"/>
      <c r="E853" s="16"/>
      <c r="F853" s="16"/>
    </row>
    <row r="854">
      <c r="D854" s="16"/>
      <c r="E854" s="16"/>
      <c r="F854" s="16"/>
    </row>
    <row r="855">
      <c r="D855" s="16"/>
      <c r="E855" s="16"/>
      <c r="F855" s="16"/>
    </row>
    <row r="856">
      <c r="D856" s="16"/>
      <c r="E856" s="16"/>
      <c r="F856" s="16"/>
    </row>
    <row r="857">
      <c r="D857" s="16"/>
      <c r="E857" s="16"/>
      <c r="F857" s="16"/>
    </row>
    <row r="858">
      <c r="D858" s="16"/>
      <c r="E858" s="16"/>
      <c r="F858" s="16"/>
    </row>
    <row r="859">
      <c r="D859" s="16"/>
      <c r="E859" s="16"/>
      <c r="F859" s="16"/>
    </row>
    <row r="860">
      <c r="D860" s="16"/>
      <c r="E860" s="16"/>
      <c r="F860" s="16"/>
    </row>
    <row r="861">
      <c r="D861" s="16"/>
      <c r="E861" s="16"/>
      <c r="F861" s="16"/>
    </row>
    <row r="862">
      <c r="D862" s="16"/>
      <c r="E862" s="16"/>
      <c r="F862" s="16"/>
    </row>
    <row r="863">
      <c r="D863" s="16"/>
      <c r="E863" s="16"/>
      <c r="F863" s="16"/>
    </row>
    <row r="864">
      <c r="D864" s="16"/>
      <c r="E864" s="16"/>
      <c r="F864" s="16"/>
    </row>
    <row r="865">
      <c r="D865" s="16"/>
      <c r="E865" s="16"/>
      <c r="F865" s="16"/>
    </row>
    <row r="866">
      <c r="D866" s="16"/>
      <c r="E866" s="16"/>
      <c r="F866" s="16"/>
    </row>
    <row r="867">
      <c r="D867" s="16"/>
      <c r="E867" s="16"/>
      <c r="F867" s="16"/>
    </row>
    <row r="868">
      <c r="D868" s="16"/>
      <c r="E868" s="16"/>
      <c r="F868" s="16"/>
    </row>
    <row r="869">
      <c r="D869" s="16"/>
      <c r="E869" s="16"/>
      <c r="F869" s="16"/>
    </row>
    <row r="870">
      <c r="D870" s="16"/>
      <c r="E870" s="16"/>
      <c r="F870" s="16"/>
    </row>
    <row r="871">
      <c r="D871" s="16"/>
      <c r="E871" s="16"/>
      <c r="F871" s="16"/>
    </row>
    <row r="872">
      <c r="D872" s="16"/>
      <c r="E872" s="16"/>
      <c r="F872" s="16"/>
    </row>
    <row r="873">
      <c r="D873" s="16"/>
      <c r="E873" s="16"/>
      <c r="F873" s="16"/>
    </row>
    <row r="874">
      <c r="D874" s="16"/>
      <c r="E874" s="16"/>
      <c r="F874" s="16"/>
    </row>
    <row r="875">
      <c r="D875" s="16"/>
      <c r="E875" s="16"/>
      <c r="F875" s="16"/>
    </row>
    <row r="876">
      <c r="D876" s="16"/>
      <c r="E876" s="16"/>
      <c r="F876" s="16"/>
    </row>
    <row r="877">
      <c r="D877" s="16"/>
      <c r="E877" s="16"/>
      <c r="F877" s="16"/>
    </row>
    <row r="878">
      <c r="D878" s="16"/>
      <c r="E878" s="16"/>
      <c r="F878" s="16"/>
    </row>
    <row r="879">
      <c r="D879" s="16"/>
      <c r="E879" s="16"/>
      <c r="F879" s="16"/>
    </row>
    <row r="880">
      <c r="D880" s="16"/>
      <c r="E880" s="16"/>
      <c r="F880" s="16"/>
    </row>
    <row r="881">
      <c r="D881" s="16"/>
      <c r="E881" s="16"/>
      <c r="F881" s="16"/>
    </row>
    <row r="882">
      <c r="D882" s="16"/>
      <c r="E882" s="16"/>
      <c r="F882" s="16"/>
    </row>
    <row r="883">
      <c r="D883" s="16"/>
      <c r="E883" s="16"/>
      <c r="F883" s="16"/>
    </row>
    <row r="884">
      <c r="D884" s="16"/>
      <c r="E884" s="16"/>
      <c r="F884" s="16"/>
    </row>
    <row r="885">
      <c r="D885" s="16"/>
      <c r="E885" s="16"/>
      <c r="F885" s="16"/>
    </row>
    <row r="886">
      <c r="D886" s="16"/>
      <c r="E886" s="16"/>
      <c r="F886" s="16"/>
    </row>
    <row r="887">
      <c r="D887" s="16"/>
      <c r="E887" s="16"/>
      <c r="F887" s="16"/>
    </row>
    <row r="888">
      <c r="D888" s="16"/>
      <c r="E888" s="16"/>
      <c r="F888" s="16"/>
    </row>
    <row r="889">
      <c r="D889" s="16"/>
      <c r="E889" s="16"/>
      <c r="F889" s="16"/>
    </row>
    <row r="890">
      <c r="D890" s="16"/>
      <c r="E890" s="16"/>
      <c r="F890" s="16"/>
    </row>
    <row r="891">
      <c r="D891" s="16"/>
      <c r="E891" s="16"/>
      <c r="F891" s="16"/>
    </row>
    <row r="892">
      <c r="D892" s="16"/>
      <c r="E892" s="16"/>
      <c r="F892" s="16"/>
    </row>
    <row r="893">
      <c r="D893" s="16"/>
      <c r="E893" s="16"/>
      <c r="F893" s="16"/>
    </row>
    <row r="894">
      <c r="D894" s="16"/>
      <c r="E894" s="16"/>
      <c r="F894" s="16"/>
    </row>
    <row r="895">
      <c r="D895" s="16"/>
      <c r="E895" s="16"/>
      <c r="F895" s="16"/>
    </row>
    <row r="896">
      <c r="D896" s="16"/>
      <c r="E896" s="16"/>
      <c r="F896" s="16"/>
    </row>
    <row r="897">
      <c r="D897" s="16"/>
      <c r="E897" s="16"/>
      <c r="F897" s="16"/>
    </row>
    <row r="898">
      <c r="D898" s="16"/>
      <c r="E898" s="16"/>
      <c r="F898" s="16"/>
    </row>
    <row r="899">
      <c r="D899" s="16"/>
      <c r="E899" s="16"/>
      <c r="F899" s="16"/>
    </row>
    <row r="900">
      <c r="D900" s="16"/>
      <c r="E900" s="16"/>
      <c r="F900" s="16"/>
    </row>
    <row r="901">
      <c r="D901" s="16"/>
      <c r="E901" s="16"/>
      <c r="F901" s="16"/>
    </row>
    <row r="902">
      <c r="D902" s="16"/>
      <c r="E902" s="16"/>
      <c r="F902" s="16"/>
    </row>
    <row r="903">
      <c r="D903" s="16"/>
      <c r="E903" s="16"/>
      <c r="F903" s="16"/>
    </row>
    <row r="904">
      <c r="D904" s="16"/>
      <c r="E904" s="16"/>
      <c r="F904" s="16"/>
    </row>
    <row r="905">
      <c r="D905" s="16"/>
      <c r="E905" s="16"/>
      <c r="F905" s="16"/>
    </row>
    <row r="906">
      <c r="D906" s="16"/>
      <c r="E906" s="16"/>
      <c r="F906" s="16"/>
    </row>
    <row r="907">
      <c r="D907" s="16"/>
      <c r="E907" s="16"/>
      <c r="F907" s="16"/>
    </row>
    <row r="908">
      <c r="D908" s="16"/>
      <c r="E908" s="16"/>
      <c r="F908" s="16"/>
    </row>
    <row r="909">
      <c r="D909" s="16"/>
      <c r="E909" s="16"/>
      <c r="F909" s="16"/>
    </row>
    <row r="910">
      <c r="D910" s="16"/>
      <c r="E910" s="16"/>
      <c r="F910" s="16"/>
    </row>
    <row r="911">
      <c r="D911" s="16"/>
      <c r="E911" s="16"/>
      <c r="F911" s="16"/>
    </row>
    <row r="912">
      <c r="D912" s="16"/>
      <c r="E912" s="16"/>
      <c r="F912" s="16"/>
    </row>
    <row r="913">
      <c r="D913" s="16"/>
      <c r="E913" s="16"/>
      <c r="F913" s="16"/>
    </row>
    <row r="914">
      <c r="D914" s="16"/>
      <c r="E914" s="16"/>
      <c r="F914" s="16"/>
    </row>
    <row r="915">
      <c r="D915" s="16"/>
      <c r="E915" s="16"/>
      <c r="F915" s="16"/>
    </row>
    <row r="916">
      <c r="D916" s="16"/>
      <c r="E916" s="16"/>
      <c r="F916" s="16"/>
    </row>
    <row r="917">
      <c r="D917" s="16"/>
      <c r="E917" s="16"/>
      <c r="F917" s="16"/>
    </row>
    <row r="918">
      <c r="D918" s="16"/>
      <c r="E918" s="16"/>
      <c r="F918" s="16"/>
    </row>
    <row r="919">
      <c r="D919" s="16"/>
      <c r="E919" s="16"/>
      <c r="F919" s="16"/>
    </row>
    <row r="920">
      <c r="D920" s="16"/>
      <c r="E920" s="16"/>
      <c r="F920" s="16"/>
    </row>
    <row r="921">
      <c r="D921" s="16"/>
      <c r="E921" s="16"/>
      <c r="F921" s="16"/>
    </row>
    <row r="922">
      <c r="D922" s="16"/>
      <c r="E922" s="16"/>
      <c r="F922" s="16"/>
    </row>
    <row r="923">
      <c r="D923" s="16"/>
      <c r="E923" s="16"/>
      <c r="F923" s="16"/>
    </row>
    <row r="924">
      <c r="D924" s="16"/>
      <c r="E924" s="16"/>
      <c r="F924" s="16"/>
    </row>
    <row r="925">
      <c r="D925" s="16"/>
      <c r="E925" s="16"/>
      <c r="F925" s="16"/>
    </row>
    <row r="926">
      <c r="D926" s="16"/>
      <c r="E926" s="16"/>
      <c r="F926" s="16"/>
    </row>
    <row r="927">
      <c r="D927" s="16"/>
      <c r="E927" s="16"/>
      <c r="F927" s="16"/>
    </row>
    <row r="928">
      <c r="D928" s="16"/>
      <c r="E928" s="16"/>
      <c r="F928" s="16"/>
    </row>
    <row r="929">
      <c r="D929" s="16"/>
      <c r="E929" s="16"/>
      <c r="F929" s="16"/>
    </row>
    <row r="930">
      <c r="D930" s="16"/>
      <c r="E930" s="16"/>
      <c r="F930" s="16"/>
    </row>
    <row r="931">
      <c r="D931" s="16"/>
      <c r="E931" s="16"/>
      <c r="F931" s="16"/>
    </row>
    <row r="932">
      <c r="D932" s="16"/>
      <c r="E932" s="16"/>
      <c r="F932" s="16"/>
    </row>
    <row r="933">
      <c r="D933" s="16"/>
      <c r="E933" s="16"/>
      <c r="F933" s="16"/>
    </row>
    <row r="934">
      <c r="D934" s="16"/>
      <c r="E934" s="16"/>
      <c r="F934" s="16"/>
    </row>
    <row r="935">
      <c r="D935" s="16"/>
      <c r="E935" s="16"/>
      <c r="F935" s="16"/>
    </row>
    <row r="936">
      <c r="D936" s="16"/>
      <c r="E936" s="16"/>
      <c r="F936" s="16"/>
    </row>
    <row r="937">
      <c r="D937" s="16"/>
      <c r="E937" s="16"/>
      <c r="F937" s="16"/>
    </row>
    <row r="938">
      <c r="D938" s="16"/>
      <c r="E938" s="16"/>
      <c r="F938" s="16"/>
    </row>
    <row r="939">
      <c r="D939" s="16"/>
      <c r="E939" s="16"/>
      <c r="F939" s="16"/>
    </row>
    <row r="940">
      <c r="D940" s="16"/>
      <c r="E940" s="16"/>
      <c r="F940" s="16"/>
    </row>
    <row r="941">
      <c r="D941" s="16"/>
      <c r="E941" s="16"/>
      <c r="F941" s="16"/>
    </row>
    <row r="942">
      <c r="D942" s="16"/>
      <c r="E942" s="16"/>
      <c r="F942" s="16"/>
    </row>
    <row r="943">
      <c r="D943" s="16"/>
      <c r="E943" s="16"/>
      <c r="F943" s="16"/>
    </row>
    <row r="944">
      <c r="D944" s="16"/>
      <c r="E944" s="16"/>
      <c r="F944" s="16"/>
    </row>
    <row r="945">
      <c r="D945" s="16"/>
      <c r="E945" s="16"/>
      <c r="F945" s="16"/>
    </row>
    <row r="946">
      <c r="D946" s="16"/>
      <c r="E946" s="16"/>
      <c r="F946" s="16"/>
    </row>
    <row r="947">
      <c r="D947" s="16"/>
      <c r="E947" s="16"/>
      <c r="F947" s="16"/>
    </row>
    <row r="948">
      <c r="D948" s="16"/>
      <c r="E948" s="16"/>
      <c r="F948" s="16"/>
    </row>
    <row r="949">
      <c r="D949" s="16"/>
      <c r="E949" s="16"/>
      <c r="F949" s="16"/>
    </row>
    <row r="950">
      <c r="D950" s="16"/>
      <c r="E950" s="16"/>
      <c r="F950" s="16"/>
    </row>
    <row r="951">
      <c r="D951" s="16"/>
      <c r="E951" s="16"/>
      <c r="F951" s="16"/>
    </row>
    <row r="952">
      <c r="D952" s="16"/>
      <c r="E952" s="16"/>
      <c r="F952" s="16"/>
    </row>
    <row r="953">
      <c r="D953" s="16"/>
      <c r="E953" s="16"/>
      <c r="F953" s="16"/>
    </row>
    <row r="954">
      <c r="D954" s="16"/>
      <c r="E954" s="16"/>
      <c r="F954" s="16"/>
    </row>
    <row r="955">
      <c r="D955" s="16"/>
      <c r="E955" s="16"/>
      <c r="F955" s="16"/>
    </row>
    <row r="956">
      <c r="D956" s="16"/>
      <c r="E956" s="16"/>
      <c r="F956" s="16"/>
    </row>
    <row r="957">
      <c r="D957" s="16"/>
      <c r="E957" s="16"/>
      <c r="F957" s="16"/>
    </row>
    <row r="958">
      <c r="D958" s="16"/>
      <c r="E958" s="16"/>
      <c r="F958" s="16"/>
    </row>
    <row r="959">
      <c r="D959" s="16"/>
      <c r="E959" s="16"/>
      <c r="F959" s="16"/>
    </row>
    <row r="960">
      <c r="D960" s="16"/>
      <c r="E960" s="16"/>
      <c r="F960" s="16"/>
    </row>
    <row r="961">
      <c r="D961" s="16"/>
      <c r="E961" s="16"/>
      <c r="F961" s="16"/>
    </row>
    <row r="962">
      <c r="D962" s="16"/>
      <c r="E962" s="16"/>
      <c r="F962" s="16"/>
    </row>
    <row r="963">
      <c r="D963" s="16"/>
      <c r="E963" s="16"/>
      <c r="F963" s="16"/>
    </row>
    <row r="964">
      <c r="D964" s="16"/>
      <c r="E964" s="16"/>
      <c r="F964" s="16"/>
    </row>
    <row r="965">
      <c r="D965" s="16"/>
      <c r="E965" s="16"/>
      <c r="F965" s="16"/>
    </row>
    <row r="966">
      <c r="D966" s="16"/>
      <c r="E966" s="16"/>
      <c r="F966" s="16"/>
    </row>
    <row r="967">
      <c r="D967" s="16"/>
      <c r="E967" s="16"/>
      <c r="F967" s="16"/>
    </row>
    <row r="968">
      <c r="D968" s="16"/>
      <c r="E968" s="16"/>
      <c r="F968" s="16"/>
    </row>
    <row r="969">
      <c r="D969" s="16"/>
      <c r="E969" s="16"/>
      <c r="F969" s="16"/>
    </row>
    <row r="970">
      <c r="D970" s="16"/>
      <c r="E970" s="16"/>
      <c r="F970" s="16"/>
    </row>
    <row r="971">
      <c r="D971" s="16"/>
      <c r="E971" s="16"/>
      <c r="F971" s="16"/>
    </row>
    <row r="972">
      <c r="D972" s="16"/>
      <c r="E972" s="16"/>
      <c r="F972" s="16"/>
    </row>
    <row r="973">
      <c r="D973" s="16"/>
      <c r="E973" s="16"/>
      <c r="F973" s="16"/>
    </row>
    <row r="974">
      <c r="D974" s="16"/>
      <c r="E974" s="16"/>
      <c r="F974" s="16"/>
    </row>
    <row r="975">
      <c r="D975" s="16"/>
      <c r="E975" s="16"/>
      <c r="F975" s="16"/>
    </row>
    <row r="976">
      <c r="D976" s="16"/>
      <c r="E976" s="16"/>
      <c r="F976" s="16"/>
    </row>
    <row r="977">
      <c r="D977" s="16"/>
      <c r="E977" s="16"/>
      <c r="F977" s="16"/>
    </row>
    <row r="978">
      <c r="D978" s="16"/>
      <c r="E978" s="16"/>
      <c r="F978" s="16"/>
    </row>
    <row r="979">
      <c r="D979" s="16"/>
      <c r="E979" s="16"/>
      <c r="F979" s="16"/>
    </row>
    <row r="980">
      <c r="D980" s="16"/>
      <c r="E980" s="16"/>
      <c r="F980" s="16"/>
    </row>
    <row r="981">
      <c r="D981" s="16"/>
      <c r="E981" s="16"/>
      <c r="F981" s="16"/>
    </row>
    <row r="982">
      <c r="D982" s="16"/>
      <c r="E982" s="16"/>
      <c r="F982" s="16"/>
    </row>
    <row r="983">
      <c r="D983" s="16"/>
      <c r="E983" s="16"/>
      <c r="F983" s="16"/>
    </row>
    <row r="984">
      <c r="D984" s="16"/>
      <c r="E984" s="16"/>
      <c r="F984" s="16"/>
    </row>
    <row r="985">
      <c r="D985" s="16"/>
      <c r="E985" s="16"/>
      <c r="F985" s="16"/>
    </row>
    <row r="986">
      <c r="D986" s="16"/>
      <c r="E986" s="16"/>
      <c r="F986" s="16"/>
    </row>
    <row r="987">
      <c r="D987" s="16"/>
      <c r="E987" s="16"/>
      <c r="F987" s="16"/>
    </row>
    <row r="988">
      <c r="D988" s="16"/>
      <c r="E988" s="16"/>
      <c r="F988" s="16"/>
    </row>
    <row r="989">
      <c r="D989" s="16"/>
      <c r="E989" s="16"/>
      <c r="F989" s="16"/>
    </row>
    <row r="990">
      <c r="D990" s="16"/>
      <c r="E990" s="16"/>
      <c r="F990" s="16"/>
    </row>
    <row r="991">
      <c r="D991" s="16"/>
      <c r="E991" s="16"/>
      <c r="F991" s="16"/>
    </row>
    <row r="992">
      <c r="D992" s="16"/>
      <c r="E992" s="16"/>
      <c r="F992" s="16"/>
    </row>
    <row r="993">
      <c r="D993" s="16"/>
      <c r="E993" s="16"/>
      <c r="F993" s="16"/>
    </row>
    <row r="994">
      <c r="D994" s="16"/>
      <c r="E994" s="16"/>
      <c r="F994" s="16"/>
    </row>
    <row r="995">
      <c r="D995" s="16"/>
      <c r="E995" s="16"/>
      <c r="F995" s="16"/>
    </row>
    <row r="996">
      <c r="D996" s="16"/>
      <c r="E996" s="16"/>
      <c r="F996" s="16"/>
    </row>
    <row r="997">
      <c r="D997" s="16"/>
      <c r="E997" s="16"/>
      <c r="F997" s="16"/>
    </row>
    <row r="998">
      <c r="D998" s="16"/>
      <c r="E998" s="16"/>
      <c r="F998" s="16"/>
    </row>
    <row r="999">
      <c r="D999" s="16"/>
      <c r="E999" s="16"/>
      <c r="F999" s="16"/>
    </row>
    <row r="1000">
      <c r="D1000" s="16"/>
      <c r="E1000" s="16"/>
      <c r="F1000" s="16"/>
    </row>
  </sheetData>
  <mergeCells count="3">
    <mergeCell ref="D1:F1"/>
    <mergeCell ref="A10:B10"/>
    <mergeCell ref="D10:E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40.75"/>
    <col customWidth="1" min="3" max="3" width="30.13"/>
    <col customWidth="1" min="5" max="5" width="32.25"/>
    <col customWidth="1" min="6" max="6" width="30.38"/>
    <col customWidth="1" min="7" max="7" width="29.75"/>
  </cols>
  <sheetData>
    <row r="1">
      <c r="A1" s="26" t="s">
        <v>132</v>
      </c>
      <c r="E1" s="26" t="s">
        <v>133</v>
      </c>
    </row>
    <row r="2">
      <c r="A2" s="27" t="s">
        <v>86</v>
      </c>
      <c r="B2" s="28" t="s">
        <v>87</v>
      </c>
      <c r="C2" s="27" t="s">
        <v>88</v>
      </c>
      <c r="E2" s="27" t="s">
        <v>86</v>
      </c>
      <c r="F2" s="28" t="s">
        <v>87</v>
      </c>
      <c r="G2" s="27" t="s">
        <v>88</v>
      </c>
    </row>
    <row r="3">
      <c r="A3" s="18" t="s">
        <v>89</v>
      </c>
      <c r="B3" s="44">
        <v>39.09</v>
      </c>
      <c r="C3" s="18" t="s">
        <v>134</v>
      </c>
      <c r="E3" s="18" t="s">
        <v>89</v>
      </c>
      <c r="F3" s="44">
        <v>39.24</v>
      </c>
      <c r="G3" s="18" t="s">
        <v>134</v>
      </c>
    </row>
    <row r="4">
      <c r="A4" s="18" t="s">
        <v>91</v>
      </c>
      <c r="B4" s="17">
        <v>38.15635</v>
      </c>
      <c r="C4" s="18" t="s">
        <v>92</v>
      </c>
      <c r="E4" s="18" t="s">
        <v>91</v>
      </c>
      <c r="F4" s="17">
        <f t="shared" ref="F4:F8" si="1">B4</f>
        <v>38.15635</v>
      </c>
      <c r="G4" s="18" t="s">
        <v>92</v>
      </c>
    </row>
    <row r="5">
      <c r="A5" s="18" t="s">
        <v>93</v>
      </c>
      <c r="B5" s="30">
        <v>12.6254</v>
      </c>
      <c r="C5" s="18" t="s">
        <v>92</v>
      </c>
      <c r="E5" s="18" t="s">
        <v>93</v>
      </c>
      <c r="F5" s="30">
        <f t="shared" si="1"/>
        <v>12.6254</v>
      </c>
      <c r="G5" s="18" t="s">
        <v>92</v>
      </c>
    </row>
    <row r="6">
      <c r="A6" s="18" t="s">
        <v>94</v>
      </c>
      <c r="B6" s="17">
        <v>35.0</v>
      </c>
      <c r="C6" s="18" t="s">
        <v>135</v>
      </c>
      <c r="E6" s="18" t="s">
        <v>94</v>
      </c>
      <c r="F6" s="17">
        <f t="shared" si="1"/>
        <v>35</v>
      </c>
      <c r="G6" s="18" t="s">
        <v>135</v>
      </c>
    </row>
    <row r="7">
      <c r="A7" s="18" t="s">
        <v>95</v>
      </c>
      <c r="B7" s="31">
        <f>'CAD output for Dynamic Stabilli'!G9</f>
        <v>41.49</v>
      </c>
      <c r="C7" s="18" t="s">
        <v>92</v>
      </c>
      <c r="E7" s="18" t="s">
        <v>95</v>
      </c>
      <c r="F7" s="31">
        <f t="shared" si="1"/>
        <v>41.49</v>
      </c>
      <c r="G7" s="18" t="s">
        <v>92</v>
      </c>
    </row>
    <row r="8">
      <c r="A8" s="18" t="s">
        <v>136</v>
      </c>
      <c r="B8" s="17">
        <v>78.06</v>
      </c>
      <c r="C8" s="18" t="s">
        <v>135</v>
      </c>
      <c r="E8" s="18" t="s">
        <v>136</v>
      </c>
      <c r="F8" s="17">
        <f t="shared" si="1"/>
        <v>78.06</v>
      </c>
      <c r="G8" s="18" t="s">
        <v>135</v>
      </c>
    </row>
    <row r="9">
      <c r="A9" s="45" t="s">
        <v>96</v>
      </c>
      <c r="B9" s="46" t="s">
        <v>97</v>
      </c>
      <c r="C9" s="27" t="s">
        <v>88</v>
      </c>
      <c r="E9" s="32" t="s">
        <v>96</v>
      </c>
      <c r="F9" s="33" t="s">
        <v>97</v>
      </c>
      <c r="G9" s="27" t="s">
        <v>88</v>
      </c>
    </row>
    <row r="10">
      <c r="A10" s="47" t="s">
        <v>98</v>
      </c>
      <c r="B10" s="48">
        <f> 100 * (B3-B6)/B5</f>
        <v>32.39501323</v>
      </c>
      <c r="E10" s="34" t="s">
        <v>98</v>
      </c>
      <c r="F10" s="35">
        <f> 100 * (F3-F6)/F5</f>
        <v>33.5830944</v>
      </c>
    </row>
    <row r="11" ht="39.0" customHeight="1">
      <c r="A11" s="47" t="s">
        <v>99</v>
      </c>
      <c r="B11" s="48">
        <f> 100 * (B7-B6)/B5</f>
        <v>51.40431194</v>
      </c>
      <c r="E11" s="34" t="s">
        <v>99</v>
      </c>
      <c r="F11" s="35">
        <f> 100 * (F7-F6)/F5</f>
        <v>51.40431194</v>
      </c>
    </row>
    <row r="12">
      <c r="A12" s="49" t="s">
        <v>100</v>
      </c>
      <c r="B12" s="50">
        <f> 100 * (B7-B3)/B5</f>
        <v>19.00929872</v>
      </c>
      <c r="C12" s="18" t="s">
        <v>101</v>
      </c>
      <c r="E12" s="36" t="s">
        <v>100</v>
      </c>
      <c r="F12" s="51">
        <f> 100 * (F7-F3)/F5</f>
        <v>17.82121755</v>
      </c>
      <c r="G12" s="18" t="s">
        <v>101</v>
      </c>
    </row>
    <row r="13">
      <c r="B13" s="16"/>
    </row>
    <row r="17">
      <c r="I17" s="18" t="s">
        <v>137</v>
      </c>
    </row>
    <row r="28">
      <c r="B28" s="52" t="s">
        <v>138</v>
      </c>
      <c r="C28" s="53">
        <f>B12-F12</f>
        <v>1.18808117</v>
      </c>
      <c r="D28" s="54" t="s">
        <v>139</v>
      </c>
    </row>
    <row r="29">
      <c r="A29" s="47" t="s">
        <v>140</v>
      </c>
      <c r="B29" s="55"/>
      <c r="C29" s="55"/>
      <c r="D29" s="55"/>
      <c r="E29" s="34" t="s">
        <v>140</v>
      </c>
      <c r="F29" s="56"/>
      <c r="G29" s="56"/>
      <c r="H29" s="56"/>
    </row>
    <row r="30">
      <c r="A30" s="47" t="s">
        <v>141</v>
      </c>
      <c r="B30" s="55"/>
      <c r="C30" s="55"/>
      <c r="D30" s="55"/>
      <c r="E30" s="34" t="s">
        <v>141</v>
      </c>
      <c r="F30" s="56"/>
      <c r="G30" s="56"/>
      <c r="H30" s="56"/>
    </row>
    <row r="31">
      <c r="A31" s="47" t="s">
        <v>142</v>
      </c>
      <c r="B31" s="55"/>
      <c r="C31" s="55"/>
      <c r="D31" s="55"/>
      <c r="E31" s="34" t="s">
        <v>142</v>
      </c>
      <c r="F31" s="56"/>
      <c r="G31" s="56"/>
      <c r="H31" s="56"/>
    </row>
    <row r="32">
      <c r="A32" s="55"/>
      <c r="B32" s="55"/>
      <c r="C32" s="55"/>
      <c r="D32" s="55"/>
      <c r="E32" s="56"/>
      <c r="F32" s="56"/>
      <c r="G32" s="56"/>
      <c r="H32" s="56"/>
    </row>
    <row r="33">
      <c r="A33" s="47" t="s">
        <v>143</v>
      </c>
      <c r="B33" s="55"/>
      <c r="C33" s="55"/>
      <c r="D33" s="55"/>
      <c r="E33" s="57" t="s">
        <v>143</v>
      </c>
      <c r="F33" s="58"/>
      <c r="G33" s="58"/>
      <c r="H33" s="56"/>
    </row>
    <row r="34">
      <c r="A34" s="55"/>
      <c r="B34" s="55"/>
      <c r="C34" s="55"/>
      <c r="D34" s="55"/>
      <c r="E34" s="34"/>
      <c r="F34" s="56"/>
      <c r="G34" s="56"/>
      <c r="H34" s="56"/>
    </row>
    <row r="35">
      <c r="A35" s="47" t="s">
        <v>144</v>
      </c>
      <c r="B35" s="55"/>
      <c r="C35" s="55"/>
      <c r="D35" s="55"/>
      <c r="E35" s="34" t="s">
        <v>145</v>
      </c>
      <c r="F35" s="56"/>
      <c r="G35" s="56"/>
      <c r="H35" s="56"/>
    </row>
    <row r="36">
      <c r="A36" s="55"/>
      <c r="B36" s="55"/>
      <c r="C36" s="55"/>
      <c r="D36" s="55"/>
      <c r="E36" s="34"/>
      <c r="F36" s="56"/>
      <c r="G36" s="56"/>
      <c r="H36" s="56"/>
    </row>
    <row r="37">
      <c r="A37" s="47" t="s">
        <v>146</v>
      </c>
      <c r="B37" s="55"/>
      <c r="C37" s="55"/>
      <c r="D37" s="55"/>
      <c r="E37" s="34" t="s">
        <v>147</v>
      </c>
      <c r="F37" s="56"/>
      <c r="G37" s="56"/>
      <c r="H37" s="56"/>
    </row>
    <row r="38">
      <c r="A38" s="55"/>
      <c r="B38" s="55"/>
      <c r="C38" s="55"/>
      <c r="D38" s="55"/>
      <c r="E38" s="34"/>
      <c r="F38" s="56"/>
      <c r="G38" s="56"/>
      <c r="H38" s="56"/>
    </row>
    <row r="39">
      <c r="A39" s="47" t="s">
        <v>148</v>
      </c>
      <c r="B39" s="55"/>
      <c r="C39" s="55"/>
      <c r="D39" s="55"/>
      <c r="E39" s="34" t="s">
        <v>149</v>
      </c>
      <c r="F39" s="56"/>
      <c r="G39" s="56"/>
      <c r="H39" s="56"/>
    </row>
    <row r="40">
      <c r="A40" s="55"/>
      <c r="B40" s="47"/>
      <c r="C40" s="55"/>
      <c r="D40" s="55"/>
      <c r="E40" s="34"/>
      <c r="F40" s="34"/>
      <c r="G40" s="56"/>
      <c r="H40" s="56"/>
    </row>
    <row r="41">
      <c r="A41" s="59" t="s">
        <v>150</v>
      </c>
      <c r="B41" s="60"/>
      <c r="C41" s="55"/>
      <c r="D41" s="55"/>
      <c r="E41" s="61" t="s">
        <v>150</v>
      </c>
      <c r="F41" s="62"/>
      <c r="G41" s="56"/>
      <c r="H41" s="56"/>
    </row>
    <row r="42">
      <c r="A42" s="63"/>
      <c r="B42" s="64" t="s">
        <v>151</v>
      </c>
      <c r="C42" s="55"/>
      <c r="D42" s="55"/>
      <c r="E42" s="65"/>
      <c r="F42" s="66" t="s">
        <v>152</v>
      </c>
      <c r="G42" s="56"/>
      <c r="H42" s="56"/>
    </row>
    <row r="43">
      <c r="A43" s="63"/>
      <c r="B43" s="64" t="s">
        <v>153</v>
      </c>
      <c r="C43" s="55"/>
      <c r="D43" s="55"/>
      <c r="E43" s="67"/>
      <c r="F43" s="66" t="s">
        <v>154</v>
      </c>
      <c r="G43" s="56"/>
      <c r="H43" s="56"/>
    </row>
    <row r="44">
      <c r="A44" s="68"/>
      <c r="B44" s="69" t="s">
        <v>155</v>
      </c>
      <c r="C44" s="55"/>
      <c r="D44" s="55"/>
      <c r="E44" s="70"/>
      <c r="F44" s="71" t="s">
        <v>155</v>
      </c>
      <c r="G44" s="56"/>
      <c r="H44" s="56"/>
    </row>
    <row r="45">
      <c r="A45" s="47"/>
      <c r="B45" s="55"/>
      <c r="C45" s="55"/>
      <c r="D45" s="55"/>
      <c r="E45" s="34"/>
      <c r="F45" s="34"/>
      <c r="G45" s="56"/>
      <c r="H45" s="56"/>
    </row>
    <row r="46">
      <c r="A46" s="47" t="s">
        <v>156</v>
      </c>
      <c r="B46" s="47"/>
      <c r="C46" s="47"/>
      <c r="D46" s="55"/>
      <c r="E46" s="34" t="s">
        <v>156</v>
      </c>
      <c r="F46" s="34"/>
      <c r="G46" s="34"/>
      <c r="H46" s="56"/>
    </row>
    <row r="47">
      <c r="A47" s="47" t="s">
        <v>157</v>
      </c>
      <c r="B47" s="47"/>
      <c r="C47" s="47"/>
      <c r="D47" s="55"/>
      <c r="E47" s="34" t="s">
        <v>157</v>
      </c>
      <c r="F47" s="34"/>
      <c r="G47" s="34"/>
      <c r="H47" s="56"/>
    </row>
    <row r="48">
      <c r="A48" s="55"/>
      <c r="B48" s="47" t="s">
        <v>158</v>
      </c>
      <c r="C48" s="47" t="s">
        <v>159</v>
      </c>
      <c r="D48" s="55"/>
      <c r="E48" s="56"/>
      <c r="F48" s="34" t="s">
        <v>158</v>
      </c>
      <c r="G48" s="34" t="s">
        <v>160</v>
      </c>
      <c r="H48" s="56"/>
    </row>
    <row r="49">
      <c r="A49" s="55"/>
      <c r="B49" s="47" t="s">
        <v>161</v>
      </c>
      <c r="C49" s="47" t="s">
        <v>162</v>
      </c>
      <c r="D49" s="55"/>
      <c r="E49" s="34"/>
      <c r="F49" s="34" t="s">
        <v>161</v>
      </c>
      <c r="G49" s="34" t="s">
        <v>163</v>
      </c>
      <c r="H49" s="56"/>
    </row>
    <row r="50">
      <c r="A50" s="47"/>
      <c r="B50" s="47" t="s">
        <v>164</v>
      </c>
      <c r="C50" s="47" t="s">
        <v>165</v>
      </c>
      <c r="D50" s="55"/>
      <c r="E50" s="34"/>
      <c r="F50" s="34" t="s">
        <v>164</v>
      </c>
      <c r="G50" s="34" t="s">
        <v>166</v>
      </c>
      <c r="H50" s="56"/>
    </row>
    <row r="51">
      <c r="A51" s="47"/>
      <c r="B51" s="55"/>
      <c r="C51" s="55"/>
      <c r="D51" s="55"/>
      <c r="E51" s="34"/>
      <c r="F51" s="34"/>
      <c r="G51" s="34"/>
      <c r="H51" s="56"/>
    </row>
    <row r="52">
      <c r="A52" s="47" t="s">
        <v>167</v>
      </c>
      <c r="B52" s="47"/>
      <c r="C52" s="47"/>
      <c r="D52" s="47"/>
      <c r="E52" s="34" t="s">
        <v>167</v>
      </c>
      <c r="F52" s="34"/>
      <c r="G52" s="34"/>
      <c r="H52" s="34"/>
    </row>
    <row r="53">
      <c r="A53" s="47" t="s">
        <v>168</v>
      </c>
      <c r="B53" s="47"/>
      <c r="C53" s="47"/>
      <c r="D53" s="47"/>
      <c r="E53" s="34" t="s">
        <v>168</v>
      </c>
      <c r="F53" s="34"/>
      <c r="G53" s="34"/>
      <c r="H53" s="34"/>
    </row>
    <row r="54">
      <c r="A54" s="55"/>
      <c r="B54" s="47" t="s">
        <v>169</v>
      </c>
      <c r="C54" s="47" t="s">
        <v>170</v>
      </c>
      <c r="D54" s="47" t="s">
        <v>171</v>
      </c>
      <c r="E54" s="56"/>
      <c r="F54" s="34" t="s">
        <v>172</v>
      </c>
      <c r="G54" s="34" t="s">
        <v>173</v>
      </c>
      <c r="H54" s="34" t="s">
        <v>174</v>
      </c>
    </row>
    <row r="55">
      <c r="A55" s="55"/>
      <c r="B55" s="47" t="s">
        <v>175</v>
      </c>
      <c r="C55" s="47" t="s">
        <v>176</v>
      </c>
      <c r="D55" s="47" t="s">
        <v>177</v>
      </c>
      <c r="E55" s="34"/>
      <c r="F55" s="34" t="s">
        <v>178</v>
      </c>
      <c r="G55" s="34" t="s">
        <v>179</v>
      </c>
      <c r="H55" s="34" t="s">
        <v>180</v>
      </c>
    </row>
    <row r="56">
      <c r="A56" s="47"/>
      <c r="B56" s="47" t="s">
        <v>181</v>
      </c>
      <c r="C56" s="47" t="s">
        <v>182</v>
      </c>
      <c r="D56" s="47" t="s">
        <v>183</v>
      </c>
      <c r="E56" s="34"/>
      <c r="F56" s="34" t="s">
        <v>184</v>
      </c>
      <c r="G56" s="34" t="s">
        <v>185</v>
      </c>
      <c r="H56" s="34" t="s">
        <v>186</v>
      </c>
    </row>
    <row r="57">
      <c r="A57" s="47"/>
      <c r="B57" s="55"/>
      <c r="C57" s="55"/>
      <c r="D57" s="55"/>
      <c r="E57" s="34"/>
      <c r="F57" s="34"/>
      <c r="G57" s="34"/>
      <c r="H57" s="34"/>
    </row>
    <row r="58">
      <c r="A58" s="47" t="s">
        <v>167</v>
      </c>
      <c r="B58" s="47"/>
      <c r="C58" s="47"/>
      <c r="D58" s="47"/>
      <c r="E58" s="34" t="s">
        <v>167</v>
      </c>
      <c r="F58" s="34"/>
      <c r="G58" s="34"/>
      <c r="H58" s="34"/>
    </row>
    <row r="59">
      <c r="A59" s="47" t="s">
        <v>187</v>
      </c>
      <c r="B59" s="47"/>
      <c r="C59" s="47"/>
      <c r="D59" s="47"/>
      <c r="E59" s="34" t="s">
        <v>187</v>
      </c>
      <c r="F59" s="34"/>
      <c r="G59" s="34"/>
      <c r="H59" s="34"/>
    </row>
    <row r="60">
      <c r="A60" s="55"/>
      <c r="B60" s="47" t="s">
        <v>188</v>
      </c>
      <c r="C60" s="47" t="s">
        <v>189</v>
      </c>
      <c r="D60" s="47" t="s">
        <v>190</v>
      </c>
      <c r="E60" s="56"/>
      <c r="F60" s="34" t="s">
        <v>191</v>
      </c>
      <c r="G60" s="34" t="s">
        <v>192</v>
      </c>
      <c r="H60" s="34" t="s">
        <v>193</v>
      </c>
    </row>
    <row r="61">
      <c r="A61" s="55"/>
      <c r="B61" s="47" t="s">
        <v>194</v>
      </c>
      <c r="C61" s="47" t="s">
        <v>195</v>
      </c>
      <c r="D61" s="47" t="s">
        <v>196</v>
      </c>
      <c r="E61" s="34"/>
      <c r="F61" s="34" t="s">
        <v>197</v>
      </c>
      <c r="G61" s="34" t="s">
        <v>198</v>
      </c>
      <c r="H61" s="34" t="s">
        <v>199</v>
      </c>
    </row>
    <row r="62">
      <c r="A62" s="47"/>
      <c r="B62" s="47" t="s">
        <v>200</v>
      </c>
      <c r="C62" s="47" t="s">
        <v>201</v>
      </c>
      <c r="D62" s="47" t="s">
        <v>202</v>
      </c>
      <c r="E62" s="34"/>
      <c r="F62" s="34" t="s">
        <v>203</v>
      </c>
      <c r="G62" s="34" t="s">
        <v>204</v>
      </c>
      <c r="H62" s="34" t="s">
        <v>205</v>
      </c>
    </row>
    <row r="63">
      <c r="A63" s="55"/>
      <c r="B63" s="47"/>
      <c r="C63" s="55"/>
      <c r="D63" s="55"/>
      <c r="E63" s="56"/>
      <c r="F63" s="34"/>
      <c r="G63" s="34"/>
      <c r="H63" s="34"/>
    </row>
    <row r="64">
      <c r="A64" s="47" t="s">
        <v>206</v>
      </c>
      <c r="B64" s="47"/>
      <c r="C64" s="55"/>
      <c r="D64" s="55"/>
      <c r="E64" s="34" t="s">
        <v>206</v>
      </c>
      <c r="F64" s="34"/>
      <c r="G64" s="34"/>
      <c r="H64" s="34"/>
    </row>
    <row r="65">
      <c r="A65" s="55"/>
      <c r="B65" s="47" t="s">
        <v>207</v>
      </c>
      <c r="C65" s="55"/>
      <c r="D65" s="55"/>
      <c r="E65" s="56"/>
      <c r="F65" s="34" t="s">
        <v>207</v>
      </c>
      <c r="G65" s="34"/>
      <c r="H65" s="34"/>
    </row>
    <row r="66">
      <c r="A66" s="55"/>
      <c r="B66" s="47" t="s">
        <v>208</v>
      </c>
      <c r="C66" s="55"/>
      <c r="D66" s="55"/>
      <c r="E66" s="56"/>
      <c r="F66" s="34" t="s">
        <v>208</v>
      </c>
      <c r="G66" s="56"/>
      <c r="H66" s="56"/>
    </row>
    <row r="67">
      <c r="A67" s="55"/>
      <c r="B67" s="47" t="s">
        <v>209</v>
      </c>
      <c r="C67" s="55"/>
      <c r="D67" s="55"/>
      <c r="E67" s="34"/>
      <c r="F67" s="34" t="s">
        <v>209</v>
      </c>
      <c r="G67" s="56"/>
      <c r="H67" s="56"/>
    </row>
    <row r="68">
      <c r="A68" s="55"/>
      <c r="B68" s="47" t="s">
        <v>210</v>
      </c>
      <c r="C68" s="55"/>
      <c r="D68" s="55"/>
      <c r="E68" s="56"/>
      <c r="F68" s="34" t="s">
        <v>210</v>
      </c>
      <c r="G68" s="56"/>
      <c r="H68" s="56"/>
    </row>
    <row r="69">
      <c r="A69" s="55"/>
      <c r="B69" s="47" t="s">
        <v>211</v>
      </c>
      <c r="C69" s="55"/>
      <c r="D69" s="55"/>
      <c r="E69" s="56"/>
      <c r="F69" s="34" t="s">
        <v>211</v>
      </c>
      <c r="G69" s="56"/>
      <c r="H69" s="56"/>
    </row>
    <row r="70">
      <c r="A70" s="55"/>
      <c r="B70" s="47" t="s">
        <v>212</v>
      </c>
      <c r="C70" s="55"/>
      <c r="D70" s="55"/>
      <c r="E70" s="56"/>
      <c r="F70" s="34" t="s">
        <v>212</v>
      </c>
      <c r="G70" s="56"/>
      <c r="H70" s="56"/>
    </row>
    <row r="71">
      <c r="A71" s="55"/>
      <c r="B71" s="47" t="s">
        <v>213</v>
      </c>
      <c r="C71" s="55"/>
      <c r="D71" s="55"/>
      <c r="E71" s="56"/>
      <c r="F71" s="34" t="s">
        <v>213</v>
      </c>
      <c r="G71" s="56"/>
      <c r="H71" s="56"/>
    </row>
    <row r="72">
      <c r="A72" s="55"/>
      <c r="B72" s="47" t="s">
        <v>214</v>
      </c>
      <c r="C72" s="55"/>
      <c r="D72" s="55"/>
      <c r="E72" s="56"/>
      <c r="F72" s="34" t="s">
        <v>214</v>
      </c>
      <c r="G72" s="56"/>
      <c r="H72" s="56"/>
    </row>
    <row r="73">
      <c r="A73" s="55"/>
      <c r="B73" s="47" t="s">
        <v>215</v>
      </c>
      <c r="C73" s="55"/>
      <c r="D73" s="55"/>
      <c r="E73" s="56"/>
      <c r="F73" s="34" t="s">
        <v>215</v>
      </c>
      <c r="G73" s="56"/>
      <c r="H73" s="56"/>
    </row>
    <row r="74">
      <c r="A74" s="55"/>
      <c r="B74" s="47" t="s">
        <v>216</v>
      </c>
      <c r="C74" s="55"/>
      <c r="D74" s="55"/>
      <c r="E74" s="56"/>
      <c r="F74" s="34" t="s">
        <v>216</v>
      </c>
      <c r="G74" s="56"/>
      <c r="H74" s="56"/>
    </row>
    <row r="75">
      <c r="A75" s="55"/>
      <c r="B75" s="47" t="s">
        <v>217</v>
      </c>
      <c r="C75" s="55"/>
      <c r="D75" s="55"/>
      <c r="E75" s="56"/>
      <c r="F75" s="34" t="s">
        <v>217</v>
      </c>
      <c r="G75" s="56"/>
      <c r="H75" s="56"/>
    </row>
    <row r="76">
      <c r="A76" s="55"/>
      <c r="B76" s="47" t="s">
        <v>218</v>
      </c>
      <c r="C76" s="55"/>
      <c r="D76" s="55"/>
      <c r="E76" s="56"/>
      <c r="F76" s="34" t="s">
        <v>218</v>
      </c>
      <c r="G76" s="56"/>
      <c r="H76" s="56"/>
    </row>
    <row r="77">
      <c r="A77" s="55"/>
      <c r="B77" s="47" t="s">
        <v>219</v>
      </c>
      <c r="C77" s="55"/>
      <c r="D77" s="55"/>
      <c r="E77" s="56"/>
      <c r="F77" s="34" t="s">
        <v>219</v>
      </c>
      <c r="G77" s="56"/>
      <c r="H77" s="56"/>
    </row>
    <row r="78">
      <c r="A78" s="55"/>
      <c r="B78" s="47" t="s">
        <v>220</v>
      </c>
      <c r="C78" s="55"/>
      <c r="D78" s="55"/>
      <c r="E78" s="56"/>
      <c r="F78" s="34" t="s">
        <v>220</v>
      </c>
      <c r="G78" s="56"/>
      <c r="H78" s="56"/>
    </row>
    <row r="79">
      <c r="A79" s="55"/>
      <c r="B79" s="47" t="s">
        <v>221</v>
      </c>
      <c r="C79" s="55"/>
      <c r="D79" s="55"/>
      <c r="E79" s="56"/>
      <c r="F79" s="34" t="s">
        <v>221</v>
      </c>
      <c r="G79" s="56"/>
      <c r="H79" s="56"/>
    </row>
    <row r="80">
      <c r="A80" s="55"/>
      <c r="B80" s="47" t="s">
        <v>222</v>
      </c>
      <c r="C80" s="55"/>
      <c r="D80" s="55"/>
      <c r="E80" s="56"/>
      <c r="F80" s="34" t="s">
        <v>222</v>
      </c>
      <c r="G80" s="56"/>
      <c r="H80" s="56"/>
    </row>
    <row r="81">
      <c r="A81" s="55"/>
      <c r="B81" s="47" t="s">
        <v>223</v>
      </c>
      <c r="C81" s="55"/>
      <c r="D81" s="55"/>
      <c r="E81" s="56"/>
      <c r="F81" s="34" t="s">
        <v>223</v>
      </c>
      <c r="G81" s="56"/>
      <c r="H81" s="56"/>
    </row>
    <row r="82">
      <c r="A82" s="55"/>
      <c r="B82" s="47" t="s">
        <v>224</v>
      </c>
      <c r="C82" s="55"/>
      <c r="D82" s="55"/>
      <c r="E82" s="56"/>
      <c r="F82" s="34" t="s">
        <v>224</v>
      </c>
      <c r="G82" s="56"/>
      <c r="H82" s="56"/>
    </row>
    <row r="83">
      <c r="A83" s="55"/>
      <c r="B83" s="47" t="s">
        <v>225</v>
      </c>
      <c r="C83" s="55"/>
      <c r="D83" s="55"/>
      <c r="E83" s="56"/>
      <c r="F83" s="34" t="s">
        <v>225</v>
      </c>
      <c r="G83" s="56"/>
      <c r="H83" s="56"/>
    </row>
    <row r="84">
      <c r="A84" s="55"/>
      <c r="B84" s="47" t="s">
        <v>226</v>
      </c>
      <c r="C84" s="55"/>
      <c r="D84" s="55"/>
      <c r="E84" s="56"/>
      <c r="F84" s="34" t="s">
        <v>226</v>
      </c>
      <c r="G84" s="56"/>
      <c r="H84" s="56"/>
    </row>
    <row r="85">
      <c r="A85" s="55"/>
      <c r="B85" s="47" t="s">
        <v>227</v>
      </c>
      <c r="C85" s="55"/>
      <c r="D85" s="55"/>
      <c r="E85" s="56"/>
      <c r="F85" s="34" t="s">
        <v>227</v>
      </c>
      <c r="G85" s="56"/>
      <c r="H85" s="56"/>
    </row>
    <row r="86">
      <c r="A86" s="55"/>
      <c r="B86" s="47" t="s">
        <v>228</v>
      </c>
      <c r="C86" s="55"/>
      <c r="D86" s="55"/>
      <c r="E86" s="56"/>
      <c r="F86" s="34" t="s">
        <v>228</v>
      </c>
      <c r="G86" s="56"/>
      <c r="H86" s="56"/>
    </row>
    <row r="87">
      <c r="A87" s="55"/>
      <c r="B87" s="47" t="s">
        <v>229</v>
      </c>
      <c r="C87" s="55"/>
      <c r="D87" s="55"/>
      <c r="E87" s="56"/>
      <c r="F87" s="34"/>
      <c r="G87" s="56"/>
      <c r="H87" s="56"/>
    </row>
    <row r="88">
      <c r="B88" s="18" t="s">
        <v>230</v>
      </c>
      <c r="F88" s="18"/>
    </row>
    <row r="89">
      <c r="F89" s="18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D104" s="72"/>
      <c r="E104" s="72"/>
      <c r="F104" s="72"/>
      <c r="G104" s="72"/>
      <c r="H104" s="72"/>
    </row>
    <row r="105">
      <c r="B105" s="16"/>
      <c r="D105" s="72"/>
      <c r="G105" s="72"/>
      <c r="H105" s="72"/>
    </row>
    <row r="106">
      <c r="B106" s="16"/>
      <c r="D106" s="72"/>
      <c r="E106" s="72"/>
      <c r="F106" s="72"/>
      <c r="G106" s="72"/>
      <c r="H106" s="72"/>
    </row>
    <row r="107">
      <c r="B107" s="16"/>
      <c r="D107" s="72"/>
      <c r="E107" s="72"/>
      <c r="F107" s="72"/>
      <c r="G107" s="72"/>
      <c r="H107" s="72"/>
    </row>
    <row r="108">
      <c r="B108" s="16"/>
      <c r="D108" s="72"/>
      <c r="E108" s="72"/>
      <c r="F108" s="72"/>
      <c r="G108" s="72"/>
      <c r="H108" s="72"/>
    </row>
    <row r="109">
      <c r="B109" s="16"/>
      <c r="D109" s="72"/>
      <c r="E109" s="72"/>
      <c r="F109" s="72"/>
      <c r="G109" s="72"/>
      <c r="H109" s="72"/>
    </row>
    <row r="110">
      <c r="B110" s="16"/>
      <c r="D110" s="72"/>
      <c r="E110" s="72"/>
      <c r="F110" s="72"/>
      <c r="G110" s="72"/>
      <c r="H110" s="72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</sheetData>
  <mergeCells count="3">
    <mergeCell ref="A1:C1"/>
    <mergeCell ref="E1:G1"/>
    <mergeCell ref="D105:F10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2.25"/>
    <col customWidth="1" min="3" max="3" width="21.13"/>
    <col customWidth="1" min="4" max="4" width="21.38"/>
    <col customWidth="1" min="6" max="6" width="24.88"/>
  </cols>
  <sheetData>
    <row r="1">
      <c r="A1" s="20" t="s">
        <v>231</v>
      </c>
      <c r="F1" s="20" t="s">
        <v>232</v>
      </c>
    </row>
    <row r="2">
      <c r="A2" s="18" t="s">
        <v>140</v>
      </c>
      <c r="D2" s="16"/>
      <c r="F2" s="18" t="s">
        <v>233</v>
      </c>
      <c r="G2" s="17" t="s">
        <v>87</v>
      </c>
      <c r="H2" s="17" t="s">
        <v>234</v>
      </c>
    </row>
    <row r="3">
      <c r="A3" s="18" t="s">
        <v>141</v>
      </c>
      <c r="D3" s="16"/>
      <c r="F3" s="18" t="s">
        <v>235</v>
      </c>
      <c r="G3" s="17">
        <v>35.0</v>
      </c>
      <c r="H3" s="16">
        <f t="shared" ref="H3:H8" si="1">G3/12</f>
        <v>2.916666667</v>
      </c>
    </row>
    <row r="4">
      <c r="A4" s="18" t="s">
        <v>236</v>
      </c>
      <c r="D4" s="16"/>
      <c r="F4" s="18" t="s">
        <v>237</v>
      </c>
      <c r="G4" s="37">
        <f>G3+'CAD Static Stabillity'!B5*0.25</f>
        <v>38.15635</v>
      </c>
      <c r="H4" s="37">
        <f t="shared" si="1"/>
        <v>3.179695833</v>
      </c>
    </row>
    <row r="5">
      <c r="D5" s="16"/>
      <c r="F5" s="18" t="s">
        <v>238</v>
      </c>
      <c r="G5" s="17">
        <v>78.06</v>
      </c>
      <c r="H5" s="16">
        <f t="shared" si="1"/>
        <v>6.505</v>
      </c>
    </row>
    <row r="6">
      <c r="A6" s="18" t="s">
        <v>143</v>
      </c>
      <c r="D6" s="16"/>
      <c r="F6" s="18" t="s">
        <v>239</v>
      </c>
      <c r="G6" s="37">
        <f>G5+9.21464*0.25</f>
        <v>80.36366</v>
      </c>
      <c r="H6" s="37">
        <f t="shared" si="1"/>
        <v>6.696971667</v>
      </c>
    </row>
    <row r="7">
      <c r="D7" s="16"/>
      <c r="F7" s="18" t="s">
        <v>240</v>
      </c>
      <c r="G7" s="44">
        <f>'CAD Static Stabillity'!B3</f>
        <v>39.09</v>
      </c>
      <c r="H7" s="16">
        <f t="shared" si="1"/>
        <v>3.2575</v>
      </c>
    </row>
    <row r="8">
      <c r="A8" s="18" t="s">
        <v>241</v>
      </c>
      <c r="D8" s="16"/>
      <c r="F8" s="18" t="s">
        <v>242</v>
      </c>
      <c r="G8" s="17">
        <v>-1.74</v>
      </c>
      <c r="H8" s="16">
        <f t="shared" si="1"/>
        <v>-0.145</v>
      </c>
    </row>
    <row r="9">
      <c r="D9" s="16"/>
      <c r="F9" s="18" t="s">
        <v>243</v>
      </c>
      <c r="G9" s="73">
        <v>41.49</v>
      </c>
      <c r="H9" s="73">
        <v>3.4575</v>
      </c>
    </row>
    <row r="10">
      <c r="A10" s="18" t="s">
        <v>244</v>
      </c>
      <c r="D10" s="16"/>
    </row>
    <row r="11">
      <c r="D11" s="16"/>
    </row>
    <row r="12">
      <c r="A12" s="18" t="s">
        <v>245</v>
      </c>
      <c r="D12" s="16"/>
    </row>
    <row r="13">
      <c r="B13" s="18"/>
      <c r="C13" s="17"/>
      <c r="D13" s="16"/>
    </row>
    <row r="14">
      <c r="A14" s="18" t="s">
        <v>246</v>
      </c>
      <c r="B14" s="18"/>
      <c r="D14" s="16"/>
    </row>
    <row r="15">
      <c r="B15" s="18" t="s">
        <v>247</v>
      </c>
      <c r="D15" s="16"/>
    </row>
    <row r="16">
      <c r="B16" s="18" t="s">
        <v>248</v>
      </c>
      <c r="D16" s="16"/>
    </row>
    <row r="17">
      <c r="A17" s="18"/>
      <c r="B17" s="18" t="s">
        <v>249</v>
      </c>
      <c r="D17" s="16"/>
    </row>
    <row r="18">
      <c r="A18" s="18"/>
      <c r="D18" s="16"/>
    </row>
    <row r="19">
      <c r="A19" s="74" t="s">
        <v>250</v>
      </c>
      <c r="B19" s="75"/>
      <c r="C19" s="76"/>
      <c r="D19" s="16"/>
    </row>
    <row r="20">
      <c r="A20" s="77" t="s">
        <v>157</v>
      </c>
      <c r="B20" s="78"/>
      <c r="C20" s="79"/>
      <c r="D20" s="16"/>
    </row>
    <row r="21">
      <c r="A21" s="80"/>
      <c r="B21" s="78" t="s">
        <v>251</v>
      </c>
      <c r="C21" s="79" t="s">
        <v>252</v>
      </c>
      <c r="D21" s="16"/>
    </row>
    <row r="22">
      <c r="A22" s="80"/>
      <c r="B22" s="78" t="s">
        <v>253</v>
      </c>
      <c r="C22" s="79" t="s">
        <v>254</v>
      </c>
      <c r="D22" s="16"/>
    </row>
    <row r="23">
      <c r="A23" s="81"/>
      <c r="B23" s="82" t="s">
        <v>255</v>
      </c>
      <c r="C23" s="83" t="s">
        <v>256</v>
      </c>
      <c r="D23" s="16"/>
    </row>
    <row r="24">
      <c r="A24" s="18"/>
      <c r="D24" s="16"/>
    </row>
    <row r="25">
      <c r="A25" s="18" t="s">
        <v>257</v>
      </c>
      <c r="B25" s="18"/>
      <c r="C25" s="18"/>
      <c r="D25" s="17"/>
    </row>
    <row r="26">
      <c r="A26" s="18" t="s">
        <v>168</v>
      </c>
      <c r="B26" s="18"/>
      <c r="C26" s="18"/>
      <c r="D26" s="17"/>
      <c r="E26" s="18" t="s">
        <v>258</v>
      </c>
    </row>
    <row r="27">
      <c r="B27" s="18" t="s">
        <v>259</v>
      </c>
      <c r="C27" s="18" t="s">
        <v>260</v>
      </c>
      <c r="D27" s="17" t="s">
        <v>261</v>
      </c>
    </row>
    <row r="28">
      <c r="B28" s="18" t="s">
        <v>262</v>
      </c>
      <c r="C28" s="18" t="s">
        <v>263</v>
      </c>
      <c r="D28" s="17" t="s">
        <v>264</v>
      </c>
    </row>
    <row r="29">
      <c r="A29" s="18"/>
      <c r="B29" s="18" t="s">
        <v>265</v>
      </c>
      <c r="C29" s="18" t="s">
        <v>266</v>
      </c>
      <c r="D29" s="17" t="s">
        <v>267</v>
      </c>
    </row>
    <row r="30">
      <c r="A30" s="18"/>
      <c r="D30" s="16"/>
    </row>
    <row r="31">
      <c r="A31" s="18" t="s">
        <v>257</v>
      </c>
      <c r="B31" s="18"/>
      <c r="C31" s="18"/>
      <c r="D31" s="17"/>
    </row>
    <row r="32">
      <c r="A32" s="18" t="s">
        <v>187</v>
      </c>
      <c r="B32" s="18"/>
      <c r="C32" s="18"/>
      <c r="D32" s="17"/>
    </row>
    <row r="33">
      <c r="B33" s="18" t="s">
        <v>268</v>
      </c>
      <c r="C33" s="18" t="s">
        <v>269</v>
      </c>
      <c r="D33" s="17" t="s">
        <v>270</v>
      </c>
    </row>
    <row r="34">
      <c r="B34" s="18" t="s">
        <v>271</v>
      </c>
      <c r="C34" s="18" t="s">
        <v>272</v>
      </c>
      <c r="D34" s="17" t="s">
        <v>273</v>
      </c>
    </row>
    <row r="35">
      <c r="A35" s="18"/>
      <c r="B35" s="18" t="s">
        <v>274</v>
      </c>
      <c r="C35" s="18" t="s">
        <v>275</v>
      </c>
      <c r="D35" s="17" t="s">
        <v>276</v>
      </c>
    </row>
    <row r="36">
      <c r="B36" s="18"/>
      <c r="D36" s="16"/>
    </row>
    <row r="37">
      <c r="A37" s="18" t="s">
        <v>206</v>
      </c>
      <c r="B37" s="18"/>
      <c r="D37" s="16"/>
    </row>
    <row r="38">
      <c r="B38" s="18" t="s">
        <v>207</v>
      </c>
      <c r="D38" s="16"/>
    </row>
    <row r="39">
      <c r="B39" s="18" t="s">
        <v>208</v>
      </c>
      <c r="D39" s="16"/>
    </row>
    <row r="40">
      <c r="B40" s="18" t="s">
        <v>209</v>
      </c>
      <c r="D40" s="16"/>
    </row>
    <row r="41">
      <c r="B41" s="18" t="s">
        <v>210</v>
      </c>
      <c r="D41" s="16"/>
    </row>
    <row r="42">
      <c r="B42" s="18" t="s">
        <v>211</v>
      </c>
      <c r="D42" s="16"/>
    </row>
    <row r="43">
      <c r="B43" s="18" t="s">
        <v>212</v>
      </c>
      <c r="D43" s="16"/>
    </row>
    <row r="44">
      <c r="B44" s="18" t="s">
        <v>213</v>
      </c>
      <c r="D44" s="16"/>
    </row>
    <row r="45">
      <c r="B45" s="18" t="s">
        <v>214</v>
      </c>
      <c r="D45" s="16"/>
    </row>
    <row r="46">
      <c r="B46" s="18" t="s">
        <v>215</v>
      </c>
      <c r="D46" s="16"/>
    </row>
    <row r="47">
      <c r="B47" s="18" t="s">
        <v>216</v>
      </c>
      <c r="D47" s="16"/>
    </row>
    <row r="48">
      <c r="B48" s="18" t="s">
        <v>217</v>
      </c>
      <c r="D48" s="16"/>
    </row>
    <row r="49">
      <c r="B49" s="18" t="s">
        <v>218</v>
      </c>
      <c r="D49" s="16"/>
    </row>
    <row r="50">
      <c r="B50" s="18" t="s">
        <v>219</v>
      </c>
      <c r="D50" s="16"/>
    </row>
    <row r="51">
      <c r="B51" s="18" t="s">
        <v>220</v>
      </c>
      <c r="D51" s="16"/>
    </row>
    <row r="52">
      <c r="B52" s="18" t="s">
        <v>221</v>
      </c>
      <c r="D52" s="16"/>
    </row>
    <row r="53">
      <c r="B53" s="18" t="s">
        <v>222</v>
      </c>
      <c r="D53" s="16"/>
    </row>
    <row r="54">
      <c r="B54" s="18" t="s">
        <v>223</v>
      </c>
      <c r="D54" s="16"/>
    </row>
    <row r="55">
      <c r="B55" s="18" t="s">
        <v>224</v>
      </c>
      <c r="D55" s="16"/>
    </row>
    <row r="56">
      <c r="B56" s="18" t="s">
        <v>225</v>
      </c>
      <c r="D56" s="16"/>
    </row>
    <row r="57">
      <c r="B57" s="18" t="s">
        <v>226</v>
      </c>
      <c r="D57" s="16"/>
    </row>
    <row r="58">
      <c r="B58" s="18" t="s">
        <v>227</v>
      </c>
      <c r="D58" s="16"/>
    </row>
    <row r="59">
      <c r="B59" s="18" t="s">
        <v>228</v>
      </c>
      <c r="D59" s="16"/>
    </row>
    <row r="60">
      <c r="B60" s="18" t="s">
        <v>229</v>
      </c>
      <c r="D60" s="16"/>
    </row>
    <row r="61">
      <c r="B61" s="17" t="s">
        <v>230</v>
      </c>
    </row>
    <row r="62">
      <c r="B62" s="16"/>
    </row>
    <row r="63">
      <c r="B63" s="16"/>
    </row>
  </sheetData>
  <mergeCells count="2">
    <mergeCell ref="A1:D1"/>
    <mergeCell ref="F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84" t="s">
        <v>277</v>
      </c>
      <c r="B1" s="85"/>
      <c r="I1" s="86" t="s">
        <v>278</v>
      </c>
    </row>
    <row r="2">
      <c r="A2" s="73" t="s">
        <v>279</v>
      </c>
    </row>
    <row r="3">
      <c r="A3" s="73" t="s">
        <v>280</v>
      </c>
    </row>
    <row r="4">
      <c r="A4" s="73" t="s">
        <v>281</v>
      </c>
    </row>
    <row r="5">
      <c r="A5" s="73" t="s">
        <v>282</v>
      </c>
    </row>
    <row r="7">
      <c r="A7" s="87" t="s">
        <v>283</v>
      </c>
    </row>
    <row r="8">
      <c r="A8" s="73" t="s">
        <v>284</v>
      </c>
    </row>
    <row r="9">
      <c r="A9" s="73" t="s">
        <v>285</v>
      </c>
    </row>
    <row r="10">
      <c r="A10" s="73" t="s">
        <v>286</v>
      </c>
    </row>
    <row r="11">
      <c r="A11" s="73" t="s">
        <v>287</v>
      </c>
    </row>
    <row r="13">
      <c r="A13" s="88" t="s">
        <v>288</v>
      </c>
    </row>
    <row r="15">
      <c r="A15" s="87" t="s">
        <v>289</v>
      </c>
    </row>
    <row r="16">
      <c r="A16" s="73" t="s">
        <v>290</v>
      </c>
    </row>
    <row r="17">
      <c r="A17" s="73" t="s">
        <v>291</v>
      </c>
    </row>
    <row r="18">
      <c r="A18" s="73" t="s">
        <v>292</v>
      </c>
    </row>
    <row r="19">
      <c r="A19" s="73" t="s">
        <v>293</v>
      </c>
    </row>
    <row r="20">
      <c r="A20" s="73" t="s">
        <v>294</v>
      </c>
    </row>
    <row r="21">
      <c r="A21" s="73" t="s">
        <v>295</v>
      </c>
    </row>
    <row r="22">
      <c r="A22" s="73" t="s">
        <v>296</v>
      </c>
    </row>
    <row r="32">
      <c r="A32" s="89" t="s">
        <v>297</v>
      </c>
    </row>
    <row r="33">
      <c r="A33" s="73" t="s">
        <v>298</v>
      </c>
    </row>
    <row r="34">
      <c r="A34" s="73" t="s">
        <v>299</v>
      </c>
    </row>
    <row r="35">
      <c r="A35" s="73" t="s">
        <v>300</v>
      </c>
    </row>
    <row r="36">
      <c r="A36" s="73" t="s">
        <v>301</v>
      </c>
    </row>
    <row r="37">
      <c r="A37" s="73" t="s">
        <v>302</v>
      </c>
    </row>
    <row r="38">
      <c r="A38" s="73" t="s">
        <v>303</v>
      </c>
    </row>
    <row r="39">
      <c r="A39" s="73" t="s">
        <v>304</v>
      </c>
    </row>
    <row r="49">
      <c r="A49" s="90" t="s">
        <v>305</v>
      </c>
    </row>
    <row r="51">
      <c r="A51" s="91" t="s">
        <v>306</v>
      </c>
    </row>
    <row r="52">
      <c r="A52" s="73" t="s">
        <v>307</v>
      </c>
    </row>
    <row r="53">
      <c r="A53" s="73" t="s">
        <v>308</v>
      </c>
    </row>
    <row r="54">
      <c r="A54" s="73" t="s">
        <v>309</v>
      </c>
    </row>
    <row r="55">
      <c r="A55" s="73" t="s">
        <v>310</v>
      </c>
    </row>
    <row r="56">
      <c r="A56" s="73" t="s">
        <v>311</v>
      </c>
    </row>
    <row r="57">
      <c r="A57" s="73" t="s">
        <v>312</v>
      </c>
    </row>
    <row r="58">
      <c r="A58" s="73" t="s">
        <v>313</v>
      </c>
    </row>
    <row r="59">
      <c r="A59" s="73" t="s">
        <v>314</v>
      </c>
    </row>
    <row r="68">
      <c r="A68" s="91" t="s">
        <v>315</v>
      </c>
    </row>
    <row r="69">
      <c r="A69" s="73" t="s">
        <v>316</v>
      </c>
    </row>
    <row r="70">
      <c r="A70" s="73" t="s">
        <v>317</v>
      </c>
    </row>
    <row r="71">
      <c r="A71" s="73" t="s">
        <v>318</v>
      </c>
    </row>
    <row r="72">
      <c r="A72" s="73" t="s">
        <v>319</v>
      </c>
    </row>
    <row r="85">
      <c r="A85" s="91" t="s">
        <v>320</v>
      </c>
    </row>
    <row r="86">
      <c r="A86" s="73" t="s">
        <v>321</v>
      </c>
    </row>
    <row r="87">
      <c r="A87" s="73" t="s">
        <v>322</v>
      </c>
    </row>
    <row r="88">
      <c r="A88" s="73" t="s">
        <v>323</v>
      </c>
    </row>
    <row r="89">
      <c r="A89" s="73" t="s">
        <v>324</v>
      </c>
    </row>
  </sheetData>
  <mergeCells count="2">
    <mergeCell ref="A13:G13"/>
    <mergeCell ref="A49:G4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6.25"/>
    <col customWidth="1" min="3" max="3" width="22.5"/>
    <col customWidth="1" min="4" max="4" width="26.63"/>
    <col customWidth="1" min="5" max="5" width="29.63"/>
    <col customWidth="1" min="6" max="6" width="30.75"/>
    <col customWidth="1" min="7" max="7" width="20.13"/>
    <col customWidth="1" min="8" max="8" width="18.63"/>
  </cols>
  <sheetData>
    <row r="1">
      <c r="A1" s="73"/>
    </row>
    <row r="2">
      <c r="A2" s="73"/>
      <c r="B2" s="73"/>
      <c r="C2" s="73"/>
      <c r="D2" s="73"/>
      <c r="E2" s="73"/>
    </row>
    <row r="3" ht="22.5" customHeight="1">
      <c r="A3" s="92" t="s">
        <v>325</v>
      </c>
      <c r="B3" s="93" t="s">
        <v>326</v>
      </c>
      <c r="C3" s="93" t="s">
        <v>327</v>
      </c>
      <c r="D3" s="93" t="s">
        <v>328</v>
      </c>
      <c r="E3" s="94" t="s">
        <v>329</v>
      </c>
      <c r="F3" s="94" t="s">
        <v>330</v>
      </c>
      <c r="G3" s="94" t="s">
        <v>331</v>
      </c>
    </row>
    <row r="4" ht="22.5" customHeight="1">
      <c r="A4" s="92" t="s">
        <v>332</v>
      </c>
      <c r="B4" s="4">
        <v>25.0</v>
      </c>
      <c r="C4" s="9">
        <v>9.869</v>
      </c>
      <c r="D4" s="4">
        <v>0.0</v>
      </c>
      <c r="E4" s="95">
        <v>0.86</v>
      </c>
      <c r="F4" s="95">
        <v>0.6</v>
      </c>
      <c r="G4" s="95">
        <v>0.85</v>
      </c>
    </row>
    <row r="5" ht="22.5" customHeight="1">
      <c r="A5" s="92" t="s">
        <v>333</v>
      </c>
      <c r="B5" s="4">
        <v>6.0</v>
      </c>
      <c r="C5" s="4">
        <v>0.0</v>
      </c>
      <c r="D5" s="4">
        <v>4.885</v>
      </c>
      <c r="E5" s="95">
        <v>0.6</v>
      </c>
      <c r="F5" s="95">
        <v>0.2</v>
      </c>
      <c r="G5" s="95">
        <v>0.8</v>
      </c>
    </row>
    <row r="6" ht="22.5" customHeight="1">
      <c r="A6" s="92" t="s">
        <v>334</v>
      </c>
      <c r="B6" s="4">
        <v>10.0</v>
      </c>
      <c r="C6" s="4">
        <v>0.0</v>
      </c>
      <c r="D6" s="4">
        <v>19.914</v>
      </c>
      <c r="E6" s="95">
        <v>0.6</v>
      </c>
      <c r="F6" s="95">
        <v>0.2</v>
      </c>
      <c r="G6" s="95">
        <v>0.8</v>
      </c>
    </row>
    <row r="7">
      <c r="A7" s="73"/>
    </row>
    <row r="8">
      <c r="A8" s="73"/>
    </row>
  </sheetData>
  <dataValidations>
    <dataValidation type="custom" allowBlank="1" showDropDown="1" sqref="B4:G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