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1CFFB804-35E7-4E2F-BEB4-F7A9AEAF1B98}" xr6:coauthVersionLast="47" xr6:coauthVersionMax="47" xr10:uidLastSave="{00000000-0000-0000-0000-000000000000}"/>
  <bookViews>
    <workbookView xWindow="3030" yWindow="3030" windowWidth="21600" windowHeight="11385" activeTab="6" xr2:uid="{D2F2CCC8-256C-4E0F-AF5D-63EDFF332B66}"/>
  </bookViews>
  <sheets>
    <sheet name="Commands" sheetId="1" r:id="rId1"/>
    <sheet name="Timing" sheetId="4" r:id="rId2"/>
    <sheet name="Breadboard" sheetId="3" r:id="rId3"/>
    <sheet name="LM317T" sheetId="2" r:id="rId4"/>
    <sheet name="573 245 " sheetId="5" r:id="rId5"/>
    <sheet name="Sheet1" sheetId="7" r:id="rId6"/>
    <sheet name="Cmd Summary" sheetId="8" r:id="rId7"/>
    <sheet name="ESP32 Pins" sheetId="6" r:id="rId8"/>
  </sheets>
  <definedNames>
    <definedName name="_xlnm.Print_Area" localSheetId="0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8" l="1"/>
  <c r="N6" i="8"/>
  <c r="N5" i="8"/>
  <c r="N4" i="8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Q26" i="7" l="1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4" i="2"/>
  <c r="B3" i="2"/>
</calcChain>
</file>

<file path=xl/sharedStrings.xml><?xml version="1.0" encoding="utf-8"?>
<sst xmlns="http://schemas.openxmlformats.org/spreadsheetml/2006/main" count="402" uniqueCount="214">
  <si>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</si>
  <si>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</si>
  <si>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</si>
  <si>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</si>
  <si>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</si>
  <si>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</si>
  <si>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</si>
  <si>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</si>
  <si>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</si>
  <si>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</si>
  <si>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</si>
  <si>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</si>
  <si>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</si>
  <si>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</si>
  <si>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</si>
  <si>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</si>
  <si>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</si>
  <si>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</si>
  <si>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</si>
  <si>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</si>
  <si>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r2</t>
  </si>
  <si>
    <t>r1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</si>
  <si>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</si>
  <si>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</si>
  <si>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</si>
  <si>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</si>
  <si>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</si>
  <si>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</si>
  <si>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</si>
  <si>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</si>
  <si>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</si>
  <si>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</si>
  <si>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</si>
  <si>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</si>
  <si>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</si>
  <si>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</si>
  <si>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</si>
  <si>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</si>
  <si>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</si>
  <si>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</si>
  <si>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</si>
  <si>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</si>
  <si>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</si>
  <si>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</si>
  <si>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</si>
  <si>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</si>
  <si>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</si>
  <si>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</si>
  <si>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</si>
  <si>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</si>
  <si>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</si>
  <si>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</si>
  <si>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</si>
  <si>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</si>
  <si>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</si>
  <si>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</si>
  <si>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</si>
  <si>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</si>
  <si>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</si>
  <si>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</si>
  <si>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</si>
  <si>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</si>
  <si>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</si>
  <si>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</si>
  <si>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</si>
  <si>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</si>
  <si>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</si>
  <si>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</si>
  <si>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</si>
  <si>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</si>
  <si>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</si>
  <si>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</si>
  <si>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</si>
  <si>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</si>
  <si>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</si>
  <si>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</si>
  <si>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</si>
  <si>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</si>
  <si>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</si>
  <si>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</si>
  <si>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</si>
  <si>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</si>
  <si>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</si>
  <si>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</si>
  <si>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</si>
  <si>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</si>
  <si>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</si>
  <si>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</si>
  <si>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</si>
  <si>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</si>
  <si>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</si>
  <si>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</si>
  <si>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</si>
  <si>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</si>
  <si>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</si>
  <si>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</si>
  <si>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</si>
  <si>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</si>
  <si>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</si>
  <si>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</si>
  <si>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</si>
  <si>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</si>
  <si>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</si>
  <si>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</si>
  <si>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</si>
  <si>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</si>
  <si>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</si>
  <si>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</si>
  <si>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</si>
  <si>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</si>
  <si>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</si>
  <si>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</si>
  <si>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</si>
  <si>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</si>
  <si>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</si>
  <si>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</si>
  <si>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</si>
  <si>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</si>
  <si>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</si>
  <si>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</si>
  <si>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</si>
  <si>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</si>
  <si>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</si>
  <si>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</si>
  <si>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</si>
  <si>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</si>
  <si>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</si>
  <si>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</si>
  <si>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</si>
  <si>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</si>
  <si>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</si>
  <si>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</si>
  <si>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</si>
  <si>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</si>
  <si>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</si>
  <si>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</si>
  <si>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</si>
  <si>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</si>
  <si>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</si>
  <si>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</si>
  <si>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</si>
  <si>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</si>
  <si>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</si>
  <si>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</si>
  <si>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</si>
  <si>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</si>
  <si>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</si>
  <si>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</si>
  <si>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</si>
  <si>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</si>
  <si>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</si>
  <si>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</si>
  <si>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</si>
  <si>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</si>
  <si>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</si>
  <si>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</si>
  <si>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</si>
  <si>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</si>
  <si>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</si>
  <si>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</si>
  <si>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</si>
  <si>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</si>
  <si>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</si>
  <si>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</si>
  <si>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</si>
  <si>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</si>
  <si>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</si>
  <si>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</si>
  <si>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</si>
  <si>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</si>
  <si>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</si>
  <si>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</si>
  <si>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</si>
  <si>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</si>
  <si>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</si>
  <si>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</si>
  <si>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</si>
  <si>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</si>
  <si>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</si>
  <si>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</si>
  <si>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</si>
  <si>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</si>
  <si>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</si>
  <si>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</si>
  <si>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</si>
  <si>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</si>
  <si>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</si>
  <si>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</si>
  <si>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</si>
  <si>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</si>
  <si>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</si>
  <si>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</si>
  <si>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</si>
  <si>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</si>
  <si>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</si>
  <si>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</si>
  <si>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</si>
  <si>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Update last operation status</t>
  </si>
  <si>
    <t>Zero terminated string with list of files on SD card</t>
  </si>
  <si>
    <t>Assigns file to Disk 1, 2, or 3</t>
  </si>
  <si>
    <t>OP Code (HEX)</t>
  </si>
  <si>
    <t>0A</t>
  </si>
  <si>
    <t>0B</t>
  </si>
  <si>
    <t>2A</t>
  </si>
  <si>
    <t>2B</t>
  </si>
  <si>
    <t>Varies</t>
  </si>
  <si>
    <t>Disk</t>
  </si>
  <si>
    <t>Zero terminated string with file name</t>
  </si>
  <si>
    <t>File # from list command</t>
  </si>
  <si>
    <t>LBA MSB</t>
  </si>
  <si>
    <t>LBA LSB</t>
  </si>
  <si>
    <t># sectors</t>
  </si>
  <si>
    <t>Max Disk</t>
  </si>
  <si>
    <t>Max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</si>
</sst>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73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7" xfId="0" applyBorder="1" applyAlignment="1">
      <alignment vertical="center" wrapText="1"/>
    </xf>
    <xf numFmtId="17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topLeftCell="A30" workbookViewId="0">
      <selection activeCell="D41" sqref="D41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189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188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188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65">
        <v>1</v>
      </c>
      <c r="H6" s="66"/>
      <c r="I6" s="66"/>
      <c r="J6" s="65">
        <v>0</v>
      </c>
      <c r="K6" s="66"/>
      <c r="L6" s="66"/>
      <c r="M6" s="2"/>
      <c r="N6" s="2"/>
      <c r="X6" s="2" t="s">
        <v>67</v>
      </c>
    </row>
    <row r="7" spans="1:26" ht="15.75" thickBot="1" x14ac:dyDescent="0.3">
      <c r="F7" s="1" t="s">
        <v>9</v>
      </c>
      <c r="G7" s="63" t="s">
        <v>41</v>
      </c>
      <c r="H7" s="64"/>
      <c r="I7" s="64"/>
      <c r="J7" s="63" t="s">
        <v>40</v>
      </c>
      <c r="K7" s="64"/>
      <c r="L7" s="64"/>
      <c r="X7" s="1" t="s">
        <v>68</v>
      </c>
      <c r="Y7" s="1" t="s">
        <v>70</v>
      </c>
      <c r="Z7" s="1" t="s">
        <v>72</v>
      </c>
    </row>
    <row r="8" spans="1:26" ht="15.75" thickBot="1" x14ac:dyDescent="0.3">
      <c r="F8" s="1" t="s">
        <v>10</v>
      </c>
      <c r="G8" s="63" t="s">
        <v>42</v>
      </c>
      <c r="H8" s="64"/>
      <c r="I8" s="64"/>
      <c r="J8" s="63" t="s">
        <v>43</v>
      </c>
      <c r="K8" s="64"/>
      <c r="L8" s="64"/>
      <c r="O8" s="17"/>
      <c r="P8" s="61" t="s">
        <v>61</v>
      </c>
      <c r="Q8" s="62"/>
      <c r="R8" s="1"/>
      <c r="S8" s="1"/>
      <c r="Y8" s="1" t="s">
        <v>71</v>
      </c>
      <c r="Z8" s="1" t="s">
        <v>73</v>
      </c>
    </row>
    <row r="9" spans="1:26" x14ac:dyDescent="0.25">
      <c r="F9" s="1" t="s">
        <v>11</v>
      </c>
      <c r="G9" s="63" t="s">
        <v>58</v>
      </c>
      <c r="H9" s="64"/>
      <c r="I9" s="64"/>
      <c r="J9" s="63" t="s">
        <v>59</v>
      </c>
      <c r="K9" s="64"/>
      <c r="L9" s="64"/>
      <c r="O9" s="58" t="s">
        <v>66</v>
      </c>
      <c r="P9" s="59">
        <v>1</v>
      </c>
      <c r="Q9" s="59">
        <v>0</v>
      </c>
      <c r="R9" s="41"/>
      <c r="S9" s="54" t="s">
        <v>146</v>
      </c>
      <c r="X9" s="1" t="s">
        <v>69</v>
      </c>
      <c r="Y9" s="1" t="s">
        <v>70</v>
      </c>
      <c r="Z9" s="1" t="s">
        <v>74</v>
      </c>
    </row>
    <row r="10" spans="1:26" x14ac:dyDescent="0.25">
      <c r="F10" s="1" t="s">
        <v>12</v>
      </c>
      <c r="G10" s="63" t="s">
        <v>83</v>
      </c>
      <c r="H10" s="64"/>
      <c r="I10" s="64"/>
      <c r="J10" s="63" t="s">
        <v>84</v>
      </c>
      <c r="K10" s="64"/>
      <c r="L10" s="64"/>
      <c r="O10" s="42" t="s">
        <v>62</v>
      </c>
      <c r="P10" s="43">
        <v>0</v>
      </c>
      <c r="Q10" s="43">
        <v>0</v>
      </c>
      <c r="R10" s="44"/>
      <c r="S10" s="45">
        <v>0</v>
      </c>
      <c r="Y10" s="1" t="s">
        <v>71</v>
      </c>
      <c r="Z10" s="1" t="s">
        <v>75</v>
      </c>
    </row>
    <row r="11" spans="1:26" x14ac:dyDescent="0.25">
      <c r="O11" s="46" t="s">
        <v>150</v>
      </c>
      <c r="P11" s="43">
        <v>0</v>
      </c>
      <c r="Q11" s="43">
        <v>1</v>
      </c>
      <c r="R11" s="44"/>
      <c r="S11" s="45">
        <v>1</v>
      </c>
      <c r="X11" s="1" t="s">
        <v>66</v>
      </c>
      <c r="Y11" s="1" t="s">
        <v>70</v>
      </c>
      <c r="Z11" s="1" t="s">
        <v>76</v>
      </c>
    </row>
    <row r="12" spans="1:26" x14ac:dyDescent="0.25">
      <c r="B12" s="15" t="s">
        <v>60</v>
      </c>
      <c r="E12" s="20"/>
      <c r="O12" s="47" t="s">
        <v>151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56</v>
      </c>
      <c r="D13" s="3" t="s">
        <v>57</v>
      </c>
      <c r="E13" s="21" t="s">
        <v>66</v>
      </c>
      <c r="O13" s="48" t="s">
        <v>41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152</v>
      </c>
      <c r="E14" s="52">
        <v>0</v>
      </c>
      <c r="O14" s="17"/>
    </row>
    <row r="15" spans="1:26" ht="45" x14ac:dyDescent="0.25">
      <c r="C15" s="4" t="s">
        <v>153</v>
      </c>
      <c r="D15" s="1" t="s">
        <v>162</v>
      </c>
      <c r="E15" s="52">
        <v>2</v>
      </c>
      <c r="O15" s="18"/>
    </row>
    <row r="16" spans="1:26" x14ac:dyDescent="0.25">
      <c r="C16" s="4" t="s">
        <v>155</v>
      </c>
      <c r="D16" s="1"/>
      <c r="E16" s="53">
        <v>2</v>
      </c>
      <c r="O16" s="17"/>
    </row>
    <row r="17" spans="1:17" ht="30" x14ac:dyDescent="0.25">
      <c r="C17" s="4" t="s">
        <v>64</v>
      </c>
      <c r="D17" s="1" t="s">
        <v>154</v>
      </c>
      <c r="E17" s="52"/>
      <c r="O17" s="2" t="s">
        <v>43</v>
      </c>
      <c r="P17" s="16" t="s">
        <v>190</v>
      </c>
      <c r="Q17" s="16" t="s">
        <v>80</v>
      </c>
    </row>
    <row r="18" spans="1:17" x14ac:dyDescent="0.25">
      <c r="D18" s="4" t="s">
        <v>65</v>
      </c>
      <c r="E18" s="52">
        <v>3</v>
      </c>
      <c r="N18" s="1">
        <v>0</v>
      </c>
      <c r="O18" s="1" t="s">
        <v>78</v>
      </c>
      <c r="P18" s="19" t="s">
        <v>77</v>
      </c>
      <c r="Q18" s="16" t="s">
        <v>82</v>
      </c>
    </row>
    <row r="19" spans="1:17" ht="30" x14ac:dyDescent="0.25">
      <c r="D19" s="4" t="s">
        <v>156</v>
      </c>
      <c r="E19" s="52">
        <v>2</v>
      </c>
      <c r="N19" s="1">
        <v>1</v>
      </c>
      <c r="O19" s="1" t="s">
        <v>79</v>
      </c>
      <c r="P19" s="19" t="s">
        <v>81</v>
      </c>
    </row>
    <row r="20" spans="1:17" ht="45" x14ac:dyDescent="0.25">
      <c r="D20" s="4" t="s">
        <v>157</v>
      </c>
      <c r="E20" s="52"/>
      <c r="F20" s="52">
        <v>1</v>
      </c>
      <c r="G20" s="52">
        <v>2</v>
      </c>
      <c r="N20" s="1">
        <v>2</v>
      </c>
      <c r="O20" s="1" t="s">
        <v>85</v>
      </c>
      <c r="P20" s="19">
        <v>0</v>
      </c>
    </row>
    <row r="21" spans="1:17" x14ac:dyDescent="0.25">
      <c r="A21" s="6">
        <v>1</v>
      </c>
      <c r="B21" s="40" t="s">
        <v>158</v>
      </c>
      <c r="E21" s="52"/>
      <c r="N21" s="1">
        <v>3</v>
      </c>
      <c r="O21" s="1" t="s">
        <v>86</v>
      </c>
      <c r="P21" s="19">
        <v>1</v>
      </c>
    </row>
    <row r="22" spans="1:17" x14ac:dyDescent="0.25">
      <c r="D22" s="4" t="s">
        <v>65</v>
      </c>
      <c r="E22" s="52">
        <v>2</v>
      </c>
    </row>
    <row r="23" spans="1:17" x14ac:dyDescent="0.25">
      <c r="C23" s="4" t="s">
        <v>159</v>
      </c>
      <c r="D23" s="1" t="s">
        <v>154</v>
      </c>
      <c r="E23" s="52"/>
    </row>
    <row r="24" spans="1:17" x14ac:dyDescent="0.25">
      <c r="D24" s="4" t="s">
        <v>65</v>
      </c>
      <c r="E24" s="52">
        <v>3</v>
      </c>
    </row>
    <row r="25" spans="1:17" ht="30" x14ac:dyDescent="0.25">
      <c r="C25" s="4" t="s">
        <v>159</v>
      </c>
      <c r="D25" s="4" t="s">
        <v>156</v>
      </c>
      <c r="E25" s="52">
        <v>2</v>
      </c>
    </row>
    <row r="26" spans="1:17" x14ac:dyDescent="0.25">
      <c r="C26" s="4" t="s">
        <v>160</v>
      </c>
      <c r="E26" s="52"/>
    </row>
    <row r="27" spans="1:17" x14ac:dyDescent="0.25">
      <c r="D27" s="4" t="s">
        <v>65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161</v>
      </c>
      <c r="E29" s="52"/>
    </row>
    <row r="30" spans="1:17" x14ac:dyDescent="0.25">
      <c r="C30" s="4" t="s">
        <v>159</v>
      </c>
      <c r="D30" s="4" t="s">
        <v>65</v>
      </c>
      <c r="E30" s="52">
        <v>2</v>
      </c>
    </row>
    <row r="31" spans="1:17" x14ac:dyDescent="0.25">
      <c r="D31" s="1" t="s">
        <v>154</v>
      </c>
      <c r="E31" s="52"/>
    </row>
    <row r="32" spans="1:17" x14ac:dyDescent="0.25">
      <c r="D32" s="4" t="s">
        <v>65</v>
      </c>
      <c r="E32" s="52">
        <v>3</v>
      </c>
    </row>
    <row r="33" spans="3:21" ht="30" x14ac:dyDescent="0.25">
      <c r="C33" s="4" t="s">
        <v>159</v>
      </c>
      <c r="D33" s="4" t="s">
        <v>156</v>
      </c>
      <c r="E33" s="52">
        <v>2</v>
      </c>
    </row>
    <row r="34" spans="3:21" x14ac:dyDescent="0.25">
      <c r="C34" s="4" t="s">
        <v>160</v>
      </c>
      <c r="E34" s="52"/>
    </row>
    <row r="35" spans="3:21" x14ac:dyDescent="0.25">
      <c r="D35" s="4" t="s">
        <v>65</v>
      </c>
      <c r="E35" s="52">
        <v>0</v>
      </c>
    </row>
    <row r="36" spans="3:21" x14ac:dyDescent="0.25">
      <c r="E36" s="52"/>
    </row>
    <row r="37" spans="3:21" x14ac:dyDescent="0.25">
      <c r="C37" s="1" t="s">
        <v>192</v>
      </c>
      <c r="E37" s="52"/>
    </row>
    <row r="38" spans="3:21" x14ac:dyDescent="0.25">
      <c r="C38" s="1" t="s">
        <v>191</v>
      </c>
      <c r="E38" s="52"/>
    </row>
    <row r="39" spans="3:21" x14ac:dyDescent="0.25">
      <c r="C39" s="1"/>
      <c r="E39" s="52"/>
    </row>
    <row r="40" spans="3:21" x14ac:dyDescent="0.25">
      <c r="C40" s="3" t="s">
        <v>43</v>
      </c>
      <c r="D40" s="3"/>
      <c r="E40" s="3" t="s">
        <v>172</v>
      </c>
      <c r="F40" s="60" t="s">
        <v>193</v>
      </c>
      <c r="G40" s="2" t="s">
        <v>176</v>
      </c>
      <c r="H40" s="2" t="s">
        <v>177</v>
      </c>
      <c r="I40" s="2" t="s">
        <v>178</v>
      </c>
      <c r="J40" s="2" t="s">
        <v>80</v>
      </c>
      <c r="K40" s="2"/>
      <c r="T40" s="2" t="s">
        <v>176</v>
      </c>
      <c r="U40" s="1" t="s">
        <v>79</v>
      </c>
    </row>
    <row r="41" spans="3:21" x14ac:dyDescent="0.25">
      <c r="C41" s="1" t="s">
        <v>173</v>
      </c>
      <c r="E41" s="52">
        <v>3</v>
      </c>
      <c r="F41" s="6">
        <v>1</v>
      </c>
      <c r="G41" s="1" t="s">
        <v>184</v>
      </c>
      <c r="J41" s="1" t="s">
        <v>195</v>
      </c>
      <c r="T41" s="2" t="s">
        <v>177</v>
      </c>
      <c r="U41" s="1" t="s">
        <v>85</v>
      </c>
    </row>
    <row r="42" spans="3:21" x14ac:dyDescent="0.25">
      <c r="C42" s="4" t="s">
        <v>174</v>
      </c>
      <c r="E42" s="52">
        <v>8</v>
      </c>
      <c r="F42" s="6">
        <v>4</v>
      </c>
      <c r="G42" s="1" t="s">
        <v>182</v>
      </c>
      <c r="H42" s="1" t="s">
        <v>183</v>
      </c>
      <c r="I42" s="1" t="s">
        <v>184</v>
      </c>
      <c r="J42" s="1" t="s">
        <v>186</v>
      </c>
      <c r="T42" s="2" t="s">
        <v>178</v>
      </c>
      <c r="U42" s="1" t="s">
        <v>179</v>
      </c>
    </row>
    <row r="43" spans="3:21" x14ac:dyDescent="0.25">
      <c r="C43" s="4" t="s">
        <v>175</v>
      </c>
      <c r="E43" s="52">
        <v>10</v>
      </c>
      <c r="F43" s="6">
        <v>4</v>
      </c>
      <c r="G43" s="1" t="s">
        <v>182</v>
      </c>
      <c r="H43" s="1" t="s">
        <v>183</v>
      </c>
      <c r="I43" s="1" t="s">
        <v>184</v>
      </c>
      <c r="J43" s="1" t="s">
        <v>187</v>
      </c>
    </row>
    <row r="44" spans="3:21" x14ac:dyDescent="0.25">
      <c r="C44" s="4" t="s">
        <v>185</v>
      </c>
      <c r="E44" s="1">
        <v>11</v>
      </c>
      <c r="F44" s="6">
        <v>3</v>
      </c>
      <c r="G44" s="1" t="s">
        <v>182</v>
      </c>
      <c r="H44" s="1" t="s">
        <v>183</v>
      </c>
      <c r="J44" s="1" t="s">
        <v>194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180</v>
      </c>
      <c r="E48" s="1">
        <v>20</v>
      </c>
      <c r="F48" s="6"/>
    </row>
    <row r="49" spans="3:6" x14ac:dyDescent="0.25">
      <c r="C49" s="4" t="s">
        <v>181</v>
      </c>
      <c r="E49" s="1">
        <v>21</v>
      </c>
      <c r="F49" s="6"/>
    </row>
  </sheetData>
  <mergeCells count="11">
    <mergeCell ref="G6:I6"/>
    <mergeCell ref="J6:L6"/>
    <mergeCell ref="J7:L7"/>
    <mergeCell ref="G8:I8"/>
    <mergeCell ref="J8:L8"/>
    <mergeCell ref="P8:Q8"/>
    <mergeCell ref="J9:L9"/>
    <mergeCell ref="G7:I7"/>
    <mergeCell ref="G9:I9"/>
    <mergeCell ref="G10:I10"/>
    <mergeCell ref="J10:L10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55</v>
      </c>
    </row>
    <row r="2" spans="1:3" s="13" customFormat="1" ht="14.25" x14ac:dyDescent="0.2">
      <c r="A2" s="13" t="s">
        <v>44</v>
      </c>
      <c r="B2" s="14" t="s">
        <v>45</v>
      </c>
      <c r="C2" s="14" t="s">
        <v>46</v>
      </c>
    </row>
    <row r="3" spans="1:3" x14ac:dyDescent="0.25">
      <c r="A3" s="10" t="s">
        <v>47</v>
      </c>
      <c r="B3" s="11">
        <v>8</v>
      </c>
      <c r="C3" s="11">
        <f>1/B3*1000</f>
        <v>125</v>
      </c>
    </row>
    <row r="4" spans="1:3" x14ac:dyDescent="0.25">
      <c r="A4" s="10" t="s">
        <v>48</v>
      </c>
      <c r="C4" s="11">
        <v>312.7</v>
      </c>
    </row>
    <row r="5" spans="1:3" x14ac:dyDescent="0.25">
      <c r="A5" s="10" t="s">
        <v>49</v>
      </c>
      <c r="C5" s="11">
        <v>2906.2</v>
      </c>
    </row>
    <row r="6" spans="1:3" x14ac:dyDescent="0.25">
      <c r="A6" s="10" t="s">
        <v>50</v>
      </c>
      <c r="C6" s="11">
        <v>156.19999999999999</v>
      </c>
    </row>
    <row r="7" spans="1:3" x14ac:dyDescent="0.25">
      <c r="A7" s="10" t="s">
        <v>51</v>
      </c>
      <c r="C7" s="11">
        <v>3875</v>
      </c>
    </row>
    <row r="8" spans="1:3" x14ac:dyDescent="0.25">
      <c r="A8" s="10" t="s">
        <v>52</v>
      </c>
      <c r="C8" s="11">
        <v>531.25</v>
      </c>
    </row>
    <row r="9" spans="1:3" x14ac:dyDescent="0.25">
      <c r="A9" s="10" t="s">
        <v>53</v>
      </c>
      <c r="C9" s="11">
        <v>812.5</v>
      </c>
    </row>
    <row r="12" spans="1:3" x14ac:dyDescent="0.25">
      <c r="A12" s="10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26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28</v>
      </c>
    </row>
    <row r="5" spans="1:2" x14ac:dyDescent="0.25">
      <c r="A5">
        <v>3</v>
      </c>
      <c r="B5" t="s">
        <v>29</v>
      </c>
    </row>
    <row r="6" spans="1:2" x14ac:dyDescent="0.25">
      <c r="A6">
        <v>4</v>
      </c>
      <c r="B6" t="s">
        <v>30</v>
      </c>
    </row>
    <row r="7" spans="1:2" x14ac:dyDescent="0.25">
      <c r="A7">
        <v>5</v>
      </c>
      <c r="B7" t="s">
        <v>31</v>
      </c>
    </row>
    <row r="8" spans="1:2" x14ac:dyDescent="0.25">
      <c r="A8">
        <v>6</v>
      </c>
      <c r="B8" t="s">
        <v>32</v>
      </c>
    </row>
    <row r="9" spans="1:2" x14ac:dyDescent="0.25">
      <c r="A9">
        <v>7</v>
      </c>
      <c r="B9" t="s">
        <v>33</v>
      </c>
    </row>
    <row r="10" spans="1:2" x14ac:dyDescent="0.25">
      <c r="A10">
        <v>8</v>
      </c>
      <c r="B10" t="s">
        <v>34</v>
      </c>
    </row>
    <row r="11" spans="1:2" x14ac:dyDescent="0.25">
      <c r="A11">
        <v>9</v>
      </c>
      <c r="B11" t="s">
        <v>35</v>
      </c>
    </row>
    <row r="12" spans="1:2" x14ac:dyDescent="0.25">
      <c r="A12">
        <v>10</v>
      </c>
      <c r="B12" t="s">
        <v>36</v>
      </c>
    </row>
    <row r="13" spans="1:2" x14ac:dyDescent="0.25">
      <c r="A13">
        <v>11</v>
      </c>
      <c r="B13" t="s">
        <v>37</v>
      </c>
    </row>
    <row r="14" spans="1:2" x14ac:dyDescent="0.25">
      <c r="A14">
        <v>12</v>
      </c>
      <c r="B14" t="s">
        <v>38</v>
      </c>
    </row>
    <row r="15" spans="1:2" x14ac:dyDescent="0.25">
      <c r="A15">
        <v>13</v>
      </c>
      <c r="B15" t="s">
        <v>39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K10"/>
  <sheetViews>
    <sheetView workbookViewId="0">
      <selection sqref="A1:XFD1048576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1" x14ac:dyDescent="0.25">
      <c r="A1" t="s">
        <v>15</v>
      </c>
      <c r="E1" t="s">
        <v>16</v>
      </c>
      <c r="K1" s="10" t="s">
        <v>17</v>
      </c>
    </row>
    <row r="2" spans="1:11" x14ac:dyDescent="0.25">
      <c r="A2"/>
      <c r="E2"/>
    </row>
    <row r="3" spans="1:11" x14ac:dyDescent="0.25">
      <c r="A3" s="10" t="s">
        <v>18</v>
      </c>
      <c r="B3" s="11">
        <f>1.25*(1+B5/B6)</f>
        <v>3.3712121212121215</v>
      </c>
    </row>
    <row r="4" spans="1:11" x14ac:dyDescent="0.25">
      <c r="A4" s="10" t="s">
        <v>19</v>
      </c>
      <c r="B4" s="10">
        <f>B8/(B6/(B5+B6))</f>
        <v>8.8999999999999986</v>
      </c>
    </row>
    <row r="5" spans="1:11" x14ac:dyDescent="0.25">
      <c r="A5" s="10" t="s">
        <v>20</v>
      </c>
      <c r="B5" s="10">
        <v>560</v>
      </c>
    </row>
    <row r="6" spans="1:11" x14ac:dyDescent="0.25">
      <c r="A6" s="10" t="s">
        <v>21</v>
      </c>
      <c r="B6" s="10">
        <v>330</v>
      </c>
    </row>
    <row r="7" spans="1:11" x14ac:dyDescent="0.25">
      <c r="A7" s="10" t="s">
        <v>22</v>
      </c>
    </row>
    <row r="8" spans="1:11" x14ac:dyDescent="0.25">
      <c r="A8" s="10" t="s">
        <v>23</v>
      </c>
      <c r="B8" s="10">
        <v>3.3</v>
      </c>
    </row>
    <row r="10" spans="1:11" x14ac:dyDescent="0.25">
      <c r="A10" s="10" t="s">
        <v>24</v>
      </c>
      <c r="B10" s="12">
        <f>B8/(B5+B6)*1000000</f>
        <v>3707.8651685393256</v>
      </c>
      <c r="C10" s="1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112</v>
      </c>
      <c r="C1" s="22" t="s">
        <v>44</v>
      </c>
      <c r="D1" s="22" t="s">
        <v>113</v>
      </c>
      <c r="E1" s="22" t="s">
        <v>114</v>
      </c>
      <c r="F1" s="22" t="s">
        <v>57</v>
      </c>
    </row>
    <row r="2" spans="1:7" x14ac:dyDescent="0.25">
      <c r="A2">
        <v>573</v>
      </c>
      <c r="B2">
        <v>11</v>
      </c>
      <c r="C2" t="s">
        <v>70</v>
      </c>
      <c r="D2" t="s">
        <v>89</v>
      </c>
      <c r="E2" t="s">
        <v>94</v>
      </c>
      <c r="F2">
        <v>9</v>
      </c>
    </row>
    <row r="3" spans="1:7" x14ac:dyDescent="0.25">
      <c r="D3" t="s">
        <v>90</v>
      </c>
      <c r="E3" t="s">
        <v>95</v>
      </c>
      <c r="G3" t="s">
        <v>145</v>
      </c>
    </row>
    <row r="4" spans="1:7" x14ac:dyDescent="0.25">
      <c r="B4">
        <v>1</v>
      </c>
      <c r="C4" t="s">
        <v>87</v>
      </c>
      <c r="D4" t="s">
        <v>89</v>
      </c>
      <c r="E4" t="s">
        <v>96</v>
      </c>
      <c r="F4">
        <v>10</v>
      </c>
    </row>
    <row r="5" spans="1:7" x14ac:dyDescent="0.25">
      <c r="D5" t="s">
        <v>90</v>
      </c>
      <c r="E5" t="s">
        <v>91</v>
      </c>
    </row>
    <row r="7" spans="1:7" x14ac:dyDescent="0.25">
      <c r="A7">
        <v>245</v>
      </c>
      <c r="B7">
        <v>1</v>
      </c>
      <c r="C7" t="s">
        <v>88</v>
      </c>
      <c r="D7" t="s">
        <v>89</v>
      </c>
      <c r="E7" t="s">
        <v>92</v>
      </c>
      <c r="F7">
        <v>5</v>
      </c>
    </row>
    <row r="8" spans="1:7" x14ac:dyDescent="0.25">
      <c r="D8" t="s">
        <v>90</v>
      </c>
      <c r="E8" t="s">
        <v>93</v>
      </c>
    </row>
    <row r="9" spans="1:7" x14ac:dyDescent="0.25">
      <c r="B9">
        <v>19</v>
      </c>
      <c r="C9" t="s">
        <v>87</v>
      </c>
      <c r="D9" t="s">
        <v>89</v>
      </c>
      <c r="E9" t="s">
        <v>115</v>
      </c>
      <c r="F9">
        <v>11</v>
      </c>
    </row>
    <row r="10" spans="1:7" x14ac:dyDescent="0.25">
      <c r="D10" t="s">
        <v>90</v>
      </c>
      <c r="E10" t="s">
        <v>91</v>
      </c>
    </row>
    <row r="13" spans="1:7" x14ac:dyDescent="0.25">
      <c r="A13" t="s">
        <v>103</v>
      </c>
    </row>
    <row r="14" spans="1:7" x14ac:dyDescent="0.25">
      <c r="C14">
        <v>573</v>
      </c>
      <c r="D14" t="s">
        <v>70</v>
      </c>
      <c r="E14" t="s">
        <v>100</v>
      </c>
    </row>
    <row r="15" spans="1:7" x14ac:dyDescent="0.25">
      <c r="D15" t="s">
        <v>87</v>
      </c>
      <c r="E15" t="s">
        <v>99</v>
      </c>
    </row>
    <row r="16" spans="1:7" x14ac:dyDescent="0.25">
      <c r="C16">
        <v>245</v>
      </c>
      <c r="D16" t="s">
        <v>88</v>
      </c>
      <c r="E16" t="s">
        <v>99</v>
      </c>
    </row>
    <row r="17" spans="1:13" x14ac:dyDescent="0.25">
      <c r="D17" t="s">
        <v>87</v>
      </c>
      <c r="E17" t="s">
        <v>97</v>
      </c>
      <c r="M17" t="s">
        <v>98</v>
      </c>
    </row>
    <row r="19" spans="1:13" x14ac:dyDescent="0.25">
      <c r="A19" t="s">
        <v>104</v>
      </c>
      <c r="I19" t="s">
        <v>110</v>
      </c>
    </row>
    <row r="20" spans="1:13" x14ac:dyDescent="0.25">
      <c r="C20">
        <v>573</v>
      </c>
      <c r="D20" t="s">
        <v>70</v>
      </c>
      <c r="E20" t="s">
        <v>101</v>
      </c>
      <c r="F20" t="s">
        <v>90</v>
      </c>
      <c r="I20" t="s">
        <v>106</v>
      </c>
    </row>
    <row r="21" spans="1:13" x14ac:dyDescent="0.25">
      <c r="D21" t="s">
        <v>87</v>
      </c>
      <c r="E21" t="s">
        <v>102</v>
      </c>
      <c r="I21" t="s">
        <v>107</v>
      </c>
    </row>
    <row r="22" spans="1:13" x14ac:dyDescent="0.25">
      <c r="C22">
        <v>245</v>
      </c>
      <c r="D22" t="s">
        <v>88</v>
      </c>
      <c r="E22" t="s">
        <v>99</v>
      </c>
      <c r="F22" t="s">
        <v>89</v>
      </c>
      <c r="G22" t="s">
        <v>105</v>
      </c>
      <c r="I22" t="s">
        <v>108</v>
      </c>
    </row>
    <row r="23" spans="1:13" x14ac:dyDescent="0.25">
      <c r="D23" t="s">
        <v>87</v>
      </c>
      <c r="E23" t="s">
        <v>97</v>
      </c>
      <c r="I23" t="s">
        <v>111</v>
      </c>
    </row>
    <row r="24" spans="1:13" x14ac:dyDescent="0.25">
      <c r="I24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56</v>
      </c>
      <c r="B1" t="s">
        <v>57</v>
      </c>
      <c r="I1" t="s">
        <v>66</v>
      </c>
    </row>
    <row r="2" spans="1:19" x14ac:dyDescent="0.25">
      <c r="A2" t="s">
        <v>147</v>
      </c>
      <c r="B2" t="s">
        <v>148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164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56</v>
      </c>
      <c r="P4" t="s">
        <v>57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147</v>
      </c>
      <c r="P5" t="s">
        <v>148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149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168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167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165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166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169</v>
      </c>
      <c r="O16" t="s">
        <v>57</v>
      </c>
      <c r="P16" t="s">
        <v>56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147</v>
      </c>
      <c r="P17" t="s">
        <v>148</v>
      </c>
      <c r="Q17" s="37"/>
      <c r="R17" s="37" t="s">
        <v>163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149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57</v>
      </c>
      <c r="B21" t="s">
        <v>56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147</v>
      </c>
      <c r="B22" t="s">
        <v>148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171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170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171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dimension ref="A1:O12"/>
  <sheetViews>
    <sheetView tabSelected="1" workbookViewId="0">
      <selection activeCell="L8" sqref="L8"/>
    </sheetView>
  </sheetViews>
  <sheetFormatPr defaultRowHeight="15" x14ac:dyDescent="0.25"/>
  <cols>
    <col min="1" max="1" width="31.5703125" customWidth="1"/>
    <col min="4" max="6" width="10.85546875" customWidth="1"/>
    <col min="7" max="7" width="30.42578125" bestFit="1" customWidth="1"/>
    <col min="14" max="14" width="13.28515625" bestFit="1" customWidth="1"/>
  </cols>
  <sheetData>
    <row r="1" spans="1:15" ht="42.75" x14ac:dyDescent="0.25">
      <c r="A1" s="3" t="s">
        <v>43</v>
      </c>
      <c r="B1" s="3" t="s">
        <v>200</v>
      </c>
      <c r="C1" s="60" t="s">
        <v>193</v>
      </c>
      <c r="D1" s="2" t="s">
        <v>176</v>
      </c>
      <c r="E1" s="2" t="s">
        <v>177</v>
      </c>
      <c r="F1" s="2" t="s">
        <v>178</v>
      </c>
      <c r="G1" s="2" t="s">
        <v>80</v>
      </c>
      <c r="H1" s="2"/>
      <c r="I1" s="1"/>
    </row>
    <row r="2" spans="1:15" x14ac:dyDescent="0.25">
      <c r="A2" s="67" t="s">
        <v>173</v>
      </c>
      <c r="B2" s="71">
        <v>3</v>
      </c>
      <c r="C2" s="71">
        <v>1</v>
      </c>
      <c r="D2" s="67"/>
      <c r="E2" s="67"/>
      <c r="F2" s="67"/>
      <c r="G2" s="67" t="s">
        <v>195</v>
      </c>
      <c r="H2" s="1"/>
      <c r="I2" s="1"/>
    </row>
    <row r="3" spans="1:15" x14ac:dyDescent="0.25">
      <c r="A3" s="69" t="s">
        <v>174</v>
      </c>
      <c r="B3" s="71">
        <v>8</v>
      </c>
      <c r="C3" s="71">
        <v>4</v>
      </c>
      <c r="D3" s="67" t="s">
        <v>182</v>
      </c>
      <c r="E3" s="67" t="s">
        <v>183</v>
      </c>
      <c r="F3" s="67" t="s">
        <v>184</v>
      </c>
      <c r="G3" s="67" t="s">
        <v>186</v>
      </c>
      <c r="H3" s="1"/>
      <c r="I3" s="1"/>
    </row>
    <row r="4" spans="1:15" x14ac:dyDescent="0.25">
      <c r="A4" s="69" t="s">
        <v>175</v>
      </c>
      <c r="B4" s="71" t="s">
        <v>201</v>
      </c>
      <c r="C4" s="71">
        <v>4</v>
      </c>
      <c r="D4" s="67" t="s">
        <v>182</v>
      </c>
      <c r="E4" s="67" t="s">
        <v>183</v>
      </c>
      <c r="F4" s="67" t="s">
        <v>184</v>
      </c>
      <c r="G4" s="67" t="s">
        <v>196</v>
      </c>
      <c r="H4" s="1"/>
      <c r="I4" s="1"/>
      <c r="K4">
        <v>1024</v>
      </c>
      <c r="L4">
        <v>1024</v>
      </c>
      <c r="M4">
        <v>8</v>
      </c>
      <c r="N4" s="74">
        <f>K4*L4*M4</f>
        <v>8388608</v>
      </c>
      <c r="O4" t="s">
        <v>212</v>
      </c>
    </row>
    <row r="5" spans="1:15" x14ac:dyDescent="0.25">
      <c r="A5" s="69" t="s">
        <v>185</v>
      </c>
      <c r="B5" s="71" t="s">
        <v>202</v>
      </c>
      <c r="C5" s="71">
        <v>3</v>
      </c>
      <c r="D5" s="67" t="s">
        <v>182</v>
      </c>
      <c r="E5" s="67" t="s">
        <v>183</v>
      </c>
      <c r="F5" s="67"/>
      <c r="G5" s="67" t="s">
        <v>197</v>
      </c>
      <c r="H5" s="1"/>
      <c r="I5" s="1"/>
      <c r="N5">
        <f>L4*M4</f>
        <v>8192</v>
      </c>
      <c r="O5" t="s">
        <v>213</v>
      </c>
    </row>
    <row r="6" spans="1:15" x14ac:dyDescent="0.25">
      <c r="A6" s="69"/>
      <c r="B6" s="71"/>
      <c r="C6" s="71"/>
      <c r="D6" s="67"/>
      <c r="E6" s="67"/>
      <c r="F6" s="67"/>
      <c r="G6" s="67"/>
      <c r="H6" s="1"/>
      <c r="I6" s="1"/>
      <c r="K6">
        <v>256</v>
      </c>
      <c r="L6">
        <v>256</v>
      </c>
      <c r="N6">
        <f>K6*L6</f>
        <v>65536</v>
      </c>
    </row>
    <row r="7" spans="1:15" ht="30" x14ac:dyDescent="0.25">
      <c r="A7" s="69" t="s">
        <v>180</v>
      </c>
      <c r="B7" s="71">
        <v>10</v>
      </c>
      <c r="C7" s="71">
        <v>1</v>
      </c>
      <c r="D7" s="67"/>
      <c r="E7" s="67"/>
      <c r="F7" s="67"/>
      <c r="G7" s="69" t="s">
        <v>198</v>
      </c>
      <c r="H7" s="1"/>
      <c r="I7" s="1"/>
      <c r="K7">
        <v>2</v>
      </c>
      <c r="L7">
        <v>14</v>
      </c>
      <c r="N7">
        <f>POWER(K7,L7)</f>
        <v>16384</v>
      </c>
    </row>
    <row r="8" spans="1:15" ht="30" customHeight="1" x14ac:dyDescent="0.25">
      <c r="A8" s="69" t="s">
        <v>181</v>
      </c>
      <c r="B8" s="71">
        <v>11</v>
      </c>
      <c r="C8" s="67" t="s">
        <v>205</v>
      </c>
      <c r="D8" s="67" t="s">
        <v>206</v>
      </c>
      <c r="E8" s="68" t="s">
        <v>207</v>
      </c>
      <c r="F8" s="68"/>
      <c r="G8" s="72" t="s">
        <v>199</v>
      </c>
      <c r="H8" s="1"/>
      <c r="I8" s="1"/>
    </row>
    <row r="9" spans="1:15" ht="30" customHeight="1" x14ac:dyDescent="0.25">
      <c r="A9" s="69" t="s">
        <v>181</v>
      </c>
      <c r="B9" s="71">
        <v>12</v>
      </c>
      <c r="C9" s="67">
        <v>3</v>
      </c>
      <c r="D9" s="67" t="s">
        <v>184</v>
      </c>
      <c r="E9" s="70" t="s">
        <v>208</v>
      </c>
      <c r="F9" s="73"/>
      <c r="G9" s="72"/>
      <c r="H9" s="1"/>
      <c r="I9" s="1"/>
    </row>
    <row r="10" spans="1:15" x14ac:dyDescent="0.25">
      <c r="A10" s="69" t="s">
        <v>174</v>
      </c>
      <c r="B10" s="71">
        <v>28</v>
      </c>
      <c r="C10" s="71">
        <v>4</v>
      </c>
      <c r="D10" s="67" t="s">
        <v>209</v>
      </c>
      <c r="E10" s="67" t="s">
        <v>210</v>
      </c>
      <c r="F10" s="67" t="s">
        <v>211</v>
      </c>
      <c r="G10" s="69"/>
      <c r="H10" s="1"/>
      <c r="I10" s="1"/>
    </row>
    <row r="11" spans="1:15" x14ac:dyDescent="0.25">
      <c r="A11" s="69" t="s">
        <v>175</v>
      </c>
      <c r="B11" s="71" t="s">
        <v>203</v>
      </c>
      <c r="C11" s="71">
        <v>4</v>
      </c>
      <c r="D11" s="67" t="s">
        <v>209</v>
      </c>
      <c r="E11" s="67" t="s">
        <v>210</v>
      </c>
      <c r="F11" s="67" t="s">
        <v>211</v>
      </c>
      <c r="G11" s="69"/>
      <c r="H11" s="1"/>
      <c r="I11" s="1"/>
    </row>
    <row r="12" spans="1:15" x14ac:dyDescent="0.25">
      <c r="A12" s="69" t="s">
        <v>185</v>
      </c>
      <c r="B12" s="71" t="s">
        <v>204</v>
      </c>
      <c r="C12" s="71">
        <v>3</v>
      </c>
      <c r="D12" s="67" t="s">
        <v>209</v>
      </c>
      <c r="E12" s="67" t="s">
        <v>210</v>
      </c>
      <c r="F12" s="67"/>
      <c r="G12" s="69"/>
      <c r="H12" s="1"/>
      <c r="I12" s="1"/>
    </row>
  </sheetData>
  <mergeCells count="2">
    <mergeCell ref="E8:F8"/>
    <mergeCell ref="E9:F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116</v>
      </c>
      <c r="B4" s="25" t="s">
        <v>117</v>
      </c>
      <c r="C4" s="25" t="s">
        <v>118</v>
      </c>
      <c r="D4" s="26" t="s">
        <v>119</v>
      </c>
      <c r="E4" s="26" t="s">
        <v>56</v>
      </c>
    </row>
    <row r="5" spans="1:6" x14ac:dyDescent="0.25">
      <c r="A5" s="27">
        <v>0</v>
      </c>
      <c r="B5" s="28" t="s">
        <v>120</v>
      </c>
      <c r="C5" s="28" t="s">
        <v>121</v>
      </c>
      <c r="D5" s="29" t="s">
        <v>122</v>
      </c>
      <c r="E5" s="30"/>
    </row>
    <row r="6" spans="1:6" x14ac:dyDescent="0.25">
      <c r="A6" s="27">
        <v>1</v>
      </c>
      <c r="B6" s="31" t="s">
        <v>123</v>
      </c>
      <c r="C6" s="28" t="s">
        <v>121</v>
      </c>
      <c r="D6" s="29" t="s">
        <v>124</v>
      </c>
      <c r="E6" s="30"/>
    </row>
    <row r="7" spans="1:6" x14ac:dyDescent="0.25">
      <c r="A7" s="27">
        <v>2</v>
      </c>
      <c r="B7" s="32" t="s">
        <v>121</v>
      </c>
      <c r="C7" s="32" t="s">
        <v>121</v>
      </c>
      <c r="D7" s="29" t="s">
        <v>125</v>
      </c>
      <c r="E7" s="30" t="s">
        <v>140</v>
      </c>
      <c r="F7" s="10" t="s">
        <v>144</v>
      </c>
    </row>
    <row r="8" spans="1:6" x14ac:dyDescent="0.25">
      <c r="A8" s="27">
        <v>3</v>
      </c>
      <c r="B8" s="28" t="s">
        <v>121</v>
      </c>
      <c r="C8" s="31" t="s">
        <v>126</v>
      </c>
      <c r="D8" s="29" t="s">
        <v>127</v>
      </c>
      <c r="E8" s="30"/>
    </row>
    <row r="9" spans="1:6" x14ac:dyDescent="0.25">
      <c r="A9" s="27">
        <v>4</v>
      </c>
      <c r="B9" s="32" t="s">
        <v>121</v>
      </c>
      <c r="C9" s="32" t="s">
        <v>121</v>
      </c>
      <c r="D9" s="29"/>
      <c r="E9" s="30" t="s">
        <v>105</v>
      </c>
      <c r="F9" s="10" t="s">
        <v>142</v>
      </c>
    </row>
    <row r="10" spans="1:6" x14ac:dyDescent="0.25">
      <c r="A10" s="27">
        <v>5</v>
      </c>
      <c r="B10" s="32" t="s">
        <v>121</v>
      </c>
      <c r="C10" s="32" t="s">
        <v>121</v>
      </c>
      <c r="D10" s="29" t="s">
        <v>122</v>
      </c>
      <c r="E10" s="30"/>
    </row>
    <row r="11" spans="1:6" x14ac:dyDescent="0.25">
      <c r="A11" s="27">
        <v>6</v>
      </c>
      <c r="B11" s="31" t="s">
        <v>63</v>
      </c>
      <c r="C11" s="31" t="s">
        <v>63</v>
      </c>
      <c r="D11" s="29" t="s">
        <v>128</v>
      </c>
      <c r="E11" s="30"/>
    </row>
    <row r="12" spans="1:6" x14ac:dyDescent="0.25">
      <c r="A12" s="27">
        <v>7</v>
      </c>
      <c r="B12" s="31" t="s">
        <v>63</v>
      </c>
      <c r="C12" s="31" t="s">
        <v>63</v>
      </c>
      <c r="D12" s="29" t="s">
        <v>128</v>
      </c>
      <c r="E12" s="30"/>
    </row>
    <row r="13" spans="1:6" x14ac:dyDescent="0.25">
      <c r="A13" s="27">
        <v>8</v>
      </c>
      <c r="B13" s="31" t="s">
        <v>63</v>
      </c>
      <c r="C13" s="31" t="s">
        <v>63</v>
      </c>
      <c r="D13" s="29" t="s">
        <v>128</v>
      </c>
      <c r="E13" s="30"/>
    </row>
    <row r="14" spans="1:6" x14ac:dyDescent="0.25">
      <c r="A14" s="27">
        <v>9</v>
      </c>
      <c r="B14" s="31" t="s">
        <v>63</v>
      </c>
      <c r="C14" s="31" t="s">
        <v>63</v>
      </c>
      <c r="D14" s="29" t="s">
        <v>128</v>
      </c>
      <c r="E14" s="30"/>
    </row>
    <row r="15" spans="1:6" x14ac:dyDescent="0.25">
      <c r="A15" s="27">
        <v>10</v>
      </c>
      <c r="B15" s="31" t="s">
        <v>63</v>
      </c>
      <c r="C15" s="31" t="s">
        <v>63</v>
      </c>
      <c r="D15" s="29" t="s">
        <v>128</v>
      </c>
      <c r="E15" s="30"/>
    </row>
    <row r="16" spans="1:6" x14ac:dyDescent="0.25">
      <c r="A16" s="27">
        <v>11</v>
      </c>
      <c r="B16" s="31" t="s">
        <v>63</v>
      </c>
      <c r="C16" s="31" t="s">
        <v>63</v>
      </c>
      <c r="D16" s="33" t="s">
        <v>128</v>
      </c>
      <c r="E16" s="30"/>
    </row>
    <row r="17" spans="1:6" x14ac:dyDescent="0.25">
      <c r="A17" s="27">
        <v>15</v>
      </c>
      <c r="B17" s="32" t="s">
        <v>121</v>
      </c>
      <c r="C17" s="32" t="s">
        <v>121</v>
      </c>
      <c r="D17" s="33" t="s">
        <v>122</v>
      </c>
      <c r="E17" s="30" t="s">
        <v>141</v>
      </c>
      <c r="F17" s="10" t="s">
        <v>143</v>
      </c>
    </row>
    <row r="18" spans="1:6" x14ac:dyDescent="0.25">
      <c r="A18" s="27">
        <v>16</v>
      </c>
      <c r="B18" s="32" t="s">
        <v>121</v>
      </c>
      <c r="C18" s="32" t="s">
        <v>121</v>
      </c>
      <c r="D18" s="33" t="s">
        <v>133</v>
      </c>
      <c r="E18" s="30"/>
    </row>
    <row r="19" spans="1:6" x14ac:dyDescent="0.25">
      <c r="A19" s="27">
        <v>17</v>
      </c>
      <c r="B19" s="32" t="s">
        <v>121</v>
      </c>
      <c r="C19" s="32" t="s">
        <v>121</v>
      </c>
      <c r="D19" s="33" t="s">
        <v>134</v>
      </c>
      <c r="E19" s="30"/>
    </row>
    <row r="20" spans="1:6" x14ac:dyDescent="0.25">
      <c r="A20" s="27">
        <v>18</v>
      </c>
      <c r="B20" s="32" t="s">
        <v>121</v>
      </c>
      <c r="C20" s="32" t="s">
        <v>121</v>
      </c>
      <c r="D20" s="33" t="s">
        <v>135</v>
      </c>
      <c r="E20" s="30"/>
    </row>
    <row r="21" spans="1:6" x14ac:dyDescent="0.25">
      <c r="A21" s="27">
        <v>19</v>
      </c>
      <c r="B21" s="32" t="s">
        <v>121</v>
      </c>
      <c r="C21" s="32" t="s">
        <v>121</v>
      </c>
      <c r="D21" s="33" t="s">
        <v>136</v>
      </c>
      <c r="E21" s="30"/>
    </row>
    <row r="22" spans="1:6" x14ac:dyDescent="0.25">
      <c r="A22" s="27">
        <v>21</v>
      </c>
      <c r="B22" s="32" t="s">
        <v>121</v>
      </c>
      <c r="C22" s="32" t="s">
        <v>121</v>
      </c>
      <c r="D22" s="33" t="s">
        <v>137</v>
      </c>
      <c r="E22" s="30"/>
    </row>
    <row r="23" spans="1:6" x14ac:dyDescent="0.25">
      <c r="A23" s="27">
        <v>22</v>
      </c>
      <c r="B23" s="32" t="s">
        <v>121</v>
      </c>
      <c r="C23" s="32" t="s">
        <v>121</v>
      </c>
      <c r="D23" s="33" t="s">
        <v>138</v>
      </c>
      <c r="E23" s="30"/>
    </row>
    <row r="24" spans="1:6" x14ac:dyDescent="0.25">
      <c r="A24" s="27">
        <v>23</v>
      </c>
      <c r="B24" s="32" t="s">
        <v>121</v>
      </c>
      <c r="C24" s="32" t="s">
        <v>121</v>
      </c>
      <c r="D24" s="33" t="s">
        <v>139</v>
      </c>
      <c r="E24" s="30"/>
    </row>
    <row r="25" spans="1:6" x14ac:dyDescent="0.25">
      <c r="A25" s="27">
        <v>13</v>
      </c>
      <c r="B25" s="32" t="s">
        <v>121</v>
      </c>
      <c r="C25" s="32" t="s">
        <v>121</v>
      </c>
      <c r="D25" s="33"/>
      <c r="E25" s="30" t="s">
        <v>27</v>
      </c>
    </row>
    <row r="26" spans="1:6" x14ac:dyDescent="0.25">
      <c r="A26" s="27">
        <v>12</v>
      </c>
      <c r="B26" s="28" t="s">
        <v>121</v>
      </c>
      <c r="C26" s="32" t="s">
        <v>121</v>
      </c>
      <c r="D26" s="33" t="s">
        <v>129</v>
      </c>
      <c r="E26" s="30" t="s">
        <v>28</v>
      </c>
    </row>
    <row r="27" spans="1:6" x14ac:dyDescent="0.25">
      <c r="A27" s="27">
        <v>14</v>
      </c>
      <c r="B27" s="32" t="s">
        <v>121</v>
      </c>
      <c r="C27" s="32" t="s">
        <v>121</v>
      </c>
      <c r="D27" s="33" t="s">
        <v>122</v>
      </c>
      <c r="E27" s="30" t="s">
        <v>29</v>
      </c>
    </row>
    <row r="28" spans="1:6" x14ac:dyDescent="0.25">
      <c r="A28" s="27">
        <v>27</v>
      </c>
      <c r="B28" s="32" t="s">
        <v>121</v>
      </c>
      <c r="C28" s="32" t="s">
        <v>121</v>
      </c>
      <c r="D28" s="33"/>
      <c r="E28" s="30" t="s">
        <v>30</v>
      </c>
    </row>
    <row r="29" spans="1:6" x14ac:dyDescent="0.25">
      <c r="A29" s="27">
        <v>26</v>
      </c>
      <c r="B29" s="32" t="s">
        <v>121</v>
      </c>
      <c r="C29" s="32" t="s">
        <v>121</v>
      </c>
      <c r="D29" s="33"/>
      <c r="E29" s="30" t="s">
        <v>31</v>
      </c>
    </row>
    <row r="30" spans="1:6" x14ac:dyDescent="0.25">
      <c r="A30" s="27">
        <v>25</v>
      </c>
      <c r="B30" s="32" t="s">
        <v>121</v>
      </c>
      <c r="C30" s="32" t="s">
        <v>121</v>
      </c>
      <c r="D30" s="33"/>
      <c r="E30" s="30" t="s">
        <v>32</v>
      </c>
    </row>
    <row r="31" spans="1:6" x14ac:dyDescent="0.25">
      <c r="A31" s="27">
        <v>33</v>
      </c>
      <c r="B31" s="32" t="s">
        <v>121</v>
      </c>
      <c r="C31" s="32" t="s">
        <v>121</v>
      </c>
      <c r="D31" s="33"/>
      <c r="E31" s="30" t="s">
        <v>33</v>
      </c>
    </row>
    <row r="32" spans="1:6" x14ac:dyDescent="0.25">
      <c r="A32" s="27">
        <v>32</v>
      </c>
      <c r="B32" s="32" t="s">
        <v>121</v>
      </c>
      <c r="C32" s="32" t="s">
        <v>121</v>
      </c>
      <c r="D32" s="33"/>
      <c r="E32" s="30" t="s">
        <v>34</v>
      </c>
    </row>
    <row r="33" spans="1:5" x14ac:dyDescent="0.25">
      <c r="A33" s="27">
        <v>34</v>
      </c>
      <c r="B33" s="32" t="s">
        <v>121</v>
      </c>
      <c r="C33" s="34"/>
      <c r="D33" s="35" t="s">
        <v>130</v>
      </c>
      <c r="E33" s="36" t="s">
        <v>131</v>
      </c>
    </row>
    <row r="34" spans="1:5" x14ac:dyDescent="0.25">
      <c r="A34" s="27">
        <v>35</v>
      </c>
      <c r="B34" s="32" t="s">
        <v>121</v>
      </c>
      <c r="C34" s="34"/>
      <c r="D34" s="35" t="s">
        <v>130</v>
      </c>
      <c r="E34" s="36" t="s">
        <v>132</v>
      </c>
    </row>
    <row r="35" spans="1:5" x14ac:dyDescent="0.25">
      <c r="A35" s="27">
        <v>36</v>
      </c>
      <c r="B35" s="32" t="s">
        <v>121</v>
      </c>
      <c r="C35" s="34"/>
      <c r="D35" s="35" t="s">
        <v>130</v>
      </c>
      <c r="E35" s="30"/>
    </row>
    <row r="36" spans="1:5" x14ac:dyDescent="0.25">
      <c r="A36" s="27">
        <v>39</v>
      </c>
      <c r="B36" s="32" t="s">
        <v>121</v>
      </c>
      <c r="C36" s="34"/>
      <c r="D36" s="35" t="s">
        <v>130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Commands</vt:lpstr>
      <vt:lpstr>Timing</vt:lpstr>
      <vt:lpstr>Breadboard</vt:lpstr>
      <vt:lpstr>LM317T</vt:lpstr>
      <vt:lpstr>573 245 </vt:lpstr>
      <vt:lpstr>Sheet1</vt:lpstr>
      <vt:lpstr>Cmd Summary</vt:lpstr>
      <vt:lpstr>ESP32 Pins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2022-03-04T17:35:50Z</cp:lastPrinted>
  <dcterms:created xsi:type="dcterms:W3CDTF">2022-01-24T03:31:17Z</dcterms:created>
  <dcterms:modified xsi:type="dcterms:W3CDTF">2022-04-16T03:22:39Z</dcterms:modified>
</cp:coreProperties>
</file>