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https://d.docs.live.net/9ce9b1e7335ee45f/NetSuite/projects/Implementation/Yaye/02. 项目计划和工时/"/>
    </mc:Choice>
  </mc:AlternateContent>
  <xr:revisionPtr revIDLastSave="59" documentId="11_06C918E2624DF14ACC09E1C78DAD7097C0A263AB" xr6:coauthVersionLast="45" xr6:coauthVersionMax="45" xr10:uidLastSave="{21027902-43CA-A74D-8CD0-6C3144A9CD16}"/>
  <bookViews>
    <workbookView xWindow="0" yWindow="460" windowWidth="25600" windowHeight="15540" xr2:uid="{00000000-000D-0000-FFFF-FFFF00000000}"/>
  </bookViews>
  <sheets>
    <sheet name="Will" sheetId="17" r:id="rId1"/>
    <sheet name="Leslie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7" l="1"/>
  <c r="C21" i="18" l="1"/>
  <c r="D21" i="18" s="1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D33" i="17" l="1"/>
</calcChain>
</file>

<file path=xl/sharedStrings.xml><?xml version="1.0" encoding="utf-8"?>
<sst xmlns="http://schemas.openxmlformats.org/spreadsheetml/2006/main" count="144" uniqueCount="54">
  <si>
    <t>CONSULTANCY SERVICE SHEET</t>
  </si>
  <si>
    <t>顾问服务时间完成确认书</t>
  </si>
  <si>
    <t>* Client Information/客户信息</t>
  </si>
  <si>
    <t>Client name
客户名称</t>
  </si>
  <si>
    <t>上海朗探贸易有限公司</t>
  </si>
  <si>
    <t>Client number
客户编号</t>
  </si>
  <si>
    <t>C0343</t>
  </si>
  <si>
    <t>Contact person
联系人</t>
  </si>
  <si>
    <t>张战社</t>
  </si>
  <si>
    <t>Location
地点</t>
  </si>
  <si>
    <t>上海</t>
  </si>
  <si>
    <t>Project No.
项目编号</t>
  </si>
  <si>
    <t>P0027</t>
  </si>
  <si>
    <t>Please confirm the following consultancy Service from Shanghai TCT Consulting Co. Ltd.
请确认如下上海云合投资管理有限公司的顾问服务</t>
  </si>
  <si>
    <t>Consultant
顾问</t>
  </si>
  <si>
    <t>Will Zhou</t>
  </si>
  <si>
    <t>Rate per day
顾问费率</t>
  </si>
  <si>
    <t>According to contract agreement</t>
  </si>
  <si>
    <t>Date
日期</t>
  </si>
  <si>
    <t>Activity
活动</t>
  </si>
  <si>
    <t>Duration
期间（hrs）</t>
  </si>
  <si>
    <t>查阅SOW；讨论客户需求范围；梳理雅耶调研前需要准备的资料清单。</t>
  </si>
  <si>
    <t>非现场</t>
  </si>
  <si>
    <t>制定项目主计划；制作项目启动PPT；制作双周计划。</t>
  </si>
  <si>
    <t>项目启动会议；商品主数据调研；组织架构调研；</t>
  </si>
  <si>
    <t>现场</t>
  </si>
  <si>
    <t>仓库、采购、销售部门调研</t>
  </si>
  <si>
    <t>财务部门调研，主要是财务相关的基础数据和财务部门的业务流程。</t>
  </si>
  <si>
    <t>支持管理部调研，主要是销售组收入和费用的分摊规则；财务部门调研，主要是财务报表和管理报表需求。</t>
  </si>
  <si>
    <t>整理调研需求；</t>
  </si>
  <si>
    <t>与翟江林一起讨论雅耶需求；</t>
  </si>
  <si>
    <t>与Mark讨论最新的公司组织架构；</t>
  </si>
  <si>
    <t>Alicia讲解渠道库存分配规则和ORDERIN的其他功能；与Leslie一起讨论需求；与Jioon确认哪些需求可以按时完成；</t>
  </si>
  <si>
    <t>与客户总经理和财务总监讨论最新的公司组织架构和零星的问题；</t>
  </si>
  <si>
    <t>确定需求清单中各项内容的优先级；</t>
  </si>
  <si>
    <t>与客户现场确认需求清单中的优先级；</t>
  </si>
  <si>
    <t>与Leslie讨论如何撰写方案</t>
  </si>
  <si>
    <t>撰写公司组织架构部分解决方案；撰写商品开发部分解决方案。</t>
  </si>
  <si>
    <t>撰写采购部分的解决方案。</t>
  </si>
  <si>
    <t>熟悉OI系统的功能和操作；查阅Leslie撰写的方案。</t>
  </si>
  <si>
    <t>讨论初步方案，并记录需要修改的内容。</t>
  </si>
  <si>
    <t>更新昨天需要修改的方案内容；整理基础数据和流程验证清单；更新项目计划。</t>
  </si>
  <si>
    <t>Total总计</t>
  </si>
  <si>
    <t>上海云合</t>
  </si>
  <si>
    <t>客户同意确认以上顾问服务</t>
  </si>
  <si>
    <t>Name/姓名 :</t>
  </si>
  <si>
    <t>Title/职务 :</t>
  </si>
  <si>
    <t>Date/日期 :</t>
  </si>
  <si>
    <t>_______________________</t>
  </si>
  <si>
    <t>Leslie Liang</t>
  </si>
  <si>
    <t>讨论组织架构及财务需求</t>
  </si>
  <si>
    <t>雅耶Netsuite &amp; Orderin方案编写</t>
  </si>
  <si>
    <t>小时
（项目经理）</t>
  </si>
  <si>
    <t>（天）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</si>
</sst>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h:mm;@"/>
    <numFmt numFmtId="166" formatCode="0.00_ "/>
    <numFmt numFmtId="167" formatCode="yyyy/m/d;@"/>
  </numFmts>
  <fonts count="14">
    <font>
      <sz val="11"/>
      <color theme="1"/>
      <name val="Calibri"/>
      <charset val="134"/>
      <scheme val="minor"/>
    </font>
    <font>
      <sz val="11"/>
      <color theme="1"/>
      <name val="Arial Unicode MS"/>
      <family val="2"/>
    </font>
    <font>
      <sz val="8"/>
      <color theme="1"/>
      <name val="Arial Unicode MS"/>
      <family val="2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6"/>
      <color theme="1"/>
      <name val="Arial Unicode MS"/>
      <family val="2"/>
    </font>
    <font>
      <sz val="13"/>
      <color theme="1"/>
      <name val="Arial Unicode MS"/>
      <family val="2"/>
    </font>
    <font>
      <b/>
      <sz val="8"/>
      <color theme="1"/>
      <name val="Arial Unicode MS"/>
      <family val="2"/>
    </font>
    <font>
      <b/>
      <sz val="9"/>
      <name val="微软雅黑"/>
      <family val="2"/>
      <charset val="134"/>
    </font>
    <font>
      <sz val="11"/>
      <color theme="1"/>
      <name val="Calibri"/>
      <family val="2"/>
      <scheme val="minor"/>
    </font>
    <font>
      <sz val="8"/>
      <color theme="1"/>
      <name val="Microsoft YaHei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876400036622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Fill="1"/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left"/>
    </xf>
    <xf numFmtId="166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4" fontId="7" fillId="0" borderId="3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166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166" fontId="4" fillId="0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left" vertical="center" wrapText="1"/>
    </xf>
    <xf numFmtId="14" fontId="2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7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Fill="1"/>
    <xf numFmtId="0" fontId="3" fillId="0" borderId="0" xfId="0" applyNumberFormat="1" applyFont="1"/>
    <xf numFmtId="167" fontId="3" fillId="0" borderId="0" xfId="0" applyNumberFormat="1" applyFont="1"/>
    <xf numFmtId="165" fontId="4" fillId="0" borderId="0" xfId="0" applyNumberFormat="1" applyFont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166" fontId="12" fillId="0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3" fillId="0" borderId="0" xfId="0" applyFont="1" applyFill="1"/>
    <xf numFmtId="0" fontId="11" fillId="0" borderId="0" xfId="0" applyNumberFormat="1" applyFont="1"/>
    <xf numFmtId="167" fontId="11" fillId="0" borderId="0" xfId="0" applyNumberFormat="1" applyFont="1"/>
    <xf numFmtId="0" fontId="12" fillId="0" borderId="0" xfId="0" applyFont="1" applyFill="1"/>
    <xf numFmtId="14" fontId="11" fillId="0" borderId="4" xfId="0" applyNumberFormat="1" applyFont="1" applyBorder="1" applyAlignment="1">
      <alignment horizontal="left" vertical="center" wrapText="1"/>
    </xf>
    <xf numFmtId="166" fontId="11" fillId="0" borderId="4" xfId="0" applyNumberFormat="1" applyFont="1" applyBorder="1" applyAlignment="1">
      <alignment horizontal="center" vertical="center"/>
    </xf>
    <xf numFmtId="166" fontId="12" fillId="0" borderId="6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right" vertical="center" wrapText="1"/>
    </xf>
    <xf numFmtId="2" fontId="10" fillId="0" borderId="13" xfId="0" applyNumberFormat="1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4" xr:uid="{00000000-0005-0000-0000-000016000000}"/>
    <cellStyle name="Normal 4" xfId="3" xr:uid="{00000000-0005-0000-0000-000012000000}"/>
    <cellStyle name="常规 2" xfId="2" xr:uid="{00000000-0005-0000-0000-00000F000000}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11" zoomScale="140" zoomScaleNormal="140" workbookViewId="0">
      <selection activeCell="D33" sqref="D33"/>
    </sheetView>
  </sheetViews>
  <sheetFormatPr baseColWidth="10" defaultColWidth="9" defaultRowHeight="14"/>
  <cols>
    <col min="1" max="1" width="9.6640625" style="6" customWidth="1"/>
    <col min="2" max="2" width="40.6640625" style="7" customWidth="1"/>
    <col min="3" max="3" width="9.33203125" style="8" customWidth="1"/>
    <col min="4" max="4" width="7.5" style="9" customWidth="1"/>
    <col min="5" max="5" width="8.83203125" style="10" customWidth="1"/>
    <col min="6" max="6" width="12.83203125" style="11" customWidth="1"/>
    <col min="7" max="7" width="11.5" style="12" customWidth="1"/>
    <col min="8" max="16384" width="9" style="9"/>
  </cols>
  <sheetData>
    <row r="1" spans="1:8" s="1" customFormat="1" ht="22.5" customHeight="1">
      <c r="A1" s="68" t="s">
        <v>0</v>
      </c>
      <c r="B1" s="69"/>
      <c r="C1" s="69"/>
      <c r="D1" s="69"/>
      <c r="E1" s="70"/>
      <c r="F1" s="33"/>
      <c r="G1" s="38"/>
    </row>
    <row r="2" spans="1:8" s="1" customFormat="1" ht="18.75" customHeight="1">
      <c r="A2" s="71" t="s">
        <v>1</v>
      </c>
      <c r="B2" s="72"/>
      <c r="C2" s="72"/>
      <c r="D2" s="72"/>
      <c r="E2" s="73"/>
      <c r="F2" s="33"/>
      <c r="G2" s="38"/>
    </row>
    <row r="3" spans="1:8" s="2" customFormat="1" ht="15.75" customHeight="1">
      <c r="A3" s="13" t="s">
        <v>2</v>
      </c>
      <c r="B3" s="14"/>
      <c r="C3" s="74"/>
      <c r="D3" s="74"/>
      <c r="E3" s="75"/>
      <c r="F3" s="34"/>
      <c r="G3" s="39"/>
    </row>
    <row r="4" spans="1:8" s="2" customFormat="1" ht="22.5" customHeight="1">
      <c r="A4" s="64" t="s">
        <v>3</v>
      </c>
      <c r="B4" s="65"/>
      <c r="C4" s="66" t="s">
        <v>4</v>
      </c>
      <c r="D4" s="66"/>
      <c r="E4" s="67"/>
      <c r="F4" s="34"/>
      <c r="G4" s="39"/>
    </row>
    <row r="5" spans="1:8" s="2" customFormat="1" ht="22.5" customHeight="1">
      <c r="A5" s="64" t="s">
        <v>5</v>
      </c>
      <c r="B5" s="65"/>
      <c r="C5" s="66" t="s">
        <v>6</v>
      </c>
      <c r="D5" s="66"/>
      <c r="E5" s="67"/>
      <c r="F5" s="34"/>
      <c r="G5" s="39"/>
    </row>
    <row r="6" spans="1:8" s="2" customFormat="1" ht="27" customHeight="1">
      <c r="A6" s="64" t="s">
        <v>7</v>
      </c>
      <c r="B6" s="65"/>
      <c r="C6" s="58" t="s">
        <v>8</v>
      </c>
      <c r="D6" s="59"/>
      <c r="E6" s="60"/>
      <c r="F6" s="34"/>
      <c r="G6" s="39"/>
    </row>
    <row r="7" spans="1:8" s="2" customFormat="1" ht="22" customHeight="1">
      <c r="A7" s="64" t="s">
        <v>9</v>
      </c>
      <c r="B7" s="65"/>
      <c r="C7" s="66" t="s">
        <v>10</v>
      </c>
      <c r="D7" s="66"/>
      <c r="E7" s="67"/>
      <c r="F7" s="34"/>
      <c r="G7" s="39"/>
    </row>
    <row r="8" spans="1:8" s="2" customFormat="1" ht="27" customHeight="1">
      <c r="A8" s="64" t="s">
        <v>11</v>
      </c>
      <c r="B8" s="65"/>
      <c r="C8" s="58" t="s">
        <v>12</v>
      </c>
      <c r="D8" s="59"/>
      <c r="E8" s="60"/>
      <c r="F8" s="34"/>
      <c r="G8" s="39"/>
    </row>
    <row r="9" spans="1:8" s="2" customFormat="1" ht="25.5" customHeight="1">
      <c r="A9" s="61" t="s">
        <v>13</v>
      </c>
      <c r="B9" s="62"/>
      <c r="C9" s="62"/>
      <c r="D9" s="62"/>
      <c r="E9" s="63"/>
      <c r="F9" s="34"/>
      <c r="G9" s="39"/>
    </row>
    <row r="10" spans="1:8" s="2" customFormat="1" ht="27" customHeight="1">
      <c r="A10" s="64" t="s">
        <v>14</v>
      </c>
      <c r="B10" s="65"/>
      <c r="C10" s="66" t="s">
        <v>15</v>
      </c>
      <c r="D10" s="66"/>
      <c r="E10" s="67"/>
      <c r="F10" s="34"/>
      <c r="G10" s="39"/>
    </row>
    <row r="11" spans="1:8" s="2" customFormat="1" ht="26" customHeight="1">
      <c r="A11" s="64" t="s">
        <v>16</v>
      </c>
      <c r="B11" s="65"/>
      <c r="C11" s="66" t="s">
        <v>17</v>
      </c>
      <c r="D11" s="66"/>
      <c r="E11" s="67"/>
      <c r="F11" s="34"/>
      <c r="G11" s="39"/>
    </row>
    <row r="12" spans="1:8" s="3" customFormat="1" ht="45">
      <c r="A12" s="15" t="s">
        <v>18</v>
      </c>
      <c r="B12" s="16" t="s">
        <v>19</v>
      </c>
      <c r="C12" s="17" t="s">
        <v>20</v>
      </c>
      <c r="D12" s="18" t="s">
        <v>9</v>
      </c>
      <c r="E12" s="35" t="s">
        <v>14</v>
      </c>
    </row>
    <row r="13" spans="1:8" s="52" customFormat="1" ht="24">
      <c r="A13" s="44">
        <v>43713</v>
      </c>
      <c r="B13" s="45" t="s">
        <v>21</v>
      </c>
      <c r="C13" s="46">
        <f>80/60</f>
        <v>1.3333333333333333</v>
      </c>
      <c r="D13" s="47" t="s">
        <v>22</v>
      </c>
      <c r="E13" s="48" t="s">
        <v>15</v>
      </c>
      <c r="F13" s="49"/>
      <c r="G13" s="50"/>
      <c r="H13" s="51"/>
    </row>
    <row r="14" spans="1:8" s="52" customFormat="1" ht="12">
      <c r="A14" s="44">
        <v>43717</v>
      </c>
      <c r="B14" s="45" t="s">
        <v>23</v>
      </c>
      <c r="C14" s="46">
        <f>210/60</f>
        <v>3.5</v>
      </c>
      <c r="D14" s="47" t="s">
        <v>22</v>
      </c>
      <c r="E14" s="48" t="s">
        <v>15</v>
      </c>
      <c r="F14" s="50"/>
      <c r="H14" s="51"/>
    </row>
    <row r="15" spans="1:8" s="52" customFormat="1" ht="12">
      <c r="A15" s="44">
        <v>43718</v>
      </c>
      <c r="B15" s="45" t="s">
        <v>24</v>
      </c>
      <c r="C15" s="46">
        <f>390/60</f>
        <v>6.5</v>
      </c>
      <c r="D15" s="47" t="s">
        <v>25</v>
      </c>
      <c r="E15" s="48" t="s">
        <v>15</v>
      </c>
      <c r="F15" s="50"/>
      <c r="H15" s="51"/>
    </row>
    <row r="16" spans="1:8" s="52" customFormat="1" ht="12">
      <c r="A16" s="44">
        <v>43719</v>
      </c>
      <c r="B16" s="45" t="s">
        <v>26</v>
      </c>
      <c r="C16" s="46">
        <f>450/60</f>
        <v>7.5</v>
      </c>
      <c r="D16" s="47" t="s">
        <v>25</v>
      </c>
      <c r="E16" s="48" t="s">
        <v>15</v>
      </c>
      <c r="F16" s="50"/>
      <c r="H16" s="51"/>
    </row>
    <row r="17" spans="1:8" s="52" customFormat="1" ht="24">
      <c r="A17" s="44">
        <v>43724</v>
      </c>
      <c r="B17" s="45" t="s">
        <v>27</v>
      </c>
      <c r="C17" s="46">
        <f>450/60</f>
        <v>7.5</v>
      </c>
      <c r="D17" s="47" t="s">
        <v>25</v>
      </c>
      <c r="E17" s="48" t="s">
        <v>15</v>
      </c>
      <c r="F17" s="50"/>
      <c r="H17" s="51"/>
    </row>
    <row r="18" spans="1:8" s="52" customFormat="1" ht="24">
      <c r="A18" s="44">
        <v>43726</v>
      </c>
      <c r="B18" s="45" t="s">
        <v>28</v>
      </c>
      <c r="C18" s="46">
        <f>390/60</f>
        <v>6.5</v>
      </c>
      <c r="D18" s="47" t="s">
        <v>25</v>
      </c>
      <c r="E18" s="48" t="s">
        <v>15</v>
      </c>
      <c r="F18" s="50"/>
      <c r="H18" s="51"/>
    </row>
    <row r="19" spans="1:8" s="52" customFormat="1" ht="12">
      <c r="A19" s="44">
        <v>43728</v>
      </c>
      <c r="B19" s="53" t="s">
        <v>29</v>
      </c>
      <c r="C19" s="54">
        <f>360/60</f>
        <v>6</v>
      </c>
      <c r="D19" s="47" t="s">
        <v>22</v>
      </c>
      <c r="E19" s="48" t="s">
        <v>15</v>
      </c>
      <c r="F19" s="50"/>
      <c r="H19" s="51"/>
    </row>
    <row r="20" spans="1:8" s="52" customFormat="1" ht="12">
      <c r="A20" s="44">
        <v>43731</v>
      </c>
      <c r="B20" s="53" t="s">
        <v>29</v>
      </c>
      <c r="C20" s="54">
        <f t="shared" ref="C20:C24" si="0">150/60</f>
        <v>2.5</v>
      </c>
      <c r="D20" s="47" t="s">
        <v>22</v>
      </c>
      <c r="E20" s="48" t="s">
        <v>15</v>
      </c>
      <c r="F20" s="50"/>
      <c r="H20" s="51"/>
    </row>
    <row r="21" spans="1:8" s="52" customFormat="1" ht="12">
      <c r="A21" s="44">
        <v>43733</v>
      </c>
      <c r="B21" s="53" t="s">
        <v>30</v>
      </c>
      <c r="C21" s="54">
        <f>20/60</f>
        <v>0.33333333333333331</v>
      </c>
      <c r="D21" s="47" t="s">
        <v>22</v>
      </c>
      <c r="E21" s="48" t="s">
        <v>15</v>
      </c>
      <c r="F21" s="50"/>
      <c r="H21" s="51"/>
    </row>
    <row r="22" spans="1:8" s="52" customFormat="1" ht="12">
      <c r="A22" s="44">
        <v>43735</v>
      </c>
      <c r="B22" s="53" t="s">
        <v>31</v>
      </c>
      <c r="C22" s="54">
        <f>40/60</f>
        <v>0.66666666666666663</v>
      </c>
      <c r="D22" s="47" t="s">
        <v>22</v>
      </c>
      <c r="E22" s="48" t="s">
        <v>15</v>
      </c>
      <c r="F22" s="50"/>
      <c r="H22" s="51"/>
    </row>
    <row r="23" spans="1:8" s="52" customFormat="1" ht="24">
      <c r="A23" s="44">
        <v>43746</v>
      </c>
      <c r="B23" s="53" t="s">
        <v>32</v>
      </c>
      <c r="C23" s="54">
        <f t="shared" si="0"/>
        <v>2.5</v>
      </c>
      <c r="D23" s="47" t="s">
        <v>22</v>
      </c>
      <c r="E23" s="48" t="s">
        <v>15</v>
      </c>
      <c r="F23" s="50"/>
      <c r="H23" s="51"/>
    </row>
    <row r="24" spans="1:8" s="52" customFormat="1" ht="12">
      <c r="A24" s="44">
        <v>43747</v>
      </c>
      <c r="B24" s="53" t="s">
        <v>33</v>
      </c>
      <c r="C24" s="54">
        <f t="shared" si="0"/>
        <v>2.5</v>
      </c>
      <c r="D24" s="47" t="s">
        <v>25</v>
      </c>
      <c r="E24" s="48" t="s">
        <v>15</v>
      </c>
      <c r="F24" s="50"/>
      <c r="H24" s="51"/>
    </row>
    <row r="25" spans="1:8" s="52" customFormat="1" ht="12">
      <c r="A25" s="44">
        <v>43748</v>
      </c>
      <c r="B25" s="53" t="s">
        <v>34</v>
      </c>
      <c r="C25" s="54">
        <f>135/60</f>
        <v>2.25</v>
      </c>
      <c r="D25" s="47" t="s">
        <v>22</v>
      </c>
      <c r="E25" s="48" t="s">
        <v>15</v>
      </c>
      <c r="F25" s="50"/>
      <c r="H25" s="51"/>
    </row>
    <row r="26" spans="1:8" s="52" customFormat="1" ht="12">
      <c r="A26" s="44">
        <v>43749</v>
      </c>
      <c r="B26" s="53" t="s">
        <v>35</v>
      </c>
      <c r="C26" s="54">
        <f>240/60</f>
        <v>4</v>
      </c>
      <c r="D26" s="47" t="s">
        <v>25</v>
      </c>
      <c r="E26" s="48" t="s">
        <v>15</v>
      </c>
      <c r="F26" s="50"/>
      <c r="H26" s="51"/>
    </row>
    <row r="27" spans="1:8" s="52" customFormat="1" ht="12">
      <c r="A27" s="44">
        <v>43750</v>
      </c>
      <c r="B27" s="53" t="s">
        <v>36</v>
      </c>
      <c r="C27" s="54">
        <f>30/60</f>
        <v>0.5</v>
      </c>
      <c r="D27" s="47" t="s">
        <v>22</v>
      </c>
      <c r="E27" s="48" t="s">
        <v>15</v>
      </c>
      <c r="F27" s="50"/>
      <c r="H27" s="51"/>
    </row>
    <row r="28" spans="1:8" s="52" customFormat="1" ht="12">
      <c r="A28" s="44">
        <v>43752</v>
      </c>
      <c r="B28" s="53" t="s">
        <v>37</v>
      </c>
      <c r="C28" s="54">
        <f>200/60</f>
        <v>3.3333333333333335</v>
      </c>
      <c r="D28" s="47" t="s">
        <v>22</v>
      </c>
      <c r="E28" s="48" t="s">
        <v>15</v>
      </c>
      <c r="F28" s="50"/>
      <c r="H28" s="51"/>
    </row>
    <row r="29" spans="1:8" s="52" customFormat="1" ht="12">
      <c r="A29" s="44">
        <v>43753</v>
      </c>
      <c r="B29" s="53" t="s">
        <v>38</v>
      </c>
      <c r="C29" s="54">
        <f>410/60</f>
        <v>6.833333333333333</v>
      </c>
      <c r="D29" s="47" t="s">
        <v>22</v>
      </c>
      <c r="E29" s="48" t="s">
        <v>15</v>
      </c>
      <c r="F29" s="50"/>
      <c r="H29" s="51"/>
    </row>
    <row r="30" spans="1:8" s="52" customFormat="1" ht="12">
      <c r="A30" s="44">
        <v>43754</v>
      </c>
      <c r="B30" s="53" t="s">
        <v>39</v>
      </c>
      <c r="C30" s="54">
        <f>450/60</f>
        <v>7.5</v>
      </c>
      <c r="D30" s="47" t="s">
        <v>22</v>
      </c>
      <c r="E30" s="48" t="s">
        <v>15</v>
      </c>
      <c r="F30" s="50"/>
      <c r="H30" s="51"/>
    </row>
    <row r="31" spans="1:8" s="52" customFormat="1" ht="12">
      <c r="A31" s="44">
        <v>43755</v>
      </c>
      <c r="B31" s="53" t="s">
        <v>40</v>
      </c>
      <c r="C31" s="54">
        <f>435/60</f>
        <v>7.25</v>
      </c>
      <c r="D31" s="47" t="s">
        <v>25</v>
      </c>
      <c r="E31" s="48" t="s">
        <v>15</v>
      </c>
      <c r="F31" s="50"/>
      <c r="H31" s="51"/>
    </row>
    <row r="32" spans="1:8" s="52" customFormat="1" ht="24">
      <c r="A32" s="44">
        <v>43756</v>
      </c>
      <c r="B32" s="53" t="s">
        <v>41</v>
      </c>
      <c r="C32" s="54">
        <f>290/60</f>
        <v>4.833333333333333</v>
      </c>
      <c r="D32" s="47" t="s">
        <v>25</v>
      </c>
      <c r="E32" s="48" t="s">
        <v>15</v>
      </c>
      <c r="F32" s="50"/>
      <c r="H32" s="51"/>
    </row>
    <row r="33" spans="1:7" s="5" customFormat="1" ht="29.25" customHeight="1">
      <c r="A33" s="25" t="s">
        <v>42</v>
      </c>
      <c r="B33" s="26" t="s">
        <v>52</v>
      </c>
      <c r="C33" s="55">
        <f>SUM(C13:C32)</f>
        <v>83.833333333333329</v>
      </c>
      <c r="D33" s="56">
        <f>C33/8</f>
        <v>10.479166666666666</v>
      </c>
      <c r="E33" s="57" t="s">
        <v>53</v>
      </c>
      <c r="F33" s="37"/>
      <c r="G33" s="43"/>
    </row>
    <row r="34" spans="1:7" s="2" customFormat="1" ht="12.75" customHeight="1">
      <c r="A34" s="27"/>
      <c r="B34" s="28"/>
      <c r="C34" s="29"/>
      <c r="D34" s="28"/>
      <c r="E34" s="28"/>
      <c r="F34" s="34"/>
      <c r="G34" s="39"/>
    </row>
    <row r="35" spans="1:7" s="2" customFormat="1" ht="12.75" customHeight="1">
      <c r="A35" s="31" t="s">
        <v>43</v>
      </c>
      <c r="B35" s="28"/>
      <c r="C35" s="30" t="s">
        <v>44</v>
      </c>
      <c r="D35" s="30"/>
      <c r="E35" s="30"/>
      <c r="F35" s="34"/>
      <c r="G35" s="39"/>
    </row>
    <row r="36" spans="1:7" s="2" customFormat="1" ht="13">
      <c r="A36" s="31"/>
      <c r="B36" s="28"/>
      <c r="C36" s="30"/>
      <c r="D36" s="30"/>
      <c r="E36" s="30"/>
      <c r="F36" s="34"/>
      <c r="G36" s="39"/>
    </row>
    <row r="37" spans="1:7" s="2" customFormat="1" ht="13">
      <c r="A37" s="27" t="s">
        <v>45</v>
      </c>
      <c r="B37" s="28"/>
      <c r="C37" s="32" t="s">
        <v>45</v>
      </c>
      <c r="D37" s="28"/>
      <c r="E37" s="28"/>
      <c r="F37" s="34"/>
      <c r="G37" s="39"/>
    </row>
    <row r="38" spans="1:7" s="2" customFormat="1" ht="13">
      <c r="A38" s="27" t="s">
        <v>46</v>
      </c>
      <c r="B38" s="28"/>
      <c r="C38" s="32" t="s">
        <v>46</v>
      </c>
      <c r="D38" s="28"/>
      <c r="E38" s="28"/>
      <c r="F38" s="34"/>
      <c r="G38" s="39"/>
    </row>
    <row r="39" spans="1:7" s="2" customFormat="1" ht="13">
      <c r="A39" s="27" t="s">
        <v>47</v>
      </c>
      <c r="B39" s="28" t="s">
        <v>48</v>
      </c>
      <c r="C39" s="32" t="s">
        <v>47</v>
      </c>
      <c r="D39" s="28" t="s">
        <v>48</v>
      </c>
      <c r="E39" s="28"/>
      <c r="F39" s="34"/>
      <c r="G39" s="39"/>
    </row>
    <row r="40" spans="1:7" s="2" customFormat="1" ht="13">
      <c r="A40" s="27"/>
      <c r="B40" s="28"/>
      <c r="C40" s="29"/>
      <c r="D40" s="28"/>
      <c r="E40" s="28"/>
      <c r="F40" s="34"/>
      <c r="G40" s="39"/>
    </row>
  </sheetData>
  <mergeCells count="18">
    <mergeCell ref="A5:B5"/>
    <mergeCell ref="C5:E5"/>
    <mergeCell ref="A6:B6"/>
    <mergeCell ref="A1:E1"/>
    <mergeCell ref="A2:E2"/>
    <mergeCell ref="C3:E3"/>
    <mergeCell ref="A4:B4"/>
    <mergeCell ref="C4:E4"/>
    <mergeCell ref="A11:B11"/>
    <mergeCell ref="C11:E11"/>
    <mergeCell ref="A7:B7"/>
    <mergeCell ref="C7:E7"/>
    <mergeCell ref="A8:B8"/>
    <mergeCell ref="C6:E6"/>
    <mergeCell ref="C8:E8"/>
    <mergeCell ref="A9:E9"/>
    <mergeCell ref="A10:B10"/>
    <mergeCell ref="C10:E10"/>
  </mergeCells>
  <pageMargins left="0.69930555555555596" right="0.69930555555555596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9DEB-4348-1946-B364-B91086C62137}">
  <dimension ref="A1:H29"/>
  <sheetViews>
    <sheetView zoomScale="140" zoomScaleNormal="140" workbookViewId="0">
      <selection activeCell="B31" sqref="B31"/>
    </sheetView>
  </sheetViews>
  <sheetFormatPr baseColWidth="10" defaultColWidth="9" defaultRowHeight="14"/>
  <cols>
    <col min="1" max="1" width="9.6640625" style="6" customWidth="1"/>
    <col min="2" max="2" width="40.6640625" style="7" customWidth="1"/>
    <col min="3" max="3" width="9.33203125" style="8" customWidth="1"/>
    <col min="4" max="4" width="7.5" style="9" customWidth="1"/>
    <col min="5" max="5" width="8.83203125" style="10" customWidth="1"/>
    <col min="6" max="6" width="12.83203125" style="11" customWidth="1"/>
    <col min="7" max="7" width="11.5" style="12" customWidth="1"/>
    <col min="8" max="16384" width="9" style="9"/>
  </cols>
  <sheetData>
    <row r="1" spans="1:8" s="1" customFormat="1" ht="22.5" customHeight="1">
      <c r="A1" s="68" t="s">
        <v>0</v>
      </c>
      <c r="B1" s="69"/>
      <c r="C1" s="69"/>
      <c r="D1" s="69"/>
      <c r="E1" s="70"/>
      <c r="F1" s="33"/>
      <c r="G1" s="38"/>
    </row>
    <row r="2" spans="1:8" s="1" customFormat="1" ht="18.75" customHeight="1">
      <c r="A2" s="71" t="s">
        <v>1</v>
      </c>
      <c r="B2" s="72"/>
      <c r="C2" s="72"/>
      <c r="D2" s="72"/>
      <c r="E2" s="73"/>
      <c r="F2" s="33"/>
      <c r="G2" s="38"/>
    </row>
    <row r="3" spans="1:8" s="2" customFormat="1" ht="15.75" customHeight="1">
      <c r="A3" s="13" t="s">
        <v>2</v>
      </c>
      <c r="B3" s="14"/>
      <c r="C3" s="74"/>
      <c r="D3" s="74"/>
      <c r="E3" s="75"/>
      <c r="F3" s="34"/>
      <c r="G3" s="39"/>
    </row>
    <row r="4" spans="1:8" s="2" customFormat="1" ht="22.5" customHeight="1">
      <c r="A4" s="64" t="s">
        <v>3</v>
      </c>
      <c r="B4" s="65"/>
      <c r="C4" s="66" t="s">
        <v>4</v>
      </c>
      <c r="D4" s="66"/>
      <c r="E4" s="67"/>
      <c r="F4" s="34"/>
      <c r="G4" s="39"/>
    </row>
    <row r="5" spans="1:8" s="2" customFormat="1" ht="22.5" customHeight="1">
      <c r="A5" s="64" t="s">
        <v>5</v>
      </c>
      <c r="B5" s="65"/>
      <c r="C5" s="66" t="s">
        <v>6</v>
      </c>
      <c r="D5" s="66"/>
      <c r="E5" s="67"/>
      <c r="F5" s="34"/>
      <c r="G5" s="39"/>
    </row>
    <row r="6" spans="1:8" s="2" customFormat="1" ht="27" customHeight="1">
      <c r="A6" s="64" t="s">
        <v>7</v>
      </c>
      <c r="B6" s="65"/>
      <c r="C6" s="58" t="s">
        <v>8</v>
      </c>
      <c r="D6" s="59"/>
      <c r="E6" s="60"/>
      <c r="F6" s="34"/>
      <c r="G6" s="39"/>
    </row>
    <row r="7" spans="1:8" s="2" customFormat="1" ht="22" customHeight="1">
      <c r="A7" s="64" t="s">
        <v>9</v>
      </c>
      <c r="B7" s="65"/>
      <c r="C7" s="66" t="s">
        <v>10</v>
      </c>
      <c r="D7" s="66"/>
      <c r="E7" s="67"/>
      <c r="F7" s="34"/>
      <c r="G7" s="39"/>
    </row>
    <row r="8" spans="1:8" s="2" customFormat="1" ht="27" customHeight="1">
      <c r="A8" s="64" t="s">
        <v>11</v>
      </c>
      <c r="B8" s="65"/>
      <c r="C8" s="58" t="s">
        <v>12</v>
      </c>
      <c r="D8" s="59"/>
      <c r="E8" s="60"/>
      <c r="F8" s="34"/>
      <c r="G8" s="39"/>
    </row>
    <row r="9" spans="1:8" s="2" customFormat="1" ht="25.5" customHeight="1">
      <c r="A9" s="61" t="s">
        <v>13</v>
      </c>
      <c r="B9" s="62"/>
      <c r="C9" s="62"/>
      <c r="D9" s="62"/>
      <c r="E9" s="63"/>
      <c r="F9" s="34"/>
      <c r="G9" s="39"/>
    </row>
    <row r="10" spans="1:8" s="2" customFormat="1" ht="27" customHeight="1">
      <c r="A10" s="64" t="s">
        <v>14</v>
      </c>
      <c r="B10" s="65"/>
      <c r="C10" s="58" t="s">
        <v>49</v>
      </c>
      <c r="D10" s="59"/>
      <c r="E10" s="60"/>
      <c r="F10" s="34"/>
      <c r="G10" s="39"/>
    </row>
    <row r="11" spans="1:8" s="2" customFormat="1" ht="26" customHeight="1">
      <c r="A11" s="64" t="s">
        <v>16</v>
      </c>
      <c r="B11" s="65"/>
      <c r="C11" s="66" t="s">
        <v>17</v>
      </c>
      <c r="D11" s="66"/>
      <c r="E11" s="67"/>
      <c r="F11" s="34"/>
      <c r="G11" s="39"/>
    </row>
    <row r="12" spans="1:8" s="3" customFormat="1" ht="45">
      <c r="A12" s="15" t="s">
        <v>18</v>
      </c>
      <c r="B12" s="16" t="s">
        <v>19</v>
      </c>
      <c r="C12" s="17" t="s">
        <v>20</v>
      </c>
      <c r="D12" s="18" t="s">
        <v>9</v>
      </c>
      <c r="E12" s="35" t="s">
        <v>14</v>
      </c>
    </row>
    <row r="13" spans="1:8" s="4" customFormat="1" ht="20" customHeight="1">
      <c r="A13" s="19">
        <v>43747</v>
      </c>
      <c r="B13" s="20" t="s">
        <v>50</v>
      </c>
      <c r="C13" s="21">
        <v>2.5</v>
      </c>
      <c r="D13" s="22" t="s">
        <v>25</v>
      </c>
      <c r="E13" s="36" t="s">
        <v>49</v>
      </c>
      <c r="F13" s="40"/>
      <c r="G13" s="41"/>
      <c r="H13" s="42"/>
    </row>
    <row r="14" spans="1:8" s="4" customFormat="1" ht="20" customHeight="1">
      <c r="A14" s="19">
        <v>43752</v>
      </c>
      <c r="B14" s="20" t="s">
        <v>51</v>
      </c>
      <c r="C14" s="21">
        <v>6.5</v>
      </c>
      <c r="D14" s="22" t="s">
        <v>22</v>
      </c>
      <c r="E14" s="36" t="s">
        <v>49</v>
      </c>
      <c r="F14" s="41"/>
      <c r="H14" s="42"/>
    </row>
    <row r="15" spans="1:8" s="4" customFormat="1" ht="20" customHeight="1">
      <c r="A15" s="19">
        <v>43753</v>
      </c>
      <c r="B15" s="20" t="s">
        <v>51</v>
      </c>
      <c r="C15" s="21">
        <v>6.5</v>
      </c>
      <c r="D15" s="22" t="s">
        <v>22</v>
      </c>
      <c r="E15" s="36" t="s">
        <v>49</v>
      </c>
      <c r="F15" s="41"/>
      <c r="H15" s="42"/>
    </row>
    <row r="16" spans="1:8" s="4" customFormat="1" ht="20" customHeight="1">
      <c r="A16" s="19">
        <v>43754</v>
      </c>
      <c r="B16" s="20" t="s">
        <v>51</v>
      </c>
      <c r="C16" s="21">
        <v>1</v>
      </c>
      <c r="D16" s="22" t="s">
        <v>22</v>
      </c>
      <c r="E16" s="36" t="s">
        <v>49</v>
      </c>
      <c r="F16" s="41"/>
      <c r="H16" s="42"/>
    </row>
    <row r="17" spans="1:8" s="4" customFormat="1" ht="20" customHeight="1">
      <c r="A17" s="19"/>
      <c r="B17" s="20"/>
      <c r="C17" s="21"/>
      <c r="D17" s="22"/>
      <c r="E17" s="36"/>
      <c r="F17" s="41"/>
      <c r="H17" s="42"/>
    </row>
    <row r="18" spans="1:8" s="4" customFormat="1" ht="20" customHeight="1">
      <c r="A18" s="19"/>
      <c r="B18" s="20"/>
      <c r="C18" s="21"/>
      <c r="D18" s="22"/>
      <c r="E18" s="36"/>
      <c r="F18" s="41"/>
      <c r="H18" s="42"/>
    </row>
    <row r="19" spans="1:8" s="4" customFormat="1" ht="20" customHeight="1">
      <c r="A19" s="19"/>
      <c r="B19" s="24"/>
      <c r="C19" s="23"/>
      <c r="D19" s="22"/>
      <c r="E19" s="36"/>
      <c r="F19" s="41"/>
      <c r="H19" s="42"/>
    </row>
    <row r="20" spans="1:8" s="4" customFormat="1" ht="20" customHeight="1">
      <c r="A20" s="19"/>
      <c r="B20" s="24"/>
      <c r="C20" s="23"/>
      <c r="D20" s="22"/>
      <c r="E20" s="36"/>
      <c r="F20" s="41"/>
      <c r="H20" s="42"/>
    </row>
    <row r="21" spans="1:8" s="5" customFormat="1" ht="29.25" customHeight="1" thickBot="1">
      <c r="A21" s="25" t="s">
        <v>42</v>
      </c>
      <c r="B21" s="26" t="s">
        <v>52</v>
      </c>
      <c r="C21" s="55">
        <f>SUM(C13:C17)</f>
        <v>16.5</v>
      </c>
      <c r="D21" s="56">
        <f>C21/8</f>
        <v>2.0625</v>
      </c>
      <c r="E21" s="57" t="s">
        <v>53</v>
      </c>
      <c r="F21" s="37"/>
      <c r="G21" s="43"/>
    </row>
    <row r="22" spans="1:8" s="2" customFormat="1" ht="12.75" customHeight="1">
      <c r="A22" s="27"/>
      <c r="B22" s="28"/>
      <c r="C22" s="29"/>
      <c r="D22" s="28"/>
      <c r="E22" s="28"/>
      <c r="F22" s="34"/>
      <c r="G22" s="39"/>
    </row>
    <row r="23" spans="1:8" s="2" customFormat="1" ht="12.75" customHeight="1">
      <c r="A23" s="27"/>
      <c r="B23" s="28"/>
      <c r="C23" s="29"/>
      <c r="D23" s="28"/>
      <c r="E23" s="28"/>
      <c r="F23" s="34"/>
      <c r="G23" s="39"/>
    </row>
    <row r="24" spans="1:8" s="2" customFormat="1" ht="12.75" customHeight="1">
      <c r="A24" s="31" t="s">
        <v>43</v>
      </c>
      <c r="B24" s="28"/>
      <c r="C24" s="30" t="s">
        <v>44</v>
      </c>
      <c r="D24" s="30"/>
      <c r="E24" s="30"/>
      <c r="F24" s="34"/>
      <c r="G24" s="39"/>
    </row>
    <row r="25" spans="1:8" s="2" customFormat="1" ht="13">
      <c r="A25" s="31"/>
      <c r="B25" s="28"/>
      <c r="C25" s="30"/>
      <c r="D25" s="30"/>
      <c r="E25" s="30"/>
      <c r="F25" s="34"/>
      <c r="G25" s="39"/>
    </row>
    <row r="26" spans="1:8" s="2" customFormat="1" ht="13">
      <c r="A26" s="27" t="s">
        <v>45</v>
      </c>
      <c r="B26" s="28"/>
      <c r="C26" s="32" t="s">
        <v>45</v>
      </c>
      <c r="D26" s="28"/>
      <c r="E26" s="28"/>
      <c r="F26" s="34"/>
      <c r="G26" s="39"/>
    </row>
    <row r="27" spans="1:8" s="2" customFormat="1" ht="13">
      <c r="A27" s="27" t="s">
        <v>46</v>
      </c>
      <c r="B27" s="28"/>
      <c r="C27" s="32" t="s">
        <v>46</v>
      </c>
      <c r="D27" s="28"/>
      <c r="E27" s="28"/>
      <c r="F27" s="34"/>
      <c r="G27" s="39"/>
    </row>
    <row r="28" spans="1:8" s="2" customFormat="1" ht="13">
      <c r="A28" s="27" t="s">
        <v>47</v>
      </c>
      <c r="B28" s="28" t="s">
        <v>48</v>
      </c>
      <c r="C28" s="32" t="s">
        <v>47</v>
      </c>
      <c r="D28" s="28" t="s">
        <v>48</v>
      </c>
      <c r="E28" s="28"/>
      <c r="F28" s="34"/>
      <c r="G28" s="39"/>
    </row>
    <row r="29" spans="1:8" s="2" customFormat="1" ht="13">
      <c r="A29" s="27"/>
      <c r="B29" s="28"/>
      <c r="C29" s="29"/>
      <c r="D29" s="28"/>
      <c r="E29" s="28"/>
      <c r="F29" s="34"/>
      <c r="G29" s="39"/>
    </row>
  </sheetData>
  <mergeCells count="18">
    <mergeCell ref="A5:B5"/>
    <mergeCell ref="C5:E5"/>
    <mergeCell ref="A1:E1"/>
    <mergeCell ref="A2:E2"/>
    <mergeCell ref="C3:E3"/>
    <mergeCell ref="A4:B4"/>
    <mergeCell ref="C4:E4"/>
    <mergeCell ref="A6:B6"/>
    <mergeCell ref="C6:E6"/>
    <mergeCell ref="A7:B7"/>
    <mergeCell ref="C7:E7"/>
    <mergeCell ref="A8:B8"/>
    <mergeCell ref="C8:E8"/>
    <mergeCell ref="A9:E9"/>
    <mergeCell ref="A10:B10"/>
    <mergeCell ref="C10:E10"/>
    <mergeCell ref="A11:B11"/>
    <mergeCell ref="C11:E11"/>
  </mergeCells>
  <pageMargins left="0.69930555555555596" right="0.69930555555555596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Will</vt:lpstr>
      <vt:lpstr>Leslie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</dc:creator>
  <cp:lastModifiedBy>周 清晓</cp:lastModifiedBy>
  <cp:lastPrinted>2017-10-13T15:48:00Z</cp:lastPrinted>
  <dcterms:created xsi:type="dcterms:W3CDTF">2015-07-03T09:57:00Z</dcterms:created>
  <dcterms:modified xsi:type="dcterms:W3CDTF">2019-10-21T08:45:06Z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1033-1.6.1.2429</vt:lpwstr>
  </property>
</Properties>
</file>