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e\PycharmProjects\arm_and_eyes\excel\"/>
    </mc:Choice>
  </mc:AlternateContent>
  <xr:revisionPtr revIDLastSave="0" documentId="13_ncr:1_{F7CDA6EB-966F-4568-8C7A-038A96E3BB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" sheetId="1" r:id="rId1"/>
  </sheets>
  <definedNames>
    <definedName name="model_x" localSheetId="0">main!$B$4:$B$16</definedName>
    <definedName name="model_x">#REF!</definedName>
    <definedName name="model_y" localSheetId="0">main!$C$4:$C$16</definedName>
    <definedName name="model_y">#REF!</definedName>
    <definedName name="model_z" localSheetId="0">main!$D$4:$D$16</definedName>
    <definedName name="model_z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8" i="1" l="1"/>
  <c r="I28" i="1"/>
  <c r="L19" i="1"/>
  <c r="I19" i="1"/>
  <c r="H18" i="1"/>
  <c r="H27" i="1" s="1"/>
  <c r="N17" i="1"/>
  <c r="N26" i="1" s="1"/>
  <c r="M17" i="1"/>
  <c r="M26" i="1" s="1"/>
  <c r="N16" i="1"/>
  <c r="M16" i="1"/>
  <c r="L16" i="1"/>
  <c r="K16" i="1"/>
  <c r="J16" i="1"/>
  <c r="I16" i="1"/>
  <c r="H16" i="1"/>
  <c r="G16" i="1"/>
  <c r="N15" i="1"/>
  <c r="M15" i="1"/>
  <c r="L15" i="1"/>
  <c r="K15" i="1"/>
  <c r="J15" i="1"/>
  <c r="I15" i="1"/>
  <c r="H15" i="1"/>
  <c r="G15" i="1"/>
  <c r="N14" i="1"/>
  <c r="M14" i="1"/>
  <c r="L14" i="1"/>
  <c r="K14" i="1"/>
  <c r="J14" i="1"/>
  <c r="I14" i="1"/>
  <c r="H14" i="1"/>
  <c r="G14" i="1"/>
  <c r="N13" i="1"/>
  <c r="M13" i="1"/>
  <c r="L13" i="1"/>
  <c r="K13" i="1"/>
  <c r="J13" i="1"/>
  <c r="I13" i="1"/>
  <c r="H13" i="1"/>
  <c r="G13" i="1"/>
  <c r="N12" i="1"/>
  <c r="M12" i="1"/>
  <c r="L12" i="1"/>
  <c r="K12" i="1"/>
  <c r="J12" i="1"/>
  <c r="I12" i="1"/>
  <c r="H12" i="1"/>
  <c r="G12" i="1"/>
  <c r="N11" i="1"/>
  <c r="M11" i="1"/>
  <c r="M19" i="1" s="1"/>
  <c r="M28" i="1" s="1"/>
  <c r="L11" i="1"/>
  <c r="K11" i="1"/>
  <c r="J11" i="1"/>
  <c r="I11" i="1"/>
  <c r="H11" i="1"/>
  <c r="G11" i="1"/>
  <c r="N10" i="1"/>
  <c r="M10" i="1"/>
  <c r="L10" i="1"/>
  <c r="K10" i="1"/>
  <c r="J10" i="1"/>
  <c r="J19" i="1" s="1"/>
  <c r="J28" i="1" s="1"/>
  <c r="I10" i="1"/>
  <c r="I18" i="1" s="1"/>
  <c r="I27" i="1" s="1"/>
  <c r="H10" i="1"/>
  <c r="G10" i="1"/>
  <c r="N9" i="1"/>
  <c r="N19" i="1" s="1"/>
  <c r="N28" i="1" s="1"/>
  <c r="M9" i="1"/>
  <c r="M18" i="1" s="1"/>
  <c r="M27" i="1" s="1"/>
  <c r="L9" i="1"/>
  <c r="L17" i="1" s="1"/>
  <c r="L26" i="1" s="1"/>
  <c r="K9" i="1"/>
  <c r="K19" i="1" s="1"/>
  <c r="K28" i="1" s="1"/>
  <c r="J9" i="1"/>
  <c r="J18" i="1" s="1"/>
  <c r="J27" i="1" s="1"/>
  <c r="I9" i="1"/>
  <c r="I17" i="1" s="1"/>
  <c r="I26" i="1" s="1"/>
  <c r="H9" i="1"/>
  <c r="H19" i="1" s="1"/>
  <c r="H28" i="1" s="1"/>
  <c r="G9" i="1"/>
  <c r="G18" i="1" s="1"/>
  <c r="G27" i="1" s="1"/>
  <c r="G17" i="1" l="1"/>
  <c r="G26" i="1" s="1"/>
  <c r="K18" i="1"/>
  <c r="K27" i="1" s="1"/>
  <c r="H17" i="1"/>
  <c r="H26" i="1" s="1"/>
  <c r="L18" i="1"/>
  <c r="L27" i="1" s="1"/>
  <c r="J17" i="1"/>
  <c r="J26" i="1" s="1"/>
  <c r="N18" i="1"/>
  <c r="N27" i="1" s="1"/>
  <c r="K17" i="1"/>
  <c r="K26" i="1" s="1"/>
  <c r="G19" i="1"/>
  <c r="G28" i="1" s="1"/>
</calcChain>
</file>

<file path=xl/sharedStrings.xml><?xml version="1.0" encoding="utf-8"?>
<sst xmlns="http://schemas.openxmlformats.org/spreadsheetml/2006/main" count="51" uniqueCount="33">
  <si>
    <t>Models</t>
  </si>
  <si>
    <t>Points</t>
  </si>
  <si>
    <t>A</t>
  </si>
  <si>
    <t>B</t>
  </si>
  <si>
    <t>C</t>
  </si>
  <si>
    <t>D</t>
  </si>
  <si>
    <t>E</t>
  </si>
  <si>
    <t>F</t>
  </si>
  <si>
    <t>G</t>
  </si>
  <si>
    <t>H</t>
  </si>
  <si>
    <t>X</t>
  </si>
  <si>
    <t>Y</t>
  </si>
  <si>
    <t>Z</t>
  </si>
  <si>
    <t>d</t>
  </si>
  <si>
    <t>c</t>
  </si>
  <si>
    <t>intercept</t>
  </si>
  <si>
    <t>x1</t>
  </si>
  <si>
    <t>y1</t>
  </si>
  <si>
    <t>x2</t>
  </si>
  <si>
    <t>y2</t>
  </si>
  <si>
    <t>x1 / (x2 + d)</t>
  </si>
  <si>
    <t>x1 / (y2 + d)</t>
  </si>
  <si>
    <t>y1 / (x2 + d)</t>
  </si>
  <si>
    <t>y1 / (y2 + d)</t>
  </si>
  <si>
    <t>x2 / (x1 + d)</t>
  </si>
  <si>
    <t>x2 / (y1 + d)</t>
  </si>
  <si>
    <t>y2 / (x1 + d)</t>
  </si>
  <si>
    <t>y2 / (y1 + d)</t>
  </si>
  <si>
    <t>x</t>
  </si>
  <si>
    <t>y</t>
  </si>
  <si>
    <t>z</t>
  </si>
  <si>
    <t>Actual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</si>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</sst>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quotePrefix="1"/>
    <xf numFmtId="164" fontId="0" fillId="0" borderId="0" xfId="0" applyNumberFormat="1"/>
    <xf numFmtId="0" fontId="0" fillId="2" borderId="0" xfId="0" applyFill="1"/>
    <xf numFmtId="0" fontId="1" fillId="0" borderId="0" xfId="0" applyFont="1" applyAlignment="1">
      <alignment horizontal="right"/>
    </xf>
    <xf numFmtId="3" fontId="0" fillId="3" borderId="0" xfId="0" applyNumberFormat="1" applyFill="1"/>
    <xf numFmtId="0" fontId="0" fillId="3" borderId="0" xfId="0" applyFill="1"/>
    <xf numFmtId="3" fontId="0" fillId="2" borderId="0" xfId="0" applyNumberFormat="1" applyFill="1"/>
    <xf numFmtId="3" fontId="0" fillId="4" borderId="0" xfId="0" applyNumberFormat="1" applyFill="1"/>
    <xf numFmtId="3" fontId="0" fillId="0" borderId="0" xfId="0" applyNumberFormat="1"/>
    <xf numFmtId="165" fontId="0" fillId="3" borderId="0" xfId="0" applyNumberFormat="1" applyFill="1"/>
    <xf numFmtId="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workbookViewId="0">
      <selection activeCell="J8" sqref="J8"/>
    </sheetView>
  </sheetViews>
  <sheetFormatPr defaultRowHeight="14.4" x14ac:dyDescent="0.3"/>
  <cols>
    <col min="1" max="1" width="10.88671875" bestFit="1" customWidth="1"/>
    <col min="3" max="3" width="9.5546875" bestFit="1" customWidth="1"/>
    <col min="6" max="6" width="10.44140625" bestFit="1" customWidth="1"/>
    <col min="7" max="7" width="11.5546875" bestFit="1" customWidth="1"/>
    <col min="8" max="14" width="8.5546875" customWidth="1"/>
    <col min="15" max="26" width="5.77734375" customWidth="1"/>
    <col min="27" max="48" width="3.6640625" customWidth="1"/>
  </cols>
  <sheetData>
    <row r="1" spans="1:14" x14ac:dyDescent="0.3">
      <c r="A1" s="1" t="s">
        <v>0</v>
      </c>
      <c r="F1" s="1" t="s">
        <v>1</v>
      </c>
    </row>
    <row r="2" spans="1:14" x14ac:dyDescent="0.3">
      <c r="B2" s="5"/>
      <c r="C2" s="5"/>
      <c r="D2" s="5"/>
      <c r="G2" s="5" t="s">
        <v>2</v>
      </c>
      <c r="H2" s="5" t="s">
        <v>3</v>
      </c>
      <c r="I2" s="5" t="s">
        <v>4</v>
      </c>
      <c r="J2" s="5" t="s">
        <v>5</v>
      </c>
      <c r="K2" s="5" t="s">
        <v>6</v>
      </c>
      <c r="L2" s="5" t="s">
        <v>7</v>
      </c>
      <c r="M2" s="5" t="s">
        <v>8</v>
      </c>
      <c r="N2" s="5" t="s">
        <v>9</v>
      </c>
    </row>
    <row r="3" spans="1:14" x14ac:dyDescent="0.3">
      <c r="B3" s="5" t="s">
        <v>10</v>
      </c>
      <c r="C3" s="5" t="s">
        <v>11</v>
      </c>
      <c r="D3" s="5" t="s">
        <v>12</v>
      </c>
      <c r="F3" t="s">
        <v>13</v>
      </c>
      <c r="G3" s="4">
        <v>100</v>
      </c>
      <c r="H3" s="4">
        <v>100</v>
      </c>
      <c r="I3" s="4">
        <v>100</v>
      </c>
      <c r="J3" s="4">
        <v>100</v>
      </c>
      <c r="K3" s="4">
        <v>100</v>
      </c>
      <c r="L3" s="4">
        <v>100</v>
      </c>
      <c r="M3" s="4">
        <v>100</v>
      </c>
      <c r="N3" s="4">
        <v>100</v>
      </c>
    </row>
    <row r="4" spans="1:14" x14ac:dyDescent="0.3">
      <c r="A4" t="s">
        <v>14</v>
      </c>
      <c r="B4" s="8">
        <v>524.33716868110287</v>
      </c>
      <c r="C4" s="8">
        <v>-45.376282318667833</v>
      </c>
      <c r="D4" s="8">
        <v>214.54532098915729</v>
      </c>
      <c r="F4" t="s">
        <v>15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</row>
    <row r="5" spans="1:14" x14ac:dyDescent="0.3">
      <c r="A5" t="s">
        <v>16</v>
      </c>
      <c r="B5" s="12">
        <v>-0.26568815407053209</v>
      </c>
      <c r="C5" s="12">
        <v>-9.50165029748129E-2</v>
      </c>
      <c r="D5" s="12">
        <v>-0.23412158860271801</v>
      </c>
      <c r="F5" t="s">
        <v>16</v>
      </c>
      <c r="G5" s="6">
        <v>286</v>
      </c>
      <c r="H5" s="7">
        <v>315</v>
      </c>
      <c r="I5" s="7">
        <v>106</v>
      </c>
      <c r="J5" s="7">
        <v>89</v>
      </c>
      <c r="K5" s="7">
        <v>287</v>
      </c>
      <c r="L5" s="6">
        <v>316</v>
      </c>
      <c r="M5" s="7">
        <v>94</v>
      </c>
      <c r="N5" s="7">
        <v>71</v>
      </c>
    </row>
    <row r="6" spans="1:14" x14ac:dyDescent="0.3">
      <c r="A6" t="s">
        <v>17</v>
      </c>
      <c r="B6" s="12">
        <v>-0.17236061320922849</v>
      </c>
      <c r="C6" s="12">
        <v>-6.8794254944897548E-2</v>
      </c>
      <c r="D6" s="12">
        <v>-0.106402144470625</v>
      </c>
      <c r="F6" t="s">
        <v>17</v>
      </c>
      <c r="G6" s="6">
        <v>232</v>
      </c>
      <c r="H6" s="7">
        <v>334</v>
      </c>
      <c r="I6" s="7">
        <v>250</v>
      </c>
      <c r="J6" s="7">
        <v>353</v>
      </c>
      <c r="K6" s="7">
        <v>152</v>
      </c>
      <c r="L6" s="6">
        <v>241</v>
      </c>
      <c r="M6" s="7">
        <v>169</v>
      </c>
      <c r="N6" s="7">
        <v>251</v>
      </c>
    </row>
    <row r="7" spans="1:14" x14ac:dyDescent="0.3">
      <c r="A7" t="s">
        <v>18</v>
      </c>
      <c r="B7" s="12">
        <v>3.948972438035922E-2</v>
      </c>
      <c r="C7" s="12">
        <v>-0.42185532523899177</v>
      </c>
      <c r="D7" s="12">
        <v>1.5822160026267851E-2</v>
      </c>
      <c r="F7" t="s">
        <v>18</v>
      </c>
      <c r="G7" s="6">
        <v>60</v>
      </c>
      <c r="H7" s="7">
        <v>238</v>
      </c>
      <c r="I7" s="7">
        <v>63</v>
      </c>
      <c r="J7" s="7">
        <v>270</v>
      </c>
      <c r="K7" s="7">
        <v>55</v>
      </c>
      <c r="L7" s="6">
        <v>239</v>
      </c>
      <c r="M7" s="7">
        <v>54</v>
      </c>
      <c r="N7" s="7">
        <v>271</v>
      </c>
    </row>
    <row r="8" spans="1:14" x14ac:dyDescent="0.3">
      <c r="A8" t="s">
        <v>19</v>
      </c>
      <c r="B8" s="12">
        <v>0.32103397795497779</v>
      </c>
      <c r="C8" s="12">
        <v>6.7518463554513408E-2</v>
      </c>
      <c r="D8" s="12">
        <v>-0.45218235878899538</v>
      </c>
      <c r="F8" t="s">
        <v>19</v>
      </c>
      <c r="G8" s="6">
        <v>195</v>
      </c>
      <c r="H8" s="7">
        <v>179</v>
      </c>
      <c r="I8" s="7">
        <v>287</v>
      </c>
      <c r="J8" s="7">
        <v>269</v>
      </c>
      <c r="K8" s="7">
        <v>119</v>
      </c>
      <c r="L8" s="6">
        <v>106</v>
      </c>
      <c r="M8" s="7">
        <v>205</v>
      </c>
      <c r="N8" s="7">
        <v>187</v>
      </c>
    </row>
    <row r="9" spans="1:14" x14ac:dyDescent="0.3">
      <c r="A9" t="s">
        <v>20</v>
      </c>
      <c r="B9" s="11">
        <v>-22.446258452405232</v>
      </c>
      <c r="C9" s="11">
        <v>16.16010802488119</v>
      </c>
      <c r="D9" s="11">
        <v>-7.3288236588198057</v>
      </c>
      <c r="F9" t="s">
        <v>20</v>
      </c>
      <c r="G9" s="3">
        <f t="shared" ref="G9:N9" si="0">G5/(G7+G3)</f>
        <v>1.7875000000000001</v>
      </c>
      <c r="H9" s="3">
        <f t="shared" si="0"/>
        <v>0.93195266272189348</v>
      </c>
      <c r="I9" s="3">
        <f t="shared" si="0"/>
        <v>0.65030674846625769</v>
      </c>
      <c r="J9" s="3">
        <f t="shared" si="0"/>
        <v>0.24054054054054055</v>
      </c>
      <c r="K9" s="3">
        <f t="shared" si="0"/>
        <v>1.8516129032258064</v>
      </c>
      <c r="L9" s="3">
        <f t="shared" si="0"/>
        <v>0.93215339233038352</v>
      </c>
      <c r="M9" s="3">
        <f t="shared" si="0"/>
        <v>0.61038961038961037</v>
      </c>
      <c r="N9" s="3">
        <f t="shared" si="0"/>
        <v>0.19137466307277629</v>
      </c>
    </row>
    <row r="10" spans="1:14" x14ac:dyDescent="0.3">
      <c r="A10" t="s">
        <v>21</v>
      </c>
      <c r="B10" s="11">
        <v>6.2605244866940337</v>
      </c>
      <c r="C10" s="11">
        <v>4.1909687540863239</v>
      </c>
      <c r="D10" s="11">
        <v>17.011708762319479</v>
      </c>
      <c r="F10" t="s">
        <v>21</v>
      </c>
      <c r="G10" s="3">
        <f t="shared" ref="G10:N10" si="1">G5/(G8+G3)</f>
        <v>0.96949152542372885</v>
      </c>
      <c r="H10" s="3">
        <f t="shared" si="1"/>
        <v>1.1290322580645162</v>
      </c>
      <c r="I10" s="3">
        <f t="shared" si="1"/>
        <v>0.27390180878552972</v>
      </c>
      <c r="J10" s="3">
        <f t="shared" si="1"/>
        <v>0.24119241192411925</v>
      </c>
      <c r="K10" s="3">
        <f t="shared" si="1"/>
        <v>1.3105022831050228</v>
      </c>
      <c r="L10" s="3">
        <f t="shared" si="1"/>
        <v>1.5339805825242718</v>
      </c>
      <c r="M10" s="3">
        <f t="shared" si="1"/>
        <v>0.30819672131147541</v>
      </c>
      <c r="N10" s="3">
        <f t="shared" si="1"/>
        <v>0.24738675958188153</v>
      </c>
    </row>
    <row r="11" spans="1:14" x14ac:dyDescent="0.3">
      <c r="A11" t="s">
        <v>22</v>
      </c>
      <c r="B11" s="11">
        <v>-23.27160738070214</v>
      </c>
      <c r="C11" s="11">
        <v>9.6562178052410257</v>
      </c>
      <c r="D11" s="11">
        <v>-7.7749834201342054</v>
      </c>
      <c r="F11" t="s">
        <v>22</v>
      </c>
      <c r="G11" s="3">
        <f t="shared" ref="G11:N11" si="2">G6/(G7+G3)</f>
        <v>1.45</v>
      </c>
      <c r="H11" s="3">
        <f t="shared" si="2"/>
        <v>0.98816568047337283</v>
      </c>
      <c r="I11" s="3">
        <f t="shared" si="2"/>
        <v>1.5337423312883436</v>
      </c>
      <c r="J11" s="3">
        <f t="shared" si="2"/>
        <v>0.95405405405405408</v>
      </c>
      <c r="K11" s="3">
        <f t="shared" si="2"/>
        <v>0.98064516129032253</v>
      </c>
      <c r="L11" s="3">
        <f t="shared" si="2"/>
        <v>0.71091445427728617</v>
      </c>
      <c r="M11" s="3">
        <f t="shared" si="2"/>
        <v>1.0974025974025974</v>
      </c>
      <c r="N11" s="3">
        <f t="shared" si="2"/>
        <v>0.67654986522911054</v>
      </c>
    </row>
    <row r="12" spans="1:14" x14ac:dyDescent="0.3">
      <c r="A12" t="s">
        <v>23</v>
      </c>
      <c r="B12" s="11">
        <v>-7.5410681960767043</v>
      </c>
      <c r="C12" s="11">
        <v>3.7439545431113421</v>
      </c>
      <c r="D12" s="11">
        <v>1.11242848018164</v>
      </c>
      <c r="F12" t="s">
        <v>23</v>
      </c>
      <c r="G12" s="3">
        <f t="shared" ref="G12:N12" si="3">G6/(G8+G3)</f>
        <v>0.78644067796610173</v>
      </c>
      <c r="H12" s="3">
        <f t="shared" si="3"/>
        <v>1.1971326164874552</v>
      </c>
      <c r="I12" s="3">
        <f t="shared" si="3"/>
        <v>0.64599483204134367</v>
      </c>
      <c r="J12" s="3">
        <f t="shared" si="3"/>
        <v>0.95663956639566394</v>
      </c>
      <c r="K12" s="3">
        <f t="shared" si="3"/>
        <v>0.69406392694063923</v>
      </c>
      <c r="L12" s="3">
        <f t="shared" si="3"/>
        <v>1.1699029126213591</v>
      </c>
      <c r="M12" s="3">
        <f t="shared" si="3"/>
        <v>0.5540983606557377</v>
      </c>
      <c r="N12" s="3">
        <f t="shared" si="3"/>
        <v>0.87456445993031362</v>
      </c>
    </row>
    <row r="13" spans="1:14" x14ac:dyDescent="0.3">
      <c r="A13" t="s">
        <v>24</v>
      </c>
      <c r="B13" s="11">
        <v>-8.146756577951896</v>
      </c>
      <c r="C13" s="11">
        <v>4.6362792546048821</v>
      </c>
      <c r="D13" s="11">
        <v>-10.14091893451018</v>
      </c>
      <c r="F13" t="s">
        <v>24</v>
      </c>
      <c r="G13" s="3">
        <f t="shared" ref="G13:N13" si="4">(G7/(G5+G3))</f>
        <v>0.15544041450777202</v>
      </c>
      <c r="H13" s="3">
        <f t="shared" si="4"/>
        <v>0.57349397590361451</v>
      </c>
      <c r="I13" s="3">
        <f t="shared" si="4"/>
        <v>0.30582524271844658</v>
      </c>
      <c r="J13" s="3">
        <f t="shared" si="4"/>
        <v>1.4285714285714286</v>
      </c>
      <c r="K13" s="3">
        <f t="shared" si="4"/>
        <v>0.1421188630490956</v>
      </c>
      <c r="L13" s="3">
        <f t="shared" si="4"/>
        <v>0.57451923076923073</v>
      </c>
      <c r="M13" s="3">
        <f t="shared" si="4"/>
        <v>0.27835051546391754</v>
      </c>
      <c r="N13" s="3">
        <f t="shared" si="4"/>
        <v>1.5847953216374269</v>
      </c>
    </row>
    <row r="14" spans="1:14" x14ac:dyDescent="0.3">
      <c r="A14" t="s">
        <v>25</v>
      </c>
      <c r="B14" s="11">
        <v>-2.8356356038727188</v>
      </c>
      <c r="C14" s="11">
        <v>0.35682452623435029</v>
      </c>
      <c r="D14" s="11">
        <v>-2.3370723408447871</v>
      </c>
      <c r="F14" t="s">
        <v>25</v>
      </c>
      <c r="G14" s="3">
        <f t="shared" ref="G14:N14" si="5">G7/(G6+G3)</f>
        <v>0.18072289156626506</v>
      </c>
      <c r="H14" s="3">
        <f t="shared" si="5"/>
        <v>0.54838709677419351</v>
      </c>
      <c r="I14" s="3">
        <f t="shared" si="5"/>
        <v>0.18</v>
      </c>
      <c r="J14" s="3">
        <f t="shared" si="5"/>
        <v>0.59602649006622521</v>
      </c>
      <c r="K14" s="3">
        <f t="shared" si="5"/>
        <v>0.21825396825396826</v>
      </c>
      <c r="L14" s="3">
        <f t="shared" si="5"/>
        <v>0.70087976539589447</v>
      </c>
      <c r="M14" s="3">
        <f t="shared" si="5"/>
        <v>0.20074349442379183</v>
      </c>
      <c r="N14" s="3">
        <f t="shared" si="5"/>
        <v>0.77207977207977208</v>
      </c>
    </row>
    <row r="15" spans="1:14" x14ac:dyDescent="0.3">
      <c r="A15" t="s">
        <v>26</v>
      </c>
      <c r="B15" s="11">
        <v>8.2949430636781329</v>
      </c>
      <c r="C15" s="11">
        <v>-0.71050093755391985</v>
      </c>
      <c r="D15" s="11">
        <v>8.4852607134710443</v>
      </c>
      <c r="F15" t="s">
        <v>26</v>
      </c>
      <c r="G15" s="3">
        <f t="shared" ref="G15:N15" si="6">G8/(G5+G3)</f>
        <v>0.50518134715025909</v>
      </c>
      <c r="H15" s="3">
        <f t="shared" si="6"/>
        <v>0.43132530120481927</v>
      </c>
      <c r="I15" s="3">
        <f t="shared" si="6"/>
        <v>1.3932038834951457</v>
      </c>
      <c r="J15" s="3">
        <f t="shared" si="6"/>
        <v>1.4232804232804233</v>
      </c>
      <c r="K15" s="3">
        <f t="shared" si="6"/>
        <v>0.30749354005167956</v>
      </c>
      <c r="L15" s="3">
        <f t="shared" si="6"/>
        <v>0.25480769230769229</v>
      </c>
      <c r="M15" s="3">
        <f t="shared" si="6"/>
        <v>1.0567010309278351</v>
      </c>
      <c r="N15" s="3">
        <f t="shared" si="6"/>
        <v>1.0935672514619883</v>
      </c>
    </row>
    <row r="16" spans="1:14" x14ac:dyDescent="0.3">
      <c r="A16" t="s">
        <v>27</v>
      </c>
      <c r="B16" s="11">
        <v>-3.4353649040530581</v>
      </c>
      <c r="C16" s="11">
        <v>0.57044917240299919</v>
      </c>
      <c r="D16" s="11">
        <v>-1.628521854861434</v>
      </c>
      <c r="F16" s="2" t="s">
        <v>27</v>
      </c>
      <c r="G16" s="3">
        <f t="shared" ref="G16:N16" si="7">G8/(G6+G3)</f>
        <v>0.58734939759036142</v>
      </c>
      <c r="H16" s="3">
        <f t="shared" si="7"/>
        <v>0.41244239631336405</v>
      </c>
      <c r="I16" s="3">
        <f t="shared" si="7"/>
        <v>0.82</v>
      </c>
      <c r="J16" s="3">
        <f t="shared" si="7"/>
        <v>0.5938189845474614</v>
      </c>
      <c r="K16" s="3">
        <f t="shared" si="7"/>
        <v>0.47222222222222221</v>
      </c>
      <c r="L16" s="3">
        <f t="shared" si="7"/>
        <v>0.31085043988269795</v>
      </c>
      <c r="M16" s="3">
        <f t="shared" si="7"/>
        <v>0.76208178438661711</v>
      </c>
      <c r="N16" s="3">
        <f t="shared" si="7"/>
        <v>0.53276353276353272</v>
      </c>
    </row>
    <row r="17" spans="6:14" x14ac:dyDescent="0.3">
      <c r="F17" t="s">
        <v>28</v>
      </c>
      <c r="G17" s="9">
        <f t="shared" ref="G17:N17" si="8">SUMPRODUCT(model_x,G$4:G$16)</f>
        <v>399.99999999999989</v>
      </c>
      <c r="H17" s="9">
        <f t="shared" si="8"/>
        <v>400.00000000000011</v>
      </c>
      <c r="I17" s="9">
        <f t="shared" si="8"/>
        <v>499.99999999999977</v>
      </c>
      <c r="J17" s="9">
        <f t="shared" si="8"/>
        <v>499.99999999999983</v>
      </c>
      <c r="K17" s="9">
        <f t="shared" si="8"/>
        <v>399.99999999999989</v>
      </c>
      <c r="L17" s="9">
        <f t="shared" si="8"/>
        <v>400.00000000000034</v>
      </c>
      <c r="M17" s="9">
        <f t="shared" si="8"/>
        <v>499.9999999999996</v>
      </c>
      <c r="N17" s="9">
        <f t="shared" si="8"/>
        <v>499.99999999999989</v>
      </c>
    </row>
    <row r="18" spans="6:14" x14ac:dyDescent="0.3">
      <c r="F18" t="s">
        <v>29</v>
      </c>
      <c r="G18" s="9">
        <f t="shared" ref="G18:N18" si="9">SUMPRODUCT(model_y,G$4:G$16)</f>
        <v>-50.000000000000043</v>
      </c>
      <c r="H18" s="9">
        <f t="shared" si="9"/>
        <v>-149.99999999999997</v>
      </c>
      <c r="I18" s="9">
        <f t="shared" si="9"/>
        <v>-50.000000000000043</v>
      </c>
      <c r="J18" s="9">
        <f t="shared" si="9"/>
        <v>-149.99999999999991</v>
      </c>
      <c r="K18" s="9">
        <f t="shared" si="9"/>
        <v>-49.999999999999957</v>
      </c>
      <c r="L18" s="9">
        <f t="shared" si="9"/>
        <v>-150.00000000000014</v>
      </c>
      <c r="M18" s="9">
        <f t="shared" si="9"/>
        <v>-49.999999999999787</v>
      </c>
      <c r="N18" s="9">
        <f t="shared" si="9"/>
        <v>-149.99999999999997</v>
      </c>
    </row>
    <row r="19" spans="6:14" x14ac:dyDescent="0.3">
      <c r="F19" t="s">
        <v>30</v>
      </c>
      <c r="G19" s="9">
        <f t="shared" ref="G19:N19" si="10">SUMPRODUCT(model_z,G$4:G$16)</f>
        <v>29.999999999999964</v>
      </c>
      <c r="H19" s="9">
        <f t="shared" si="10"/>
        <v>29.999999999999947</v>
      </c>
      <c r="I19" s="9">
        <f t="shared" si="10"/>
        <v>30.000000000000032</v>
      </c>
      <c r="J19" s="9">
        <f t="shared" si="10"/>
        <v>29.99999999999989</v>
      </c>
      <c r="K19" s="9">
        <f t="shared" si="10"/>
        <v>79.999999999999872</v>
      </c>
      <c r="L19" s="9">
        <f t="shared" si="10"/>
        <v>80.000000000000071</v>
      </c>
      <c r="M19" s="9">
        <f t="shared" si="10"/>
        <v>79.999999999999787</v>
      </c>
      <c r="N19" s="9">
        <f t="shared" si="10"/>
        <v>79.999999999999943</v>
      </c>
    </row>
    <row r="21" spans="6:14" x14ac:dyDescent="0.3">
      <c r="F21" s="1" t="s">
        <v>31</v>
      </c>
    </row>
    <row r="22" spans="6:14" x14ac:dyDescent="0.3">
      <c r="F22" t="s">
        <v>28</v>
      </c>
      <c r="G22" s="7">
        <v>400</v>
      </c>
      <c r="H22" s="7">
        <v>400</v>
      </c>
      <c r="I22" s="7">
        <v>500</v>
      </c>
      <c r="J22" s="7">
        <v>500</v>
      </c>
      <c r="K22" s="7">
        <v>400</v>
      </c>
      <c r="L22" s="7">
        <v>400</v>
      </c>
      <c r="M22" s="7">
        <v>500</v>
      </c>
      <c r="N22" s="7">
        <v>500</v>
      </c>
    </row>
    <row r="23" spans="6:14" x14ac:dyDescent="0.3">
      <c r="F23" t="s">
        <v>29</v>
      </c>
      <c r="G23" s="7">
        <v>-50</v>
      </c>
      <c r="H23" s="7">
        <v>-150</v>
      </c>
      <c r="I23" s="7">
        <v>-50</v>
      </c>
      <c r="J23" s="7">
        <v>-150</v>
      </c>
      <c r="K23" s="7">
        <v>-50</v>
      </c>
      <c r="L23" s="7">
        <v>-150</v>
      </c>
      <c r="M23" s="7">
        <v>-50</v>
      </c>
      <c r="N23" s="7">
        <v>-150</v>
      </c>
    </row>
    <row r="24" spans="6:14" x14ac:dyDescent="0.3">
      <c r="F24" t="s">
        <v>30</v>
      </c>
      <c r="G24" s="7">
        <v>30</v>
      </c>
      <c r="H24" s="7">
        <v>30</v>
      </c>
      <c r="I24" s="7">
        <v>30</v>
      </c>
      <c r="J24" s="7">
        <v>30</v>
      </c>
      <c r="K24" s="7">
        <v>80</v>
      </c>
      <c r="L24" s="7">
        <v>80</v>
      </c>
      <c r="M24" s="7">
        <v>80</v>
      </c>
      <c r="N24" s="7">
        <v>80</v>
      </c>
    </row>
    <row r="25" spans="6:14" x14ac:dyDescent="0.3">
      <c r="F25" s="1" t="s">
        <v>32</v>
      </c>
    </row>
    <row r="26" spans="6:14" x14ac:dyDescent="0.3">
      <c r="F26" t="s">
        <v>28</v>
      </c>
      <c r="G26" s="10">
        <f t="shared" ref="G26:N28" si="11">G17-G22</f>
        <v>0</v>
      </c>
      <c r="H26" s="10">
        <f t="shared" si="11"/>
        <v>0</v>
      </c>
      <c r="I26" s="10">
        <f t="shared" si="11"/>
        <v>0</v>
      </c>
      <c r="J26" s="10">
        <f t="shared" si="11"/>
        <v>0</v>
      </c>
      <c r="K26" s="10">
        <f t="shared" si="11"/>
        <v>0</v>
      </c>
      <c r="L26" s="10">
        <f t="shared" si="11"/>
        <v>0</v>
      </c>
      <c r="M26" s="10">
        <f t="shared" si="11"/>
        <v>0</v>
      </c>
      <c r="N26" s="10">
        <f t="shared" si="11"/>
        <v>0</v>
      </c>
    </row>
    <row r="27" spans="6:14" x14ac:dyDescent="0.3">
      <c r="F27" t="s">
        <v>29</v>
      </c>
      <c r="G27" s="10">
        <f t="shared" si="11"/>
        <v>0</v>
      </c>
      <c r="H27" s="10">
        <f t="shared" si="11"/>
        <v>0</v>
      </c>
      <c r="I27" s="10">
        <f t="shared" si="11"/>
        <v>0</v>
      </c>
      <c r="J27" s="10">
        <f t="shared" si="11"/>
        <v>0</v>
      </c>
      <c r="K27" s="10">
        <f t="shared" si="11"/>
        <v>0</v>
      </c>
      <c r="L27" s="10">
        <f t="shared" si="11"/>
        <v>0</v>
      </c>
      <c r="M27" s="10">
        <f t="shared" si="11"/>
        <v>2.1316282072803006E-13</v>
      </c>
      <c r="N27" s="10">
        <f t="shared" si="11"/>
        <v>0</v>
      </c>
    </row>
    <row r="28" spans="6:14" x14ac:dyDescent="0.3">
      <c r="F28" t="s">
        <v>30</v>
      </c>
      <c r="G28" s="10">
        <f t="shared" si="11"/>
        <v>-3.5527136788005009E-14</v>
      </c>
      <c r="H28" s="10">
        <f t="shared" si="11"/>
        <v>-5.3290705182007514E-14</v>
      </c>
      <c r="I28" s="10">
        <f t="shared" si="11"/>
        <v>3.1974423109204508E-14</v>
      </c>
      <c r="J28" s="10">
        <f t="shared" si="11"/>
        <v>-1.1013412404281553E-13</v>
      </c>
      <c r="K28" s="10">
        <f t="shared" si="11"/>
        <v>-1.2789769243681803E-13</v>
      </c>
      <c r="L28" s="10">
        <f t="shared" si="11"/>
        <v>0</v>
      </c>
      <c r="M28" s="10">
        <f t="shared" si="11"/>
        <v>-2.1316282072803006E-13</v>
      </c>
      <c r="N28" s="10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main</vt:lpstr>
      <vt:lpstr>main!model_x</vt:lpstr>
      <vt:lpstr>main!model_y</vt:lpstr>
      <vt:lpstr>main!model_z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Robinson</dc:creator>
  <cp:lastModifiedBy>Darren Robinson</cp:lastModifiedBy>
  <dcterms:created xsi:type="dcterms:W3CDTF">2023-08-26T01:50:10Z</dcterms:created>
  <dcterms:modified xsi:type="dcterms:W3CDTF">2023-08-29T04:50:32Z</dcterms:modified>
</cp:coreProperties>
</file>