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7310" windowHeight="10995" tabRatio="600" firstSheet="0" activeTab="0" autoFilterDateGrouping="1"/>
  </bookViews>
  <sheets>
    <sheet name="出租人補助費用清冊" sheetId="1" state="visible" r:id="rId1"/>
  </sheets>
  <definedNames>
    <definedName name="_xlnm.Print_Titles" localSheetId="0">'出租人補助費用清冊'!$1:$4</definedName>
    <definedName name="_xlnm.Print_Area" localSheetId="0">'出租人補助費用清冊'!$A$1:$N$63</definedName>
  </definedNames>
  <calcPr calcId="179021" fullCalcOnLoad="1"/>
</workbook>
</file>

<file path=xl/styles.xml><?xml version="1.0" encoding="utf-8"?>
<styleSheet xmlns="http://schemas.openxmlformats.org/spreadsheetml/2006/main">
  <numFmts count="2">
    <numFmt numFmtId="164" formatCode="_-* #,##0_-;\-* #,##0_-;_-* &quot;-&quot;_-;_-@_-"/>
    <numFmt numFmtId="165" formatCode="_-* #,##0_-;\-* #,##0_-;_-* &quot;-&quot;??_-;_-@_-"/>
  </numFmts>
  <fonts count="15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3"/>
      <sz val="9"/>
      <scheme val="minor"/>
    </font>
    <font>
      <name val="標楷體"/>
      <charset val="136"/>
      <family val="4"/>
      <color theme="1"/>
      <sz val="12"/>
    </font>
    <font>
      <name val="標楷體"/>
      <charset val="136"/>
      <family val="4"/>
      <b val="1"/>
      <color theme="1"/>
      <sz val="12"/>
    </font>
    <font>
      <name val="標楷體"/>
      <charset val="136"/>
      <family val="4"/>
      <b val="1"/>
      <color rgb="FFFF0000"/>
      <sz val="12"/>
    </font>
    <font>
      <name val="標楷體"/>
      <charset val="136"/>
      <family val="4"/>
      <sz val="12"/>
    </font>
    <font>
      <name val="標楷體"/>
      <charset val="136"/>
      <family val="4"/>
      <b val="1"/>
      <sz val="12"/>
    </font>
    <font>
      <name val="新細明體"/>
      <charset val="136"/>
      <family val="2"/>
      <color theme="1"/>
      <sz val="12"/>
      <scheme val="minor"/>
    </font>
    <font>
      <name val="標楷體"/>
      <charset val="136"/>
      <family val="4"/>
      <sz val="11"/>
    </font>
    <font>
      <name val="標楷體"/>
      <charset val="136"/>
      <family val="4"/>
      <b val="1"/>
      <sz val="18"/>
    </font>
    <font>
      <name val="標楷體"/>
      <charset val="136"/>
      <family val="4"/>
      <b val="1"/>
      <sz val="11"/>
    </font>
    <font>
      <name val="標楷體"/>
      <charset val="136"/>
      <family val="4"/>
      <b val="1"/>
      <sz val="12"/>
      <vertAlign val="superscript"/>
    </font>
    <font>
      <name val="標楷體"/>
      <charset val="136"/>
      <family val="4"/>
      <sz val="9"/>
    </font>
    <font>
      <name val="標楷體"/>
      <charset val="136"/>
      <family val="4"/>
      <sz val="6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8" fillId="0" borderId="0" applyAlignment="1">
      <alignment vertical="center"/>
    </xf>
    <xf numFmtId="43" fontId="8" fillId="0" borderId="0" applyAlignment="1">
      <alignment vertical="center"/>
    </xf>
  </cellStyleXfs>
  <cellXfs count="97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164" fontId="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top"/>
    </xf>
    <xf numFmtId="0" fontId="10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vertical="center"/>
    </xf>
    <xf numFmtId="0" fontId="7" fillId="0" borderId="2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right" vertical="center"/>
    </xf>
    <xf numFmtId="0" fontId="6" fillId="0" borderId="6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6" fillId="0" borderId="6" applyAlignment="1" applyProtection="1" pivotButton="0" quotePrefix="0" xfId="0">
      <alignment horizontal="center" vertical="center" wrapText="1"/>
      <protection locked="0" hidden="0"/>
    </xf>
    <xf numFmtId="49" fontId="6" fillId="0" borderId="6" applyAlignment="1" applyProtection="1" pivotButton="0" quotePrefix="0" xfId="0">
      <alignment vertical="center" wrapText="1"/>
      <protection locked="0" hidden="0"/>
    </xf>
    <xf numFmtId="0" fontId="11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vertical="center"/>
      <protection locked="0" hidden="0"/>
    </xf>
    <xf numFmtId="0" fontId="7" fillId="0" borderId="7" applyAlignment="1" applyProtection="1" pivotButton="0" quotePrefix="0" xfId="0">
      <alignment horizontal="center" vertical="center" wrapText="1"/>
      <protection locked="0" hidden="0"/>
    </xf>
    <xf numFmtId="0" fontId="6" fillId="0" borderId="8" applyAlignment="1" applyProtection="1" pivotButton="0" quotePrefix="0" xfId="0">
      <alignment vertical="center"/>
      <protection locked="0" hidden="0"/>
    </xf>
    <xf numFmtId="164" fontId="6" fillId="0" borderId="6" applyAlignment="1" applyProtection="1" pivotButton="0" quotePrefix="0" xfId="0">
      <alignment horizontal="center" vertical="center"/>
      <protection locked="0" hidden="0"/>
    </xf>
    <xf numFmtId="164" fontId="6" fillId="0" borderId="6" applyAlignment="1" applyProtection="1" pivotButton="0" quotePrefix="0" xfId="0">
      <alignment vertical="center"/>
      <protection locked="0" hidden="0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164" fontId="7" fillId="0" borderId="3" applyAlignment="1" applyProtection="1" pivotButton="0" quotePrefix="0" xfId="0">
      <alignment horizontal="right" vertical="center"/>
      <protection locked="0" hidden="0"/>
    </xf>
    <xf numFmtId="164" fontId="6" fillId="0" borderId="10" applyAlignment="1" applyProtection="1" pivotButton="0" quotePrefix="0" xfId="0">
      <alignment horizontal="center" vertical="center"/>
      <protection locked="0" hidden="0"/>
    </xf>
    <xf numFmtId="0" fontId="6" fillId="0" borderId="3" applyAlignment="1" applyProtection="1" pivotButton="0" quotePrefix="0" xfId="0">
      <alignment horizontal="center" vertical="center"/>
      <protection locked="0" hidden="0"/>
    </xf>
    <xf numFmtId="49" fontId="6" fillId="0" borderId="6" applyAlignment="1" applyProtection="1" pivotButton="0" quotePrefix="0" xfId="0">
      <alignment horizontal="center" vertical="center" wrapText="1"/>
      <protection locked="0" hidden="0"/>
    </xf>
    <xf numFmtId="49" fontId="6" fillId="0" borderId="2" applyAlignment="1" applyProtection="1" pivotButton="0" quotePrefix="0" xfId="0">
      <alignment horizontal="center" vertical="center" wrapText="1"/>
      <protection locked="0" hidden="0"/>
    </xf>
    <xf numFmtId="49" fontId="7" fillId="0" borderId="3" applyAlignment="1" applyProtection="1" pivotButton="0" quotePrefix="0" xfId="0">
      <alignment horizontal="right" vertical="center"/>
      <protection locked="0" hidden="0"/>
    </xf>
    <xf numFmtId="0" fontId="10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 vertical="top" wrapText="1"/>
    </xf>
    <xf numFmtId="0" fontId="13" fillId="0" borderId="0" applyAlignment="1" pivotButton="0" quotePrefix="0" xfId="0">
      <alignment vertical="center"/>
    </xf>
    <xf numFmtId="0" fontId="7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 vertical="center" wrapText="1"/>
      <protection locked="0" hidden="0"/>
    </xf>
    <xf numFmtId="0" fontId="7" fillId="0" borderId="1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2" applyAlignment="1" applyProtection="1" pivotButton="0" quotePrefix="0" xfId="0">
      <alignment horizontal="center" vertical="center"/>
      <protection locked="0" hidden="0"/>
    </xf>
    <xf numFmtId="0" fontId="7" fillId="0" borderId="4" applyAlignment="1" applyProtection="1" pivotButton="0" quotePrefix="0" xfId="0">
      <alignment horizontal="center" vertical="center"/>
      <protection locked="0" hidden="0"/>
    </xf>
    <xf numFmtId="0" fontId="7" fillId="0" borderId="3" applyAlignment="1" applyProtection="1" pivotButton="0" quotePrefix="0" xfId="0">
      <alignment horizontal="center" vertical="center"/>
      <protection locked="0" hidden="0"/>
    </xf>
    <xf numFmtId="0" fontId="7" fillId="0" borderId="4" applyAlignment="1" pivotButton="0" quotePrefix="0" xfId="0">
      <alignment vertical="center"/>
    </xf>
    <xf numFmtId="0" fontId="7" fillId="0" borderId="3" applyAlignment="1" pivotButton="0" quotePrefix="0" xfId="0">
      <alignment vertical="center"/>
    </xf>
    <xf numFmtId="0" fontId="6" fillId="0" borderId="8" applyAlignment="1" applyProtection="1" pivotButton="0" quotePrefix="0" xfId="0">
      <alignment horizontal="center" vertical="center"/>
      <protection locked="0" hidden="0"/>
    </xf>
    <xf numFmtId="0" fontId="7" fillId="2" borderId="6" applyAlignment="1" pivotButton="0" quotePrefix="0" xfId="0">
      <alignment horizontal="center" vertical="center"/>
    </xf>
    <xf numFmtId="0" fontId="13" fillId="0" borderId="9" applyAlignment="1" pivotButton="0" quotePrefix="0" xfId="0">
      <alignment vertical="center"/>
    </xf>
    <xf numFmtId="0" fontId="9" fillId="0" borderId="8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6" fillId="0" borderId="12" applyAlignment="1" pivotButton="0" quotePrefix="0" xfId="0">
      <alignment horizontal="center" vertical="center"/>
    </xf>
    <xf numFmtId="0" fontId="6" fillId="0" borderId="13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center"/>
    </xf>
    <xf numFmtId="0" fontId="6" fillId="0" borderId="15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7" fillId="2" borderId="16" applyAlignment="1" pivotButton="0" quotePrefix="0" xfId="0">
      <alignment horizontal="center" vertical="center"/>
    </xf>
    <xf numFmtId="0" fontId="7" fillId="2" borderId="3" applyAlignment="1" pivotButton="0" quotePrefix="0" xfId="0">
      <alignment horizontal="center" vertical="center"/>
    </xf>
    <xf numFmtId="0" fontId="7" fillId="2" borderId="2" applyAlignment="1" pivotButton="0" quotePrefix="0" xfId="0">
      <alignment horizontal="center" vertical="center"/>
    </xf>
    <xf numFmtId="0" fontId="7" fillId="2" borderId="4" applyAlignment="1" pivotButton="0" quotePrefix="0" xfId="0">
      <alignment horizontal="center" vertical="center"/>
    </xf>
    <xf numFmtId="164" fontId="14" fillId="0" borderId="10" applyAlignment="1" applyProtection="1" pivotButton="0" quotePrefix="0" xfId="0">
      <alignment horizontal="center" vertical="center"/>
      <protection locked="0" hidden="0"/>
    </xf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8" pivotButton="0" quotePrefix="0" xfId="0"/>
    <xf numFmtId="0" fontId="0" fillId="0" borderId="8" applyProtection="1" pivotButton="0" quotePrefix="0" xfId="0">
      <protection locked="0" hidden="0"/>
    </xf>
    <xf numFmtId="0" fontId="7" fillId="0" borderId="6" applyAlignment="1" applyProtection="1" pivotButton="0" quotePrefix="0" xfId="0">
      <alignment horizontal="center" vertical="center" wrapText="1"/>
      <protection locked="0" hidden="0"/>
    </xf>
    <xf numFmtId="0" fontId="0" fillId="0" borderId="3" pivotButton="0" quotePrefix="0" xfId="0"/>
    <xf numFmtId="0" fontId="0" fillId="0" borderId="4" pivotButton="0" quotePrefix="0" xfId="0"/>
    <xf numFmtId="0" fontId="0" fillId="0" borderId="5" applyProtection="1" pivotButton="0" quotePrefix="0" xfId="0">
      <protection locked="0" hidden="0"/>
    </xf>
    <xf numFmtId="0" fontId="0" fillId="0" borderId="5" pivotButton="0" quotePrefix="0" xfId="0"/>
    <xf numFmtId="164" fontId="6" fillId="0" borderId="6" applyAlignment="1" applyProtection="1" pivotButton="0" quotePrefix="0" xfId="0">
      <alignment vertical="center"/>
      <protection locked="0" hidden="0"/>
    </xf>
    <xf numFmtId="164" fontId="6" fillId="0" borderId="6" applyAlignment="1" applyProtection="1" pivotButton="0" quotePrefix="0" xfId="0">
      <alignment horizontal="center" vertical="center"/>
      <protection locked="0" hidden="0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164" fontId="6" fillId="0" borderId="10" applyAlignment="1" applyProtection="1" pivotButton="0" quotePrefix="0" xfId="0">
      <alignment horizontal="center" vertical="center"/>
      <protection locked="0" hidden="0"/>
    </xf>
    <xf numFmtId="164" fontId="3" fillId="0" borderId="0" applyAlignment="1" pivotButton="0" quotePrefix="0" xfId="0">
      <alignment horizontal="center" vertical="center"/>
    </xf>
    <xf numFmtId="164" fontId="14" fillId="0" borderId="10" applyAlignment="1" applyProtection="1" pivotButton="0" quotePrefix="0" xfId="0">
      <alignment horizontal="center" vertical="center"/>
      <protection locked="0" hidden="0"/>
    </xf>
    <xf numFmtId="0" fontId="7" fillId="0" borderId="6" applyAlignment="1" applyProtection="1" pivotButton="0" quotePrefix="0" xfId="0">
      <alignment horizontal="center" vertical="center"/>
      <protection locked="0" hidden="0"/>
    </xf>
    <xf numFmtId="0" fontId="0" fillId="0" borderId="4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7" fillId="0" borderId="6" applyAlignment="1" pivotButton="0" quotePrefix="0" xfId="0">
      <alignment horizontal="center" vertical="center"/>
    </xf>
    <xf numFmtId="164" fontId="7" fillId="0" borderId="3" applyAlignment="1" applyProtection="1" pivotButton="0" quotePrefix="0" xfId="0">
      <alignment horizontal="right" vertical="center"/>
      <protection locked="0" hidden="0"/>
    </xf>
    <xf numFmtId="0" fontId="0" fillId="0" borderId="9" pivotButton="0" quotePrefix="0" xfId="0"/>
    <xf numFmtId="0" fontId="7" fillId="2" borderId="18" applyAlignment="1" pivotButton="0" quotePrefix="0" xfId="0">
      <alignment horizontal="center" vertical="center"/>
    </xf>
    <xf numFmtId="0" fontId="0" fillId="0" borderId="12" pivotButton="0" quotePrefix="0" xfId="0"/>
    <xf numFmtId="0" fontId="6" fillId="0" borderId="18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4" pivotButton="0" quotePrefix="0" xfId="0"/>
    <xf numFmtId="0" fontId="0" fillId="0" borderId="1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5" pivotButton="0" quotePrefix="0" xfId="0"/>
  </cellXfs>
  <cellStyles count="2">
    <cellStyle name="一般" xfId="0" builtinId="0"/>
    <cellStyle name="千分位" xfId="1" builtinId="3"/>
  </cellStyles>
  <dxfs count="10"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66"/>
  <sheetViews>
    <sheetView tabSelected="1" topLeftCell="B1" zoomScaleNormal="100" zoomScaleSheetLayoutView="70" workbookViewId="0">
      <pane ySplit="4" topLeftCell="A35" activePane="bottomLeft" state="frozen"/>
      <selection activeCell="B1" sqref="B1"/>
      <selection pane="bottomLeft" activeCell="H16" sqref="H16"/>
    </sheetView>
  </sheetViews>
  <sheetFormatPr baseColWidth="8" defaultColWidth="9" defaultRowHeight="30" customHeight="1"/>
  <cols>
    <col width="5.625" customWidth="1" style="2" min="1" max="1"/>
    <col width="19" customWidth="1" style="2" min="2" max="2"/>
    <col width="10.125" customWidth="1" style="2" min="3" max="4"/>
    <col width="11.5" customWidth="1" style="2" min="5" max="5"/>
    <col width="11.875" customWidth="1" style="2" min="6" max="6"/>
    <col width="13.625" bestFit="1" customWidth="1" style="2" min="7" max="7"/>
    <col width="15.625" customWidth="1" style="2" min="8" max="8"/>
    <col width="11.875" customWidth="1" style="2" min="9" max="9"/>
    <col width="12.75" customWidth="1" style="2" min="10" max="10"/>
    <col width="9.75" customWidth="1" style="2" min="11" max="11"/>
    <col width="10.5" customWidth="1" style="2" min="12" max="12"/>
    <col width="20.5" customWidth="1" style="2" min="13" max="13"/>
    <col width="9.25" customWidth="1" style="2" min="14" max="14"/>
    <col width="12.625" bestFit="1" customWidth="1" style="1" min="15" max="15"/>
    <col width="16.125" bestFit="1" customWidth="1" style="1" min="16" max="16"/>
    <col width="12.625" bestFit="1" customWidth="1" style="1" min="17" max="17"/>
    <col width="10.5" bestFit="1" customWidth="1" style="1" min="18" max="18"/>
    <col width="3.25" bestFit="1" customWidth="1" style="1" min="19" max="20"/>
    <col width="25.375" customWidth="1" style="1" min="21" max="21"/>
    <col width="13.625" customWidth="1" style="2" min="22" max="22"/>
    <col width="9" customWidth="1" style="2" min="23" max="16384"/>
  </cols>
  <sheetData>
    <row r="1" ht="52.15" customHeight="1" s="67">
      <c r="A1" s="11" t="inlineStr">
        <is>
          <t>表單4</t>
        </is>
      </c>
      <c r="B1" s="12" t="n"/>
      <c r="C1" s="34" t="inlineStr">
        <is>
          <t>出租人補助費用清冊
中華民國114年03月</t>
        </is>
      </c>
      <c r="D1" s="68" t="n"/>
      <c r="E1" s="68" t="n"/>
      <c r="F1" s="68" t="n"/>
      <c r="G1" s="68" t="n"/>
      <c r="H1" s="68" t="n"/>
      <c r="I1" s="68" t="n"/>
      <c r="J1" s="68" t="n"/>
      <c r="K1" s="68" t="n"/>
      <c r="L1" s="68" t="n"/>
      <c r="M1" s="35" t="inlineStr">
        <is>
          <t>增辦第4期計畫 
1131121版</t>
        </is>
      </c>
    </row>
    <row r="2" ht="20.25" customHeight="1" s="67">
      <c r="A2" s="51" t="inlineStr">
        <is>
          <t>業者名稱：</t>
        </is>
      </c>
      <c r="B2" s="69" t="n"/>
      <c r="C2" s="21" t="inlineStr">
        <is>
          <t>聯勤</t>
        </is>
      </c>
      <c r="D2" s="22" t="n"/>
      <c r="E2" s="22" t="n"/>
      <c r="F2" s="22" t="n"/>
      <c r="G2" s="22" t="n"/>
      <c r="H2" s="22" t="n"/>
      <c r="I2" s="22" t="n"/>
      <c r="J2" s="22" t="n"/>
      <c r="K2" s="22" t="n"/>
      <c r="L2" s="24" t="n"/>
      <c r="M2" s="48" t="inlineStr">
        <is>
          <t>製表日期：114年03月31日</t>
        </is>
      </c>
      <c r="N2" s="70" t="n"/>
    </row>
    <row r="3" ht="20.25" customFormat="1" customHeight="1" s="6">
      <c r="A3" s="71" t="inlineStr">
        <is>
          <t>序號</t>
        </is>
      </c>
      <c r="B3" s="15" t="inlineStr">
        <is>
          <t>媒合編號</t>
        </is>
      </c>
      <c r="C3" s="15" t="inlineStr">
        <is>
          <t>居家安全保險費</t>
        </is>
      </c>
      <c r="D3" s="72" t="n"/>
      <c r="E3" s="15" t="inlineStr">
        <is>
          <t>公證費</t>
        </is>
      </c>
      <c r="F3" s="72" t="n"/>
      <c r="G3" s="15" t="inlineStr">
        <is>
          <t>住宅出租修繕費</t>
        </is>
      </c>
      <c r="H3" s="72" t="n"/>
      <c r="I3" s="15" t="inlineStr">
        <is>
          <t>受款人資料</t>
        </is>
      </c>
      <c r="J3" s="73" t="n"/>
      <c r="K3" s="73" t="n"/>
      <c r="L3" s="73" t="n"/>
      <c r="M3" s="72" t="n"/>
      <c r="N3" s="15" t="inlineStr">
        <is>
          <t>退件
註記
註4</t>
        </is>
      </c>
      <c r="O3" s="5" t="n"/>
      <c r="P3" s="5" t="n"/>
      <c r="Q3" s="5" t="n"/>
      <c r="R3" s="5" t="n"/>
      <c r="S3" s="5" t="n"/>
      <c r="T3" s="5" t="n"/>
      <c r="U3" s="5" t="n"/>
    </row>
    <row r="4" ht="57" customFormat="1" customHeight="1" s="6">
      <c r="A4" s="74" t="n"/>
      <c r="B4" s="75" t="n"/>
      <c r="C4" s="15" t="inlineStr">
        <is>
          <t>實際投保金額</t>
        </is>
      </c>
      <c r="D4" s="15" t="inlineStr">
        <is>
          <t>申請金額註1</t>
        </is>
      </c>
      <c r="E4" s="15" t="inlineStr">
        <is>
          <t>實際支付金額</t>
        </is>
      </c>
      <c r="F4" s="15" t="inlineStr">
        <is>
          <t>申請金額
註2</t>
        </is>
      </c>
      <c r="G4" s="15" t="inlineStr">
        <is>
          <t>實際修繕金額</t>
        </is>
      </c>
      <c r="H4" s="15" t="inlineStr">
        <is>
          <t>申請金額註3</t>
        </is>
      </c>
      <c r="I4" s="15" t="inlineStr">
        <is>
          <t>出租人
姓名</t>
        </is>
      </c>
      <c r="J4" s="15" t="inlineStr">
        <is>
          <t>身分證字號</t>
        </is>
      </c>
      <c r="K4" s="15" t="inlineStr">
        <is>
          <t>金融機構代碼(三碼)</t>
        </is>
      </c>
      <c r="L4" s="15" t="inlineStr">
        <is>
          <t>分行代碼(四碼)</t>
        </is>
      </c>
      <c r="M4" s="41" t="inlineStr">
        <is>
          <t>帳戶號碼</t>
        </is>
      </c>
      <c r="N4" s="75" t="n"/>
      <c r="O4" s="3" t="inlineStr">
        <is>
          <t>收受行代號</t>
        </is>
      </c>
      <c r="P4" s="3" t="inlineStr">
        <is>
          <t>收受者帳號</t>
        </is>
      </c>
      <c r="Q4" s="3" t="inlineStr">
        <is>
          <t>收受者統編</t>
        </is>
      </c>
      <c r="R4" s="3" t="inlineStr">
        <is>
          <t>金額</t>
        </is>
      </c>
      <c r="S4" s="4" t="inlineStr">
        <is>
          <t>X</t>
        </is>
      </c>
      <c r="T4" s="3" t="inlineStr">
        <is>
          <t>X</t>
        </is>
      </c>
      <c r="U4" s="3" t="inlineStr">
        <is>
          <t>發動者專用區</t>
        </is>
      </c>
      <c r="V4" s="3" t="inlineStr">
        <is>
          <t>媒合編號</t>
        </is>
      </c>
    </row>
    <row r="5" ht="24" customHeight="1" s="67">
      <c r="A5" s="23" t="n">
        <v>1</v>
      </c>
      <c r="B5" s="31" t="inlineStr">
        <is>
          <t>聯勤D2M14100040</t>
        </is>
      </c>
      <c r="C5" s="76" t="n"/>
      <c r="D5" s="77" t="n"/>
      <c r="E5" s="76" t="n"/>
      <c r="F5" s="76" t="n"/>
      <c r="G5" s="78" t="n">
        <v>5985</v>
      </c>
      <c r="H5" s="78" t="n">
        <v>5985</v>
      </c>
      <c r="I5" s="79" t="inlineStr">
        <is>
          <t>凃映鳳</t>
        </is>
      </c>
      <c r="J5" s="30" t="inlineStr">
        <is>
          <t>G655477074</t>
        </is>
      </c>
      <c r="K5" s="31" t="inlineStr">
        <is>
          <t>700</t>
        </is>
      </c>
      <c r="L5" s="31" t="inlineStr">
        <is>
          <t>0021</t>
        </is>
      </c>
      <c r="M5" s="32" t="inlineStr">
        <is>
          <t>75573728895625</t>
        </is>
      </c>
      <c r="N5" s="20" t="n"/>
      <c r="O5" s="1">
        <f>K5&amp;L5</f>
        <v/>
      </c>
      <c r="P5" s="7">
        <f>M5</f>
        <v/>
      </c>
      <c r="Q5" s="1">
        <f>J5</f>
        <v/>
      </c>
      <c r="R5" s="80">
        <f>D5+F5+H5</f>
        <v/>
      </c>
      <c r="U5" s="8">
        <f>$C$2&amp;I5&amp;IF(D5&gt;0,"保險費",IF(F5&gt;0,"東公證費",IF(H5&gt;0,"修繕費")))</f>
        <v/>
      </c>
      <c r="V5" s="18">
        <f>B5</f>
        <v/>
      </c>
    </row>
    <row r="6" ht="24" customHeight="1" s="67">
      <c r="A6" s="23" t="n">
        <v>2</v>
      </c>
      <c r="B6" s="31" t="inlineStr">
        <is>
          <t>聯勤D2M14100079</t>
        </is>
      </c>
      <c r="C6" s="76" t="n"/>
      <c r="D6" s="77" t="n"/>
      <c r="E6" s="76" t="n"/>
      <c r="F6" s="76" t="n"/>
      <c r="G6" s="78" t="n">
        <v>10000</v>
      </c>
      <c r="H6" s="78" t="n">
        <v>10000</v>
      </c>
      <c r="I6" s="79" t="inlineStr">
        <is>
          <t>家侑有限公司</t>
        </is>
      </c>
      <c r="J6" s="30" t="inlineStr">
        <is>
          <t>E6700941</t>
        </is>
      </c>
      <c r="K6" s="31" t="inlineStr">
        <is>
          <t>875</t>
        </is>
      </c>
      <c r="L6" s="31" t="inlineStr">
        <is>
          <t>0013</t>
        </is>
      </c>
      <c r="M6" s="32" t="inlineStr">
        <is>
          <t>58936947942241</t>
        </is>
      </c>
      <c r="N6" s="20" t="n"/>
      <c r="O6" s="1">
        <f>K6&amp;L6</f>
        <v/>
      </c>
      <c r="P6" s="7">
        <f>M6</f>
        <v/>
      </c>
      <c r="Q6" s="1">
        <f>J6</f>
        <v/>
      </c>
      <c r="R6" s="80">
        <f>D6+F6+H6</f>
        <v/>
      </c>
      <c r="U6" s="8">
        <f>$C$2&amp;I6&amp;IF(D6&gt;0,"保險費",IF(F6&gt;0,"東公證費",IF(H6&gt;0,"修繕費")))</f>
        <v/>
      </c>
      <c r="V6" s="18">
        <f>B6</f>
        <v/>
      </c>
    </row>
    <row r="7" ht="24" customHeight="1" s="67">
      <c r="A7" s="23" t="n">
        <v>3</v>
      </c>
      <c r="B7" s="31" t="inlineStr">
        <is>
          <t>聯勤D2M14100102</t>
        </is>
      </c>
      <c r="C7" s="76" t="n"/>
      <c r="D7" s="77" t="n"/>
      <c r="E7" s="76" t="n"/>
      <c r="F7" s="76" t="n"/>
      <c r="G7" s="78" t="n">
        <v>7815</v>
      </c>
      <c r="H7" s="78" t="n">
        <v>7815</v>
      </c>
      <c r="I7" s="79" t="inlineStr">
        <is>
          <t>魏希聖</t>
        </is>
      </c>
      <c r="J7" s="30" t="inlineStr">
        <is>
          <t>O310597987</t>
        </is>
      </c>
      <c r="K7" s="31" t="inlineStr">
        <is>
          <t>700</t>
        </is>
      </c>
      <c r="L7" s="31" t="inlineStr">
        <is>
          <t>0021</t>
        </is>
      </c>
      <c r="M7" s="32" t="inlineStr">
        <is>
          <t>11029796965778</t>
        </is>
      </c>
      <c r="N7" s="20" t="n"/>
      <c r="O7" s="1">
        <f>K7&amp;L7</f>
        <v/>
      </c>
      <c r="P7" s="7">
        <f>M7</f>
        <v/>
      </c>
      <c r="Q7" s="1">
        <f>J7</f>
        <v/>
      </c>
      <c r="R7" s="80">
        <f>D7+F7+H7</f>
        <v/>
      </c>
      <c r="U7" s="8">
        <f>$C$2&amp;I7&amp;IF(D7&gt;0,"保險費",IF(F7&gt;0,"東公證費",IF(H7&gt;0,"修繕費")))</f>
        <v/>
      </c>
      <c r="V7" s="18">
        <f>B7</f>
        <v/>
      </c>
    </row>
    <row r="8" ht="24" customHeight="1" s="67">
      <c r="A8" s="23" t="n">
        <v>4</v>
      </c>
      <c r="B8" s="31" t="inlineStr">
        <is>
          <t>聯勤D2M14100107</t>
        </is>
      </c>
      <c r="C8" s="76" t="n"/>
      <c r="D8" s="77" t="n"/>
      <c r="E8" s="76" t="n"/>
      <c r="F8" s="76" t="n"/>
      <c r="G8" s="78" t="n">
        <v>18600</v>
      </c>
      <c r="H8" s="78" t="n">
        <v>10000</v>
      </c>
      <c r="I8" s="79" t="inlineStr">
        <is>
          <t>鄭雅萍</t>
        </is>
      </c>
      <c r="J8" s="30" t="inlineStr">
        <is>
          <t>L844761780</t>
        </is>
      </c>
      <c r="K8" s="31" t="inlineStr">
        <is>
          <t>007</t>
        </is>
      </c>
      <c r="L8" s="31" t="inlineStr">
        <is>
          <t>4016</t>
        </is>
      </c>
      <c r="M8" s="32" t="inlineStr">
        <is>
          <t>36989512966</t>
        </is>
      </c>
      <c r="N8" s="20" t="n"/>
      <c r="O8" s="1">
        <f>K8&amp;L8</f>
        <v/>
      </c>
      <c r="P8" s="7">
        <f>M8</f>
        <v/>
      </c>
      <c r="Q8" s="1">
        <f>J8</f>
        <v/>
      </c>
      <c r="R8" s="80">
        <f>D8+F8+H8</f>
        <v/>
      </c>
      <c r="U8" s="8">
        <f>$C$2&amp;I8&amp;IF(D8&gt;0,"保險費",IF(F8&gt;0,"東公證費",IF(H8&gt;0,"修繕費")))</f>
        <v/>
      </c>
      <c r="V8" s="18">
        <f>B8</f>
        <v/>
      </c>
    </row>
    <row r="9" ht="24" customHeight="1" s="67">
      <c r="A9" s="23" t="n">
        <v>5</v>
      </c>
      <c r="B9" s="31" t="inlineStr">
        <is>
          <t>聯勤D2M14100111</t>
        </is>
      </c>
      <c r="C9" s="76" t="n"/>
      <c r="D9" s="77" t="n"/>
      <c r="E9" s="76" t="n"/>
      <c r="F9" s="76" t="n"/>
      <c r="G9" s="78" t="n">
        <v>22000</v>
      </c>
      <c r="H9" s="78" t="n">
        <v>9412</v>
      </c>
      <c r="I9" s="79" t="inlineStr">
        <is>
          <t>潘淑芬</t>
        </is>
      </c>
      <c r="J9" s="30" t="inlineStr">
        <is>
          <t>N520985422</t>
        </is>
      </c>
      <c r="K9" s="31" t="inlineStr">
        <is>
          <t>007</t>
        </is>
      </c>
      <c r="L9" s="31" t="inlineStr">
        <is>
          <t>4119</t>
        </is>
      </c>
      <c r="M9" s="32" t="inlineStr">
        <is>
          <t>95354422355</t>
        </is>
      </c>
      <c r="N9" s="20" t="n"/>
      <c r="O9" s="1">
        <f>K9&amp;L9</f>
        <v/>
      </c>
      <c r="P9" s="7">
        <f>M9</f>
        <v/>
      </c>
      <c r="Q9" s="1">
        <f>J9</f>
        <v/>
      </c>
      <c r="R9" s="80">
        <f>D9+F9+H9</f>
        <v/>
      </c>
      <c r="U9" s="8">
        <f>$C$2&amp;I9&amp;IF(D9&gt;0,"保險費",IF(F9&gt;0,"東公證費",IF(H9&gt;0,"修繕費")))</f>
        <v/>
      </c>
      <c r="V9" s="18">
        <f>B9</f>
        <v/>
      </c>
    </row>
    <row r="10" ht="24" customHeight="1" s="67">
      <c r="A10" s="23" t="n">
        <v>6</v>
      </c>
      <c r="B10" s="31" t="inlineStr">
        <is>
          <t>聯勤D2M14100116</t>
        </is>
      </c>
      <c r="C10" s="76" t="n"/>
      <c r="D10" s="77" t="n"/>
      <c r="E10" s="76" t="n"/>
      <c r="F10" s="76" t="n"/>
      <c r="G10" s="78" t="n">
        <v>3150</v>
      </c>
      <c r="H10" s="78" t="n">
        <v>3150</v>
      </c>
      <c r="I10" s="79" t="inlineStr">
        <is>
          <t>林祐廷</t>
        </is>
      </c>
      <c r="J10" s="30" t="inlineStr">
        <is>
          <t>G217874880</t>
        </is>
      </c>
      <c r="K10" s="31" t="inlineStr">
        <is>
          <t>700</t>
        </is>
      </c>
      <c r="L10" s="31" t="inlineStr">
        <is>
          <t>0021</t>
        </is>
      </c>
      <c r="M10" s="32" t="inlineStr">
        <is>
          <t>21079569773521</t>
        </is>
      </c>
      <c r="N10" s="20" t="n"/>
      <c r="O10" s="1">
        <f>K10&amp;L10</f>
        <v/>
      </c>
      <c r="P10" s="7">
        <f>M10</f>
        <v/>
      </c>
      <c r="Q10" s="1">
        <f>J10</f>
        <v/>
      </c>
      <c r="R10" s="80">
        <f>D10+F10+H10</f>
        <v/>
      </c>
      <c r="U10" s="8">
        <f>$C$2&amp;I10&amp;IF(D10&gt;0,"保險費",IF(F10&gt;0,"東公證費",IF(H10&gt;0,"修繕費")))</f>
        <v/>
      </c>
      <c r="V10" s="18">
        <f>B10</f>
        <v/>
      </c>
    </row>
    <row r="11" ht="24" customHeight="1" s="67">
      <c r="A11" s="23" t="n">
        <v>7</v>
      </c>
      <c r="B11" s="31" t="inlineStr">
        <is>
          <t>聯勤D2M14100123</t>
        </is>
      </c>
      <c r="C11" s="76" t="n"/>
      <c r="D11" s="77" t="n"/>
      <c r="E11" s="76" t="n"/>
      <c r="F11" s="76" t="n"/>
      <c r="G11" s="78" t="n">
        <v>10791</v>
      </c>
      <c r="H11" s="78" t="n">
        <v>10000</v>
      </c>
      <c r="I11" s="79" t="inlineStr">
        <is>
          <t>林美慧</t>
        </is>
      </c>
      <c r="J11" s="30" t="inlineStr">
        <is>
          <t>S749873787</t>
        </is>
      </c>
      <c r="K11" s="31" t="inlineStr">
        <is>
          <t>005</t>
        </is>
      </c>
      <c r="L11" s="31" t="inlineStr">
        <is>
          <t>1138</t>
        </is>
      </c>
      <c r="M11" s="32" t="inlineStr">
        <is>
          <t>368712369992</t>
        </is>
      </c>
      <c r="N11" s="20" t="n"/>
      <c r="O11" s="1">
        <f>K11&amp;L11</f>
        <v/>
      </c>
      <c r="P11" s="7">
        <f>M11</f>
        <v/>
      </c>
      <c r="Q11" s="1">
        <f>J11</f>
        <v/>
      </c>
      <c r="R11" s="80">
        <f>D11+F11+H11</f>
        <v/>
      </c>
      <c r="U11" s="8">
        <f>$C$2&amp;I11&amp;IF(D11&gt;0,"保險費",IF(F11&gt;0,"東公證費",IF(H11&gt;0,"修繕費")))</f>
        <v/>
      </c>
      <c r="V11" s="18">
        <f>B11</f>
        <v/>
      </c>
    </row>
    <row r="12" ht="24" customHeight="1" s="67">
      <c r="A12" s="23" t="n">
        <v>8</v>
      </c>
      <c r="B12" s="31" t="inlineStr">
        <is>
          <t>聯勤D2M14100130</t>
        </is>
      </c>
      <c r="C12" s="76" t="n"/>
      <c r="D12" s="77" t="n"/>
      <c r="E12" s="76" t="n"/>
      <c r="F12" s="76" t="n"/>
      <c r="G12" s="78" t="n">
        <v>10518</v>
      </c>
      <c r="H12" s="78" t="n">
        <v>10000</v>
      </c>
      <c r="I12" s="79" t="inlineStr">
        <is>
          <t>林美慧</t>
        </is>
      </c>
      <c r="J12" s="30" t="inlineStr">
        <is>
          <t>W551661211</t>
        </is>
      </c>
      <c r="K12" s="31" t="inlineStr">
        <is>
          <t>005</t>
        </is>
      </c>
      <c r="L12" s="31" t="inlineStr">
        <is>
          <t>1138</t>
        </is>
      </c>
      <c r="M12" s="32" t="inlineStr">
        <is>
          <t>714150942613</t>
        </is>
      </c>
      <c r="N12" s="20" t="n"/>
      <c r="O12" s="1">
        <f>K12&amp;L12</f>
        <v/>
      </c>
      <c r="P12" s="7">
        <f>M12</f>
        <v/>
      </c>
      <c r="Q12" s="1">
        <f>J12</f>
        <v/>
      </c>
      <c r="R12" s="80">
        <f>D12+F12+H12</f>
        <v/>
      </c>
      <c r="U12" s="8">
        <f>$C$2&amp;I12&amp;IF(H12&gt;0,"保險費",IF(F12&gt;0,"東公證費",IF(#REF!&gt;0,"修繕費")))</f>
        <v/>
      </c>
      <c r="V12" s="18">
        <f>B12</f>
        <v/>
      </c>
    </row>
    <row r="13" ht="24" customHeight="1" s="67">
      <c r="A13" s="23" t="n">
        <v>9</v>
      </c>
      <c r="B13" s="31" t="inlineStr">
        <is>
          <t>聯勤D2M14100135</t>
        </is>
      </c>
      <c r="C13" s="76" t="n"/>
      <c r="D13" s="77" t="n"/>
      <c r="E13" s="76" t="n"/>
      <c r="F13" s="76" t="n"/>
      <c r="G13" s="78" t="n">
        <v>11499</v>
      </c>
      <c r="H13" s="78" t="n">
        <v>9480</v>
      </c>
      <c r="I13" s="79" t="inlineStr">
        <is>
          <t>陳雅吟</t>
        </is>
      </c>
      <c r="J13" s="30" t="inlineStr">
        <is>
          <t>Y732405959</t>
        </is>
      </c>
      <c r="K13" s="31" t="inlineStr">
        <is>
          <t>012</t>
        </is>
      </c>
      <c r="L13" s="31" t="inlineStr">
        <is>
          <t>6801</t>
        </is>
      </c>
      <c r="M13" s="32" t="inlineStr">
        <is>
          <t>00254197342659</t>
        </is>
      </c>
      <c r="N13" s="20" t="n"/>
      <c r="O13" s="1">
        <f>K13&amp;L13</f>
        <v/>
      </c>
      <c r="P13" s="7">
        <f>M13</f>
        <v/>
      </c>
      <c r="Q13" s="1">
        <f>J13</f>
        <v/>
      </c>
      <c r="R13" s="80">
        <f>D13+F13+H13</f>
        <v/>
      </c>
      <c r="U13" s="8">
        <f>$C$2&amp;I13&amp;IF(D13&gt;0,"保險費",IF(F13&gt;0,"東公證費",IF(H13&gt;0,"修繕費")))</f>
        <v/>
      </c>
      <c r="V13" s="18">
        <f>B13</f>
        <v/>
      </c>
    </row>
    <row r="14" ht="24" customHeight="1" s="67">
      <c r="A14" s="23" t="n">
        <v>10</v>
      </c>
      <c r="B14" s="31" t="inlineStr">
        <is>
          <t>聯勤D2M14100138</t>
        </is>
      </c>
      <c r="C14" s="76" t="n"/>
      <c r="D14" s="77" t="n"/>
      <c r="E14" s="76" t="n"/>
      <c r="F14" s="76" t="n"/>
      <c r="G14" s="78" t="n">
        <v>588</v>
      </c>
      <c r="H14" s="78" t="n">
        <v>588</v>
      </c>
      <c r="I14" s="79" t="inlineStr">
        <is>
          <t>賴晉圓</t>
        </is>
      </c>
      <c r="J14" s="30" t="inlineStr">
        <is>
          <t>O819260876</t>
        </is>
      </c>
      <c r="K14" s="31" t="inlineStr">
        <is>
          <t>005</t>
        </is>
      </c>
      <c r="L14" s="31" t="inlineStr">
        <is>
          <t>1356</t>
        </is>
      </c>
      <c r="M14" s="32" t="inlineStr">
        <is>
          <t>794227917116</t>
        </is>
      </c>
      <c r="N14" s="20" t="n"/>
      <c r="O14" s="1">
        <f>K14&amp;L14</f>
        <v/>
      </c>
      <c r="P14" s="7">
        <f>M14</f>
        <v/>
      </c>
      <c r="Q14" s="1">
        <f>J14</f>
        <v/>
      </c>
      <c r="R14" s="80">
        <f>D14+F14+H14</f>
        <v/>
      </c>
      <c r="U14" s="8">
        <f>$C$2&amp;I14&amp;IF(D14&gt;0,"保險費",IF(F14&gt;0,"東公證費",IF(H14&gt;0,"修繕費")))</f>
        <v/>
      </c>
      <c r="V14" s="18">
        <f>B14</f>
        <v/>
      </c>
    </row>
    <row r="15" ht="24" customHeight="1" s="67">
      <c r="A15" s="23" t="n">
        <v>11</v>
      </c>
      <c r="B15" s="31" t="inlineStr">
        <is>
          <t>聯勤D2M14100145</t>
        </is>
      </c>
      <c r="C15" s="76" t="n"/>
      <c r="D15" s="77" t="n"/>
      <c r="E15" s="76" t="n"/>
      <c r="F15" s="76" t="n"/>
      <c r="G15" s="78" t="n">
        <v>3296</v>
      </c>
      <c r="H15" s="78" t="n">
        <v>3179</v>
      </c>
      <c r="I15" s="79" t="inlineStr">
        <is>
          <t>王天荃</t>
        </is>
      </c>
      <c r="J15" s="30" t="inlineStr">
        <is>
          <t>A974728355</t>
        </is>
      </c>
      <c r="K15" s="31" t="inlineStr">
        <is>
          <t>005</t>
        </is>
      </c>
      <c r="L15" s="31" t="inlineStr">
        <is>
          <t>0245</t>
        </is>
      </c>
      <c r="M15" s="32" t="inlineStr">
        <is>
          <t>028708888896</t>
        </is>
      </c>
      <c r="N15" s="20" t="n"/>
      <c r="O15" s="1">
        <f>K15&amp;L15</f>
        <v/>
      </c>
      <c r="P15" s="7">
        <f>M15</f>
        <v/>
      </c>
      <c r="Q15" s="1">
        <f>J15</f>
        <v/>
      </c>
      <c r="R15" s="80">
        <f>D15+F15+H15</f>
        <v/>
      </c>
      <c r="U15" s="8">
        <f>$C$2&amp;I15&amp;IF(D15&gt;0,"保險費",IF(F15&gt;0,"東公證費",IF(H15&gt;0,"修繕費")))</f>
        <v/>
      </c>
      <c r="V15" s="18">
        <f>B15</f>
        <v/>
      </c>
    </row>
    <row r="16" ht="24" customHeight="1" s="67">
      <c r="A16" s="23" t="n">
        <v>12</v>
      </c>
      <c r="B16" s="31" t="inlineStr">
        <is>
          <t>聯勤D2M14100146</t>
        </is>
      </c>
      <c r="C16" s="76" t="n"/>
      <c r="D16" s="77" t="n"/>
      <c r="E16" s="76" t="n"/>
      <c r="F16" s="76" t="n"/>
      <c r="G16" s="78" t="n">
        <v>3296</v>
      </c>
      <c r="H16" s="78" t="n">
        <v>2980</v>
      </c>
      <c r="I16" s="79" t="inlineStr">
        <is>
          <t>張雅涵</t>
        </is>
      </c>
      <c r="J16" s="30" t="inlineStr">
        <is>
          <t>H928650036</t>
        </is>
      </c>
      <c r="K16" s="31" t="inlineStr">
        <is>
          <t>005</t>
        </is>
      </c>
      <c r="L16" s="31" t="inlineStr">
        <is>
          <t>1404</t>
        </is>
      </c>
      <c r="M16" s="32" t="inlineStr">
        <is>
          <t>621032415005</t>
        </is>
      </c>
      <c r="N16" s="20" t="n"/>
      <c r="O16" s="1">
        <f>K16&amp;L16</f>
        <v/>
      </c>
      <c r="P16" s="7">
        <f>M16</f>
        <v/>
      </c>
      <c r="Q16" s="1">
        <f>J16</f>
        <v/>
      </c>
      <c r="R16" s="80">
        <f>D16+F16+H16</f>
        <v/>
      </c>
      <c r="U16" s="8">
        <f>$C$2&amp;I16&amp;IF(D16&gt;0,"保險費",IF(F16&gt;0,"東公證費",IF(H16&gt;0,"修繕費")))</f>
        <v/>
      </c>
      <c r="V16" s="18">
        <f>B16</f>
        <v/>
      </c>
    </row>
    <row r="17" ht="24" customHeight="1" s="67">
      <c r="A17" s="23" t="n">
        <v>13</v>
      </c>
      <c r="B17" s="31" t="inlineStr">
        <is>
          <t>聯勤D2M14100147</t>
        </is>
      </c>
      <c r="C17" s="76" t="n"/>
      <c r="D17" s="77" t="n"/>
      <c r="E17" s="76" t="n"/>
      <c r="F17" s="76" t="n"/>
      <c r="G17" s="78" t="n">
        <v>400</v>
      </c>
      <c r="H17" s="78" t="n">
        <v>400</v>
      </c>
      <c r="I17" s="79" t="inlineStr">
        <is>
          <t>林明達</t>
        </is>
      </c>
      <c r="J17" s="30" t="inlineStr">
        <is>
          <t>S491745119</t>
        </is>
      </c>
      <c r="K17" s="31" t="inlineStr">
        <is>
          <t>013</t>
        </is>
      </c>
      <c r="L17" s="31" t="inlineStr">
        <is>
          <t>2413</t>
        </is>
      </c>
      <c r="M17" s="32" t="inlineStr">
        <is>
          <t>737005105553</t>
        </is>
      </c>
      <c r="N17" s="20" t="n"/>
      <c r="O17" s="1">
        <f>K17&amp;L17</f>
        <v/>
      </c>
      <c r="P17" s="7">
        <f>M17</f>
        <v/>
      </c>
      <c r="Q17" s="1">
        <f>J17</f>
        <v/>
      </c>
      <c r="R17" s="80">
        <f>D17+F17+H17</f>
        <v/>
      </c>
      <c r="U17" s="8">
        <f>$C$2&amp;I17&amp;IF(D17&gt;0,"保險費",IF(F17&gt;0,"東公證費",IF(H17&gt;0,"修繕費")))</f>
        <v/>
      </c>
      <c r="V17" s="18">
        <f>B17</f>
        <v/>
      </c>
    </row>
    <row r="18" ht="24" customHeight="1" s="67">
      <c r="A18" s="23" t="n">
        <v>14</v>
      </c>
      <c r="B18" s="31" t="inlineStr">
        <is>
          <t>聯勤D2M14100152</t>
        </is>
      </c>
      <c r="C18" s="76" t="n"/>
      <c r="D18" s="77" t="n"/>
      <c r="E18" s="76" t="n"/>
      <c r="F18" s="76" t="n"/>
      <c r="G18" s="78" t="n">
        <v>2625</v>
      </c>
      <c r="H18" s="78" t="n">
        <v>2625</v>
      </c>
      <c r="I18" s="79" t="inlineStr">
        <is>
          <t>高嘉伶</t>
        </is>
      </c>
      <c r="J18" s="30" t="inlineStr">
        <is>
          <t>R821078695</t>
        </is>
      </c>
      <c r="K18" s="31" t="inlineStr">
        <is>
          <t>700</t>
        </is>
      </c>
      <c r="L18" s="31" t="inlineStr">
        <is>
          <t>0021</t>
        </is>
      </c>
      <c r="M18" s="32" t="inlineStr">
        <is>
          <t>70571422712236</t>
        </is>
      </c>
      <c r="N18" s="20" t="n"/>
      <c r="O18" s="1">
        <f>K18&amp;L18</f>
        <v/>
      </c>
      <c r="P18" s="7">
        <f>M18</f>
        <v/>
      </c>
      <c r="Q18" s="1">
        <f>J18</f>
        <v/>
      </c>
      <c r="R18" s="80">
        <f>D18+F18+H18</f>
        <v/>
      </c>
      <c r="U18" s="8">
        <f>$C$2&amp;I18&amp;IF(D18&gt;0,"保險費",IF(F18&gt;0,"東公證費",IF(H18&gt;0,"修繕費")))</f>
        <v/>
      </c>
      <c r="V18" s="18">
        <f>B18</f>
        <v/>
      </c>
    </row>
    <row r="19" ht="24" customHeight="1" s="67">
      <c r="A19" s="23" t="n">
        <v>15</v>
      </c>
      <c r="B19" s="31" t="inlineStr">
        <is>
          <t>聯勤D2M14100156</t>
        </is>
      </c>
      <c r="C19" s="76" t="n"/>
      <c r="D19" s="77" t="n"/>
      <c r="E19" s="76" t="n"/>
      <c r="F19" s="76" t="n"/>
      <c r="G19" s="78" t="n">
        <v>987</v>
      </c>
      <c r="H19" s="78" t="n">
        <v>987</v>
      </c>
      <c r="I19" s="79" t="inlineStr">
        <is>
          <t>葉秋雅</t>
        </is>
      </c>
      <c r="J19" s="30" t="inlineStr">
        <is>
          <t>L719138803</t>
        </is>
      </c>
      <c r="K19" s="31" t="inlineStr">
        <is>
          <t>108</t>
        </is>
      </c>
      <c r="L19" s="31" t="inlineStr">
        <is>
          <t>0430</t>
        </is>
      </c>
      <c r="M19" s="32" t="inlineStr">
        <is>
          <t>861472852127</t>
        </is>
      </c>
      <c r="N19" s="20" t="n"/>
      <c r="O19" s="1">
        <f>K19&amp;L19</f>
        <v/>
      </c>
      <c r="P19" s="7">
        <f>M19</f>
        <v/>
      </c>
      <c r="Q19" s="1">
        <f>J19</f>
        <v/>
      </c>
      <c r="R19" s="80">
        <f>D19+F19+H19</f>
        <v/>
      </c>
      <c r="U19" s="8">
        <f>$C$2&amp;I19&amp;IF(D19&gt;0,"保險費",IF(F19&gt;0,"東公證費",IF(H19&gt;0,"修繕費")))</f>
        <v/>
      </c>
      <c r="V19" s="18">
        <f>B19</f>
        <v/>
      </c>
    </row>
    <row r="20" ht="24" customHeight="1" s="67">
      <c r="A20" s="23" t="n">
        <v>16</v>
      </c>
      <c r="B20" s="31" t="inlineStr">
        <is>
          <t>聯勤D2M14100158</t>
        </is>
      </c>
      <c r="C20" s="76" t="n"/>
      <c r="D20" s="77" t="n"/>
      <c r="E20" s="76" t="n"/>
      <c r="F20" s="76" t="n"/>
      <c r="G20" s="78" t="n">
        <v>10000</v>
      </c>
      <c r="H20" s="78" t="n">
        <v>9412</v>
      </c>
      <c r="I20" s="79" t="inlineStr">
        <is>
          <t>陳鵬仁</t>
        </is>
      </c>
      <c r="J20" s="30" t="inlineStr">
        <is>
          <t>D325058234</t>
        </is>
      </c>
      <c r="K20" s="31" t="inlineStr">
        <is>
          <t>005</t>
        </is>
      </c>
      <c r="L20" s="31" t="inlineStr">
        <is>
          <t>1220</t>
        </is>
      </c>
      <c r="M20" s="32" t="inlineStr">
        <is>
          <t>603489906563</t>
        </is>
      </c>
      <c r="N20" s="20" t="n"/>
      <c r="O20" s="1">
        <f>K20&amp;L20</f>
        <v/>
      </c>
      <c r="P20" s="7">
        <f>M20</f>
        <v/>
      </c>
      <c r="Q20" s="1">
        <f>J19</f>
        <v/>
      </c>
      <c r="R20" s="80">
        <f>D20+F20+H20</f>
        <v/>
      </c>
      <c r="U20" s="8">
        <f>$C$2&amp;I19&amp;IF(D20&gt;0,"保險費",IF(F20&gt;0,"東公證費",IF(H20&gt;0,"修繕費")))</f>
        <v/>
      </c>
      <c r="V20" s="18">
        <f>B20</f>
        <v/>
      </c>
    </row>
    <row r="21" ht="24" customHeight="1" s="67">
      <c r="A21" s="23" t="n">
        <v>17</v>
      </c>
      <c r="B21" s="31" t="inlineStr">
        <is>
          <t>聯勤D2M14100162</t>
        </is>
      </c>
      <c r="C21" s="76" t="n"/>
      <c r="D21" s="77" t="n"/>
      <c r="E21" s="76" t="n"/>
      <c r="F21" s="76" t="n"/>
      <c r="G21" s="78" t="n">
        <v>588</v>
      </c>
      <c r="H21" s="78" t="n">
        <v>588</v>
      </c>
      <c r="I21" s="79" t="inlineStr">
        <is>
          <t>張周秀玲</t>
        </is>
      </c>
      <c r="J21" s="30" t="inlineStr">
        <is>
          <t>Z829810992</t>
        </is>
      </c>
      <c r="K21" s="31" t="inlineStr">
        <is>
          <t>005</t>
        </is>
      </c>
      <c r="L21" s="31" t="inlineStr">
        <is>
          <t>1275</t>
        </is>
      </c>
      <c r="M21" s="32" t="inlineStr">
        <is>
          <t>560978689293</t>
        </is>
      </c>
      <c r="N21" s="20" t="n"/>
      <c r="O21" s="1">
        <f>K21&amp;L21</f>
        <v/>
      </c>
      <c r="P21" s="7">
        <f>M21</f>
        <v/>
      </c>
      <c r="Q21" s="1">
        <f>J21</f>
        <v/>
      </c>
      <c r="R21" s="80">
        <f>D21+F21+H21</f>
        <v/>
      </c>
      <c r="U21" s="8">
        <f>$C$2&amp;I21&amp;IF(D21&gt;0,"保險費",IF(F21&gt;0,"東公證費",IF(H21&gt;0,"修繕費")))</f>
        <v/>
      </c>
      <c r="V21" s="18">
        <f>B21</f>
        <v/>
      </c>
    </row>
    <row r="22" ht="24" customHeight="1" s="67">
      <c r="A22" s="23" t="n">
        <v>18</v>
      </c>
      <c r="B22" s="31" t="inlineStr">
        <is>
          <t>聯勤D2M14100164</t>
        </is>
      </c>
      <c r="C22" s="76" t="n"/>
      <c r="D22" s="77" t="n"/>
      <c r="E22" s="76" t="n"/>
      <c r="F22" s="76" t="n"/>
      <c r="G22" s="78" t="n">
        <v>588</v>
      </c>
      <c r="H22" s="78" t="n">
        <v>588</v>
      </c>
      <c r="I22" s="79" t="inlineStr">
        <is>
          <t>王盛宇</t>
        </is>
      </c>
      <c r="J22" s="30" t="inlineStr">
        <is>
          <t>R963070060</t>
        </is>
      </c>
      <c r="K22" s="31" t="inlineStr">
        <is>
          <t>822</t>
        </is>
      </c>
      <c r="L22" s="31" t="inlineStr">
        <is>
          <t>1159</t>
        </is>
      </c>
      <c r="M22" s="32" t="inlineStr">
        <is>
          <t>570684648232</t>
        </is>
      </c>
      <c r="N22" s="20" t="n"/>
      <c r="O22" s="1">
        <f>K22&amp;L22</f>
        <v/>
      </c>
      <c r="P22" s="7">
        <f>M22</f>
        <v/>
      </c>
      <c r="Q22" s="1">
        <f>J22</f>
        <v/>
      </c>
      <c r="R22" s="80">
        <f>D22+F22+H22</f>
        <v/>
      </c>
      <c r="U22" s="8">
        <f>$C$2&amp;I22&amp;IF(D22&gt;0,"保險費",IF(F22&gt;0,"東公證費",IF(H22&gt;0,"修繕費")))</f>
        <v/>
      </c>
      <c r="V22" s="18">
        <f>B22</f>
        <v/>
      </c>
    </row>
    <row r="23" ht="24" customHeight="1" s="67">
      <c r="A23" s="23" t="n">
        <v>19</v>
      </c>
      <c r="B23" s="31" t="inlineStr">
        <is>
          <t>聯勤D2M14100166</t>
        </is>
      </c>
      <c r="C23" s="76" t="n"/>
      <c r="D23" s="77" t="n"/>
      <c r="E23" s="76" t="n"/>
      <c r="F23" s="76" t="n"/>
      <c r="G23" s="78" t="n">
        <v>588</v>
      </c>
      <c r="H23" s="78" t="n">
        <v>588</v>
      </c>
      <c r="I23" s="79" t="inlineStr">
        <is>
          <t>張嘉雯</t>
        </is>
      </c>
      <c r="J23" s="30" t="inlineStr">
        <is>
          <t>F707657185</t>
        </is>
      </c>
      <c r="K23" s="31" t="inlineStr">
        <is>
          <t>005</t>
        </is>
      </c>
      <c r="L23" s="31" t="inlineStr">
        <is>
          <t>1231</t>
        </is>
      </c>
      <c r="M23" s="32" t="inlineStr">
        <is>
          <t>749443471055</t>
        </is>
      </c>
      <c r="N23" s="20" t="n"/>
      <c r="O23" s="1">
        <f>K23&amp;L23</f>
        <v/>
      </c>
      <c r="P23" s="7">
        <f>M23</f>
        <v/>
      </c>
      <c r="Q23" s="1">
        <f>J23</f>
        <v/>
      </c>
      <c r="R23" s="80">
        <f>D23+F23+H23</f>
        <v/>
      </c>
      <c r="U23" s="8">
        <f>$C$2&amp;I23&amp;IF(D23&gt;0,"保險費",IF(F23&gt;0,"東公證費",IF(H23&gt;0,"修繕費")))</f>
        <v/>
      </c>
      <c r="V23" s="18">
        <f>B23</f>
        <v/>
      </c>
    </row>
    <row r="24" ht="24" customHeight="1" s="67">
      <c r="A24" s="23" t="n">
        <v>20</v>
      </c>
      <c r="B24" s="31" t="inlineStr">
        <is>
          <t>聯勤D2M14100167</t>
        </is>
      </c>
      <c r="C24" s="76" t="n"/>
      <c r="D24" s="77" t="n"/>
      <c r="E24" s="76" t="n"/>
      <c r="F24" s="76" t="n"/>
      <c r="G24" s="78" t="n">
        <v>13400</v>
      </c>
      <c r="H24" s="78" t="n">
        <v>10000</v>
      </c>
      <c r="I24" s="79" t="inlineStr">
        <is>
          <t>陳淑娟</t>
        </is>
      </c>
      <c r="J24" s="30" t="inlineStr">
        <is>
          <t>V618666459</t>
        </is>
      </c>
      <c r="K24" s="31" t="inlineStr">
        <is>
          <t>006</t>
        </is>
      </c>
      <c r="L24" s="31" t="inlineStr">
        <is>
          <t>0291</t>
        </is>
      </c>
      <c r="M24" s="32" t="inlineStr">
        <is>
          <t>7307504292468</t>
        </is>
      </c>
      <c r="N24" s="20" t="n"/>
      <c r="O24" s="1">
        <f>K24&amp;L24</f>
        <v/>
      </c>
      <c r="P24" s="7">
        <f>M24</f>
        <v/>
      </c>
      <c r="Q24" s="1">
        <f>J24</f>
        <v/>
      </c>
      <c r="R24" s="80">
        <f>D24+F24+H24</f>
        <v/>
      </c>
      <c r="U24" s="8">
        <f>$C$2&amp;I24&amp;IF(D24&gt;0,"保險費",IF(F24&gt;0,"東公證費",IF(H24&gt;0,"修繕費")))</f>
        <v/>
      </c>
      <c r="V24" s="18">
        <f>B24</f>
        <v/>
      </c>
    </row>
    <row r="25" ht="24" customHeight="1" s="67">
      <c r="A25" s="23" t="n">
        <v>21</v>
      </c>
      <c r="B25" s="31" t="inlineStr">
        <is>
          <t>聯勤D2M14100169</t>
        </is>
      </c>
      <c r="C25" s="76" t="n"/>
      <c r="D25" s="77" t="n"/>
      <c r="E25" s="76" t="n"/>
      <c r="F25" s="76" t="n"/>
      <c r="G25" s="78" t="n">
        <v>3105</v>
      </c>
      <c r="H25" s="78" t="n">
        <v>3105</v>
      </c>
      <c r="I25" s="79" t="inlineStr">
        <is>
          <t>楊續</t>
        </is>
      </c>
      <c r="J25" s="30" t="inlineStr">
        <is>
          <t>K044389517</t>
        </is>
      </c>
      <c r="K25" s="31" t="inlineStr">
        <is>
          <t>700</t>
        </is>
      </c>
      <c r="L25" s="31" t="inlineStr">
        <is>
          <t>0021</t>
        </is>
      </c>
      <c r="M25" s="32" t="inlineStr">
        <is>
          <t>00766814646243</t>
        </is>
      </c>
      <c r="N25" s="20" t="n"/>
      <c r="O25" s="1">
        <f>K25&amp;L25</f>
        <v/>
      </c>
      <c r="P25" s="7">
        <f>M25</f>
        <v/>
      </c>
      <c r="Q25" s="1">
        <f>J25</f>
        <v/>
      </c>
      <c r="R25" s="80">
        <f>D25+F25+H25</f>
        <v/>
      </c>
      <c r="U25" s="8">
        <f>$C$2&amp;I25&amp;IF(D25&gt;0,"保險費",IF(F25&gt;0,"東公證費",IF(H25&gt;0,"修繕費")))</f>
        <v/>
      </c>
      <c r="V25" s="18">
        <f>B25</f>
        <v/>
      </c>
    </row>
    <row r="26" ht="24" customHeight="1" s="67">
      <c r="A26" s="23" t="n">
        <v>22</v>
      </c>
      <c r="B26" s="31" t="inlineStr">
        <is>
          <t>聯勤D2M14100172</t>
        </is>
      </c>
      <c r="C26" s="76" t="n"/>
      <c r="D26" s="77" t="n"/>
      <c r="E26" s="76" t="n"/>
      <c r="F26" s="76" t="n"/>
      <c r="G26" s="78" t="n">
        <v>4350</v>
      </c>
      <c r="H26" s="78" t="n">
        <v>4350</v>
      </c>
      <c r="I26" s="79" t="inlineStr">
        <is>
          <t>黃秉震</t>
        </is>
      </c>
      <c r="J26" s="30" t="inlineStr">
        <is>
          <t>I690491630</t>
        </is>
      </c>
      <c r="K26" s="31" t="inlineStr">
        <is>
          <t>005</t>
        </is>
      </c>
      <c r="L26" s="31" t="inlineStr">
        <is>
          <t>1644</t>
        </is>
      </c>
      <c r="M26" s="32" t="inlineStr">
        <is>
          <t>739178344431</t>
        </is>
      </c>
      <c r="N26" s="20" t="n"/>
      <c r="O26" s="1">
        <f>K26&amp;L26</f>
        <v/>
      </c>
      <c r="P26" s="7">
        <f>M26</f>
        <v/>
      </c>
      <c r="Q26" s="1">
        <f>J26</f>
        <v/>
      </c>
      <c r="R26" s="80">
        <f>D26+F26+H26</f>
        <v/>
      </c>
      <c r="U26" s="8">
        <f>$C$2&amp;I26&amp;IF(D26&gt;0,"保險費",IF(F26&gt;0,"東公證費",IF(H26&gt;0,"修繕費")))</f>
        <v/>
      </c>
      <c r="V26" s="18">
        <f>B26</f>
        <v/>
      </c>
    </row>
    <row r="27" ht="24" customHeight="1" s="67">
      <c r="A27" s="23" t="n">
        <v>23</v>
      </c>
      <c r="B27" s="31" t="inlineStr">
        <is>
          <t>聯勤D2M14100174</t>
        </is>
      </c>
      <c r="C27" s="76" t="n"/>
      <c r="D27" s="77" t="n"/>
      <c r="E27" s="76" t="n"/>
      <c r="F27" s="76" t="n"/>
      <c r="G27" s="78" t="n">
        <v>588</v>
      </c>
      <c r="H27" s="78" t="n">
        <v>588</v>
      </c>
      <c r="I27" s="79" t="inlineStr">
        <is>
          <t>李亭鋒</t>
        </is>
      </c>
      <c r="J27" s="30" t="inlineStr">
        <is>
          <t>N506537263</t>
        </is>
      </c>
      <c r="K27" s="31" t="inlineStr">
        <is>
          <t>006</t>
        </is>
      </c>
      <c r="L27" s="31" t="inlineStr">
        <is>
          <t>5089</t>
        </is>
      </c>
      <c r="M27" s="32" t="inlineStr">
        <is>
          <t>1712817614004</t>
        </is>
      </c>
      <c r="N27" s="20" t="n"/>
      <c r="O27" s="1">
        <f>K27&amp;L27</f>
        <v/>
      </c>
      <c r="P27" s="7">
        <f>M27</f>
        <v/>
      </c>
      <c r="Q27" s="1">
        <f>J27</f>
        <v/>
      </c>
      <c r="R27" s="80">
        <f>D27+F27+H27</f>
        <v/>
      </c>
      <c r="U27" s="8">
        <f>$C$2&amp;I27&amp;IF(D27&gt;0,"保險費",IF(F27&gt;0,"東公證費",IF(H27&gt;0,"修繕費")))</f>
        <v/>
      </c>
      <c r="V27" s="18">
        <f>B27</f>
        <v/>
      </c>
    </row>
    <row r="28" ht="24" customHeight="1" s="67">
      <c r="A28" s="23" t="n">
        <v>24</v>
      </c>
      <c r="B28" s="31" t="inlineStr">
        <is>
          <t>聯勤D2M14100178</t>
        </is>
      </c>
      <c r="C28" s="76" t="n"/>
      <c r="D28" s="77" t="n"/>
      <c r="E28" s="76" t="n"/>
      <c r="F28" s="76" t="n"/>
      <c r="G28" s="78" t="n">
        <v>588</v>
      </c>
      <c r="H28" s="78" t="n">
        <v>588</v>
      </c>
      <c r="I28" s="79" t="inlineStr">
        <is>
          <t>張嘉雯</t>
        </is>
      </c>
      <c r="J28" s="30" t="inlineStr">
        <is>
          <t>D838088770</t>
        </is>
      </c>
      <c r="K28" s="31" t="inlineStr">
        <is>
          <t>005</t>
        </is>
      </c>
      <c r="L28" s="31" t="inlineStr">
        <is>
          <t>1231</t>
        </is>
      </c>
      <c r="M28" s="32" t="inlineStr">
        <is>
          <t>990212145021</t>
        </is>
      </c>
      <c r="N28" s="20" t="n"/>
      <c r="O28" s="1">
        <f>K28&amp;L28</f>
        <v/>
      </c>
      <c r="P28" s="7">
        <f>M28</f>
        <v/>
      </c>
      <c r="Q28" s="1">
        <f>J28</f>
        <v/>
      </c>
      <c r="R28" s="80">
        <f>D28+F28+H28</f>
        <v/>
      </c>
      <c r="U28" s="8">
        <f>$C$2&amp;I28&amp;IF(D28&gt;0,"保險費",IF(F28&gt;0,"東公證費",IF(H28&gt;0,"修繕費")))</f>
        <v/>
      </c>
      <c r="V28" s="18">
        <f>B28</f>
        <v/>
      </c>
    </row>
    <row r="29" ht="24" customHeight="1" s="67">
      <c r="A29" s="23" t="n">
        <v>25</v>
      </c>
      <c r="B29" s="31" t="inlineStr">
        <is>
          <t>聯勤D2M14100179</t>
        </is>
      </c>
      <c r="C29" s="76" t="n"/>
      <c r="D29" s="77" t="n"/>
      <c r="E29" s="76" t="n"/>
      <c r="F29" s="76" t="n"/>
      <c r="G29" s="78" t="n">
        <v>987</v>
      </c>
      <c r="H29" s="78" t="n">
        <v>987</v>
      </c>
      <c r="I29" s="79" t="inlineStr">
        <is>
          <t>陳怡如</t>
        </is>
      </c>
      <c r="J29" s="30" t="inlineStr">
        <is>
          <t>W730571357</t>
        </is>
      </c>
      <c r="K29" s="31" t="inlineStr">
        <is>
          <t>822</t>
        </is>
      </c>
      <c r="L29" s="31" t="inlineStr">
        <is>
          <t>0532</t>
        </is>
      </c>
      <c r="M29" s="32" t="inlineStr">
        <is>
          <t>307530051736</t>
        </is>
      </c>
      <c r="N29" s="20" t="n"/>
      <c r="O29" s="1">
        <f>K29&amp;L29</f>
        <v/>
      </c>
      <c r="P29" s="7">
        <f>M29</f>
        <v/>
      </c>
      <c r="Q29" s="1">
        <f>J29</f>
        <v/>
      </c>
      <c r="R29" s="80">
        <f>D29+F29+H29</f>
        <v/>
      </c>
      <c r="U29" s="8">
        <f>$C$2&amp;I29&amp;IF(D29&gt;0,"保險費",IF(F29&gt;0,"東公證費",IF(H29&gt;0,"修繕費")))</f>
        <v/>
      </c>
      <c r="V29" s="18">
        <f>B29</f>
        <v/>
      </c>
    </row>
    <row r="30" ht="24" customHeight="1" s="67">
      <c r="A30" s="23" t="n">
        <v>26</v>
      </c>
      <c r="B30" s="31" t="inlineStr">
        <is>
          <t>聯勤D2M14100181</t>
        </is>
      </c>
      <c r="C30" s="76" t="n"/>
      <c r="D30" s="77" t="n"/>
      <c r="E30" s="76" t="n"/>
      <c r="F30" s="76" t="n"/>
      <c r="G30" s="78" t="n">
        <v>7050</v>
      </c>
      <c r="H30" s="78" t="n">
        <v>7050</v>
      </c>
      <c r="I30" s="79" t="inlineStr">
        <is>
          <t>程凱</t>
        </is>
      </c>
      <c r="J30" s="30" t="inlineStr">
        <is>
          <t>B808672206</t>
        </is>
      </c>
      <c r="K30" s="31" t="inlineStr">
        <is>
          <t>103</t>
        </is>
      </c>
      <c r="L30" s="31" t="inlineStr">
        <is>
          <t>0134</t>
        </is>
      </c>
      <c r="M30" s="32" t="inlineStr">
        <is>
          <t>7091929387628</t>
        </is>
      </c>
      <c r="N30" s="20" t="n"/>
      <c r="O30" s="1">
        <f>K30&amp;L30</f>
        <v/>
      </c>
      <c r="P30" s="7">
        <f>M30</f>
        <v/>
      </c>
      <c r="Q30" s="1">
        <f>J30</f>
        <v/>
      </c>
      <c r="R30" s="80">
        <f>D30+F30+H30</f>
        <v/>
      </c>
      <c r="U30" s="8">
        <f>$C$2&amp;I30&amp;IF(D30&gt;0,"保險費",IF(F30&gt;0,"東公證費",IF(H30&gt;0,"修繕費")))</f>
        <v/>
      </c>
      <c r="V30" s="18">
        <f>B30</f>
        <v/>
      </c>
    </row>
    <row r="31" ht="24" customHeight="1" s="67">
      <c r="A31" s="23" t="n">
        <v>27</v>
      </c>
      <c r="B31" s="31" t="inlineStr">
        <is>
          <t>聯勤D2M14100182</t>
        </is>
      </c>
      <c r="C31" s="76" t="n"/>
      <c r="D31" s="77" t="n"/>
      <c r="E31" s="76" t="n"/>
      <c r="F31" s="76" t="n"/>
      <c r="G31" s="78" t="n">
        <v>7213</v>
      </c>
      <c r="H31" s="78" t="n">
        <v>7213</v>
      </c>
      <c r="I31" s="79" t="inlineStr">
        <is>
          <t>林鴻圖</t>
        </is>
      </c>
      <c r="J31" s="30" t="inlineStr">
        <is>
          <t>M666523127</t>
        </is>
      </c>
      <c r="K31" s="31" t="inlineStr">
        <is>
          <t>008</t>
        </is>
      </c>
      <c r="L31" s="31" t="inlineStr">
        <is>
          <t>4268</t>
        </is>
      </c>
      <c r="M31" s="32" t="inlineStr">
        <is>
          <t>875627687787</t>
        </is>
      </c>
      <c r="N31" s="20" t="n"/>
      <c r="O31" s="1">
        <f>K31&amp;L31</f>
        <v/>
      </c>
      <c r="P31" s="7">
        <f>M31</f>
        <v/>
      </c>
      <c r="Q31" s="1">
        <f>J31</f>
        <v/>
      </c>
      <c r="R31" s="80">
        <f>D31+F31+H31</f>
        <v/>
      </c>
      <c r="U31" s="8">
        <f>$C$2&amp;I31&amp;IF(D31&gt;0,"保險費",IF(F31&gt;0,"東公證費",IF(H31&gt;0,"修繕費")))</f>
        <v/>
      </c>
      <c r="V31" s="18">
        <f>B31</f>
        <v/>
      </c>
    </row>
    <row r="32" ht="24" customHeight="1" s="67">
      <c r="A32" s="23" t="n">
        <v>28</v>
      </c>
      <c r="B32" s="31" t="inlineStr">
        <is>
          <t>聯勤D2M14100183</t>
        </is>
      </c>
      <c r="C32" s="76" t="n"/>
      <c r="D32" s="77" t="n"/>
      <c r="E32" s="76" t="n">
        <v>2250</v>
      </c>
      <c r="F32" s="76" t="n">
        <v>1500</v>
      </c>
      <c r="G32" s="78" t="n"/>
      <c r="H32" s="78" t="n"/>
      <c r="I32" s="79" t="inlineStr">
        <is>
          <t>陳沛筠</t>
        </is>
      </c>
      <c r="J32" s="30" t="inlineStr">
        <is>
          <t>L479129270</t>
        </is>
      </c>
      <c r="K32" s="31" t="inlineStr">
        <is>
          <t>004</t>
        </is>
      </c>
      <c r="L32" s="31" t="inlineStr">
        <is>
          <t>0266</t>
        </is>
      </c>
      <c r="M32" s="32" t="inlineStr">
        <is>
          <t>736541176536</t>
        </is>
      </c>
      <c r="N32" s="20" t="n"/>
      <c r="O32" s="1">
        <f>K32&amp;L32</f>
        <v/>
      </c>
      <c r="P32" s="7">
        <f>M32</f>
        <v/>
      </c>
      <c r="Q32" s="1">
        <f>J32</f>
        <v/>
      </c>
      <c r="R32" s="80">
        <f>D32+F32+H32</f>
        <v/>
      </c>
      <c r="U32" s="8">
        <f>$C$2&amp;I32&amp;IF(D32&gt;0,"保險費",IF(F32&gt;0,"東公證費",IF(H32&gt;0,"修繕費")))</f>
        <v/>
      </c>
      <c r="V32" s="18">
        <f>B32</f>
        <v/>
      </c>
    </row>
    <row r="33" ht="24" customHeight="1" s="67">
      <c r="A33" s="23" t="n">
        <v>29</v>
      </c>
      <c r="B33" s="31" t="inlineStr">
        <is>
          <t>聯勤D2M14100184</t>
        </is>
      </c>
      <c r="C33" s="76" t="n"/>
      <c r="D33" s="77" t="n"/>
      <c r="E33" s="76" t="n"/>
      <c r="F33" s="76" t="n"/>
      <c r="G33" s="78" t="n">
        <v>588</v>
      </c>
      <c r="H33" s="78" t="n">
        <v>588</v>
      </c>
      <c r="I33" s="79" t="inlineStr">
        <is>
          <t>張湘宜</t>
        </is>
      </c>
      <c r="J33" s="30" t="inlineStr">
        <is>
          <t>L593864186</t>
        </is>
      </c>
      <c r="K33" s="31" t="inlineStr">
        <is>
          <t>005</t>
        </is>
      </c>
      <c r="L33" s="31" t="inlineStr">
        <is>
          <t>0946</t>
        </is>
      </c>
      <c r="M33" s="32" t="inlineStr">
        <is>
          <t>779689372797</t>
        </is>
      </c>
      <c r="N33" s="20" t="n"/>
      <c r="O33" s="1">
        <f>K33&amp;L33</f>
        <v/>
      </c>
      <c r="P33" s="7">
        <f>M33</f>
        <v/>
      </c>
      <c r="Q33" s="1">
        <f>J33</f>
        <v/>
      </c>
      <c r="R33" s="80">
        <f>D33+F33+H33</f>
        <v/>
      </c>
      <c r="U33" s="8">
        <f>$C$2&amp;I33&amp;IF(D33&gt;0,"保險費",IF(F33&gt;0,"東公證費",IF(H33&gt;0,"修繕費")))</f>
        <v/>
      </c>
      <c r="V33" s="18">
        <f>B33</f>
        <v/>
      </c>
    </row>
    <row r="34" ht="24" customHeight="1" s="67">
      <c r="A34" s="23" t="n">
        <v>30</v>
      </c>
      <c r="B34" s="31" t="inlineStr">
        <is>
          <t>聯勤D2M14100185</t>
        </is>
      </c>
      <c r="C34" s="76" t="n"/>
      <c r="D34" s="77" t="n"/>
      <c r="E34" s="76" t="n">
        <v>4050</v>
      </c>
      <c r="F34" s="76" t="n">
        <v>1500</v>
      </c>
      <c r="G34" s="78" t="n"/>
      <c r="H34" s="78" t="n"/>
      <c r="I34" s="79" t="inlineStr">
        <is>
          <t>賴冠竹</t>
        </is>
      </c>
      <c r="J34" s="30" t="inlineStr">
        <is>
          <t>D038649157</t>
        </is>
      </c>
      <c r="K34" s="31" t="inlineStr">
        <is>
          <t>808</t>
        </is>
      </c>
      <c r="L34" s="31" t="inlineStr">
        <is>
          <t>0288</t>
        </is>
      </c>
      <c r="M34" s="32" t="inlineStr">
        <is>
          <t>2394818663201</t>
        </is>
      </c>
      <c r="N34" s="20" t="n"/>
      <c r="O34" s="1">
        <f>K34&amp;L34</f>
        <v/>
      </c>
      <c r="P34" s="7">
        <f>M34</f>
        <v/>
      </c>
      <c r="Q34" s="1">
        <f>J34</f>
        <v/>
      </c>
      <c r="R34" s="80">
        <f>D34+F34+H34</f>
        <v/>
      </c>
      <c r="U34" s="8">
        <f>$C$2&amp;I34&amp;IF(D34&gt;0,"保險費",IF(F34&gt;0,"東公證費",IF(H34&gt;0,"修繕費")))</f>
        <v/>
      </c>
      <c r="V34" s="18">
        <f>B34</f>
        <v/>
      </c>
    </row>
    <row r="35" ht="24" customHeight="1" s="67">
      <c r="A35" s="23" t="n">
        <v>31</v>
      </c>
      <c r="B35" s="31" t="inlineStr">
        <is>
          <t>聯勤D2M14100185</t>
        </is>
      </c>
      <c r="C35" s="76" t="n"/>
      <c r="D35" s="77" t="n"/>
      <c r="E35" s="76" t="n"/>
      <c r="F35" s="76" t="n"/>
      <c r="G35" s="78" t="n">
        <v>588</v>
      </c>
      <c r="H35" s="78" t="n">
        <v>588</v>
      </c>
      <c r="I35" s="79" t="inlineStr">
        <is>
          <t>賴冠竹</t>
        </is>
      </c>
      <c r="J35" s="30" t="inlineStr">
        <is>
          <t>J970300591</t>
        </is>
      </c>
      <c r="K35" s="31" t="inlineStr">
        <is>
          <t>808</t>
        </is>
      </c>
      <c r="L35" s="31" t="inlineStr">
        <is>
          <t>0288</t>
        </is>
      </c>
      <c r="M35" s="32" t="inlineStr">
        <is>
          <t>5287374128155</t>
        </is>
      </c>
      <c r="N35" s="20" t="n"/>
      <c r="O35" s="1">
        <f>K35&amp;L35</f>
        <v/>
      </c>
      <c r="P35" s="7">
        <f>M35</f>
        <v/>
      </c>
      <c r="Q35" s="1">
        <f>J35</f>
        <v/>
      </c>
      <c r="R35" s="80">
        <f>D35+F35+H35</f>
        <v/>
      </c>
      <c r="U35" s="8">
        <f>$C$2&amp;I35&amp;IF(D35&gt;0,"保險費",IF(F35&gt;0,"東公證費",IF(H35&gt;0,"修繕費")))</f>
        <v/>
      </c>
      <c r="V35" s="18">
        <f>B35</f>
        <v/>
      </c>
    </row>
    <row r="36" ht="24" customHeight="1" s="67">
      <c r="A36" s="23" t="n">
        <v>32</v>
      </c>
      <c r="B36" s="31" t="inlineStr">
        <is>
          <t>聯勤D2M14100190</t>
        </is>
      </c>
      <c r="C36" s="76" t="n"/>
      <c r="D36" s="77" t="n"/>
      <c r="E36" s="76" t="n"/>
      <c r="F36" s="76" t="n"/>
      <c r="G36" s="78">
        <f>588+6063</f>
        <v/>
      </c>
      <c r="H36" s="78">
        <f>588+6063</f>
        <v/>
      </c>
      <c r="I36" s="79" t="inlineStr">
        <is>
          <t>沈玉美</t>
        </is>
      </c>
      <c r="J36" s="30" t="inlineStr">
        <is>
          <t>U745381705</t>
        </is>
      </c>
      <c r="K36" s="31" t="inlineStr">
        <is>
          <t>700</t>
        </is>
      </c>
      <c r="L36" s="31" t="inlineStr">
        <is>
          <t>0021</t>
        </is>
      </c>
      <c r="M36" s="32" t="inlineStr">
        <is>
          <t>95777387626184</t>
        </is>
      </c>
      <c r="N36" s="20" t="n"/>
      <c r="O36" s="1">
        <f>K36&amp;L36</f>
        <v/>
      </c>
      <c r="P36" s="7">
        <f>M36</f>
        <v/>
      </c>
      <c r="Q36" s="1">
        <f>J36</f>
        <v/>
      </c>
      <c r="R36" s="80">
        <f>D36+F36+H36</f>
        <v/>
      </c>
      <c r="U36" s="8">
        <f>$C$2&amp;I36&amp;IF(D36&gt;0,"保險費",IF(F36&gt;0,"東公證費",IF(H36&gt;0,"修繕費")))</f>
        <v/>
      </c>
      <c r="V36" s="18">
        <f>B36</f>
        <v/>
      </c>
    </row>
    <row r="37" ht="24" customHeight="1" s="67">
      <c r="A37" s="23" t="n">
        <v>33</v>
      </c>
      <c r="B37" s="31" t="inlineStr">
        <is>
          <t>聯勤D2M14100191</t>
        </is>
      </c>
      <c r="C37" s="76" t="n"/>
      <c r="D37" s="77" t="n"/>
      <c r="E37" s="76" t="n"/>
      <c r="F37" s="76" t="n"/>
      <c r="G37" s="78" t="n">
        <v>588</v>
      </c>
      <c r="H37" s="78" t="n">
        <v>588</v>
      </c>
      <c r="I37" s="79" t="inlineStr">
        <is>
          <t>陳塏霏</t>
        </is>
      </c>
      <c r="J37" s="30" t="inlineStr">
        <is>
          <t>T552732694</t>
        </is>
      </c>
      <c r="K37" s="31" t="inlineStr">
        <is>
          <t>822</t>
        </is>
      </c>
      <c r="L37" s="31" t="inlineStr">
        <is>
          <t>0288</t>
        </is>
      </c>
      <c r="M37" s="32" t="inlineStr">
        <is>
          <t>087186129540</t>
        </is>
      </c>
      <c r="N37" s="20" t="n"/>
      <c r="O37" s="1">
        <f>K37&amp;L37</f>
        <v/>
      </c>
      <c r="P37" s="7">
        <f>M37</f>
        <v/>
      </c>
      <c r="Q37" s="1">
        <f>J37</f>
        <v/>
      </c>
      <c r="R37" s="80">
        <f>D37+F37+H37</f>
        <v/>
      </c>
      <c r="U37" s="8">
        <f>$C$2&amp;I37&amp;IF(D37&gt;0,"保險費",IF(F37&gt;0,"東公證費",IF(H37&gt;0,"修繕費")))</f>
        <v/>
      </c>
      <c r="V37" s="18">
        <f>B37</f>
        <v/>
      </c>
    </row>
    <row r="38" ht="24" customHeight="1" s="67">
      <c r="A38" s="23" t="n">
        <v>34</v>
      </c>
      <c r="B38" s="31" t="inlineStr">
        <is>
          <t>聯勤D2M14100192</t>
        </is>
      </c>
      <c r="C38" s="76" t="n"/>
      <c r="D38" s="77" t="n"/>
      <c r="E38" s="76" t="n"/>
      <c r="F38" s="76" t="n"/>
      <c r="G38" s="78" t="n">
        <v>892</v>
      </c>
      <c r="H38" s="78" t="n">
        <v>892</v>
      </c>
      <c r="I38" s="79" t="inlineStr">
        <is>
          <t>童曉卿</t>
        </is>
      </c>
      <c r="J38" s="30" t="inlineStr">
        <is>
          <t>P203466562</t>
        </is>
      </c>
      <c r="K38" s="31" t="inlineStr">
        <is>
          <t>700</t>
        </is>
      </c>
      <c r="L38" s="31" t="inlineStr">
        <is>
          <t>0021</t>
        </is>
      </c>
      <c r="M38" s="32" t="inlineStr">
        <is>
          <t>96514975858801</t>
        </is>
      </c>
      <c r="N38" s="20" t="n"/>
      <c r="O38" s="1">
        <f>K38&amp;L38</f>
        <v/>
      </c>
      <c r="P38" s="7">
        <f>M38</f>
        <v/>
      </c>
      <c r="Q38" s="1">
        <f>J38</f>
        <v/>
      </c>
      <c r="R38" s="80">
        <f>D38+F38+H38</f>
        <v/>
      </c>
      <c r="U38" s="8">
        <f>$C$2&amp;I38&amp;IF(D38&gt;0,"保險費",IF(F38&gt;0,"東公證費",IF(H38&gt;0,"修繕費")))</f>
        <v/>
      </c>
      <c r="V38" s="18">
        <f>B38</f>
        <v/>
      </c>
    </row>
    <row r="39" ht="24" customHeight="1" s="67">
      <c r="A39" s="23" t="n">
        <v>35</v>
      </c>
      <c r="B39" s="31" t="inlineStr">
        <is>
          <t>聯勤D2M14100193</t>
        </is>
      </c>
      <c r="C39" s="76" t="n"/>
      <c r="D39" s="77" t="n"/>
      <c r="E39" s="76" t="n"/>
      <c r="F39" s="76" t="n"/>
      <c r="G39" s="78" t="n">
        <v>987</v>
      </c>
      <c r="H39" s="78" t="n">
        <v>987</v>
      </c>
      <c r="I39" s="79" t="inlineStr">
        <is>
          <t>盧宣伶</t>
        </is>
      </c>
      <c r="J39" s="30" t="inlineStr">
        <is>
          <t>V807422630</t>
        </is>
      </c>
      <c r="K39" s="31" t="inlineStr">
        <is>
          <t>822</t>
        </is>
      </c>
      <c r="L39" s="31" t="inlineStr">
        <is>
          <t>0026</t>
        </is>
      </c>
      <c r="M39" s="32" t="inlineStr">
        <is>
          <t>957978242844</t>
        </is>
      </c>
      <c r="N39" s="20" t="n"/>
      <c r="O39" s="1">
        <f>K39&amp;L39</f>
        <v/>
      </c>
      <c r="P39" s="7">
        <f>M39</f>
        <v/>
      </c>
      <c r="Q39" s="1">
        <f>J39</f>
        <v/>
      </c>
      <c r="R39" s="80">
        <f>D39+F39+H39</f>
        <v/>
      </c>
      <c r="U39" s="8">
        <f>$C$2&amp;I39&amp;IF(D39&gt;0,"保險費",IF(F39&gt;0,"東公證費",IF(H39&gt;0,"修繕費")))</f>
        <v/>
      </c>
      <c r="V39" s="18">
        <f>B39</f>
        <v/>
      </c>
    </row>
    <row r="40" ht="24" customHeight="1" s="67">
      <c r="A40" s="23" t="n">
        <v>36</v>
      </c>
      <c r="B40" s="31" t="inlineStr">
        <is>
          <t>聯勤D2M14100194</t>
        </is>
      </c>
      <c r="C40" s="76" t="n"/>
      <c r="D40" s="77" t="n"/>
      <c r="E40" s="76" t="n"/>
      <c r="F40" s="76" t="n"/>
      <c r="G40" s="78" t="n">
        <v>987</v>
      </c>
      <c r="H40" s="78" t="n">
        <v>987</v>
      </c>
      <c r="I40" s="79" t="inlineStr">
        <is>
          <t>陳雅爵</t>
        </is>
      </c>
      <c r="J40" s="30" t="inlineStr">
        <is>
          <t>I855969744</t>
        </is>
      </c>
      <c r="K40" s="31" t="inlineStr">
        <is>
          <t>011</t>
        </is>
      </c>
      <c r="L40" s="31" t="inlineStr">
        <is>
          <t>0358</t>
        </is>
      </c>
      <c r="M40" s="32" t="inlineStr">
        <is>
          <t>92577992006975</t>
        </is>
      </c>
      <c r="N40" s="20" t="n"/>
      <c r="O40" s="1">
        <f>K40&amp;L40</f>
        <v/>
      </c>
      <c r="P40" s="7">
        <f>M40</f>
        <v/>
      </c>
      <c r="Q40" s="1">
        <f>J40</f>
        <v/>
      </c>
      <c r="R40" s="80">
        <f>D40+F40+H40</f>
        <v/>
      </c>
      <c r="U40" s="8">
        <f>$C$2&amp;I40&amp;IF(D40&gt;0,"保險費",IF(F40&gt;0,"東公證費",IF(H40&gt;0,"修繕費")))</f>
        <v/>
      </c>
      <c r="V40" s="18">
        <f>B40</f>
        <v/>
      </c>
    </row>
    <row r="41" ht="24" customHeight="1" s="67">
      <c r="A41" s="23" t="n">
        <v>37</v>
      </c>
      <c r="B41" s="31" t="inlineStr">
        <is>
          <t>聯勤D2M14100197</t>
        </is>
      </c>
      <c r="C41" s="76" t="n"/>
      <c r="D41" s="77" t="n"/>
      <c r="E41" s="76" t="n"/>
      <c r="F41" s="76" t="n"/>
      <c r="G41" s="78" t="n">
        <v>588</v>
      </c>
      <c r="H41" s="78" t="n">
        <v>588</v>
      </c>
      <c r="I41" s="79" t="inlineStr">
        <is>
          <t>陳怡妏</t>
        </is>
      </c>
      <c r="J41" s="30" t="inlineStr">
        <is>
          <t>I912379106</t>
        </is>
      </c>
      <c r="K41" s="31" t="inlineStr">
        <is>
          <t>808</t>
        </is>
      </c>
      <c r="L41" s="31" t="inlineStr">
        <is>
          <t>0439</t>
        </is>
      </c>
      <c r="M41" s="32" t="inlineStr">
        <is>
          <t>9952487867788</t>
        </is>
      </c>
      <c r="N41" s="20" t="n"/>
      <c r="O41" s="1">
        <f>K41&amp;L41</f>
        <v/>
      </c>
      <c r="P41" s="7">
        <f>M41</f>
        <v/>
      </c>
      <c r="Q41" s="1">
        <f>J41</f>
        <v/>
      </c>
      <c r="R41" s="80">
        <f>D41+F41+H41</f>
        <v/>
      </c>
      <c r="U41" s="8">
        <f>$C$2&amp;I41&amp;IF(D41&gt;0,"保險費",IF(F41&gt;0,"東公證費",IF(H41&gt;0,"修繕費")))</f>
        <v/>
      </c>
      <c r="V41" s="18">
        <f>B41</f>
        <v/>
      </c>
    </row>
    <row r="42" ht="24" customHeight="1" s="67">
      <c r="A42" s="23" t="n">
        <v>38</v>
      </c>
      <c r="B42" s="31" t="inlineStr">
        <is>
          <t>聯勤D2M14100197</t>
        </is>
      </c>
      <c r="C42" s="76" t="n"/>
      <c r="D42" s="77" t="n"/>
      <c r="E42" s="76" t="n">
        <v>2325</v>
      </c>
      <c r="F42" s="76" t="n">
        <v>1500</v>
      </c>
      <c r="G42" s="78" t="n"/>
      <c r="H42" s="78" t="n"/>
      <c r="I42" s="79" t="inlineStr">
        <is>
          <t>陳怡妏</t>
        </is>
      </c>
      <c r="J42" s="30" t="inlineStr">
        <is>
          <t>B409284975</t>
        </is>
      </c>
      <c r="K42" s="31" t="inlineStr">
        <is>
          <t>808</t>
        </is>
      </c>
      <c r="L42" s="31" t="inlineStr">
        <is>
          <t>0439</t>
        </is>
      </c>
      <c r="M42" s="32" t="inlineStr">
        <is>
          <t>7029383009572</t>
        </is>
      </c>
      <c r="N42" s="20" t="n"/>
      <c r="O42" s="1">
        <f>K42&amp;L42</f>
        <v/>
      </c>
      <c r="P42" s="7">
        <f>M42</f>
        <v/>
      </c>
      <c r="Q42" s="1">
        <f>J42</f>
        <v/>
      </c>
      <c r="R42" s="80">
        <f>D42+F42+H42</f>
        <v/>
      </c>
      <c r="U42" s="8">
        <f>$C$2&amp;I42&amp;IF(D42&gt;0,"保險費",IF(F42&gt;0,"東公證費",IF(H42&gt;0,"修繕費")))</f>
        <v/>
      </c>
      <c r="V42" s="18">
        <f>B42</f>
        <v/>
      </c>
    </row>
    <row r="43" ht="24" customHeight="1" s="67">
      <c r="A43" s="23" t="n">
        <v>39</v>
      </c>
      <c r="B43" s="31" t="inlineStr">
        <is>
          <t>聯勤D2M14100198</t>
        </is>
      </c>
      <c r="C43" s="76" t="n"/>
      <c r="D43" s="77" t="n"/>
      <c r="E43" s="76" t="n"/>
      <c r="F43" s="76" t="n"/>
      <c r="G43" s="78" t="n">
        <v>588</v>
      </c>
      <c r="H43" s="78" t="n">
        <v>588</v>
      </c>
      <c r="I43" s="79" t="inlineStr">
        <is>
          <t>洪靜蘭</t>
        </is>
      </c>
      <c r="J43" s="30" t="inlineStr">
        <is>
          <t>B199888809</t>
        </is>
      </c>
      <c r="K43" s="31" t="inlineStr">
        <is>
          <t>055</t>
        </is>
      </c>
      <c r="L43" s="31" t="inlineStr">
        <is>
          <t>0555</t>
        </is>
      </c>
      <c r="M43" s="32" t="inlineStr">
        <is>
          <t>553161020084</t>
        </is>
      </c>
      <c r="N43" s="20" t="n"/>
      <c r="O43" s="1">
        <f>K43&amp;L43</f>
        <v/>
      </c>
      <c r="P43" s="7">
        <f>M43</f>
        <v/>
      </c>
      <c r="Q43" s="1">
        <f>J43</f>
        <v/>
      </c>
      <c r="R43" s="80">
        <f>D43+F43+H43</f>
        <v/>
      </c>
      <c r="U43" s="8">
        <f>$C$2&amp;I43&amp;IF(D43&gt;0,"保險費",IF(F43&gt;0,"東公證費",IF(H43&gt;0,"修繕費")))</f>
        <v/>
      </c>
      <c r="V43" s="18">
        <f>B43</f>
        <v/>
      </c>
    </row>
    <row r="44" ht="24" customHeight="1" s="67">
      <c r="A44" s="23" t="n">
        <v>40</v>
      </c>
      <c r="B44" s="31" t="inlineStr">
        <is>
          <t>聯勤D2M14100200</t>
        </is>
      </c>
      <c r="C44" s="76" t="n"/>
      <c r="D44" s="77" t="n"/>
      <c r="E44" s="76" t="n"/>
      <c r="F44" s="76" t="n"/>
      <c r="G44" s="78" t="n">
        <v>900</v>
      </c>
      <c r="H44" s="78" t="n">
        <v>900</v>
      </c>
      <c r="I44" s="79" t="inlineStr">
        <is>
          <t>林春旺</t>
        </is>
      </c>
      <c r="J44" s="30" t="inlineStr">
        <is>
          <t>Z020795834</t>
        </is>
      </c>
      <c r="K44" s="31" t="inlineStr">
        <is>
          <t>700</t>
        </is>
      </c>
      <c r="L44" s="31" t="inlineStr">
        <is>
          <t>0021</t>
        </is>
      </c>
      <c r="M44" s="32" t="inlineStr">
        <is>
          <t>24648828178834</t>
        </is>
      </c>
      <c r="N44" s="20" t="n"/>
      <c r="O44" s="1">
        <f>K44&amp;L44</f>
        <v/>
      </c>
      <c r="P44" s="7">
        <f>M44</f>
        <v/>
      </c>
      <c r="Q44" s="1">
        <f>J44</f>
        <v/>
      </c>
      <c r="R44" s="80">
        <f>D44+F44+H44</f>
        <v/>
      </c>
      <c r="U44" s="8">
        <f>$C$2&amp;I44&amp;IF(D44&gt;0,"保險費",IF(F44&gt;0,"東公證費",IF(H44&gt;0,"修繕費")))</f>
        <v/>
      </c>
      <c r="V44" s="18">
        <f>B44</f>
        <v/>
      </c>
    </row>
    <row r="45" ht="24" customHeight="1" s="67">
      <c r="A45" s="23" t="n">
        <v>41</v>
      </c>
      <c r="B45" s="31" t="inlineStr">
        <is>
          <t>聯勤D2M14100201</t>
        </is>
      </c>
      <c r="C45" s="76" t="n"/>
      <c r="D45" s="77" t="n"/>
      <c r="E45" s="76" t="n"/>
      <c r="F45" s="76" t="n"/>
      <c r="G45" s="78" t="n">
        <v>987</v>
      </c>
      <c r="H45" s="78" t="n">
        <v>987</v>
      </c>
      <c r="I45" s="81" t="inlineStr">
        <is>
          <t>富珹不動產經紀有限公司</t>
        </is>
      </c>
      <c r="J45" s="30" t="inlineStr">
        <is>
          <t>V7785659</t>
        </is>
      </c>
      <c r="K45" s="31" t="inlineStr">
        <is>
          <t>004</t>
        </is>
      </c>
      <c r="L45" s="31" t="inlineStr">
        <is>
          <t>2499</t>
        </is>
      </c>
      <c r="M45" s="32" t="inlineStr">
        <is>
          <t>812203164971</t>
        </is>
      </c>
      <c r="N45" s="20" t="n"/>
      <c r="O45" s="1">
        <f>K45&amp;L45</f>
        <v/>
      </c>
      <c r="P45" s="7">
        <f>M45</f>
        <v/>
      </c>
      <c r="Q45" s="1">
        <f>J45</f>
        <v/>
      </c>
      <c r="R45" s="80">
        <f>D45+F45+H45</f>
        <v/>
      </c>
      <c r="U45" s="8">
        <f>$C$2&amp;I45&amp;IF(D45&gt;0,"保險費",IF(F45&gt;0,"東公證費",IF(H45&gt;0,"修繕費")))</f>
        <v/>
      </c>
      <c r="V45" s="18">
        <f>B45</f>
        <v/>
      </c>
    </row>
    <row r="46" ht="24" customHeight="1" s="67">
      <c r="A46" s="23" t="n">
        <v>42</v>
      </c>
      <c r="B46" s="31" t="inlineStr">
        <is>
          <t>聯勤D2M14100203</t>
        </is>
      </c>
      <c r="C46" s="76" t="n"/>
      <c r="D46" s="77" t="n"/>
      <c r="E46" s="76" t="n"/>
      <c r="F46" s="76" t="n"/>
      <c r="G46" s="78" t="n">
        <v>588</v>
      </c>
      <c r="H46" s="78" t="n">
        <v>588</v>
      </c>
      <c r="I46" s="79" t="inlineStr">
        <is>
          <t>張宇晴</t>
        </is>
      </c>
      <c r="J46" s="30" t="inlineStr">
        <is>
          <t>K420223191</t>
        </is>
      </c>
      <c r="K46" s="31" t="inlineStr">
        <is>
          <t>822</t>
        </is>
      </c>
      <c r="L46" s="31" t="inlineStr">
        <is>
          <t>0163</t>
        </is>
      </c>
      <c r="M46" s="32" t="inlineStr">
        <is>
          <t>452497752926</t>
        </is>
      </c>
      <c r="N46" s="20" t="n"/>
      <c r="O46" s="1">
        <f>K46&amp;L46</f>
        <v/>
      </c>
      <c r="P46" s="7">
        <f>M46</f>
        <v/>
      </c>
      <c r="Q46" s="1">
        <f>J46</f>
        <v/>
      </c>
      <c r="R46" s="80">
        <f>D46+F46+H46</f>
        <v/>
      </c>
      <c r="U46" s="8">
        <f>$C$2&amp;I46&amp;IF(D46&gt;0,"保險費",IF(F46&gt;0,"東公證費",IF(H46&gt;0,"修繕費")))</f>
        <v/>
      </c>
      <c r="V46" s="18">
        <f>B46</f>
        <v/>
      </c>
    </row>
    <row r="47" ht="24" customHeight="1" s="67">
      <c r="A47" s="23" t="n">
        <v>43</v>
      </c>
      <c r="B47" s="31" t="inlineStr">
        <is>
          <t>聯勤D2M14100206</t>
        </is>
      </c>
      <c r="C47" s="76" t="n"/>
      <c r="D47" s="77" t="n"/>
      <c r="E47" s="76" t="n"/>
      <c r="F47" s="76" t="n"/>
      <c r="G47" s="78" t="n">
        <v>1188</v>
      </c>
      <c r="H47" s="78" t="n">
        <v>1188</v>
      </c>
      <c r="I47" s="79" t="inlineStr">
        <is>
          <t>吳家順</t>
        </is>
      </c>
      <c r="J47" s="30" t="inlineStr">
        <is>
          <t>E450713350</t>
        </is>
      </c>
      <c r="K47" s="31" t="inlineStr">
        <is>
          <t>005</t>
        </is>
      </c>
      <c r="L47" s="31" t="inlineStr">
        <is>
          <t>3395</t>
        </is>
      </c>
      <c r="M47" s="32" t="inlineStr">
        <is>
          <t>6682299568668</t>
        </is>
      </c>
      <c r="N47" s="20" t="n"/>
      <c r="O47" s="1">
        <f>K47&amp;L47</f>
        <v/>
      </c>
      <c r="P47" s="7">
        <f>M47</f>
        <v/>
      </c>
      <c r="Q47" s="1">
        <f>J47</f>
        <v/>
      </c>
      <c r="R47" s="80">
        <f>D47+F47+H47</f>
        <v/>
      </c>
      <c r="U47" s="8">
        <f>$C$2&amp;I47&amp;IF(D47&gt;0,"保險費",IF(F47&gt;0,"東公證費",IF(H47&gt;0,"修繕費")))</f>
        <v/>
      </c>
      <c r="V47" s="18">
        <f>B47</f>
        <v/>
      </c>
    </row>
    <row r="48" ht="24" customHeight="1" s="67">
      <c r="A48" s="23" t="n">
        <v>44</v>
      </c>
      <c r="B48" s="31" t="inlineStr">
        <is>
          <t>聯勤D2M14100209</t>
        </is>
      </c>
      <c r="C48" s="76" t="n"/>
      <c r="D48" s="77" t="n"/>
      <c r="E48" s="76" t="n">
        <v>1500</v>
      </c>
      <c r="F48" s="76" t="n">
        <v>1500</v>
      </c>
      <c r="G48" s="78" t="n"/>
      <c r="H48" s="78" t="n"/>
      <c r="I48" s="79" t="inlineStr">
        <is>
          <t>王淑慧</t>
        </is>
      </c>
      <c r="J48" s="30" t="inlineStr">
        <is>
          <t>G526512227</t>
        </is>
      </c>
      <c r="K48" s="31" t="inlineStr">
        <is>
          <t>012</t>
        </is>
      </c>
      <c r="L48" s="31" t="inlineStr">
        <is>
          <t>7185</t>
        </is>
      </c>
      <c r="M48" s="32" t="inlineStr">
        <is>
          <t>80613210418031</t>
        </is>
      </c>
      <c r="N48" s="20" t="n"/>
      <c r="O48" s="1">
        <f>K48&amp;L48</f>
        <v/>
      </c>
      <c r="P48" s="7">
        <f>M48</f>
        <v/>
      </c>
      <c r="Q48" s="1">
        <f>J48</f>
        <v/>
      </c>
      <c r="R48" s="80">
        <f>D48+F48+H48</f>
        <v/>
      </c>
      <c r="U48" s="8">
        <f>$C$2&amp;I48&amp;IF(D48&gt;0,"保險費",IF(F48&gt;0,"東公證費",IF(H48&gt;0,"修繕費")))</f>
        <v/>
      </c>
      <c r="V48" s="18">
        <f>B48</f>
        <v/>
      </c>
    </row>
    <row r="49" ht="24" customHeight="1" s="67">
      <c r="A49" s="23" t="n">
        <v>45</v>
      </c>
      <c r="B49" s="31" t="inlineStr">
        <is>
          <t>聯勤D2M14100211</t>
        </is>
      </c>
      <c r="C49" s="76" t="n"/>
      <c r="D49" s="77" t="n"/>
      <c r="E49" s="76" t="n"/>
      <c r="F49" s="76" t="n"/>
      <c r="G49" s="78" t="n">
        <v>588</v>
      </c>
      <c r="H49" s="78" t="n">
        <v>588</v>
      </c>
      <c r="I49" s="79" t="inlineStr">
        <is>
          <t>張周秀玲</t>
        </is>
      </c>
      <c r="J49" s="30" t="inlineStr">
        <is>
          <t>C811893264</t>
        </is>
      </c>
      <c r="K49" s="31" t="inlineStr">
        <is>
          <t>005</t>
        </is>
      </c>
      <c r="L49" s="31" t="inlineStr">
        <is>
          <t>0223</t>
        </is>
      </c>
      <c r="M49" s="32" t="inlineStr">
        <is>
          <t>348354996595</t>
        </is>
      </c>
      <c r="N49" s="20" t="n"/>
      <c r="O49" s="1">
        <f>K49&amp;L49</f>
        <v/>
      </c>
      <c r="P49" s="7">
        <f>M49</f>
        <v/>
      </c>
      <c r="Q49" s="1">
        <f>J49</f>
        <v/>
      </c>
      <c r="R49" s="80">
        <f>D49+F49+H49</f>
        <v/>
      </c>
      <c r="U49" s="8">
        <f>$C$2&amp;I49&amp;IF(D49&gt;0,"保險費",IF(F49&gt;0,"東公證費",IF(H49&gt;0,"修繕費")))</f>
        <v/>
      </c>
      <c r="V49" s="18">
        <f>B49</f>
        <v/>
      </c>
    </row>
    <row r="50" ht="24" customHeight="1" s="67">
      <c r="A50" s="23" t="n">
        <v>46</v>
      </c>
      <c r="B50" s="31" t="inlineStr">
        <is>
          <t>聯勤D2M14100215</t>
        </is>
      </c>
      <c r="C50" s="76" t="n"/>
      <c r="D50" s="77" t="n"/>
      <c r="E50" s="76" t="n"/>
      <c r="F50" s="76" t="n"/>
      <c r="G50" s="78" t="n">
        <v>7788</v>
      </c>
      <c r="H50" s="78" t="n">
        <v>7788</v>
      </c>
      <c r="I50" s="79" t="inlineStr">
        <is>
          <t>張嘉雯</t>
        </is>
      </c>
      <c r="J50" s="30" t="inlineStr">
        <is>
          <t>O529866561</t>
        </is>
      </c>
      <c r="K50" s="31" t="inlineStr">
        <is>
          <t>005</t>
        </is>
      </c>
      <c r="L50" s="31" t="inlineStr">
        <is>
          <t>1231</t>
        </is>
      </c>
      <c r="M50" s="32" t="inlineStr">
        <is>
          <t>519808170259</t>
        </is>
      </c>
      <c r="N50" s="20" t="n"/>
      <c r="O50" s="1">
        <f>K50&amp;L50</f>
        <v/>
      </c>
      <c r="P50" s="7">
        <f>M50</f>
        <v/>
      </c>
      <c r="Q50" s="1">
        <f>J50</f>
        <v/>
      </c>
      <c r="R50" s="80">
        <f>D50+F50+H50</f>
        <v/>
      </c>
      <c r="U50" s="8">
        <f>$C$2&amp;I50&amp;IF(D50&gt;0,"保險費",IF(F50&gt;0,"東公證費",IF(H50&gt;0,"修繕費")))</f>
        <v/>
      </c>
      <c r="V50" s="18">
        <f>B50</f>
        <v/>
      </c>
    </row>
    <row r="51" ht="24" customHeight="1" s="67">
      <c r="A51" s="23" t="n">
        <v>47</v>
      </c>
      <c r="B51" s="31" t="inlineStr">
        <is>
          <t>聯勤D2M14100217</t>
        </is>
      </c>
      <c r="C51" s="76" t="n"/>
      <c r="D51" s="77" t="n"/>
      <c r="E51" s="76" t="n"/>
      <c r="F51" s="76" t="n"/>
      <c r="G51" s="78" t="n">
        <v>987</v>
      </c>
      <c r="H51" s="78" t="n">
        <v>987</v>
      </c>
      <c r="I51" s="79" t="inlineStr">
        <is>
          <t>何依婷</t>
        </is>
      </c>
      <c r="J51" s="30" t="inlineStr">
        <is>
          <t>R082333846</t>
        </is>
      </c>
      <c r="K51" s="31" t="inlineStr">
        <is>
          <t>147</t>
        </is>
      </c>
      <c r="L51" s="31" t="inlineStr">
        <is>
          <t>0040</t>
        </is>
      </c>
      <c r="M51" s="32" t="inlineStr">
        <is>
          <t>6342626799</t>
        </is>
      </c>
      <c r="N51" s="20" t="n"/>
      <c r="O51" s="1">
        <f>K51&amp;L51</f>
        <v/>
      </c>
      <c r="P51" s="7">
        <f>M51</f>
        <v/>
      </c>
      <c r="Q51" s="1">
        <f>J51</f>
        <v/>
      </c>
      <c r="R51" s="80">
        <f>D51+F51+H51</f>
        <v/>
      </c>
      <c r="U51" s="8">
        <f>$C$2&amp;I51&amp;IF(D51&gt;0,"保險費",IF(F51&gt;0,"東公證費",IF(H51&gt;0,"修繕費")))</f>
        <v/>
      </c>
      <c r="V51" s="18">
        <f>B51</f>
        <v/>
      </c>
    </row>
    <row r="52" ht="16.5" customHeight="1" s="67">
      <c r="A52" s="82" t="inlineStr">
        <is>
          <t>請在此欄以上插入欄位，以維持合計欄位自動加總</t>
        </is>
      </c>
      <c r="B52" s="83" t="n"/>
      <c r="C52" s="83" t="n"/>
      <c r="D52" s="83" t="n"/>
      <c r="E52" s="83" t="n"/>
      <c r="F52" s="83" t="n"/>
      <c r="G52" s="83" t="n"/>
      <c r="H52" s="83" t="n"/>
      <c r="I52" s="83" t="n"/>
      <c r="J52" s="83" t="n"/>
      <c r="K52" s="83" t="n"/>
      <c r="L52" s="83" t="n"/>
      <c r="M52" s="83" t="n"/>
      <c r="N52" s="84" t="n"/>
      <c r="P52" s="7" t="n"/>
      <c r="R52" s="80" t="n"/>
      <c r="U52" s="8" t="n"/>
    </row>
    <row r="53" ht="52.15" customHeight="1" s="67">
      <c r="A53" s="85" t="inlineStr">
        <is>
          <t>合計</t>
        </is>
      </c>
      <c r="B53" s="72" t="n"/>
      <c r="C53" s="33" t="n">
        <v>0</v>
      </c>
      <c r="D53" s="33">
        <f>SUM(D6:D46)</f>
        <v/>
      </c>
      <c r="E53" s="86">
        <f>SUM(E5:E51)</f>
        <v/>
      </c>
      <c r="F53" s="86">
        <f>SUM(F5:F51)</f>
        <v/>
      </c>
      <c r="G53" s="86">
        <f>SUM(G5:G51)</f>
        <v/>
      </c>
      <c r="H53" s="86">
        <f>SUM(H5:H51)</f>
        <v/>
      </c>
      <c r="I53" s="16" t="n"/>
      <c r="J53" s="16" t="n"/>
      <c r="K53" s="16" t="n"/>
      <c r="L53" s="16" t="n"/>
      <c r="M53" s="16" t="n"/>
      <c r="N53" s="17" t="n"/>
      <c r="P53" s="7" t="n"/>
      <c r="R53" s="80" t="n"/>
      <c r="U53" s="8" t="n"/>
    </row>
    <row r="54" ht="16.5" customHeight="1" s="67">
      <c r="A54" s="50" t="inlineStr">
        <is>
          <t>註1：每年每處最高為新臺幣3,500元，最長補助3年，3年共計最高補助新臺幣1萬500元(至少應含特殊事故房屋跌價補償保險、住宅火險、地震基本保險)。</t>
        </is>
      </c>
      <c r="B54" s="87" t="n"/>
      <c r="C54" s="87" t="n"/>
      <c r="D54" s="87" t="n"/>
      <c r="E54" s="87" t="n"/>
      <c r="F54" s="87" t="n"/>
      <c r="G54" s="87" t="n"/>
      <c r="H54" s="87" t="n"/>
      <c r="I54" s="87" t="n"/>
      <c r="J54" s="87" t="n"/>
      <c r="K54" s="87" t="n"/>
      <c r="L54" s="87" t="n"/>
      <c r="M54" s="87" t="n"/>
      <c r="N54" s="13" t="n"/>
      <c r="P54" s="7" t="n"/>
      <c r="R54" s="80" t="n"/>
      <c r="U54" s="8" t="n"/>
    </row>
    <row r="55" ht="16.5" customHeight="1" s="67">
      <c r="A55" s="36" t="inlineStr">
        <is>
          <t>註2：臺北市、新北市每件每次不超過新臺幣4,500元；其餘直轄市每件每次不超過新臺幣3,000元。</t>
        </is>
      </c>
      <c r="M55" s="13" t="n"/>
      <c r="N55" s="13" t="n"/>
    </row>
    <row r="56" ht="16.5" customHeight="1" s="67">
      <c r="A56" s="36" t="inlineStr">
        <is>
          <t>註3：單一案件每年補助最高新臺幣1萬元，並以實際修繕金額為限。租期未達1年者按月數比率核給，未滿1個月者以1個月計算。</t>
        </is>
      </c>
      <c r="U56" s="2" t="n"/>
    </row>
    <row r="57" ht="16.5" customHeight="1" s="67">
      <c r="A57" s="36" t="inlineStr">
        <is>
          <t>註4：本欄位供國家住都中心註記退件情形。</t>
        </is>
      </c>
      <c r="M57" s="13" t="n"/>
      <c r="N57" s="13" t="n"/>
      <c r="U57" s="2" t="n"/>
    </row>
    <row r="58" ht="16.5" customFormat="1" customHeight="1" s="10">
      <c r="A58" s="49" t="inlineStr">
        <is>
          <t>業者</t>
        </is>
      </c>
      <c r="B58" s="73" t="n"/>
      <c r="C58" s="73" t="n"/>
      <c r="D58" s="72" t="n"/>
      <c r="E58" s="49" t="inlineStr">
        <is>
          <t>地方公會</t>
        </is>
      </c>
      <c r="F58" s="73" t="n"/>
      <c r="G58" s="73" t="n"/>
      <c r="H58" s="72" t="n"/>
      <c r="I58" s="49" t="inlineStr">
        <is>
          <t>國家住都中心複核</t>
        </is>
      </c>
      <c r="J58" s="73" t="n"/>
      <c r="K58" s="73" t="n"/>
      <c r="L58" s="73" t="n"/>
      <c r="M58" s="73" t="n"/>
      <c r="N58" s="72" t="n"/>
    </row>
    <row r="59" ht="16.5" customFormat="1" customHeight="1" s="10">
      <c r="A59" s="49" t="inlineStr">
        <is>
          <t>服務人員</t>
        </is>
      </c>
      <c r="B59" s="72" t="n"/>
      <c r="C59" s="49" t="inlineStr">
        <is>
          <t>大章</t>
        </is>
      </c>
      <c r="D59" s="72" t="n"/>
      <c r="E59" s="49" t="inlineStr">
        <is>
          <t>審查人員</t>
        </is>
      </c>
      <c r="F59" s="72" t="n"/>
      <c r="G59" s="49" t="inlineStr">
        <is>
          <t>大章</t>
        </is>
      </c>
      <c r="H59" s="72" t="n"/>
      <c r="I59" s="49" t="inlineStr">
        <is>
          <t>複核人員</t>
        </is>
      </c>
      <c r="J59" s="72" t="n"/>
      <c r="K59" s="49" t="inlineStr">
        <is>
          <t>部分通過</t>
        </is>
      </c>
      <c r="L59" s="72" t="n"/>
      <c r="M59" s="88" t="inlineStr">
        <is>
          <t>5432</t>
        </is>
      </c>
      <c r="N59" s="72" t="n"/>
    </row>
    <row r="60" ht="16.5" customFormat="1" customHeight="1" s="10">
      <c r="A60" s="54" t="n"/>
      <c r="B60" s="89" t="n"/>
      <c r="C60" s="54" t="n"/>
      <c r="D60" s="89" t="n"/>
      <c r="E60" s="54" t="n"/>
      <c r="F60" s="89" t="n"/>
      <c r="G60" s="54" t="n"/>
      <c r="H60" s="89" t="n"/>
      <c r="I60" s="54" t="n"/>
      <c r="J60" s="89" t="n"/>
      <c r="K60" s="54" t="n"/>
      <c r="L60" s="89" t="n"/>
      <c r="M60" s="90" t="n"/>
      <c r="N60" s="89" t="n"/>
    </row>
    <row r="61" ht="16.5" customFormat="1" customHeight="1" s="10">
      <c r="A61" s="91" t="n"/>
      <c r="B61" s="92" t="n"/>
      <c r="C61" s="91" t="n"/>
      <c r="D61" s="92" t="n"/>
      <c r="E61" s="91" t="n"/>
      <c r="F61" s="92" t="n"/>
      <c r="G61" s="91" t="n"/>
      <c r="H61" s="92" t="n"/>
      <c r="I61" s="91" t="n"/>
      <c r="J61" s="92" t="n"/>
      <c r="K61" s="91" t="n"/>
      <c r="L61" s="92" t="n"/>
      <c r="M61" s="93" t="n"/>
      <c r="N61" s="92" t="n"/>
    </row>
    <row r="62" ht="16.5" customFormat="1" customHeight="1" s="10">
      <c r="A62" s="91" t="n"/>
      <c r="B62" s="92" t="n"/>
      <c r="C62" s="91" t="n"/>
      <c r="D62" s="92" t="n"/>
      <c r="E62" s="91" t="n"/>
      <c r="F62" s="92" t="n"/>
      <c r="G62" s="91" t="n"/>
      <c r="H62" s="92" t="n"/>
      <c r="I62" s="91" t="n"/>
      <c r="J62" s="92" t="n"/>
      <c r="K62" s="91" t="n"/>
      <c r="L62" s="92" t="n"/>
      <c r="M62" s="93" t="n"/>
      <c r="N62" s="92" t="n"/>
    </row>
    <row r="63" ht="16.5" customFormat="1" customHeight="1" s="10">
      <c r="A63" s="94" t="n"/>
      <c r="B63" s="95" t="n"/>
      <c r="C63" s="94" t="n"/>
      <c r="D63" s="95" t="n"/>
      <c r="E63" s="94" t="n"/>
      <c r="F63" s="95" t="n"/>
      <c r="G63" s="94" t="n"/>
      <c r="H63" s="95" t="n"/>
      <c r="I63" s="94" t="n"/>
      <c r="J63" s="95" t="n"/>
      <c r="K63" s="94" t="n"/>
      <c r="L63" s="95" t="n"/>
      <c r="M63" s="96" t="n"/>
      <c r="N63" s="95" t="n"/>
    </row>
    <row r="64" ht="30" customHeight="1" s="67">
      <c r="U64" s="2" t="n"/>
    </row>
    <row r="65" ht="30" customHeight="1" s="67">
      <c r="U65" s="2" t="n"/>
    </row>
    <row r="66" ht="30" customHeight="1" s="67">
      <c r="U66" s="2" t="n"/>
    </row>
  </sheetData>
  <mergeCells count="34">
    <mergeCell ref="E60:F63"/>
    <mergeCell ref="K60:L63"/>
    <mergeCell ref="G59:H59"/>
    <mergeCell ref="A59:B59"/>
    <mergeCell ref="M59:N59"/>
    <mergeCell ref="B3:B4"/>
    <mergeCell ref="N3:N4"/>
    <mergeCell ref="M1:N1"/>
    <mergeCell ref="I58:N58"/>
    <mergeCell ref="A55:L55"/>
    <mergeCell ref="A57:L57"/>
    <mergeCell ref="C60:D63"/>
    <mergeCell ref="M2:N2"/>
    <mergeCell ref="A58:D58"/>
    <mergeCell ref="E58:H58"/>
    <mergeCell ref="A3:A4"/>
    <mergeCell ref="G3:H3"/>
    <mergeCell ref="G60:H63"/>
    <mergeCell ref="C59:D59"/>
    <mergeCell ref="A56:N56"/>
    <mergeCell ref="I60:J63"/>
    <mergeCell ref="E59:F59"/>
    <mergeCell ref="K59:L59"/>
    <mergeCell ref="A2:B2"/>
    <mergeCell ref="I3:M3"/>
    <mergeCell ref="A54:M54"/>
    <mergeCell ref="C1:L1"/>
    <mergeCell ref="A53:B53"/>
    <mergeCell ref="A60:B63"/>
    <mergeCell ref="A52:N52"/>
    <mergeCell ref="I59:J59"/>
    <mergeCell ref="M60:N63"/>
    <mergeCell ref="C3:D3"/>
    <mergeCell ref="E3:F3"/>
  </mergeCells>
  <conditionalFormatting sqref="C2">
    <cfRule type="containsText" priority="75" operator="containsText" dxfId="9" text="業者名稱">
      <formula>NOT(ISERROR(SEARCH("業者名稱",C2)))</formula>
    </cfRule>
  </conditionalFormatting>
  <conditionalFormatting sqref="O51">
    <cfRule type="expression" priority="12" dxfId="0">
      <formula>LEN(O51)&lt;&gt;7</formula>
    </cfRule>
  </conditionalFormatting>
  <conditionalFormatting sqref="Q51">
    <cfRule type="expression" priority="11" dxfId="0">
      <formula>LEN(Q51)&lt;&gt;10</formula>
    </cfRule>
  </conditionalFormatting>
  <conditionalFormatting sqref="O7:O46 O48 O50">
    <cfRule type="expression" priority="10" dxfId="0">
      <formula>LEN(O7)&lt;&gt;7</formula>
    </cfRule>
  </conditionalFormatting>
  <conditionalFormatting sqref="Q7:Q48 Q50">
    <cfRule type="expression" priority="9" dxfId="0">
      <formula>LEN(Q7)&lt;&gt;10</formula>
    </cfRule>
  </conditionalFormatting>
  <conditionalFormatting sqref="O49">
    <cfRule type="expression" priority="8" dxfId="0">
      <formula>LEN(O49)&lt;&gt;7</formula>
    </cfRule>
  </conditionalFormatting>
  <conditionalFormatting sqref="Q49">
    <cfRule type="expression" priority="7" dxfId="0">
      <formula>LEN(Q49)&lt;&gt;10</formula>
    </cfRule>
  </conditionalFormatting>
  <conditionalFormatting sqref="O5:O6">
    <cfRule type="expression" priority="4" dxfId="0">
      <formula>LEN(O5)&lt;&gt;7</formula>
    </cfRule>
  </conditionalFormatting>
  <conditionalFormatting sqref="Q5:Q6">
    <cfRule type="expression" priority="3" dxfId="0">
      <formula>LEN(Q5)&lt;&gt;10</formula>
    </cfRule>
  </conditionalFormatting>
  <conditionalFormatting sqref="O47">
    <cfRule type="expression" priority="2" dxfId="0">
      <formula>LEN(O47)&lt;&gt;7</formula>
    </cfRule>
  </conditionalFormatting>
  <dataValidations count="7">
    <dataValidation sqref="L1 L3:L1048576" showDropDown="0" showInputMessage="1" showErrorMessage="1" allowBlank="1" type="textLength" operator="equal">
      <formula1>4</formula1>
    </dataValidation>
    <dataValidation sqref="F6:F51 F54:F1048576" showDropDown="0" showInputMessage="1" showErrorMessage="1" allowBlank="1" type="whole">
      <formula1>0</formula1>
      <formula2>4500</formula2>
    </dataValidation>
    <dataValidation sqref="H1 H6:H35 H37:H51 H54:H1048576" showDropDown="0" showInputMessage="1" showErrorMessage="1" allowBlank="1" type="whole">
      <formula1>0</formula1>
      <formula2>10000</formula2>
    </dataValidation>
    <dataValidation sqref="J1:J4 J52:J1048576" showDropDown="0" showInputMessage="1" showErrorMessage="1" allowBlank="1" type="textLength" operator="equal">
      <formula1>10</formula1>
    </dataValidation>
    <dataValidation sqref="B1:B4 B52:B1048576" showDropDown="0" showInputMessage="1" showErrorMessage="1" allowBlank="1" type="textLength" operator="greaterThanOrEqual">
      <formula1>13</formula1>
    </dataValidation>
    <dataValidation sqref="D1:D1048576" showDropDown="0" showInputMessage="1" showErrorMessage="1" allowBlank="1" type="whole">
      <formula1>0</formula1>
      <formula2>3500</formula2>
    </dataValidation>
    <dataValidation sqref="K1:K1048576" showDropDown="0" showInputMessage="1" showErrorMessage="1" allowBlank="1" type="textLength" operator="equal">
      <formula1>3</formula1>
    </dataValidation>
  </dataValidations>
  <printOptions horizontalCentered="1"/>
  <pageMargins left="0.25" right="0.25" top="0.75" bottom="0.75" header="0.3" footer="0.3"/>
  <pageSetup orientation="landscape" paperSize="9" scale="82" fitToHeight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10159 王紅閔</dc:creator>
  <dcterms:created xsi:type="dcterms:W3CDTF">2020-04-20T10:01:30Z</dcterms:created>
  <dcterms:modified xsi:type="dcterms:W3CDTF">2025-05-06T09:16:04Z</dcterms:modified>
  <cp:lastModifiedBy>USER</cp:lastModifiedBy>
  <cp:lastPrinted>2025-04-07T06:03:00Z</cp:lastPrinted>
</cp:coreProperties>
</file>