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8" yWindow="156" windowWidth="17400" windowHeight="12204" tabRatio="600" firstSheet="0" activeTab="0" autoFilterDateGrouping="1"/>
  </bookViews>
  <sheets>
    <sheet name="工作表1" sheetId="1" state="visible" r:id="rId1"/>
  </sheets>
  <definedNames>
    <definedName name="_xlnm.Print_Area" localSheetId="0">'工作表1'!$A$1:$N$48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7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b val="1"/>
      <sz val="18"/>
    </font>
    <font>
      <name val="標楷體"/>
      <charset val="136"/>
      <family val="4"/>
      <sz val="12"/>
    </font>
    <font>
      <name val="標楷體"/>
      <charset val="136"/>
      <family val="4"/>
      <sz val="11"/>
    </font>
    <font>
      <name val="標楷體"/>
      <charset val="136"/>
      <family val="4"/>
      <sz val="11"/>
      <vertAlign val="superscript"/>
    </font>
    <font>
      <name val="標楷體"/>
      <charset val="136"/>
      <family val="4"/>
      <b val="1"/>
      <sz val="12"/>
    </font>
    <font>
      <name val="標楷體"/>
      <charset val="136"/>
      <family val="4"/>
      <sz val="9"/>
    </font>
    <font>
      <name val="標楷體"/>
      <charset val="136"/>
      <family val="4"/>
      <b val="1"/>
      <color rgb="FFFF0000"/>
      <sz val="12"/>
    </font>
    <font>
      <name val="標楷體"/>
      <charset val="136"/>
      <family val="4"/>
      <b val="1"/>
      <sz val="24"/>
    </font>
    <font>
      <name val="標楷體"/>
      <charset val="136"/>
      <family val="4"/>
      <b val="1"/>
      <color rgb="FFFF0000"/>
      <sz val="18"/>
    </font>
    <font>
      <name val="標楷體"/>
      <charset val="136"/>
      <family val="4"/>
      <b val="1"/>
      <color rgb="FFFF0000"/>
      <sz val="11"/>
    </font>
    <font>
      <name val="標楷體"/>
      <charset val="136"/>
      <family val="4"/>
      <color rgb="FFFF0000"/>
      <sz val="9"/>
    </font>
    <font>
      <name val="標楷體"/>
      <charset val="136"/>
      <family val="4"/>
      <color rgb="FFFF0000"/>
      <sz val="11"/>
    </font>
    <font>
      <name val="標楷體"/>
      <charset val="136"/>
      <family val="4"/>
      <color rgb="FFFF0000"/>
      <sz val="11"/>
      <vertAlign val="superscript"/>
    </font>
    <font>
      <name val="標楷體"/>
      <charset val="136"/>
      <family val="4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75">
    <xf numFmtId="0" fontId="0" fillId="0" borderId="0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 wrapText="1"/>
    </xf>
    <xf numFmtId="49" fontId="4" fillId="0" borderId="6" applyAlignment="1" pivotButton="0" quotePrefix="0" xfId="0">
      <alignment horizontal="center" vertical="center" wrapText="1"/>
    </xf>
    <xf numFmtId="164" fontId="4" fillId="0" borderId="6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 wrapText="1"/>
    </xf>
    <xf numFmtId="164" fontId="4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164" fontId="8" fillId="0" borderId="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right" vertical="center" wrapText="1"/>
    </xf>
    <xf numFmtId="0" fontId="7" fillId="2" borderId="6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0" fontId="8" fillId="0" borderId="9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14" fillId="0" borderId="6" applyAlignment="1" pivotButton="0" quotePrefix="0" xfId="0">
      <alignment horizontal="center" vertical="center" wrapText="1"/>
    </xf>
    <xf numFmtId="0" fontId="0" fillId="0" borderId="5" pivotButton="0" quotePrefix="0" xfId="0"/>
    <xf numFmtId="164" fontId="4" fillId="0" borderId="6" applyAlignment="1" pivotButton="0" quotePrefix="0" xfId="0">
      <alignment horizontal="center" vertical="center" wrapText="1"/>
    </xf>
    <xf numFmtId="164" fontId="8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0" fillId="0" borderId="9" pivotButton="0" quotePrefix="0" xfId="0"/>
    <xf numFmtId="0" fontId="7" fillId="2" borderId="19" applyAlignment="1" pivotButton="0" quotePrefix="0" xfId="0">
      <alignment horizontal="center" vertical="center"/>
    </xf>
    <xf numFmtId="0" fontId="0" fillId="0" borderId="11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8" pivotButton="0" quotePrefix="0" xfId="0"/>
  </cellXfs>
  <cellStyles count="1">
    <cellStyle name="一般" xfId="0" builtinId="0"/>
  </cellStyles>
  <dxfs count="2">
    <dxf>
      <font>
        <b val="1"/>
        <color rgb="FFFF0000"/>
      </font>
      <fill>
        <patternFill>
          <bgColor theme="7" tint="0.5999633777886288"/>
        </patternFill>
      </fill>
    </dxf>
    <dxf>
      <font>
        <b val="1"/>
        <color rgb="FFFF0000"/>
      </font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48"/>
  <sheetViews>
    <sheetView tabSelected="1" view="pageBreakPreview" topLeftCell="A2" zoomScale="85" zoomScaleNormal="85" zoomScaleSheetLayoutView="85" zoomScalePageLayoutView="115" workbookViewId="0">
      <selection activeCell="K15" sqref="K15"/>
    </sheetView>
  </sheetViews>
  <sheetFormatPr baseColWidth="8" defaultColWidth="8.88671875" defaultRowHeight="16.2"/>
  <cols>
    <col width="5.44140625" bestFit="1" customWidth="1" style="40" min="1" max="1"/>
    <col width="22.6640625" bestFit="1" customWidth="1" style="40" min="2" max="2"/>
    <col width="11.77734375" bestFit="1" customWidth="1" style="40" min="3" max="3"/>
    <col width="11.109375" customWidth="1" style="40" min="4" max="4"/>
    <col width="11.21875" bestFit="1" customWidth="1" style="40" min="5" max="5"/>
    <col width="10.77734375" customWidth="1" style="40" min="6" max="6"/>
    <col width="12.44140625" bestFit="1" customWidth="1" style="40" min="7" max="8"/>
    <col width="11" customWidth="1" style="40" min="9" max="9"/>
    <col width="12.77734375" customWidth="1" style="40" min="10" max="10"/>
    <col width="12.33203125" customWidth="1" style="40" min="11" max="11"/>
    <col width="9" customWidth="1" style="40" min="12" max="12"/>
    <col width="18.6640625" bestFit="1" customWidth="1" style="40" min="13" max="13"/>
    <col width="7.44140625" customWidth="1" style="40" min="14" max="14"/>
    <col width="12.6640625" bestFit="1" customWidth="1" style="17" min="15" max="15"/>
    <col width="13.88671875" bestFit="1" customWidth="1" style="17" min="16" max="16"/>
    <col width="16.6640625" bestFit="1" customWidth="1" style="17" min="17" max="17"/>
    <col width="7.6640625" bestFit="1" customWidth="1" style="17" min="18" max="18"/>
    <col width="2.88671875" bestFit="1" customWidth="1" style="17" min="19" max="20"/>
    <col width="31.6640625" bestFit="1" customWidth="1" style="17" min="21" max="21"/>
    <col width="8.88671875" customWidth="1" style="17" min="22" max="22"/>
    <col width="8.88671875" customWidth="1" style="40" min="23" max="16384"/>
  </cols>
  <sheetData>
    <row r="1" ht="59.4" customHeight="1" s="54">
      <c r="A1" s="4" t="inlineStr">
        <is>
          <t>表單4</t>
        </is>
      </c>
      <c r="B1" s="21" t="inlineStr">
        <is>
          <t xml:space="preserve">    出租人補助費用清冊
    中華民國114年3月</t>
        </is>
      </c>
      <c r="M1" s="22" t="inlineStr">
        <is>
          <t>增辦第4期計畫
1131121版</t>
        </is>
      </c>
    </row>
    <row r="2" ht="16.95" customHeight="1" s="54">
      <c r="A2" s="28" t="inlineStr">
        <is>
          <t>業者名稱：</t>
        </is>
      </c>
      <c r="B2" s="55" t="n"/>
      <c r="C2" s="13" t="inlineStr">
        <is>
          <t>頎策台中</t>
        </is>
      </c>
      <c r="D2" s="14" t="n"/>
      <c r="E2" s="14" t="n"/>
      <c r="F2" s="14" t="n"/>
      <c r="G2" s="14" t="n"/>
      <c r="H2" s="14" t="n"/>
      <c r="I2" s="14" t="n"/>
      <c r="J2" s="14" t="n"/>
      <c r="K2" s="14" t="n"/>
      <c r="L2" s="28" t="inlineStr">
        <is>
          <t>製表日期：114 年 3 月 31  日</t>
        </is>
      </c>
      <c r="M2" s="55" t="n"/>
      <c r="N2" s="55" t="n"/>
    </row>
    <row r="3">
      <c r="A3" s="15" t="inlineStr">
        <is>
          <t>序號</t>
        </is>
      </c>
      <c r="B3" s="15" t="inlineStr">
        <is>
          <t>媒合編號</t>
        </is>
      </c>
      <c r="C3" s="15" t="inlineStr">
        <is>
          <t>居家安全保險費</t>
        </is>
      </c>
      <c r="D3" s="56" t="n"/>
      <c r="E3" s="15" t="inlineStr">
        <is>
          <t>公證費</t>
        </is>
      </c>
      <c r="F3" s="56" t="n"/>
      <c r="G3" s="15" t="inlineStr">
        <is>
          <t>住宅出租修繕費</t>
        </is>
      </c>
      <c r="H3" s="56" t="n"/>
      <c r="I3" s="15" t="inlineStr">
        <is>
          <t>受款人資料</t>
        </is>
      </c>
      <c r="J3" s="57" t="n"/>
      <c r="K3" s="57" t="n"/>
      <c r="L3" s="57" t="n"/>
      <c r="M3" s="56" t="n"/>
      <c r="N3" s="58" t="inlineStr">
        <is>
          <t>退件
註記註4</t>
        </is>
      </c>
    </row>
    <row r="4" ht="31.5" customHeight="1" s="54">
      <c r="A4" s="59" t="n"/>
      <c r="B4" s="59" t="n"/>
      <c r="C4" s="15" t="inlineStr">
        <is>
          <t>實際投保金額</t>
        </is>
      </c>
      <c r="D4" s="15" t="inlineStr">
        <is>
          <t>申請金額註1</t>
        </is>
      </c>
      <c r="E4" s="15" t="inlineStr">
        <is>
          <t>實際支付金額</t>
        </is>
      </c>
      <c r="F4" s="15" t="inlineStr">
        <is>
          <t>申請金額註2</t>
        </is>
      </c>
      <c r="G4" s="15" t="inlineStr">
        <is>
          <t>實際修繕金額</t>
        </is>
      </c>
      <c r="H4" s="15" t="inlineStr">
        <is>
          <t>申請金額註3</t>
        </is>
      </c>
      <c r="I4" s="15" t="inlineStr">
        <is>
          <t>出租人姓名</t>
        </is>
      </c>
      <c r="J4" s="15" t="inlineStr">
        <is>
          <t>身分證字號</t>
        </is>
      </c>
      <c r="K4" s="15" t="inlineStr">
        <is>
          <t>金融機構代碼(三碼)</t>
        </is>
      </c>
      <c r="L4" s="15" t="inlineStr">
        <is>
          <t>分行代碼(四碼)</t>
        </is>
      </c>
      <c r="M4" s="26" t="inlineStr">
        <is>
          <t>帳戶號碼</t>
        </is>
      </c>
      <c r="N4" s="59" t="n"/>
      <c r="O4" s="2" t="inlineStr">
        <is>
          <t>收受行代號</t>
        </is>
      </c>
      <c r="P4" s="2" t="inlineStr">
        <is>
          <t>收受者帳號</t>
        </is>
      </c>
      <c r="Q4" s="2" t="inlineStr">
        <is>
          <t>收受者統編</t>
        </is>
      </c>
      <c r="R4" s="2" t="inlineStr">
        <is>
          <t>金額</t>
        </is>
      </c>
      <c r="S4" s="3" t="inlineStr">
        <is>
          <t>X</t>
        </is>
      </c>
      <c r="T4" s="2" t="inlineStr">
        <is>
          <t>X</t>
        </is>
      </c>
      <c r="U4" s="2" t="inlineStr">
        <is>
          <t>發動者專用區</t>
        </is>
      </c>
      <c r="V4" s="17" t="inlineStr">
        <is>
          <t>媒合編號</t>
        </is>
      </c>
    </row>
    <row r="5" ht="24.75" customHeight="1" s="54">
      <c r="A5" s="1">
        <f>ROW()-4</f>
        <v/>
      </c>
      <c r="B5" s="10" t="inlineStr">
        <is>
          <t>頎策D2M14100209</t>
        </is>
      </c>
      <c r="C5" s="60" t="n"/>
      <c r="D5" s="60" t="n"/>
      <c r="E5" s="60" t="n">
        <v>2850</v>
      </c>
      <c r="F5" s="60" t="n">
        <v>1500</v>
      </c>
      <c r="G5" s="60" t="n"/>
      <c r="H5" s="60" t="n"/>
      <c r="I5" s="60" t="inlineStr">
        <is>
          <t>王昱傑</t>
        </is>
      </c>
      <c r="J5" s="9" t="inlineStr">
        <is>
          <t>O325418081</t>
        </is>
      </c>
      <c r="K5" s="10" t="inlineStr">
        <is>
          <t>006</t>
        </is>
      </c>
      <c r="L5" s="10" t="inlineStr">
        <is>
          <t>2033</t>
        </is>
      </c>
      <c r="M5" s="12" t="inlineStr">
        <is>
          <t>7007482539641</t>
        </is>
      </c>
      <c r="N5" s="10" t="n"/>
      <c r="O5" s="18">
        <f>K5&amp;L5</f>
        <v/>
      </c>
      <c r="P5" s="18">
        <f>M5</f>
        <v/>
      </c>
      <c r="Q5" s="18">
        <f>J5</f>
        <v/>
      </c>
      <c r="R5" s="17">
        <f>D5+F5+H5</f>
        <v/>
      </c>
      <c r="U5" s="18">
        <f>$C$2&amp;I5&amp;IF(D5&gt;0,"保險費",IF(F5&gt;0,"東公證費",IF(H5&gt;0,"修繕費")))</f>
        <v/>
      </c>
      <c r="V5" s="18">
        <f>B5</f>
        <v/>
      </c>
    </row>
    <row r="6" ht="24.75" customHeight="1" s="54">
      <c r="A6" s="1">
        <f>ROW()-4</f>
        <v/>
      </c>
      <c r="B6" s="10" t="inlineStr">
        <is>
          <t>頎策D2M14100214</t>
        </is>
      </c>
      <c r="C6" s="60" t="n"/>
      <c r="D6" s="60" t="n"/>
      <c r="E6" s="60" t="n">
        <v>3150</v>
      </c>
      <c r="F6" s="60" t="n">
        <v>1500</v>
      </c>
      <c r="G6" s="60" t="n"/>
      <c r="H6" s="60" t="n"/>
      <c r="I6" s="60" t="inlineStr">
        <is>
          <t>羅宜欣</t>
        </is>
      </c>
      <c r="J6" s="9" t="inlineStr">
        <is>
          <t>W323638128</t>
        </is>
      </c>
      <c r="K6" s="10" t="inlineStr">
        <is>
          <t>013</t>
        </is>
      </c>
      <c r="L6" s="10" t="inlineStr">
        <is>
          <t>2550</t>
        </is>
      </c>
      <c r="M6" s="12" t="inlineStr">
        <is>
          <t>319316361199</t>
        </is>
      </c>
      <c r="N6" s="10" t="n"/>
      <c r="O6" s="18">
        <f>K6&amp;L6</f>
        <v/>
      </c>
      <c r="P6" s="18">
        <f>M6</f>
        <v/>
      </c>
      <c r="Q6" s="18">
        <f>J6</f>
        <v/>
      </c>
      <c r="R6" s="17">
        <f>D6+F6+H6</f>
        <v/>
      </c>
      <c r="U6" s="18">
        <f>$C$2&amp;I6&amp;IF(D6&gt;0,"保險費",IF(F6&gt;0,"東公證費",IF(H6&gt;0,"修繕費")))</f>
        <v/>
      </c>
      <c r="V6" s="18">
        <f>B6</f>
        <v/>
      </c>
    </row>
    <row r="7" ht="24.75" customHeight="1" s="54">
      <c r="A7" s="1">
        <f>ROW()-4</f>
        <v/>
      </c>
      <c r="B7" s="10" t="inlineStr">
        <is>
          <t>頎策D2M14100217</t>
        </is>
      </c>
      <c r="C7" s="60" t="n"/>
      <c r="D7" s="60" t="n"/>
      <c r="E7" s="60" t="n">
        <v>2100</v>
      </c>
      <c r="F7" s="60" t="n">
        <v>1500</v>
      </c>
      <c r="G7" s="60" t="n"/>
      <c r="H7" s="60" t="n"/>
      <c r="I7" s="60" t="inlineStr">
        <is>
          <t>蔡昌達</t>
        </is>
      </c>
      <c r="J7" s="9" t="inlineStr">
        <is>
          <t>V799463542</t>
        </is>
      </c>
      <c r="K7" s="10" t="inlineStr">
        <is>
          <t>004</t>
        </is>
      </c>
      <c r="L7" s="10" t="inlineStr">
        <is>
          <t>0576</t>
        </is>
      </c>
      <c r="M7" s="12" t="inlineStr">
        <is>
          <t>670982878054</t>
        </is>
      </c>
      <c r="N7" s="10" t="n"/>
      <c r="O7" s="18">
        <f>K7&amp;L7</f>
        <v/>
      </c>
      <c r="P7" s="18">
        <f>M7</f>
        <v/>
      </c>
      <c r="Q7" s="18">
        <f>J7</f>
        <v/>
      </c>
      <c r="R7" s="17">
        <f>D7+F7+H7</f>
        <v/>
      </c>
      <c r="U7" s="18">
        <f>$C$2&amp;I7&amp;IF(D7&gt;0,"保險費",IF(F7&gt;0,"東公證費",IF(H7&gt;0,"修繕費")))</f>
        <v/>
      </c>
      <c r="V7" s="18">
        <f>B7</f>
        <v/>
      </c>
    </row>
    <row r="8" ht="24.75" customHeight="1" s="54">
      <c r="A8" s="1">
        <f>ROW()-4</f>
        <v/>
      </c>
      <c r="B8" s="10" t="inlineStr">
        <is>
          <t>頎策D2M14100224</t>
        </is>
      </c>
      <c r="C8" s="60" t="n"/>
      <c r="D8" s="60" t="n"/>
      <c r="E8" s="60" t="n">
        <v>3675</v>
      </c>
      <c r="F8" s="60" t="n">
        <v>3000</v>
      </c>
      <c r="G8" s="60" t="n"/>
      <c r="H8" s="60" t="n"/>
      <c r="I8" s="60" t="inlineStr">
        <is>
          <t>劉運新</t>
        </is>
      </c>
      <c r="J8" s="9" t="inlineStr">
        <is>
          <t>C141565313</t>
        </is>
      </c>
      <c r="K8" s="10" t="inlineStr">
        <is>
          <t>700</t>
        </is>
      </c>
      <c r="L8" s="10" t="inlineStr">
        <is>
          <t>0021</t>
        </is>
      </c>
      <c r="M8" s="12" t="inlineStr">
        <is>
          <t>40872247337091</t>
        </is>
      </c>
      <c r="N8" s="10" t="n"/>
      <c r="O8" s="18">
        <f>K8&amp;L8</f>
        <v/>
      </c>
      <c r="P8" s="18">
        <f>M8</f>
        <v/>
      </c>
      <c r="Q8" s="18">
        <f>J8</f>
        <v/>
      </c>
      <c r="R8" s="17">
        <f>D8+F8+H8</f>
        <v/>
      </c>
      <c r="U8" s="18">
        <f>$C$2&amp;I8&amp;IF(D8&gt;0,"保險費",IF(F8&gt;0,"東公證費",IF(H8&gt;0,"修繕費")))</f>
        <v/>
      </c>
      <c r="V8" s="18">
        <f>B8</f>
        <v/>
      </c>
    </row>
    <row r="9" ht="24.75" customHeight="1" s="54">
      <c r="A9" s="1">
        <f>ROW()-4</f>
        <v/>
      </c>
      <c r="B9" s="10" t="inlineStr">
        <is>
          <t>頎策D2M14100232</t>
        </is>
      </c>
      <c r="C9" s="60" t="n"/>
      <c r="D9" s="60" t="n"/>
      <c r="E9" s="60" t="n">
        <v>4050</v>
      </c>
      <c r="F9" s="60" t="n">
        <v>3000</v>
      </c>
      <c r="G9" s="60" t="n"/>
      <c r="H9" s="60" t="n"/>
      <c r="I9" s="60" t="inlineStr">
        <is>
          <t>魏鍼婷</t>
        </is>
      </c>
      <c r="J9" s="9" t="inlineStr">
        <is>
          <t>K012846917</t>
        </is>
      </c>
      <c r="K9" s="10" t="inlineStr">
        <is>
          <t>050</t>
        </is>
      </c>
      <c r="L9" s="10" t="inlineStr">
        <is>
          <t>4601</t>
        </is>
      </c>
      <c r="M9" s="12" t="inlineStr">
        <is>
          <t>44879752793</t>
        </is>
      </c>
      <c r="N9" s="10" t="n"/>
      <c r="O9" s="18">
        <f>K9&amp;L9</f>
        <v/>
      </c>
      <c r="P9" s="18">
        <f>M9</f>
        <v/>
      </c>
      <c r="Q9" s="18">
        <f>J9</f>
        <v/>
      </c>
      <c r="R9" s="17">
        <f>D9+F9+H9</f>
        <v/>
      </c>
      <c r="U9" s="18">
        <f>$C$2&amp;I9&amp;IF(D9&gt;0,"保險費",IF(F9&gt;0,"東公證費",IF(H9&gt;0,"修繕費")))</f>
        <v/>
      </c>
      <c r="V9" s="18">
        <f>B9</f>
        <v/>
      </c>
    </row>
    <row r="10" ht="24.75" customHeight="1" s="54">
      <c r="A10" s="1">
        <f>ROW()-4</f>
        <v/>
      </c>
      <c r="B10" s="10" t="inlineStr">
        <is>
          <t>頎策D2M14100239</t>
        </is>
      </c>
      <c r="C10" s="60" t="n"/>
      <c r="D10" s="60" t="n"/>
      <c r="E10" s="60" t="n">
        <v>2550</v>
      </c>
      <c r="F10" s="60" t="n">
        <v>2550</v>
      </c>
      <c r="G10" s="60" t="n"/>
      <c r="H10" s="60" t="n"/>
      <c r="I10" s="60" t="inlineStr">
        <is>
          <t>張智育</t>
        </is>
      </c>
      <c r="J10" s="9" t="inlineStr">
        <is>
          <t>V225495590</t>
        </is>
      </c>
      <c r="K10" s="10" t="inlineStr">
        <is>
          <t>053</t>
        </is>
      </c>
      <c r="L10" s="10" t="inlineStr">
        <is>
          <t>0374</t>
        </is>
      </c>
      <c r="M10" s="12" t="inlineStr">
        <is>
          <t>218629126755</t>
        </is>
      </c>
      <c r="N10" s="10" t="n"/>
      <c r="O10" s="18">
        <f>K10&amp;L10</f>
        <v/>
      </c>
      <c r="P10" s="18">
        <f>M10</f>
        <v/>
      </c>
      <c r="Q10" s="18">
        <f>J10</f>
        <v/>
      </c>
      <c r="R10" s="17">
        <f>D10+F10+H10</f>
        <v/>
      </c>
      <c r="U10" s="18">
        <f>$C$2&amp;I10&amp;IF(D10&gt;0,"保險費",IF(F10&gt;0,"東公證費",IF(H10&gt;0,"修繕費")))</f>
        <v/>
      </c>
      <c r="V10" s="18">
        <f>B10</f>
        <v/>
      </c>
    </row>
    <row r="11" ht="24.75" customHeight="1" s="54">
      <c r="A11" s="1">
        <f>ROW()-4</f>
        <v/>
      </c>
      <c r="B11" s="10" t="inlineStr">
        <is>
          <t>頎策D2M14100241</t>
        </is>
      </c>
      <c r="C11" s="60" t="n"/>
      <c r="D11" s="60" t="n"/>
      <c r="E11" s="60" t="n">
        <v>2850</v>
      </c>
      <c r="F11" s="60" t="n">
        <v>1500</v>
      </c>
      <c r="G11" s="60" t="n"/>
      <c r="H11" s="60" t="n"/>
      <c r="I11" s="60" t="inlineStr">
        <is>
          <t>許芷菱</t>
        </is>
      </c>
      <c r="J11" s="9" t="inlineStr">
        <is>
          <t>V782387755</t>
        </is>
      </c>
      <c r="K11" s="10" t="inlineStr">
        <is>
          <t>808</t>
        </is>
      </c>
      <c r="L11" s="10" t="inlineStr">
        <is>
          <t>0288</t>
        </is>
      </c>
      <c r="M11" s="12" t="inlineStr">
        <is>
          <t>6542507540350</t>
        </is>
      </c>
      <c r="N11" s="10" t="n"/>
      <c r="O11" s="18">
        <f>K11&amp;L11</f>
        <v/>
      </c>
      <c r="P11" s="18">
        <f>M11</f>
        <v/>
      </c>
      <c r="Q11" s="18">
        <f>J11</f>
        <v/>
      </c>
      <c r="R11" s="17">
        <f>D11+F11+H11</f>
        <v/>
      </c>
      <c r="U11" s="18">
        <f>$C$2&amp;I11&amp;IF(D11&gt;0,"保險費",IF(F11&gt;0,"東公證費",IF(H11&gt;0,"修繕費")))</f>
        <v/>
      </c>
      <c r="V11" s="18">
        <f>B11</f>
        <v/>
      </c>
    </row>
    <row r="12" ht="24.75" customHeight="1" s="54">
      <c r="A12" s="1">
        <f>ROW()-4</f>
        <v/>
      </c>
      <c r="B12" s="10" t="inlineStr">
        <is>
          <t>頎策D2M14100257</t>
        </is>
      </c>
      <c r="C12" s="60" t="n"/>
      <c r="D12" s="60" t="n"/>
      <c r="E12" s="60" t="n">
        <v>2850</v>
      </c>
      <c r="F12" s="60" t="n">
        <v>1500</v>
      </c>
      <c r="G12" s="60" t="n"/>
      <c r="H12" s="60" t="n"/>
      <c r="I12" s="60" t="inlineStr">
        <is>
          <t>游家瑜</t>
        </is>
      </c>
      <c r="J12" s="9" t="inlineStr">
        <is>
          <t>Z760258809</t>
        </is>
      </c>
      <c r="K12" s="10" t="inlineStr">
        <is>
          <t>805</t>
        </is>
      </c>
      <c r="L12" s="10" t="inlineStr">
        <is>
          <t>0056</t>
        </is>
      </c>
      <c r="M12" s="12" t="inlineStr">
        <is>
          <t>95534229068687</t>
        </is>
      </c>
      <c r="N12" s="10" t="n"/>
      <c r="O12" s="18">
        <f>K12&amp;L12</f>
        <v/>
      </c>
      <c r="P12" s="18">
        <f>M12</f>
        <v/>
      </c>
      <c r="Q12" s="18">
        <f>J12</f>
        <v/>
      </c>
      <c r="R12" s="17">
        <f>D12+F12+H12</f>
        <v/>
      </c>
      <c r="U12" s="18">
        <f>$C$2&amp;I12&amp;IF(D12&gt;0,"保險費",IF(F12&gt;0,"東公證費",IF(H12&gt;0,"修繕費")))</f>
        <v/>
      </c>
      <c r="V12" s="18">
        <f>B12</f>
        <v/>
      </c>
    </row>
    <row r="13" ht="24.75" customHeight="1" s="54">
      <c r="A13" s="1">
        <f>ROW()-4</f>
        <v/>
      </c>
      <c r="B13" s="10" t="inlineStr">
        <is>
          <t>頎策D2M14100091</t>
        </is>
      </c>
      <c r="C13" s="60" t="n"/>
      <c r="D13" s="60" t="n"/>
      <c r="E13" s="60" t="n"/>
      <c r="F13" s="60" t="n"/>
      <c r="G13" s="60" t="n">
        <v>2974</v>
      </c>
      <c r="H13" s="60" t="n">
        <v>2974</v>
      </c>
      <c r="I13" s="61" t="inlineStr">
        <is>
          <t>住新建設有限公司</t>
        </is>
      </c>
      <c r="J13" s="9" t="inlineStr">
        <is>
          <t>J4015452</t>
        </is>
      </c>
      <c r="K13" s="10" t="inlineStr">
        <is>
          <t>006</t>
        </is>
      </c>
      <c r="L13" s="10" t="inlineStr">
        <is>
          <t>3498</t>
        </is>
      </c>
      <c r="M13" s="12" t="inlineStr">
        <is>
          <t>1790010394710</t>
        </is>
      </c>
      <c r="N13" s="10" t="n"/>
      <c r="O13" s="18">
        <f>K13&amp;L13</f>
        <v/>
      </c>
      <c r="P13" s="18">
        <f>M13</f>
        <v/>
      </c>
      <c r="Q13" s="18">
        <f>J13</f>
        <v/>
      </c>
      <c r="R13" s="17">
        <f>D13+F13+H13</f>
        <v/>
      </c>
      <c r="U13" s="18">
        <f>$C$2&amp;I13&amp;IF(D13&gt;0,"保險費",IF(F13&gt;0,"東公證費",IF(H13&gt;0,"修繕費")))</f>
        <v/>
      </c>
      <c r="V13" s="18">
        <f>B13</f>
        <v/>
      </c>
    </row>
    <row r="14" ht="24.75" customHeight="1" s="54">
      <c r="A14" s="1">
        <f>ROW()-4</f>
        <v/>
      </c>
      <c r="B14" s="10" t="inlineStr">
        <is>
          <t>頎策D2M14100096</t>
        </is>
      </c>
      <c r="C14" s="60" t="n"/>
      <c r="D14" s="60" t="n"/>
      <c r="E14" s="60" t="n"/>
      <c r="F14" s="60" t="n"/>
      <c r="G14" s="60" t="n">
        <v>2974</v>
      </c>
      <c r="H14" s="60" t="n">
        <v>2974</v>
      </c>
      <c r="I14" s="61" t="inlineStr">
        <is>
          <t>住新建設有限公司</t>
        </is>
      </c>
      <c r="J14" s="9" t="inlineStr">
        <is>
          <t>D0310826</t>
        </is>
      </c>
      <c r="K14" s="10" t="inlineStr">
        <is>
          <t>006</t>
        </is>
      </c>
      <c r="L14" s="10" t="inlineStr">
        <is>
          <t>3498</t>
        </is>
      </c>
      <c r="M14" s="12" t="inlineStr">
        <is>
          <t>0280445976575</t>
        </is>
      </c>
      <c r="N14" s="10" t="n"/>
      <c r="O14" s="18">
        <f>K14&amp;L14</f>
        <v/>
      </c>
      <c r="P14" s="18">
        <f>M14</f>
        <v/>
      </c>
      <c r="Q14" s="18">
        <f>J14</f>
        <v/>
      </c>
      <c r="R14" s="17">
        <f>D14+F14+H14</f>
        <v/>
      </c>
      <c r="U14" s="18">
        <f>$C$2&amp;I14&amp;IF(D14&gt;0,"保險費",IF(F14&gt;0,"東公證費",IF(H14&gt;0,"修繕費")))</f>
        <v/>
      </c>
      <c r="V14" s="18">
        <f>B14</f>
        <v/>
      </c>
    </row>
    <row r="15" ht="24.75" customHeight="1" s="54">
      <c r="A15" s="1">
        <f>ROW()-4</f>
        <v/>
      </c>
      <c r="B15" s="10" t="inlineStr">
        <is>
          <t>頎策D2M14100107</t>
        </is>
      </c>
      <c r="C15" s="60" t="n"/>
      <c r="D15" s="60" t="n"/>
      <c r="E15" s="60" t="n"/>
      <c r="F15" s="60" t="n"/>
      <c r="G15" s="60" t="n">
        <v>2974</v>
      </c>
      <c r="H15" s="60" t="n">
        <v>2974</v>
      </c>
      <c r="I15" s="61" t="inlineStr">
        <is>
          <t>住新建設有限公司</t>
        </is>
      </c>
      <c r="J15" s="9" t="inlineStr">
        <is>
          <t>W2037875</t>
        </is>
      </c>
      <c r="K15" s="10" t="inlineStr">
        <is>
          <t>006</t>
        </is>
      </c>
      <c r="L15" s="10" t="inlineStr">
        <is>
          <t>3498</t>
        </is>
      </c>
      <c r="M15" s="12" t="inlineStr">
        <is>
          <t>7253598551698</t>
        </is>
      </c>
      <c r="N15" s="10" t="n"/>
      <c r="O15" s="18">
        <f>K15&amp;L15</f>
        <v/>
      </c>
      <c r="P15" s="18">
        <f>M15</f>
        <v/>
      </c>
      <c r="Q15" s="18">
        <f>J15</f>
        <v/>
      </c>
      <c r="R15" s="17">
        <f>D15+F15+H15</f>
        <v/>
      </c>
      <c r="U15" s="18">
        <f>$C$2&amp;I15&amp;IF(D15&gt;0,"保險費",IF(F15&gt;0,"東公證費",IF(H15&gt;0,"修繕費")))</f>
        <v/>
      </c>
      <c r="V15" s="18">
        <f>B15</f>
        <v/>
      </c>
    </row>
    <row r="16" ht="24.75" customHeight="1" s="54">
      <c r="A16" s="1">
        <f>ROW()-4</f>
        <v/>
      </c>
      <c r="B16" s="10" t="inlineStr">
        <is>
          <t>頎策D2M14100108</t>
        </is>
      </c>
      <c r="C16" s="60" t="n"/>
      <c r="D16" s="60" t="n"/>
      <c r="E16" s="60" t="n"/>
      <c r="F16" s="60" t="n"/>
      <c r="G16" s="60" t="n">
        <v>3001</v>
      </c>
      <c r="H16" s="60" t="n">
        <v>3001</v>
      </c>
      <c r="I16" s="61" t="inlineStr">
        <is>
          <t>住新建設有限公司</t>
        </is>
      </c>
      <c r="J16" s="9" t="inlineStr">
        <is>
          <t>A9877154</t>
        </is>
      </c>
      <c r="K16" s="10" t="inlineStr">
        <is>
          <t>006</t>
        </is>
      </c>
      <c r="L16" s="10" t="inlineStr">
        <is>
          <t>3498</t>
        </is>
      </c>
      <c r="M16" s="12" t="inlineStr">
        <is>
          <t>5721841479350</t>
        </is>
      </c>
      <c r="N16" s="10" t="n"/>
      <c r="O16" s="18">
        <f>K16&amp;L16</f>
        <v/>
      </c>
      <c r="P16" s="18">
        <f>M16</f>
        <v/>
      </c>
      <c r="Q16" s="18">
        <f>J16</f>
        <v/>
      </c>
      <c r="R16" s="17">
        <f>D16+F16+H16</f>
        <v/>
      </c>
      <c r="U16" s="18">
        <f>$C$2&amp;I16&amp;IF(D16&gt;0,"保險費",IF(F16&gt;0,"東公證費",IF(H16&gt;0,"修繕費")))</f>
        <v/>
      </c>
      <c r="V16" s="18">
        <f>B16</f>
        <v/>
      </c>
    </row>
    <row r="17" ht="24.75" customHeight="1" s="54">
      <c r="A17" s="1">
        <f>ROW()-4</f>
        <v/>
      </c>
      <c r="B17" s="10" t="inlineStr">
        <is>
          <t>頎策D2M14100110</t>
        </is>
      </c>
      <c r="C17" s="60" t="n"/>
      <c r="D17" s="60" t="n"/>
      <c r="E17" s="60" t="n"/>
      <c r="F17" s="60" t="n"/>
      <c r="G17" s="60" t="n">
        <v>3043</v>
      </c>
      <c r="H17" s="60" t="n">
        <v>3043</v>
      </c>
      <c r="I17" s="61" t="inlineStr">
        <is>
          <t>住新建設有限公司</t>
        </is>
      </c>
      <c r="J17" s="9" t="inlineStr">
        <is>
          <t>C8523971</t>
        </is>
      </c>
      <c r="K17" s="10" t="inlineStr">
        <is>
          <t>006</t>
        </is>
      </c>
      <c r="L17" s="10" t="inlineStr">
        <is>
          <t>3498</t>
        </is>
      </c>
      <c r="M17" s="12" t="inlineStr">
        <is>
          <t>0325581584099</t>
        </is>
      </c>
      <c r="N17" s="10" t="n"/>
      <c r="O17" s="18">
        <f>K17&amp;L17</f>
        <v/>
      </c>
      <c r="P17" s="18">
        <f>M17</f>
        <v/>
      </c>
      <c r="Q17" s="18">
        <f>J17</f>
        <v/>
      </c>
      <c r="R17" s="17">
        <f>D17+F17+H17</f>
        <v/>
      </c>
      <c r="U17" s="18">
        <f>$C$2&amp;I17&amp;IF(D17&gt;0,"保險費",IF(F17&gt;0,"東公證費",IF(H17&gt;0,"修繕費")))</f>
        <v/>
      </c>
      <c r="V17" s="18">
        <f>B17</f>
        <v/>
      </c>
    </row>
    <row r="18" ht="24.75" customHeight="1" s="54">
      <c r="A18" s="1">
        <f>ROW()-4</f>
        <v/>
      </c>
      <c r="B18" s="10" t="inlineStr">
        <is>
          <t>頎策D2M14100117</t>
        </is>
      </c>
      <c r="C18" s="60" t="n"/>
      <c r="D18" s="60" t="n"/>
      <c r="E18" s="60" t="n"/>
      <c r="F18" s="60" t="n"/>
      <c r="G18" s="60" t="n">
        <v>7000</v>
      </c>
      <c r="H18" s="60" t="n">
        <v>7000</v>
      </c>
      <c r="I18" s="60" t="inlineStr">
        <is>
          <t>楊莉嘉</t>
        </is>
      </c>
      <c r="J18" s="9" t="inlineStr">
        <is>
          <t>M037426798</t>
        </is>
      </c>
      <c r="K18" s="10" t="inlineStr">
        <is>
          <t>004</t>
        </is>
      </c>
      <c r="L18" s="10" t="inlineStr">
        <is>
          <t>1540</t>
        </is>
      </c>
      <c r="M18" s="12" t="inlineStr">
        <is>
          <t>895904317436</t>
        </is>
      </c>
      <c r="N18" s="10" t="n"/>
      <c r="O18" s="18">
        <f>K18&amp;L18</f>
        <v/>
      </c>
      <c r="P18" s="18">
        <f>M18</f>
        <v/>
      </c>
      <c r="Q18" s="18">
        <f>J18</f>
        <v/>
      </c>
      <c r="R18" s="17">
        <f>D18+F18+H18</f>
        <v/>
      </c>
      <c r="U18" s="18">
        <f>$C$2&amp;I18&amp;IF(D18&gt;0,"保險費",IF(F18&gt;0,"東公證費",IF(H18&gt;0,"修繕費")))</f>
        <v/>
      </c>
      <c r="V18" s="18">
        <f>B18</f>
        <v/>
      </c>
    </row>
    <row r="19" ht="24.75" customHeight="1" s="54">
      <c r="A19" s="1">
        <f>ROW()-4</f>
        <v/>
      </c>
      <c r="B19" s="10" t="inlineStr">
        <is>
          <t>頎策D2M14100167</t>
        </is>
      </c>
      <c r="C19" s="60" t="n"/>
      <c r="D19" s="60" t="n"/>
      <c r="E19" s="60" t="n"/>
      <c r="F19" s="60" t="n"/>
      <c r="G19" s="60" t="n">
        <v>16900</v>
      </c>
      <c r="H19" s="60" t="n">
        <v>10000</v>
      </c>
      <c r="I19" s="60" t="inlineStr">
        <is>
          <t>蔡帛汯</t>
        </is>
      </c>
      <c r="J19" s="9" t="inlineStr">
        <is>
          <t>C677908011</t>
        </is>
      </c>
      <c r="K19" s="10" t="inlineStr">
        <is>
          <t>052</t>
        </is>
      </c>
      <c r="L19" s="10" t="inlineStr">
        <is>
          <t>0878</t>
        </is>
      </c>
      <c r="M19" s="12" t="inlineStr">
        <is>
          <t>38956333121522</t>
        </is>
      </c>
      <c r="N19" s="10" t="n"/>
      <c r="O19" s="18">
        <f>K19&amp;L19</f>
        <v/>
      </c>
      <c r="P19" s="18">
        <f>M19</f>
        <v/>
      </c>
      <c r="Q19" s="18">
        <f>J19</f>
        <v/>
      </c>
      <c r="R19" s="17">
        <f>D19+F19+H19</f>
        <v/>
      </c>
      <c r="U19" s="18">
        <f>$C$2&amp;I19&amp;IF(D19&gt;0,"保險費",IF(F19&gt;0,"東公證費",IF(H19&gt;0,"修繕費")))</f>
        <v/>
      </c>
      <c r="V19" s="18">
        <f>B19</f>
        <v/>
      </c>
    </row>
    <row r="20" ht="24.75" customHeight="1" s="54">
      <c r="A20" s="1">
        <f>ROW()-4</f>
        <v/>
      </c>
      <c r="B20" s="10" t="inlineStr">
        <is>
          <t>頎策D2M14100173</t>
        </is>
      </c>
      <c r="C20" s="60" t="n"/>
      <c r="D20" s="60" t="n"/>
      <c r="E20" s="60" t="n"/>
      <c r="F20" s="60" t="n"/>
      <c r="G20" s="60" t="n">
        <v>10300</v>
      </c>
      <c r="H20" s="60" t="n">
        <v>10000</v>
      </c>
      <c r="I20" s="60" t="inlineStr">
        <is>
          <t>林璟駿</t>
        </is>
      </c>
      <c r="J20" s="9" t="inlineStr">
        <is>
          <t>K723076919</t>
        </is>
      </c>
      <c r="K20" s="10" t="inlineStr">
        <is>
          <t>053</t>
        </is>
      </c>
      <c r="L20" s="10" t="inlineStr">
        <is>
          <t>0112</t>
        </is>
      </c>
      <c r="M20" s="12" t="inlineStr">
        <is>
          <t>013524448018</t>
        </is>
      </c>
      <c r="N20" s="10" t="n"/>
      <c r="O20" s="18">
        <f>K20&amp;L20</f>
        <v/>
      </c>
      <c r="P20" s="18">
        <f>M20</f>
        <v/>
      </c>
      <c r="Q20" s="18">
        <f>J20</f>
        <v/>
      </c>
      <c r="R20" s="17">
        <f>D20+F20+H20</f>
        <v/>
      </c>
      <c r="U20" s="18">
        <f>$C$2&amp;I20&amp;IF(D20&gt;0,"保險費",IF(F20&gt;0,"東公證費",IF(H20&gt;0,"修繕費")))</f>
        <v/>
      </c>
      <c r="V20" s="18">
        <f>B20</f>
        <v/>
      </c>
    </row>
    <row r="21" ht="24.75" customHeight="1" s="54">
      <c r="A21" s="1">
        <f>ROW()-4</f>
        <v/>
      </c>
      <c r="B21" s="10" t="inlineStr">
        <is>
          <t>頎策D2M14100182</t>
        </is>
      </c>
      <c r="C21" s="60" t="n"/>
      <c r="D21" s="60" t="n"/>
      <c r="E21" s="60" t="n"/>
      <c r="F21" s="60" t="n"/>
      <c r="G21" s="60" t="n">
        <v>2850</v>
      </c>
      <c r="H21" s="60" t="n">
        <v>2850</v>
      </c>
      <c r="I21" s="60" t="inlineStr">
        <is>
          <t>楊雅筑</t>
        </is>
      </c>
      <c r="J21" s="9" t="inlineStr">
        <is>
          <t>T541072827</t>
        </is>
      </c>
      <c r="K21" s="10" t="inlineStr">
        <is>
          <t>822</t>
        </is>
      </c>
      <c r="L21" s="10" t="inlineStr">
        <is>
          <t>0015</t>
        </is>
      </c>
      <c r="M21" s="12" t="inlineStr">
        <is>
          <t>931626004268</t>
        </is>
      </c>
      <c r="N21" s="10" t="n"/>
      <c r="O21" s="18">
        <f>K21&amp;L21</f>
        <v/>
      </c>
      <c r="P21" s="18">
        <f>M21</f>
        <v/>
      </c>
      <c r="Q21" s="18">
        <f>J21</f>
        <v/>
      </c>
      <c r="R21" s="17">
        <f>D21+F21+H21</f>
        <v/>
      </c>
      <c r="U21" s="18">
        <f>$C$2&amp;I21&amp;IF(D21&gt;0,"保險費",IF(F21&gt;0,"東公證費",IF(H21&gt;0,"修繕費")))</f>
        <v/>
      </c>
      <c r="V21" s="18">
        <f>B21</f>
        <v/>
      </c>
    </row>
    <row r="22" ht="24.75" customHeight="1" s="54">
      <c r="A22" s="1">
        <f>ROW()-4</f>
        <v/>
      </c>
      <c r="B22" s="10" t="inlineStr">
        <is>
          <t>頎策D2M14100185</t>
        </is>
      </c>
      <c r="C22" s="60" t="n"/>
      <c r="D22" s="60" t="n"/>
      <c r="E22" s="60" t="n"/>
      <c r="F22" s="60" t="n"/>
      <c r="G22" s="60" t="n">
        <v>800</v>
      </c>
      <c r="H22" s="60" t="n">
        <v>800</v>
      </c>
      <c r="I22" s="60" t="inlineStr">
        <is>
          <t>戴桂芬</t>
        </is>
      </c>
      <c r="J22" s="9" t="inlineStr">
        <is>
          <t>E591692753</t>
        </is>
      </c>
      <c r="K22" s="10" t="inlineStr">
        <is>
          <t>700</t>
        </is>
      </c>
      <c r="L22" s="10" t="inlineStr">
        <is>
          <t>0021</t>
        </is>
      </c>
      <c r="M22" s="12" t="inlineStr">
        <is>
          <t>24991682897177</t>
        </is>
      </c>
      <c r="N22" s="10" t="n"/>
      <c r="O22" s="18">
        <f>K22&amp;L22</f>
        <v/>
      </c>
      <c r="P22" s="18">
        <f>M22</f>
        <v/>
      </c>
      <c r="Q22" s="18">
        <f>J22</f>
        <v/>
      </c>
      <c r="R22" s="17">
        <f>D22+F22+H22</f>
        <v/>
      </c>
      <c r="U22" s="18">
        <f>$C$2&amp;I22&amp;IF(D22&gt;0,"保險費",IF(F22&gt;0,"東公證費",IF(H22&gt;0,"修繕費")))</f>
        <v/>
      </c>
      <c r="V22" s="18">
        <f>B22</f>
        <v/>
      </c>
    </row>
    <row r="23" ht="24.75" customHeight="1" s="54">
      <c r="A23" s="1">
        <f>ROW()-4</f>
        <v/>
      </c>
      <c r="B23" s="10" t="inlineStr">
        <is>
          <t>頎策D2M14100198</t>
        </is>
      </c>
      <c r="C23" s="60" t="n"/>
      <c r="D23" s="60" t="n"/>
      <c r="E23" s="60" t="n"/>
      <c r="F23" s="60" t="n"/>
      <c r="G23" s="60" t="n">
        <v>2541</v>
      </c>
      <c r="H23" s="60" t="n">
        <v>2541</v>
      </c>
      <c r="I23" s="60" t="inlineStr">
        <is>
          <t>邱義隆</t>
        </is>
      </c>
      <c r="J23" s="9" t="inlineStr">
        <is>
          <t>D982201408</t>
        </is>
      </c>
      <c r="K23" s="10" t="inlineStr">
        <is>
          <t>700</t>
        </is>
      </c>
      <c r="L23" s="10" t="inlineStr">
        <is>
          <t>0021</t>
        </is>
      </c>
      <c r="M23" s="12" t="inlineStr">
        <is>
          <t>09179218649511</t>
        </is>
      </c>
      <c r="N23" s="10" t="n"/>
      <c r="O23" s="18">
        <f>K23&amp;L23</f>
        <v/>
      </c>
      <c r="P23" s="18">
        <f>M23</f>
        <v/>
      </c>
      <c r="Q23" s="18">
        <f>J23</f>
        <v/>
      </c>
      <c r="R23" s="17">
        <f>D23+F23+H23</f>
        <v/>
      </c>
      <c r="U23" s="18">
        <f>$C$2&amp;I23&amp;IF(D23&gt;0,"保險費",IF(F23&gt;0,"東公證費",IF(H23&gt;0,"修繕費")))</f>
        <v/>
      </c>
      <c r="V23" s="18">
        <f>B23</f>
        <v/>
      </c>
    </row>
    <row r="24" ht="24.75" customHeight="1" s="54">
      <c r="A24" s="1">
        <f>ROW()-4</f>
        <v/>
      </c>
      <c r="B24" s="10" t="inlineStr">
        <is>
          <t>頎策D2M14100200</t>
        </is>
      </c>
      <c r="C24" s="60" t="n"/>
      <c r="D24" s="60" t="n"/>
      <c r="E24" s="60" t="n"/>
      <c r="F24" s="60" t="n"/>
      <c r="G24" s="60" t="n">
        <v>1485</v>
      </c>
      <c r="H24" s="60" t="n">
        <v>1485</v>
      </c>
      <c r="I24" s="60" t="inlineStr">
        <is>
          <t>陳春梅</t>
        </is>
      </c>
      <c r="J24" s="9" t="inlineStr">
        <is>
          <t>W047538808</t>
        </is>
      </c>
      <c r="K24" s="10" t="inlineStr">
        <is>
          <t>822</t>
        </is>
      </c>
      <c r="L24" s="10" t="inlineStr">
        <is>
          <t>0026</t>
        </is>
      </c>
      <c r="M24" s="12" t="inlineStr">
        <is>
          <t>678850929514</t>
        </is>
      </c>
      <c r="N24" s="10" t="n"/>
      <c r="O24" s="18">
        <f>K24&amp;L24</f>
        <v/>
      </c>
      <c r="P24" s="18">
        <f>M24</f>
        <v/>
      </c>
      <c r="Q24" s="18">
        <f>J24</f>
        <v/>
      </c>
      <c r="R24" s="17">
        <f>D24+F24+H24</f>
        <v/>
      </c>
      <c r="U24" s="18">
        <f>$C$2&amp;I24&amp;IF(D24&gt;0,"保險費",IF(F24&gt;0,"東公證費",IF(H24&gt;0,"修繕費")))</f>
        <v/>
      </c>
      <c r="V24" s="18">
        <f>B24</f>
        <v/>
      </c>
    </row>
    <row r="25" ht="24.75" customHeight="1" s="54">
      <c r="A25" s="1">
        <f>ROW()-4</f>
        <v/>
      </c>
      <c r="B25" s="10" t="inlineStr">
        <is>
          <t>頎策D2M14100202</t>
        </is>
      </c>
      <c r="C25" s="60" t="n"/>
      <c r="D25" s="60" t="n"/>
      <c r="E25" s="60" t="n"/>
      <c r="F25" s="60" t="n"/>
      <c r="G25" s="60" t="n">
        <v>10500</v>
      </c>
      <c r="H25" s="60" t="n">
        <v>10000</v>
      </c>
      <c r="I25" s="60" t="inlineStr">
        <is>
          <t>陳億如</t>
        </is>
      </c>
      <c r="J25" s="9" t="inlineStr">
        <is>
          <t>J650108525</t>
        </is>
      </c>
      <c r="K25" s="10" t="inlineStr">
        <is>
          <t>053</t>
        </is>
      </c>
      <c r="L25" s="10" t="inlineStr">
        <is>
          <t>0226</t>
        </is>
      </c>
      <c r="M25" s="12" t="inlineStr">
        <is>
          <t>170334898554</t>
        </is>
      </c>
      <c r="N25" s="10" t="n"/>
      <c r="O25" s="18">
        <f>K25&amp;L25</f>
        <v/>
      </c>
      <c r="P25" s="18">
        <f>M25</f>
        <v/>
      </c>
      <c r="Q25" s="18">
        <f>J25</f>
        <v/>
      </c>
      <c r="R25" s="17">
        <f>D25+F25+H25</f>
        <v/>
      </c>
      <c r="U25" s="18">
        <f>$C$2&amp;I25&amp;IF(D25&gt;0,"保險費",IF(F25&gt;0,"東公證費",IF(H25&gt;0,"修繕費")))</f>
        <v/>
      </c>
      <c r="V25" s="18">
        <f>B25</f>
        <v/>
      </c>
    </row>
    <row r="26" ht="24.75" customHeight="1" s="54">
      <c r="A26" s="1">
        <f>ROW()-4</f>
        <v/>
      </c>
      <c r="B26" s="10" t="inlineStr">
        <is>
          <t>頎策D2M14100206</t>
        </is>
      </c>
      <c r="C26" s="60" t="n"/>
      <c r="D26" s="60" t="n"/>
      <c r="E26" s="60" t="n"/>
      <c r="F26" s="60" t="n"/>
      <c r="G26" s="60" t="n">
        <v>900</v>
      </c>
      <c r="H26" s="60" t="n">
        <v>900</v>
      </c>
      <c r="I26" s="60" t="inlineStr">
        <is>
          <t>羅立勝</t>
        </is>
      </c>
      <c r="J26" s="9" t="inlineStr">
        <is>
          <t>A564069987</t>
        </is>
      </c>
      <c r="K26" s="10" t="inlineStr">
        <is>
          <t>006</t>
        </is>
      </c>
      <c r="L26" s="10" t="inlineStr">
        <is>
          <t>1494</t>
        </is>
      </c>
      <c r="M26" s="12" t="inlineStr">
        <is>
          <t>5808173287958</t>
        </is>
      </c>
      <c r="N26" s="10" t="n"/>
      <c r="O26" s="18">
        <f>K26&amp;L26</f>
        <v/>
      </c>
      <c r="P26" s="18">
        <f>M26</f>
        <v/>
      </c>
      <c r="Q26" s="18">
        <f>J26</f>
        <v/>
      </c>
      <c r="R26" s="17">
        <f>D26+F26+H26</f>
        <v/>
      </c>
      <c r="U26" s="18">
        <f>$C$2&amp;I26&amp;IF(D26&gt;0,"保險費",IF(F26&gt;0,"東公證費",IF(H26&gt;0,"修繕費")))</f>
        <v/>
      </c>
      <c r="V26" s="18">
        <f>B26</f>
        <v/>
      </c>
    </row>
    <row r="27" ht="24.75" customHeight="1" s="54">
      <c r="A27" s="1">
        <f>ROW()-4</f>
        <v/>
      </c>
      <c r="B27" s="10" t="inlineStr">
        <is>
          <t>頎策D2M14100211</t>
        </is>
      </c>
      <c r="C27" s="60" t="n"/>
      <c r="D27" s="60" t="n"/>
      <c r="E27" s="60" t="n"/>
      <c r="F27" s="60" t="n"/>
      <c r="G27" s="60" t="n">
        <v>10400</v>
      </c>
      <c r="H27" s="60" t="n">
        <v>10000</v>
      </c>
      <c r="I27" s="60" t="inlineStr">
        <is>
          <t>廖乙婷</t>
        </is>
      </c>
      <c r="J27" s="9" t="inlineStr">
        <is>
          <t>U127404015</t>
        </is>
      </c>
      <c r="K27" s="10" t="inlineStr">
        <is>
          <t>822</t>
        </is>
      </c>
      <c r="L27" s="10" t="inlineStr">
        <is>
          <t>0288</t>
        </is>
      </c>
      <c r="M27" s="12" t="inlineStr">
        <is>
          <t>087217970614</t>
        </is>
      </c>
      <c r="N27" s="10" t="n"/>
      <c r="O27" s="18">
        <f>K27&amp;L27</f>
        <v/>
      </c>
      <c r="P27" s="18">
        <f>M27</f>
        <v/>
      </c>
      <c r="Q27" s="18">
        <f>J27</f>
        <v/>
      </c>
      <c r="R27" s="17">
        <f>D27+F27+H27</f>
        <v/>
      </c>
      <c r="U27" s="18">
        <f>$C$2&amp;I27&amp;IF(D27&gt;0,"保險費",IF(F27&gt;0,"東公證費",IF(H27&gt;0,"修繕費")))</f>
        <v/>
      </c>
      <c r="V27" s="18">
        <f>B27</f>
        <v/>
      </c>
    </row>
    <row r="28" ht="24.75" customHeight="1" s="54">
      <c r="A28" s="1">
        <f>ROW()-4</f>
        <v/>
      </c>
      <c r="B28" s="10" t="inlineStr">
        <is>
          <t>頎策D2M14100214</t>
        </is>
      </c>
      <c r="C28" s="60" t="n"/>
      <c r="D28" s="60" t="n"/>
      <c r="E28" s="60" t="n"/>
      <c r="F28" s="60" t="n"/>
      <c r="G28" s="60" t="n">
        <v>19500</v>
      </c>
      <c r="H28" s="60" t="n">
        <v>10000</v>
      </c>
      <c r="I28" s="60" t="inlineStr">
        <is>
          <t>羅宜欣</t>
        </is>
      </c>
      <c r="J28" s="9" t="inlineStr">
        <is>
          <t>D603808314</t>
        </is>
      </c>
      <c r="K28" s="10" t="inlineStr">
        <is>
          <t>013</t>
        </is>
      </c>
      <c r="L28" s="10" t="inlineStr">
        <is>
          <t>2550</t>
        </is>
      </c>
      <c r="M28" s="12" t="inlineStr">
        <is>
          <t>734437145955</t>
        </is>
      </c>
      <c r="N28" s="10" t="n"/>
      <c r="O28" s="18">
        <f>K28&amp;L28</f>
        <v/>
      </c>
      <c r="P28" s="18">
        <f>M28</f>
        <v/>
      </c>
      <c r="Q28" s="18">
        <f>J28</f>
        <v/>
      </c>
      <c r="R28" s="17">
        <f>D28+F28+H28</f>
        <v/>
      </c>
      <c r="U28" s="18">
        <f>$C$2&amp;I28&amp;IF(D28&gt;0,"保險費",IF(F28&gt;0,"東公證費",IF(H28&gt;0,"修繕費")))</f>
        <v/>
      </c>
      <c r="V28" s="18">
        <f>B28</f>
        <v/>
      </c>
    </row>
    <row r="29" ht="24.75" customHeight="1" s="54">
      <c r="A29" s="1">
        <f>ROW()-4</f>
        <v/>
      </c>
      <c r="B29" s="10" t="inlineStr">
        <is>
          <t>頎策D2M14100215</t>
        </is>
      </c>
      <c r="C29" s="60" t="n"/>
      <c r="D29" s="60" t="n"/>
      <c r="E29" s="60" t="n"/>
      <c r="F29" s="60" t="n"/>
      <c r="G29" s="60" t="n">
        <v>1650</v>
      </c>
      <c r="H29" s="60" t="n">
        <v>1650</v>
      </c>
      <c r="I29" s="60" t="inlineStr">
        <is>
          <t>黃昶慈</t>
        </is>
      </c>
      <c r="J29" s="9" t="inlineStr">
        <is>
          <t>C574751696</t>
        </is>
      </c>
      <c r="K29" s="10" t="inlineStr">
        <is>
          <t>013</t>
        </is>
      </c>
      <c r="L29" s="10" t="inlineStr">
        <is>
          <t>1128</t>
        </is>
      </c>
      <c r="M29" s="12" t="inlineStr">
        <is>
          <t>136396032301</t>
        </is>
      </c>
      <c r="N29" s="10" t="n"/>
      <c r="O29" s="18">
        <f>K29&amp;L29</f>
        <v/>
      </c>
      <c r="P29" s="18">
        <f>M29</f>
        <v/>
      </c>
      <c r="Q29" s="18">
        <f>J29</f>
        <v/>
      </c>
      <c r="R29" s="17">
        <f>D29+F29+H29</f>
        <v/>
      </c>
      <c r="U29" s="18">
        <f>$C$2&amp;I29&amp;IF(D29&gt;0,"保險費",IF(F29&gt;0,"東公證費",IF(H29&gt;0,"修繕費")))</f>
        <v/>
      </c>
      <c r="V29" s="18">
        <f>B29</f>
        <v/>
      </c>
    </row>
    <row r="30" ht="24.75" customHeight="1" s="54">
      <c r="A30" s="1">
        <f>ROW()-4</f>
        <v/>
      </c>
      <c r="B30" s="10" t="inlineStr">
        <is>
          <t>頎策D2M14100219</t>
        </is>
      </c>
      <c r="C30" s="60" t="n"/>
      <c r="D30" s="60" t="n"/>
      <c r="E30" s="60" t="n"/>
      <c r="F30" s="60" t="n"/>
      <c r="G30" s="60" t="n">
        <v>10000</v>
      </c>
      <c r="H30" s="60" t="n">
        <v>10000</v>
      </c>
      <c r="I30" s="60" t="inlineStr">
        <is>
          <t>徐志浩</t>
        </is>
      </c>
      <c r="J30" s="9" t="inlineStr">
        <is>
          <t>B458356394</t>
        </is>
      </c>
      <c r="K30" s="10" t="inlineStr">
        <is>
          <t>806</t>
        </is>
      </c>
      <c r="L30" s="10" t="inlineStr">
        <is>
          <t>0046</t>
        </is>
      </c>
      <c r="M30" s="12" t="inlineStr">
        <is>
          <t>50575412314509</t>
        </is>
      </c>
      <c r="N30" s="10" t="n"/>
      <c r="O30" s="18">
        <f>K30&amp;L30</f>
        <v/>
      </c>
      <c r="P30" s="18">
        <f>M30</f>
        <v/>
      </c>
      <c r="Q30" s="18">
        <f>J30</f>
        <v/>
      </c>
      <c r="R30" s="17">
        <f>D30+F30+H30</f>
        <v/>
      </c>
      <c r="U30" s="18">
        <f>$C$2&amp;I30&amp;IF(D30&gt;0,"保險費",IF(F30&gt;0,"東公證費",IF(H30&gt;0,"修繕費")))</f>
        <v/>
      </c>
      <c r="V30" s="18">
        <f>B30</f>
        <v/>
      </c>
    </row>
    <row r="31" ht="24.75" customHeight="1" s="54">
      <c r="A31" s="1">
        <f>ROW()-4</f>
        <v/>
      </c>
      <c r="B31" s="10" t="inlineStr">
        <is>
          <t>頎策D2M14100225</t>
        </is>
      </c>
      <c r="C31" s="60" t="n"/>
      <c r="D31" s="60" t="n"/>
      <c r="E31" s="60" t="n"/>
      <c r="F31" s="60" t="n"/>
      <c r="G31" s="60" t="n">
        <v>3496</v>
      </c>
      <c r="H31" s="60" t="n">
        <v>3496</v>
      </c>
      <c r="I31" s="60" t="inlineStr">
        <is>
          <t>陳炳旭</t>
        </is>
      </c>
      <c r="J31" s="9" t="inlineStr">
        <is>
          <t>S164859582</t>
        </is>
      </c>
      <c r="K31" s="10" t="inlineStr">
        <is>
          <t>005</t>
        </is>
      </c>
      <c r="L31" s="10" t="inlineStr">
        <is>
          <t>1138</t>
        </is>
      </c>
      <c r="M31" s="12" t="inlineStr">
        <is>
          <t>071115667121</t>
        </is>
      </c>
      <c r="N31" s="10" t="n"/>
      <c r="O31" s="18">
        <f>K31&amp;L31</f>
        <v/>
      </c>
      <c r="P31" s="18">
        <f>M31</f>
        <v/>
      </c>
      <c r="Q31" s="18">
        <f>J31</f>
        <v/>
      </c>
      <c r="R31" s="17">
        <f>D31+F31+H31</f>
        <v/>
      </c>
      <c r="U31" s="18">
        <f>$C$2&amp;I31&amp;IF(D31&gt;0,"保險費",IF(F31&gt;0,"東公證費",IF(H31&gt;0,"修繕費")))</f>
        <v/>
      </c>
      <c r="V31" s="18">
        <f>B31</f>
        <v/>
      </c>
    </row>
    <row r="32" ht="24.75" customHeight="1" s="54">
      <c r="A32" s="1">
        <f>ROW()-4</f>
        <v/>
      </c>
      <c r="B32" s="10" t="inlineStr">
        <is>
          <t>頎策D2M14100234</t>
        </is>
      </c>
      <c r="C32" s="60" t="n"/>
      <c r="D32" s="60" t="n"/>
      <c r="E32" s="60" t="n"/>
      <c r="F32" s="60" t="n"/>
      <c r="G32" s="60" t="n">
        <v>15000</v>
      </c>
      <c r="H32" s="60" t="n">
        <v>10000</v>
      </c>
      <c r="I32" s="60" t="inlineStr">
        <is>
          <t>李林芝</t>
        </is>
      </c>
      <c r="J32" s="9" t="inlineStr">
        <is>
          <t>S403907179</t>
        </is>
      </c>
      <c r="K32" s="10" t="inlineStr">
        <is>
          <t>013</t>
        </is>
      </c>
      <c r="L32" s="10" t="inlineStr">
        <is>
          <t>2413</t>
        </is>
      </c>
      <c r="M32" s="12" t="inlineStr">
        <is>
          <t>717724638766</t>
        </is>
      </c>
      <c r="N32" s="10" t="n"/>
      <c r="O32" s="18">
        <f>K32&amp;L32</f>
        <v/>
      </c>
      <c r="P32" s="18">
        <f>M32</f>
        <v/>
      </c>
      <c r="Q32" s="18">
        <f>J32</f>
        <v/>
      </c>
      <c r="R32" s="17">
        <f>D32+F32+H32</f>
        <v/>
      </c>
      <c r="U32" s="18">
        <f>$C$2&amp;I32&amp;IF(D32&gt;0,"保險費",IF(F32&gt;0,"東公證費",IF(H32&gt;0,"修繕費")))</f>
        <v/>
      </c>
      <c r="V32" s="18">
        <f>B32</f>
        <v/>
      </c>
    </row>
    <row r="33" ht="24.75" customHeight="1" s="54">
      <c r="A33" s="1">
        <f>ROW()-4</f>
        <v/>
      </c>
      <c r="B33" s="10" t="inlineStr">
        <is>
          <t>頎策D2M14100236</t>
        </is>
      </c>
      <c r="C33" s="60" t="n"/>
      <c r="D33" s="60" t="n"/>
      <c r="E33" s="60" t="n"/>
      <c r="F33" s="60" t="n"/>
      <c r="G33" s="60" t="n">
        <v>3200</v>
      </c>
      <c r="H33" s="60" t="n">
        <v>3200</v>
      </c>
      <c r="I33" s="60" t="inlineStr">
        <is>
          <t>陳寶瑛</t>
        </is>
      </c>
      <c r="J33" s="9" t="inlineStr">
        <is>
          <t>Z952808910</t>
        </is>
      </c>
      <c r="K33" s="10" t="inlineStr">
        <is>
          <t>052</t>
        </is>
      </c>
      <c r="L33" s="10" t="inlineStr">
        <is>
          <t>0247</t>
        </is>
      </c>
      <c r="M33" s="12" t="inlineStr">
        <is>
          <t>54937910836589</t>
        </is>
      </c>
      <c r="N33" s="10" t="n"/>
      <c r="O33" s="18">
        <f>K33&amp;L33</f>
        <v/>
      </c>
      <c r="P33" s="18">
        <f>M33</f>
        <v/>
      </c>
      <c r="Q33" s="18">
        <f>J33</f>
        <v/>
      </c>
      <c r="R33" s="17">
        <f>D33+F33+H33</f>
        <v/>
      </c>
      <c r="U33" s="18">
        <f>$C$2&amp;I33&amp;IF(D33&gt;0,"保險費",IF(F33&gt;0,"東公證費",IF(H33&gt;0,"修繕費")))</f>
        <v/>
      </c>
      <c r="V33" s="18">
        <f>B33</f>
        <v/>
      </c>
    </row>
    <row r="34" ht="24.75" customHeight="1" s="54">
      <c r="A34" s="1">
        <f>ROW()-4</f>
        <v/>
      </c>
      <c r="B34" s="10" t="inlineStr">
        <is>
          <t>頎策D2M14100237</t>
        </is>
      </c>
      <c r="C34" s="60" t="n"/>
      <c r="D34" s="60" t="n"/>
      <c r="E34" s="60" t="n"/>
      <c r="F34" s="60" t="n"/>
      <c r="G34" s="60" t="n">
        <v>9990</v>
      </c>
      <c r="H34" s="60" t="n">
        <v>9990</v>
      </c>
      <c r="I34" s="60" t="inlineStr">
        <is>
          <t>陳惠紋</t>
        </is>
      </c>
      <c r="J34" s="9" t="inlineStr">
        <is>
          <t>B675310270</t>
        </is>
      </c>
      <c r="K34" s="10" t="inlineStr">
        <is>
          <t>146</t>
        </is>
      </c>
      <c r="L34" s="10" t="inlineStr">
        <is>
          <t>0209</t>
        </is>
      </c>
      <c r="M34" s="12" t="inlineStr">
        <is>
          <t>22952941367658</t>
        </is>
      </c>
      <c r="N34" s="10" t="n"/>
      <c r="O34" s="18">
        <f>K34&amp;L34</f>
        <v/>
      </c>
      <c r="P34" s="18">
        <f>M34</f>
        <v/>
      </c>
      <c r="Q34" s="18">
        <f>J34</f>
        <v/>
      </c>
      <c r="R34" s="17">
        <f>D34+F34+H34</f>
        <v/>
      </c>
      <c r="U34" s="18">
        <f>$C$2&amp;I34&amp;IF(D34&gt;0,"保險費",IF(F34&gt;0,"東公證費",IF(H34&gt;0,"修繕費")))</f>
        <v/>
      </c>
      <c r="V34" s="18">
        <f>B34</f>
        <v/>
      </c>
    </row>
    <row r="35" ht="24.75" customHeight="1" s="54">
      <c r="A35" s="1">
        <f>ROW()-4</f>
        <v/>
      </c>
      <c r="B35" s="10" t="inlineStr">
        <is>
          <t>頎策D2M34100012</t>
        </is>
      </c>
      <c r="C35" s="60" t="n"/>
      <c r="D35" s="60" t="n"/>
      <c r="E35" s="60" t="n"/>
      <c r="F35" s="60" t="n"/>
      <c r="G35" s="60" t="n">
        <v>8449</v>
      </c>
      <c r="H35" s="60" t="n">
        <v>8449</v>
      </c>
      <c r="I35" s="60" t="inlineStr">
        <is>
          <t>陳杏如</t>
        </is>
      </c>
      <c r="J35" s="9" t="inlineStr">
        <is>
          <t>W243566198</t>
        </is>
      </c>
      <c r="K35" s="10" t="inlineStr">
        <is>
          <t>700</t>
        </is>
      </c>
      <c r="L35" s="10" t="inlineStr">
        <is>
          <t>0021</t>
        </is>
      </c>
      <c r="M35" s="12" t="inlineStr">
        <is>
          <t>55087106335530</t>
        </is>
      </c>
      <c r="N35" s="10" t="n"/>
      <c r="O35" s="18">
        <f>K35&amp;L35</f>
        <v/>
      </c>
      <c r="P35" s="18">
        <f>M35</f>
        <v/>
      </c>
      <c r="Q35" s="18">
        <f>J35</f>
        <v/>
      </c>
      <c r="R35" s="17">
        <f>D35+F35+H35</f>
        <v/>
      </c>
      <c r="U35" s="18">
        <f>$C$2&amp;I35&amp;IF(D35&gt;0,"保險費",IF(F35&gt;0,"東公證費",IF(H35&gt;0,"修繕費")))</f>
        <v/>
      </c>
      <c r="V35" s="18">
        <f>B35</f>
        <v/>
      </c>
    </row>
    <row r="36" ht="24.75" customHeight="1" s="54">
      <c r="A36" s="1">
        <f>ROW()-4</f>
        <v/>
      </c>
      <c r="B36" s="10" t="inlineStr">
        <is>
          <t>頎策D2M34100016</t>
        </is>
      </c>
      <c r="C36" s="60" t="n">
        <v>3449</v>
      </c>
      <c r="D36" s="60" t="n">
        <v>3449</v>
      </c>
      <c r="E36" s="60" t="n"/>
      <c r="F36" s="60" t="n"/>
      <c r="G36" s="60" t="n"/>
      <c r="H36" s="60" t="n"/>
      <c r="I36" s="60" t="inlineStr">
        <is>
          <t>蘇貴芬</t>
        </is>
      </c>
      <c r="J36" s="9" t="inlineStr">
        <is>
          <t>X715910728</t>
        </is>
      </c>
      <c r="K36" s="10" t="n">
        <v>700</v>
      </c>
      <c r="L36" s="10" t="n">
        <v>21</v>
      </c>
      <c r="M36" s="12" t="inlineStr">
        <is>
          <t>50506438488115</t>
        </is>
      </c>
      <c r="N36" s="10" t="n"/>
      <c r="O36" s="18">
        <f>K36&amp;L36</f>
        <v/>
      </c>
      <c r="P36" s="18">
        <f>M36</f>
        <v/>
      </c>
      <c r="Q36" s="18">
        <f>J36</f>
        <v/>
      </c>
      <c r="R36" s="17">
        <f>D36+F36+H36</f>
        <v/>
      </c>
      <c r="U36" s="18">
        <f>$C$2&amp;I36&amp;IF(D36&gt;0,"保險費",IF(F36&gt;0,"東公證費",IF(H36&gt;0,"修繕費")))</f>
        <v/>
      </c>
      <c r="V36" s="18">
        <f>B36</f>
        <v/>
      </c>
    </row>
    <row r="37" ht="24.75" customHeight="1" s="54">
      <c r="A37" s="1">
        <f>ROW()-4</f>
        <v/>
      </c>
      <c r="B37" s="10" t="inlineStr">
        <is>
          <t>頎策D2M34100017</t>
        </is>
      </c>
      <c r="C37" s="60" t="n">
        <v>3426</v>
      </c>
      <c r="D37" s="60" t="n">
        <v>3426</v>
      </c>
      <c r="E37" s="60" t="n"/>
      <c r="F37" s="60" t="n"/>
      <c r="G37" s="60" t="n"/>
      <c r="H37" s="60" t="n"/>
      <c r="I37" s="60" t="inlineStr">
        <is>
          <t>陳弘祐</t>
        </is>
      </c>
      <c r="J37" s="9" t="inlineStr">
        <is>
          <t>O255782954</t>
        </is>
      </c>
      <c r="K37" s="10" t="inlineStr">
        <is>
          <t>013</t>
        </is>
      </c>
      <c r="L37" s="10" t="inlineStr">
        <is>
          <t>0062</t>
        </is>
      </c>
      <c r="M37" s="12" t="inlineStr">
        <is>
          <t>276320690157</t>
        </is>
      </c>
      <c r="N37" s="10" t="n"/>
      <c r="O37" s="18">
        <f>K37&amp;L37</f>
        <v/>
      </c>
      <c r="P37" s="18">
        <f>M37</f>
        <v/>
      </c>
      <c r="Q37" s="18">
        <f>J37</f>
        <v/>
      </c>
      <c r="R37" s="17">
        <f>D37+F37+H37</f>
        <v/>
      </c>
      <c r="U37" s="18">
        <f>$C$2&amp;I37&amp;IF(D37&gt;0,"保險費",IF(F37&gt;0,"東公證費",IF(H37&gt;0,"修繕費")))</f>
        <v/>
      </c>
      <c r="V37" s="18">
        <f>B37</f>
        <v/>
      </c>
    </row>
    <row r="38" ht="22.5" customHeight="1" s="54">
      <c r="A38" s="62" t="inlineStr">
        <is>
          <t>合計</t>
        </is>
      </c>
      <c r="B38" s="56" t="n"/>
      <c r="C38" s="63">
        <f>SUM(C5:C37)</f>
        <v/>
      </c>
      <c r="D38" s="63">
        <f>SUM(D5:D37)</f>
        <v/>
      </c>
      <c r="E38" s="63">
        <f>SUM(E5:E37)</f>
        <v/>
      </c>
      <c r="F38" s="63">
        <f>SUM(F5:F37)</f>
        <v/>
      </c>
      <c r="G38" s="63">
        <f>SUM(G5:G37)</f>
        <v/>
      </c>
      <c r="H38" s="63">
        <f>SUM(H5:H37)</f>
        <v/>
      </c>
      <c r="I38" s="32" t="n"/>
      <c r="J38" s="32" t="n"/>
      <c r="K38" s="32" t="n"/>
      <c r="L38" s="32" t="n"/>
      <c r="M38" s="32" t="n"/>
      <c r="N38" s="32" t="n"/>
      <c r="O38" s="18" t="n"/>
      <c r="P38" s="18" t="n"/>
      <c r="Q38" s="18" t="n"/>
      <c r="U38" s="18" t="n"/>
    </row>
    <row r="39" ht="10.2" customFormat="1" customHeight="1" s="8">
      <c r="A39" s="49" t="inlineStr">
        <is>
          <t>註1：每年每處最高為新臺幣3,500元，最長補助3年，3年共計最高補助新臺幣1萬500元(至少應含特殊事故房屋跌價補償保險、住宅火險、地震基本保險)。</t>
        </is>
      </c>
      <c r="B39" s="64" t="n"/>
      <c r="C39" s="64" t="n"/>
      <c r="D39" s="64" t="n"/>
      <c r="E39" s="64" t="n"/>
      <c r="F39" s="64" t="n"/>
      <c r="G39" s="64" t="n"/>
      <c r="H39" s="64" t="n"/>
      <c r="I39" s="64" t="n"/>
      <c r="J39" s="64" t="n"/>
      <c r="K39" s="64" t="n"/>
      <c r="L39" s="64" t="n"/>
      <c r="M39" s="64" t="n"/>
      <c r="O39" s="19" t="n"/>
      <c r="P39" s="19" t="n"/>
      <c r="Q39" s="19" t="n"/>
      <c r="R39" s="19" t="n"/>
      <c r="S39" s="19" t="n"/>
      <c r="T39" s="19" t="n"/>
      <c r="U39" s="19" t="n"/>
      <c r="V39" s="19" t="n"/>
    </row>
    <row r="40" ht="10.2" customFormat="1" customHeight="1" s="8">
      <c r="A40" s="29" t="inlineStr">
        <is>
          <t>註2：臺北市、新北市每件每次不超過新臺幣4,500元；其餘直轄市每件每次不超過新臺幣3,000元。</t>
        </is>
      </c>
      <c r="O40" s="19" t="n"/>
      <c r="P40" s="19" t="n"/>
      <c r="Q40" s="19" t="n"/>
      <c r="R40" s="19" t="n"/>
      <c r="S40" s="19" t="n"/>
      <c r="T40" s="19" t="n"/>
      <c r="U40" s="19" t="n"/>
      <c r="V40" s="19" t="n"/>
    </row>
    <row r="41" ht="10.2" customFormat="1" customHeight="1" s="8">
      <c r="A41" s="29" t="inlineStr">
        <is>
          <t>註3：單一案件每年補助最高新臺幣1萬元，並以實際修繕金額為限。租期未達1年者按月數比率核給，未滿1個月者以1個月計算。</t>
        </is>
      </c>
      <c r="O41" s="19" t="n"/>
      <c r="P41" s="19" t="n"/>
      <c r="Q41" s="19" t="n"/>
      <c r="R41" s="19" t="n"/>
      <c r="S41" s="19" t="n"/>
      <c r="T41" s="19" t="n"/>
      <c r="U41" s="19" t="n"/>
      <c r="V41" s="19" t="n"/>
    </row>
    <row r="42" ht="10.2" customFormat="1" customHeight="1" s="8">
      <c r="A42" s="29" t="inlineStr">
        <is>
          <t>註4：本欄位供國家住都中心註記退件情形。</t>
        </is>
      </c>
      <c r="O42" s="19" t="n"/>
      <c r="P42" s="19" t="n"/>
      <c r="Q42" s="19" t="n"/>
      <c r="R42" s="19" t="n"/>
      <c r="S42" s="19" t="n"/>
      <c r="T42" s="19" t="n"/>
      <c r="U42" s="19" t="n"/>
      <c r="V42" s="19" t="n"/>
    </row>
    <row r="43" ht="13.95" customHeight="1" s="54">
      <c r="A43" s="23" t="inlineStr">
        <is>
          <t>業者</t>
        </is>
      </c>
      <c r="B43" s="57" t="n"/>
      <c r="C43" s="57" t="n"/>
      <c r="D43" s="56" t="n"/>
      <c r="E43" s="23" t="inlineStr">
        <is>
          <t>地方公會</t>
        </is>
      </c>
      <c r="F43" s="57" t="n"/>
      <c r="G43" s="57" t="n"/>
      <c r="H43" s="56" t="n"/>
      <c r="I43" s="23" t="inlineStr">
        <is>
          <t>國家住都中心複核</t>
        </is>
      </c>
      <c r="J43" s="57" t="n"/>
      <c r="K43" s="57" t="n"/>
      <c r="L43" s="57" t="n"/>
      <c r="M43" s="57" t="n"/>
      <c r="N43" s="56" t="n"/>
    </row>
    <row r="44" ht="13.2" customHeight="1" s="54">
      <c r="A44" s="23" t="inlineStr">
        <is>
          <t>服務人員</t>
        </is>
      </c>
      <c r="B44" s="56" t="n"/>
      <c r="C44" s="23" t="inlineStr">
        <is>
          <t>大章</t>
        </is>
      </c>
      <c r="D44" s="56" t="n"/>
      <c r="E44" s="23" t="inlineStr">
        <is>
          <t>審查人員</t>
        </is>
      </c>
      <c r="F44" s="56" t="n"/>
      <c r="G44" s="23" t="inlineStr">
        <is>
          <t>大章</t>
        </is>
      </c>
      <c r="H44" s="56" t="n"/>
      <c r="I44" s="23" t="inlineStr">
        <is>
          <t>複核人員</t>
        </is>
      </c>
      <c r="J44" s="56" t="n"/>
      <c r="K44" s="45" t="inlineStr">
        <is>
          <t>部分通過</t>
        </is>
      </c>
      <c r="L44" s="57" t="n"/>
      <c r="M44" s="65" t="inlineStr">
        <is>
          <t>4571</t>
        </is>
      </c>
      <c r="N44" s="56" t="n"/>
    </row>
    <row r="45">
      <c r="A45" s="32" t="n"/>
      <c r="B45" s="66" t="n"/>
      <c r="C45" s="32" t="n"/>
      <c r="D45" s="66" t="n"/>
      <c r="E45" s="32" t="n"/>
      <c r="F45" s="66" t="n"/>
      <c r="G45" s="32" t="n"/>
      <c r="H45" s="66" t="n"/>
      <c r="I45" s="32" t="n"/>
      <c r="J45" s="66" t="n"/>
      <c r="K45" s="67" t="n"/>
      <c r="L45" s="64" t="n"/>
      <c r="M45" s="68" t="n"/>
      <c r="N45" s="66" t="n"/>
    </row>
    <row r="46">
      <c r="A46" s="69" t="n"/>
      <c r="B46" s="70" t="n"/>
      <c r="C46" s="69" t="n"/>
      <c r="D46" s="70" t="n"/>
      <c r="E46" s="69" t="n"/>
      <c r="F46" s="70" t="n"/>
      <c r="G46" s="69" t="n"/>
      <c r="H46" s="70" t="n"/>
      <c r="I46" s="69" t="n"/>
      <c r="J46" s="70" t="n"/>
      <c r="K46" s="69" t="n"/>
      <c r="M46" s="71" t="n"/>
      <c r="N46" s="70" t="n"/>
    </row>
    <row r="47">
      <c r="A47" s="69" t="n"/>
      <c r="B47" s="70" t="n"/>
      <c r="C47" s="69" t="n"/>
      <c r="D47" s="70" t="n"/>
      <c r="E47" s="69" t="n"/>
      <c r="F47" s="70" t="n"/>
      <c r="G47" s="69" t="n"/>
      <c r="H47" s="70" t="n"/>
      <c r="I47" s="69" t="n"/>
      <c r="J47" s="70" t="n"/>
      <c r="K47" s="69" t="n"/>
      <c r="M47" s="71" t="n"/>
      <c r="N47" s="70" t="n"/>
    </row>
    <row r="48">
      <c r="A48" s="72" t="n"/>
      <c r="B48" s="73" t="n"/>
      <c r="C48" s="72" t="n"/>
      <c r="D48" s="73" t="n"/>
      <c r="E48" s="72" t="n"/>
      <c r="F48" s="73" t="n"/>
      <c r="G48" s="72" t="n"/>
      <c r="H48" s="73" t="n"/>
      <c r="I48" s="72" t="n"/>
      <c r="J48" s="73" t="n"/>
      <c r="K48" s="72" t="n"/>
      <c r="L48" s="55" t="n"/>
      <c r="M48" s="74" t="n"/>
      <c r="N48" s="73" t="n"/>
    </row>
  </sheetData>
  <mergeCells count="33">
    <mergeCell ref="B3:B4"/>
    <mergeCell ref="N3:N4"/>
    <mergeCell ref="M44:N44"/>
    <mergeCell ref="A43:D43"/>
    <mergeCell ref="I43:N43"/>
    <mergeCell ref="M1:N1"/>
    <mergeCell ref="E44:F44"/>
    <mergeCell ref="A42:L42"/>
    <mergeCell ref="E45:F48"/>
    <mergeCell ref="E43:H43"/>
    <mergeCell ref="A3:A4"/>
    <mergeCell ref="G45:H48"/>
    <mergeCell ref="M45:N48"/>
    <mergeCell ref="K44:L44"/>
    <mergeCell ref="A41:N41"/>
    <mergeCell ref="A39:M39"/>
    <mergeCell ref="C44:D44"/>
    <mergeCell ref="G3:H3"/>
    <mergeCell ref="B1:L1"/>
    <mergeCell ref="I3:M3"/>
    <mergeCell ref="A2:B2"/>
    <mergeCell ref="A40:L40"/>
    <mergeCell ref="L2:N2"/>
    <mergeCell ref="K45:L48"/>
    <mergeCell ref="I44:J44"/>
    <mergeCell ref="A38:B38"/>
    <mergeCell ref="I45:J48"/>
    <mergeCell ref="A45:B48"/>
    <mergeCell ref="C45:D48"/>
    <mergeCell ref="A44:B44"/>
    <mergeCell ref="G44:H44"/>
    <mergeCell ref="C3:D3"/>
    <mergeCell ref="E3:F3"/>
  </mergeCells>
  <conditionalFormatting sqref="O5:O38">
    <cfRule type="expression" priority="2" dxfId="0">
      <formula>LEN(O5 )&lt;&gt;7</formula>
    </cfRule>
  </conditionalFormatting>
  <conditionalFormatting sqref="Q5:Q38">
    <cfRule type="expression" priority="1" dxfId="0">
      <formula>LEN(Q5 )&lt;&gt;10</formula>
    </cfRule>
  </conditionalFormatting>
  <printOptions horizontalCentered="1"/>
  <pageMargins left="0.2362204724409449" right="0.2362204724409449" top="0.7480314960629921" bottom="0.7480314960629921" header="0.3149606299212598" footer="0.3149606299212598"/>
  <pageSetup orientation="landscape" paperSize="9" scale="85" fitToHeight="0"/>
  <headerFooter>
    <oddHeader/>
    <oddFooter>&amp;C&amp;"標楷體,標準"&amp;10 第 &amp;P 頁，共 &amp;N 頁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10159 王紅閔</dc:creator>
  <dcterms:created xsi:type="dcterms:W3CDTF">2020-04-20T10:01:30Z</dcterms:created>
  <dcterms:modified xsi:type="dcterms:W3CDTF">2025-05-06T09:16:04Z</dcterms:modified>
  <cp:lastModifiedBy>user</cp:lastModifiedBy>
  <cp:lastPrinted>2025-03-31T05:20:06Z</cp:lastPrinted>
</cp:coreProperties>
</file>