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0" activeTab="0" autoFilterDateGrouping="1"/>
  </bookViews>
  <sheets>
    <sheet name="出租人補助費用清冊" sheetId="1" state="visible" r:id="rId1"/>
  </sheets>
  <definedNames>
    <definedName name="_xlnm.Print_Titles" localSheetId="0">'出租人補助費用清冊'!$1:$4</definedName>
    <definedName name="_xlnm.Print_Area" localSheetId="0">'出租人補助費用清冊'!$A$1:$N$47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_-* #,##0_-;\-* #,##0_-;_-* &quot;-&quot;??_-;_-@_-"/>
  </numFmts>
  <fonts count="1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color theme="1"/>
      <sz val="12"/>
    </font>
    <font>
      <name val="標楷體"/>
      <charset val="136"/>
      <family val="4"/>
      <b val="1"/>
      <color theme="1"/>
      <sz val="12"/>
    </font>
    <font>
      <name val="標楷體"/>
      <charset val="136"/>
      <family val="4"/>
      <b val="1"/>
      <color rgb="FFFF0000"/>
      <sz val="12"/>
    </font>
    <font>
      <name val="標楷體"/>
      <charset val="136"/>
      <family val="4"/>
      <sz val="12"/>
    </font>
    <font>
      <name val="標楷體"/>
      <charset val="136"/>
      <family val="4"/>
      <b val="1"/>
      <sz val="12"/>
    </font>
    <font>
      <name val="新細明體"/>
      <charset val="136"/>
      <family val="2"/>
      <color theme="1"/>
      <sz val="12"/>
      <scheme val="minor"/>
    </font>
    <font>
      <name val="標楷體"/>
      <charset val="136"/>
      <family val="4"/>
      <sz val="11"/>
    </font>
    <font>
      <name val="標楷體"/>
      <charset val="136"/>
      <family val="4"/>
      <b val="1"/>
      <sz val="18"/>
    </font>
    <font>
      <name val="標楷體"/>
      <charset val="136"/>
      <family val="4"/>
      <b val="1"/>
      <sz val="11"/>
    </font>
    <font>
      <name val="標楷體"/>
      <charset val="136"/>
      <family val="4"/>
      <b val="1"/>
      <sz val="12"/>
      <vertAlign val="superscript"/>
    </font>
    <font>
      <name val="標楷體"/>
      <charset val="136"/>
      <family val="4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8" fillId="0" borderId="0" applyAlignment="1">
      <alignment vertical="center"/>
    </xf>
    <xf numFmtId="43" fontId="8" fillId="0" borderId="0" applyAlignment="1">
      <alignment vertical="center"/>
    </xf>
  </cellStyleXfs>
  <cellXfs count="8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top"/>
    </xf>
    <xf numFmtId="0" fontId="1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7" fillId="0" borderId="2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right" vertical="center"/>
    </xf>
    <xf numFmtId="0" fontId="6" fillId="0" borderId="6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2" borderId="3" applyAlignment="1" applyProtection="1" pivotButton="0" quotePrefix="0" xfId="0">
      <alignment horizontal="center" vertical="center"/>
      <protection locked="0" hidden="0"/>
    </xf>
    <xf numFmtId="49" fontId="6" fillId="2" borderId="6" applyAlignment="1" applyProtection="1" pivotButton="0" quotePrefix="1" xfId="0">
      <alignment horizontal="center" vertical="center" wrapText="1"/>
      <protection locked="0" hidden="0"/>
    </xf>
    <xf numFmtId="49" fontId="6" fillId="2" borderId="6" applyAlignment="1" applyProtection="1" pivotButton="0" quotePrefix="0" xfId="0">
      <alignment horizontal="center" vertical="center"/>
      <protection locked="0" hidden="0"/>
    </xf>
    <xf numFmtId="49" fontId="6" fillId="2" borderId="2" applyAlignment="1" applyProtection="1" pivotButton="0" quotePrefix="1" xfId="0">
      <alignment horizontal="center" vertical="center" wrapText="1"/>
      <protection locked="0" hidden="0"/>
    </xf>
    <xf numFmtId="49" fontId="6" fillId="0" borderId="6" applyAlignment="1" applyProtection="1" pivotButton="0" quotePrefix="0" xfId="0">
      <alignment vertical="center" wrapText="1"/>
      <protection locked="0" hidden="0"/>
    </xf>
    <xf numFmtId="49" fontId="6" fillId="0" borderId="2" applyAlignment="1" applyProtection="1" pivotButton="0" quotePrefix="0" xfId="0">
      <alignment horizontal="center" vertical="center" wrapText="1"/>
      <protection locked="0" hidden="0"/>
    </xf>
    <xf numFmtId="0" fontId="6" fillId="2" borderId="10" applyAlignment="1" applyProtection="1" pivotButton="0" quotePrefix="0" xfId="0">
      <alignment horizontal="center" vertical="center" shrinkToFit="1"/>
      <protection locked="0" hidden="0"/>
    </xf>
    <xf numFmtId="49" fontId="6" fillId="2" borderId="6" applyAlignment="1" applyProtection="1" pivotButton="0" quotePrefix="0" xfId="0">
      <alignment horizontal="center" vertical="center" wrapText="1"/>
      <protection locked="0" hidden="0"/>
    </xf>
    <xf numFmtId="49" fontId="6" fillId="0" borderId="2" applyAlignment="1" applyProtection="1" pivotButton="0" quotePrefix="1" xfId="0">
      <alignment horizontal="center" vertical="center" wrapText="1"/>
      <protection locked="0" hidden="0"/>
    </xf>
    <xf numFmtId="0" fontId="11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vertical="center"/>
      <protection locked="0" hidden="0"/>
    </xf>
    <xf numFmtId="0" fontId="7" fillId="0" borderId="7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vertical="center"/>
      <protection locked="0" hidden="0"/>
    </xf>
    <xf numFmtId="164" fontId="6" fillId="0" borderId="6" applyAlignment="1" applyProtection="1" pivotButton="0" quotePrefix="0" xfId="0">
      <alignment horizontal="center" vertical="center"/>
      <protection locked="0" hidden="0"/>
    </xf>
    <xf numFmtId="164" fontId="6" fillId="0" borderId="6" applyAlignment="1" applyProtection="1" pivotButton="0" quotePrefix="0" xfId="0">
      <alignment vertical="center"/>
      <protection locked="0" hidden="0"/>
    </xf>
    <xf numFmtId="165" fontId="6" fillId="0" borderId="6" applyAlignment="1" applyProtection="1" pivotButton="0" quotePrefix="0" xfId="1">
      <alignment horizontal="center" vertical="center"/>
      <protection locked="0" hidden="0"/>
    </xf>
    <xf numFmtId="0" fontId="6" fillId="0" borderId="6" applyAlignment="1" applyProtection="1" pivotButton="0" quotePrefix="0" xfId="0">
      <alignment horizontal="center" vertical="center"/>
      <protection locked="0" hidden="0"/>
    </xf>
    <xf numFmtId="0" fontId="6" fillId="2" borderId="10" applyAlignment="1" applyProtection="1" pivotButton="0" quotePrefix="0" xfId="0">
      <alignment horizontal="center" vertical="center"/>
      <protection locked="0" hidden="0"/>
    </xf>
    <xf numFmtId="164" fontId="7" fillId="0" borderId="3" applyAlignment="1" applyProtection="1" pivotButton="0" quotePrefix="0" xfId="0">
      <alignment horizontal="right" vertical="center"/>
      <protection locked="0" hidden="0"/>
    </xf>
    <xf numFmtId="0" fontId="13" fillId="0" borderId="0" applyAlignment="1" pivotButton="0" quotePrefix="0" xfId="0">
      <alignment vertical="center"/>
    </xf>
    <xf numFmtId="0" fontId="6" fillId="0" borderId="6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13" fillId="0" borderId="9" applyAlignment="1" pivotButton="0" quotePrefix="0" xfId="0">
      <alignment vertical="center"/>
    </xf>
    <xf numFmtId="0" fontId="9" fillId="0" borderId="8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10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 vertical="top" wrapText="1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2" applyAlignment="1" applyProtection="1" pivotButton="0" quotePrefix="0" xfId="0">
      <alignment horizontal="center" vertical="center"/>
      <protection locked="0" hidden="0"/>
    </xf>
    <xf numFmtId="0" fontId="7" fillId="0" borderId="4" applyAlignment="1" applyProtection="1" pivotButton="0" quotePrefix="0" xfId="0">
      <alignment horizontal="center" vertical="center"/>
      <protection locked="0" hidden="0"/>
    </xf>
    <xf numFmtId="0" fontId="7" fillId="0" borderId="3" applyAlignment="1" applyProtection="1" pivotButton="0" quotePrefix="0" xfId="0">
      <alignment horizontal="center" vertical="center"/>
      <protection locked="0" hidden="0"/>
    </xf>
    <xf numFmtId="0" fontId="7" fillId="0" borderId="4" applyAlignment="1" pivotButton="0" quotePrefix="0" xfId="0">
      <alignment vertical="center"/>
    </xf>
    <xf numFmtId="0" fontId="7" fillId="0" borderId="3" applyAlignment="1" pivotButton="0" quotePrefix="0" xfId="0">
      <alignment vertical="center"/>
    </xf>
    <xf numFmtId="0" fontId="6" fillId="0" borderId="8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8" pivotButton="0" quotePrefix="0" xfId="0"/>
    <xf numFmtId="0" fontId="0" fillId="0" borderId="8" applyProtection="1" pivotButton="0" quotePrefix="0" xfId="0"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0" fillId="0" borderId="3" pivotButton="0" quotePrefix="0" xfId="0"/>
    <xf numFmtId="0" fontId="0" fillId="0" borderId="4" pivotButton="0" quotePrefix="0" xfId="0"/>
    <xf numFmtId="0" fontId="0" fillId="0" borderId="5" applyProtection="1" pivotButton="0" quotePrefix="0" xfId="0">
      <protection locked="0" hidden="0"/>
    </xf>
    <xf numFmtId="0" fontId="0" fillId="0" borderId="5" pivotButton="0" quotePrefix="0" xfId="0"/>
    <xf numFmtId="164" fontId="6" fillId="0" borderId="6" applyAlignment="1" applyProtection="1" pivotButton="0" quotePrefix="0" xfId="0">
      <alignment vertical="center"/>
      <protection locked="0" hidden="0"/>
    </xf>
    <xf numFmtId="164" fontId="6" fillId="0" borderId="6" applyAlignment="1" applyProtection="1" pivotButton="0" quotePrefix="0" xfId="0">
      <alignment horizontal="center" vertical="center"/>
      <protection locked="0" hidden="0"/>
    </xf>
    <xf numFmtId="165" fontId="6" fillId="0" borderId="6" applyAlignment="1" applyProtection="1" pivotButton="0" quotePrefix="0" xfId="1">
      <alignment horizontal="center" vertical="center"/>
      <protection locked="0" hidden="0"/>
    </xf>
    <xf numFmtId="164" fontId="3" fillId="0" borderId="0" applyAlignment="1" pivotButton="0" quotePrefix="0" xfId="0">
      <alignment horizontal="center" vertical="center"/>
    </xf>
    <xf numFmtId="0" fontId="7" fillId="0" borderId="6" applyAlignment="1" applyProtection="1" pivotButton="0" quotePrefix="0" xfId="0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7" fillId="0" borderId="6" applyAlignment="1" pivotButton="0" quotePrefix="0" xfId="0">
      <alignment horizontal="center" vertical="center"/>
    </xf>
    <xf numFmtId="164" fontId="7" fillId="0" borderId="3" applyAlignment="1" applyProtection="1" pivotButton="0" quotePrefix="0" xfId="0">
      <alignment horizontal="right" vertical="center"/>
      <protection locked="0" hidden="0"/>
    </xf>
    <xf numFmtId="0" fontId="0" fillId="0" borderId="9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7" pivotButton="0" quotePrefix="0" xfId="0"/>
    <xf numFmtId="0" fontId="0" fillId="0" borderId="10" pivotButton="0" quotePrefix="0" xfId="0"/>
  </cellXfs>
  <cellStyles count="2">
    <cellStyle name="一般" xfId="0" builtinId="0"/>
    <cellStyle name="千分位" xfId="1" builtinId="3"/>
  </cellStyles>
  <dxfs count="3">
    <dxf>
      <font>
        <b val="1"/>
        <color rgb="FFFF0000"/>
      </font>
      <fill>
        <patternFill>
          <bgColor theme="7" tint="0.7999816888943144"/>
        </patternFill>
      </fill>
    </dxf>
    <dxf>
      <font>
        <b val="1"/>
        <color rgb="FFFF0000"/>
      </font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50"/>
  <sheetViews>
    <sheetView tabSelected="1" zoomScaleNormal="100" zoomScaleSheetLayoutView="70" workbookViewId="0">
      <pane xSplit="2" ySplit="4" topLeftCell="C35" activePane="bottomRight" state="frozen"/>
      <selection pane="topRight" activeCell="C1" sqref="C1"/>
      <selection pane="bottomLeft" activeCell="A5" sqref="A5"/>
      <selection pane="bottomRight" activeCell="M43" sqref="M43:N47"/>
    </sheetView>
  </sheetViews>
  <sheetFormatPr baseColWidth="8" defaultColWidth="9" defaultRowHeight="30" customHeight="1"/>
  <cols>
    <col width="5.6640625" customWidth="1" style="2" min="1" max="1"/>
    <col width="19.109375" bestFit="1" customWidth="1" style="2" min="2" max="2"/>
    <col width="11.44140625" bestFit="1" customWidth="1" style="2" min="3" max="4"/>
    <col width="11.44140625" customWidth="1" style="2" min="5" max="5"/>
    <col width="11.88671875" customWidth="1" style="2" min="6" max="6"/>
    <col width="11.109375" customWidth="1" style="2" min="7" max="8"/>
    <col width="11.88671875" customWidth="1" style="2" min="9" max="9"/>
    <col width="12.88671875" bestFit="1" customWidth="1" style="2" min="10" max="10"/>
    <col width="9.77734375" customWidth="1" style="2" min="11" max="11"/>
    <col width="10.44140625" customWidth="1" style="2" min="12" max="12"/>
    <col width="20.44140625" customWidth="1" style="2" min="13" max="13"/>
    <col width="9.21875" customWidth="1" style="2" min="14" max="14"/>
    <col width="12.6640625" bestFit="1" customWidth="1" style="1" min="15" max="15"/>
    <col width="17.77734375" bestFit="1" customWidth="1" style="1" min="16" max="16"/>
    <col width="13.5546875" bestFit="1" customWidth="1" style="1" min="17" max="17"/>
    <col width="10.44140625" bestFit="1" customWidth="1" style="1" min="18" max="18"/>
    <col width="3.21875" bestFit="1" customWidth="1" style="1" min="19" max="20"/>
    <col width="25.33203125" customWidth="1" style="1" min="21" max="21"/>
    <col width="13.6640625" customWidth="1" style="2" min="22" max="22"/>
    <col width="9" customWidth="1" style="2" min="23" max="16384"/>
  </cols>
  <sheetData>
    <row r="1" ht="52.2" customHeight="1" s="65">
      <c r="A1" s="11" t="inlineStr">
        <is>
          <t>表單4</t>
        </is>
      </c>
      <c r="B1" s="12" t="n"/>
      <c r="C1" s="51" t="inlineStr">
        <is>
          <t>出租人補助費用清冊
中華民國 114 年 3 月</t>
        </is>
      </c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52" t="inlineStr">
        <is>
          <t>增辦第4期計畫 
1131127版</t>
        </is>
      </c>
    </row>
    <row r="2" ht="20.25" customHeight="1" s="65">
      <c r="A2" s="48" t="inlineStr">
        <is>
          <t>業者名稱：</t>
        </is>
      </c>
      <c r="B2" s="67" t="n"/>
      <c r="C2" s="29" t="inlineStr">
        <is>
          <t>星鴻</t>
        </is>
      </c>
      <c r="D2" s="30" t="n"/>
      <c r="E2" s="30" t="n"/>
      <c r="F2" s="30" t="n"/>
      <c r="G2" s="30" t="n"/>
      <c r="H2" s="30" t="n"/>
      <c r="I2" s="30" t="n"/>
      <c r="J2" s="30" t="n"/>
      <c r="K2" s="30" t="n"/>
      <c r="L2" s="32" t="n"/>
      <c r="M2" s="64" t="inlineStr">
        <is>
          <t>製表日期：114年04月07日</t>
        </is>
      </c>
      <c r="N2" s="68" t="n"/>
    </row>
    <row r="3" ht="20.25" customFormat="1" customHeight="1" s="6">
      <c r="A3" s="69" t="inlineStr">
        <is>
          <t>序號</t>
        </is>
      </c>
      <c r="B3" s="15" t="inlineStr">
        <is>
          <t>媒合編號</t>
        </is>
      </c>
      <c r="C3" s="15" t="inlineStr">
        <is>
          <t>居家安全保險費</t>
        </is>
      </c>
      <c r="D3" s="70" t="n"/>
      <c r="E3" s="15" t="inlineStr">
        <is>
          <t>公證費</t>
        </is>
      </c>
      <c r="F3" s="70" t="n"/>
      <c r="G3" s="15" t="inlineStr">
        <is>
          <t>住宅出租修繕費</t>
        </is>
      </c>
      <c r="H3" s="70" t="n"/>
      <c r="I3" s="15" t="inlineStr">
        <is>
          <t>受款人資料</t>
        </is>
      </c>
      <c r="J3" s="71" t="n"/>
      <c r="K3" s="71" t="n"/>
      <c r="L3" s="71" t="n"/>
      <c r="M3" s="70" t="n"/>
      <c r="N3" s="15" t="inlineStr">
        <is>
          <t>退件
註記
註4</t>
        </is>
      </c>
      <c r="O3" s="5" t="n"/>
      <c r="P3" s="5" t="n"/>
      <c r="Q3" s="5" t="n"/>
      <c r="R3" s="5" t="n"/>
      <c r="S3" s="5" t="n"/>
      <c r="T3" s="5" t="n"/>
      <c r="U3" s="5" t="n"/>
    </row>
    <row r="4" ht="57" customFormat="1" customHeight="1" s="6">
      <c r="A4" s="72" t="n"/>
      <c r="B4" s="73" t="n"/>
      <c r="C4" s="15" t="inlineStr">
        <is>
          <t>實際投保金額</t>
        </is>
      </c>
      <c r="D4" s="15" t="inlineStr">
        <is>
          <t>申請金額註1</t>
        </is>
      </c>
      <c r="E4" s="15" t="inlineStr">
        <is>
          <t>實際支付金額</t>
        </is>
      </c>
      <c r="F4" s="15" t="inlineStr">
        <is>
          <t>申請金額
註2</t>
        </is>
      </c>
      <c r="G4" s="15" t="inlineStr">
        <is>
          <t>實際修繕金額</t>
        </is>
      </c>
      <c r="H4" s="15" t="inlineStr">
        <is>
          <t>申請金額註3</t>
        </is>
      </c>
      <c r="I4" s="15" t="inlineStr">
        <is>
          <t>出租人
姓名</t>
        </is>
      </c>
      <c r="J4" s="15" t="inlineStr">
        <is>
          <t>身分證字號</t>
        </is>
      </c>
      <c r="K4" s="15" t="inlineStr">
        <is>
          <t>金融機構代碼(三碼)</t>
        </is>
      </c>
      <c r="L4" s="15" t="inlineStr">
        <is>
          <t>分行代碼(四碼)</t>
        </is>
      </c>
      <c r="M4" s="57" t="inlineStr">
        <is>
          <t>帳戶號碼</t>
        </is>
      </c>
      <c r="N4" s="73" t="n"/>
      <c r="O4" s="3" t="inlineStr">
        <is>
          <t>收受行代號</t>
        </is>
      </c>
      <c r="P4" s="3" t="inlineStr">
        <is>
          <t>收受者帳號</t>
        </is>
      </c>
      <c r="Q4" s="3" t="inlineStr">
        <is>
          <t>收受者統編</t>
        </is>
      </c>
      <c r="R4" s="3" t="inlineStr">
        <is>
          <t>金額</t>
        </is>
      </c>
      <c r="S4" s="4" t="inlineStr">
        <is>
          <t>X</t>
        </is>
      </c>
      <c r="T4" s="3" t="inlineStr">
        <is>
          <t>X</t>
        </is>
      </c>
      <c r="U4" s="3" t="inlineStr">
        <is>
          <t>發動者專用區</t>
        </is>
      </c>
      <c r="V4" s="3" t="inlineStr">
        <is>
          <t>媒合編號</t>
        </is>
      </c>
    </row>
    <row r="5" ht="24.6" customHeight="1" s="65">
      <c r="A5" s="31">
        <f>ROW()-4</f>
        <v/>
      </c>
      <c r="B5" s="19" t="inlineStr">
        <is>
          <t>星鴻C2M34100003</t>
        </is>
      </c>
      <c r="C5" s="74" t="n"/>
      <c r="D5" s="75" t="n"/>
      <c r="E5" s="74" t="n"/>
      <c r="F5" s="74" t="n"/>
      <c r="G5" s="76" t="n">
        <v>3675</v>
      </c>
      <c r="H5" s="76" t="n">
        <v>3675</v>
      </c>
      <c r="I5" s="75" t="inlineStr">
        <is>
          <t>鄭淑惠</t>
        </is>
      </c>
      <c r="J5" s="20" t="inlineStr">
        <is>
          <t>L733543325</t>
        </is>
      </c>
      <c r="K5" s="21" t="inlineStr">
        <is>
          <t>007</t>
        </is>
      </c>
      <c r="L5" s="22" t="inlineStr">
        <is>
          <t>1635</t>
        </is>
      </c>
      <c r="M5" s="23" t="inlineStr">
        <is>
          <t>49173169145</t>
        </is>
      </c>
      <c r="N5" s="24" t="n"/>
      <c r="O5" s="1">
        <f>K5&amp;L5</f>
        <v/>
      </c>
      <c r="P5" s="7">
        <f>M5</f>
        <v/>
      </c>
      <c r="Q5" s="1">
        <f>J5</f>
        <v/>
      </c>
      <c r="R5" s="77">
        <f>D5+F5+H5</f>
        <v/>
      </c>
      <c r="U5" s="8">
        <f>$C$2&amp;I5&amp;IF(D5&gt;0,"保險費",IF(F5&gt;0,"東公證費",IF(H5&gt;0,"修繕費")))</f>
        <v/>
      </c>
      <c r="V5" s="18">
        <f>B5</f>
        <v/>
      </c>
    </row>
    <row r="6" ht="24.6" customHeight="1" s="65">
      <c r="A6" s="31">
        <f>ROW()-4</f>
        <v/>
      </c>
      <c r="B6" s="19" t="inlineStr">
        <is>
          <t>星鴻C2M34100009</t>
        </is>
      </c>
      <c r="C6" s="74" t="n"/>
      <c r="D6" s="75" t="n"/>
      <c r="E6" s="74" t="n"/>
      <c r="F6" s="74" t="n"/>
      <c r="G6" s="76" t="n">
        <v>2800</v>
      </c>
      <c r="H6" s="76" t="n">
        <v>2800</v>
      </c>
      <c r="I6" s="75" t="inlineStr">
        <is>
          <t>陳信全</t>
        </is>
      </c>
      <c r="J6" s="36" t="inlineStr">
        <is>
          <t>I935413363</t>
        </is>
      </c>
      <c r="K6" s="19" t="inlineStr">
        <is>
          <t>808</t>
        </is>
      </c>
      <c r="L6" s="19" t="inlineStr">
        <is>
          <t>1012</t>
        </is>
      </c>
      <c r="M6" s="25" t="inlineStr">
        <is>
          <t>8400730258952</t>
        </is>
      </c>
      <c r="N6" s="24" t="n"/>
      <c r="O6" s="1">
        <f>K6&amp;L6</f>
        <v/>
      </c>
      <c r="P6" s="7">
        <f>M6</f>
        <v/>
      </c>
      <c r="Q6" s="1">
        <f>J6</f>
        <v/>
      </c>
      <c r="R6" s="77">
        <f>D6+F6+H6</f>
        <v/>
      </c>
      <c r="U6" s="8">
        <f>$C$2&amp;I6&amp;IF(D6&gt;0,"保險費",IF(F6&gt;0,"東公證費",IF(H6&gt;0,"修繕費")))</f>
        <v/>
      </c>
      <c r="V6" s="18">
        <f>B6</f>
        <v/>
      </c>
    </row>
    <row r="7" ht="24.6" customHeight="1" s="65">
      <c r="A7" s="31">
        <f>ROW()-4</f>
        <v/>
      </c>
      <c r="B7" s="19" t="inlineStr">
        <is>
          <t>星鴻C2M34100012</t>
        </is>
      </c>
      <c r="C7" s="74" t="n">
        <v>3492</v>
      </c>
      <c r="D7" s="75" t="n">
        <v>3492</v>
      </c>
      <c r="E7" s="74" t="n"/>
      <c r="F7" s="74" t="n"/>
      <c r="G7" s="76" t="n"/>
      <c r="H7" s="76" t="n"/>
      <c r="I7" s="37" t="inlineStr">
        <is>
          <t>梁春香</t>
        </is>
      </c>
      <c r="J7" s="20" t="inlineStr">
        <is>
          <t>H835526792</t>
        </is>
      </c>
      <c r="K7" s="21" t="inlineStr">
        <is>
          <t>005</t>
        </is>
      </c>
      <c r="L7" s="22" t="inlineStr">
        <is>
          <t>1242</t>
        </is>
      </c>
      <c r="M7" s="23" t="inlineStr">
        <is>
          <t>072938303501</t>
        </is>
      </c>
      <c r="N7" s="24" t="n"/>
      <c r="O7" s="1">
        <f>K7&amp;L7</f>
        <v/>
      </c>
      <c r="P7" s="7">
        <f>M7</f>
        <v/>
      </c>
      <c r="Q7" s="1">
        <f>J7</f>
        <v/>
      </c>
      <c r="R7" s="77">
        <f>D7+F7+H7</f>
        <v/>
      </c>
      <c r="U7" s="8">
        <f>$C$2&amp;I7&amp;IF(D7&gt;0,"保險費",IF(F7&gt;0,"東公證費",IF(H7&gt;0,"修繕費")))</f>
        <v/>
      </c>
      <c r="V7" s="18">
        <f>B7</f>
        <v/>
      </c>
    </row>
    <row r="8" ht="24.6" customHeight="1" s="65">
      <c r="A8" s="31">
        <f>ROW()-4</f>
        <v/>
      </c>
      <c r="B8" s="19" t="inlineStr">
        <is>
          <t>星鴻C2M34100013</t>
        </is>
      </c>
      <c r="C8" s="74" t="n">
        <v>3492</v>
      </c>
      <c r="D8" s="75" t="n">
        <v>3492</v>
      </c>
      <c r="E8" s="74" t="n"/>
      <c r="F8" s="74" t="n"/>
      <c r="G8" s="76" t="n"/>
      <c r="H8" s="76" t="n"/>
      <c r="I8" s="26" t="inlineStr">
        <is>
          <t>黃詩涵</t>
        </is>
      </c>
      <c r="J8" s="20" t="inlineStr">
        <is>
          <t>M480182526</t>
        </is>
      </c>
      <c r="K8" s="21" t="inlineStr">
        <is>
          <t>807</t>
        </is>
      </c>
      <c r="L8" s="27" t="inlineStr">
        <is>
          <t>1893</t>
        </is>
      </c>
      <c r="M8" s="23" t="inlineStr">
        <is>
          <t>52814377352219</t>
        </is>
      </c>
      <c r="N8" s="24" t="n"/>
      <c r="O8" s="1">
        <f>K8&amp;L8</f>
        <v/>
      </c>
      <c r="P8" s="7">
        <f>M8</f>
        <v/>
      </c>
      <c r="Q8" s="1">
        <f>J8</f>
        <v/>
      </c>
      <c r="R8" s="77">
        <f>D8+F8+H8</f>
        <v/>
      </c>
      <c r="U8" s="8">
        <f>$C$2&amp;I8&amp;IF(D8&gt;0,"保險費",IF(F8&gt;0,"東公證費",IF(H8&gt;0,"修繕費")))</f>
        <v/>
      </c>
      <c r="V8" s="18">
        <f>B8</f>
        <v/>
      </c>
    </row>
    <row r="9" ht="24.6" customHeight="1" s="65">
      <c r="A9" s="31">
        <f>ROW()-4</f>
        <v/>
      </c>
      <c r="B9" s="19" t="inlineStr">
        <is>
          <t>星鴻C2M34100014</t>
        </is>
      </c>
      <c r="C9" s="74" t="n">
        <v>2611</v>
      </c>
      <c r="D9" s="75" t="n">
        <v>2611</v>
      </c>
      <c r="E9" s="74" t="n"/>
      <c r="F9" s="74" t="n"/>
      <c r="G9" s="76" t="n"/>
      <c r="H9" s="76" t="n"/>
      <c r="I9" s="26" t="inlineStr">
        <is>
          <t>黃秀凌</t>
        </is>
      </c>
      <c r="J9" s="20" t="inlineStr">
        <is>
          <t>J927511779</t>
        </is>
      </c>
      <c r="K9" s="21" t="inlineStr">
        <is>
          <t>822</t>
        </is>
      </c>
      <c r="L9" s="27" t="inlineStr">
        <is>
          <t>0875</t>
        </is>
      </c>
      <c r="M9" s="23" t="inlineStr">
        <is>
          <t>577218564626</t>
        </is>
      </c>
      <c r="N9" s="24" t="n"/>
      <c r="O9" s="1">
        <f>K9&amp;L9</f>
        <v/>
      </c>
      <c r="P9" s="7">
        <f>M9</f>
        <v/>
      </c>
      <c r="Q9" s="1">
        <f>J9</f>
        <v/>
      </c>
      <c r="R9" s="77">
        <f>D9+F9+H9</f>
        <v/>
      </c>
      <c r="U9" s="8">
        <f>$C$2&amp;I9&amp;IF(D9&gt;0,"保險費",IF(F9&gt;0,"東公證費",IF(H9&gt;0,"修繕費")))</f>
        <v/>
      </c>
      <c r="V9" s="18">
        <f>B9</f>
        <v/>
      </c>
    </row>
    <row r="10" ht="24.6" customHeight="1" s="65">
      <c r="A10" s="31">
        <f>ROW()-4</f>
        <v/>
      </c>
      <c r="B10" s="19" t="inlineStr">
        <is>
          <t>星鴻C2M34100015</t>
        </is>
      </c>
      <c r="C10" s="74" t="n">
        <v>2812</v>
      </c>
      <c r="D10" s="75" t="n">
        <v>2812</v>
      </c>
      <c r="E10" s="74" t="n"/>
      <c r="F10" s="74" t="n"/>
      <c r="G10" s="76" t="n"/>
      <c r="H10" s="76" t="n"/>
      <c r="I10" s="26" t="inlineStr">
        <is>
          <t>張淑貞</t>
        </is>
      </c>
      <c r="J10" s="20" t="inlineStr">
        <is>
          <t>J575968588</t>
        </is>
      </c>
      <c r="K10" s="21" t="inlineStr">
        <is>
          <t>007</t>
        </is>
      </c>
      <c r="L10" s="27" t="inlineStr">
        <is>
          <t>3318</t>
        </is>
      </c>
      <c r="M10" s="23" t="inlineStr">
        <is>
          <t>54230590634</t>
        </is>
      </c>
      <c r="N10" s="24" t="n"/>
      <c r="O10" s="1">
        <f>K10&amp;L10</f>
        <v/>
      </c>
      <c r="P10" s="7">
        <f>M10</f>
        <v/>
      </c>
      <c r="Q10" s="1">
        <f>J10</f>
        <v/>
      </c>
      <c r="R10" s="77">
        <f>D10+F10+H10</f>
        <v/>
      </c>
      <c r="U10" s="8">
        <f>$C$2&amp;I10&amp;IF(D10&gt;0,"保險費",IF(F10&gt;0,"東公證費",IF(H10&gt;0,"修繕費")))</f>
        <v/>
      </c>
      <c r="V10" s="18">
        <f>B10</f>
        <v/>
      </c>
    </row>
    <row r="11" ht="24.6" customHeight="1" s="65">
      <c r="A11" s="31">
        <f>ROW()-4</f>
        <v/>
      </c>
      <c r="B11" s="19" t="inlineStr">
        <is>
          <t>星鴻C2M34100015</t>
        </is>
      </c>
      <c r="C11" s="36" t="n"/>
      <c r="D11" s="75" t="n"/>
      <c r="E11" s="74" t="n"/>
      <c r="F11" s="74" t="n"/>
      <c r="G11" s="76" t="n">
        <v>10000</v>
      </c>
      <c r="H11" s="76" t="n">
        <v>10000</v>
      </c>
      <c r="I11" s="26" t="inlineStr">
        <is>
          <t>張淑貞</t>
        </is>
      </c>
      <c r="J11" s="20" t="inlineStr">
        <is>
          <t>P155172716</t>
        </is>
      </c>
      <c r="K11" s="21" t="inlineStr">
        <is>
          <t>007</t>
        </is>
      </c>
      <c r="L11" s="27" t="inlineStr">
        <is>
          <t>3318</t>
        </is>
      </c>
      <c r="M11" s="23" t="inlineStr">
        <is>
          <t>51160816868</t>
        </is>
      </c>
      <c r="N11" s="24" t="n"/>
      <c r="O11" s="1">
        <f>K11&amp;L11</f>
        <v/>
      </c>
      <c r="P11" s="7">
        <f>M11</f>
        <v/>
      </c>
      <c r="Q11" s="1">
        <f>J11</f>
        <v/>
      </c>
      <c r="R11" s="77">
        <f>D11+F11+H11</f>
        <v/>
      </c>
      <c r="U11" s="8">
        <f>$C$2&amp;I11&amp;IF(D11&gt;0,"保險費",IF(F11&gt;0,"東公證費",IF(H11&gt;0,"修繕費")))</f>
        <v/>
      </c>
      <c r="V11" s="18">
        <f>B11</f>
        <v/>
      </c>
    </row>
    <row r="12" ht="24.6" customHeight="1" s="65">
      <c r="A12" s="31">
        <f>ROW()-4</f>
        <v/>
      </c>
      <c r="B12" s="19" t="inlineStr">
        <is>
          <t>星鴻C2M34100016</t>
        </is>
      </c>
      <c r="C12" s="74" t="n">
        <v>3373</v>
      </c>
      <c r="D12" s="74" t="n">
        <v>3373</v>
      </c>
      <c r="E12" s="74" t="n"/>
      <c r="F12" s="74" t="n"/>
      <c r="G12" s="76" t="n"/>
      <c r="H12" s="76" t="n"/>
      <c r="I12" s="26" t="inlineStr">
        <is>
          <t>林唯哲</t>
        </is>
      </c>
      <c r="J12" s="36" t="inlineStr">
        <is>
          <t>A031535448</t>
        </is>
      </c>
      <c r="K12" s="19" t="inlineStr">
        <is>
          <t>700</t>
        </is>
      </c>
      <c r="L12" s="19" t="inlineStr">
        <is>
          <t>0021</t>
        </is>
      </c>
      <c r="M12" s="28" t="inlineStr">
        <is>
          <t>46821684273854</t>
        </is>
      </c>
      <c r="N12" s="24" t="n"/>
      <c r="O12" s="1">
        <f>K12&amp;L12</f>
        <v/>
      </c>
      <c r="P12" s="7">
        <f>M12</f>
        <v/>
      </c>
      <c r="Q12" s="1">
        <f>J12</f>
        <v/>
      </c>
      <c r="R12" s="77">
        <f>D12+F12+H12</f>
        <v/>
      </c>
      <c r="U12" s="8">
        <f>$C$2&amp;I12&amp;IF(D12&gt;0,"保險費",IF(F12&gt;0,"東公證費",IF(H12&gt;0,"修繕費")))</f>
        <v/>
      </c>
      <c r="V12" s="18">
        <f>B12</f>
        <v/>
      </c>
    </row>
    <row r="13" ht="24.6" customHeight="1" s="65">
      <c r="A13" s="31">
        <f>ROW()-4</f>
        <v/>
      </c>
      <c r="B13" s="19" t="inlineStr">
        <is>
          <t>星鴻C2M34100016</t>
        </is>
      </c>
      <c r="C13" s="36" t="n"/>
      <c r="D13" s="75" t="n"/>
      <c r="E13" s="74" t="n"/>
      <c r="F13" s="74" t="n"/>
      <c r="G13" s="76" t="n">
        <v>1000</v>
      </c>
      <c r="H13" s="76" t="n">
        <v>1000</v>
      </c>
      <c r="I13" s="26" t="inlineStr">
        <is>
          <t>林唯哲</t>
        </is>
      </c>
      <c r="J13" s="36" t="inlineStr">
        <is>
          <t>J636186622</t>
        </is>
      </c>
      <c r="K13" s="19" t="inlineStr">
        <is>
          <t>700</t>
        </is>
      </c>
      <c r="L13" s="19" t="inlineStr">
        <is>
          <t>0021</t>
        </is>
      </c>
      <c r="M13" s="28" t="inlineStr">
        <is>
          <t>14316307105805</t>
        </is>
      </c>
      <c r="N13" s="24" t="n"/>
      <c r="O13" s="1">
        <f>K13&amp;L13</f>
        <v/>
      </c>
      <c r="P13" s="7">
        <f>M13</f>
        <v/>
      </c>
      <c r="Q13" s="1">
        <f>J13</f>
        <v/>
      </c>
      <c r="R13" s="77">
        <f>D13+F13+H13</f>
        <v/>
      </c>
      <c r="U13" s="8">
        <f>$C$2&amp;I13&amp;IF(D13&gt;0,"保險費",IF(F13&gt;0,"東公證費",IF(H13&gt;0,"修繕費")))</f>
        <v/>
      </c>
      <c r="V13" s="18">
        <f>B13</f>
        <v/>
      </c>
    </row>
    <row r="14" ht="24.6" customHeight="1" s="65">
      <c r="A14" s="31">
        <f>ROW()-4</f>
        <v/>
      </c>
      <c r="B14" s="19" t="inlineStr">
        <is>
          <t>星鴻C2M34100017</t>
        </is>
      </c>
      <c r="C14" s="74" t="n">
        <v>3492</v>
      </c>
      <c r="D14" s="75" t="n">
        <v>3492</v>
      </c>
      <c r="E14" s="74" t="n"/>
      <c r="F14" s="74" t="n"/>
      <c r="G14" s="76" t="n"/>
      <c r="H14" s="76" t="n"/>
      <c r="I14" s="75" t="inlineStr">
        <is>
          <t>黃玫娟</t>
        </is>
      </c>
      <c r="J14" s="36" t="inlineStr">
        <is>
          <t>T231317781</t>
        </is>
      </c>
      <c r="K14" s="19" t="inlineStr">
        <is>
          <t>822</t>
        </is>
      </c>
      <c r="L14" s="19" t="inlineStr">
        <is>
          <t>0129</t>
        </is>
      </c>
      <c r="M14" s="25" t="inlineStr">
        <is>
          <t>644696686906</t>
        </is>
      </c>
      <c r="N14" s="24" t="n"/>
      <c r="O14" s="1">
        <f>K14&amp;L14</f>
        <v/>
      </c>
      <c r="P14" s="7">
        <f>M14</f>
        <v/>
      </c>
      <c r="Q14" s="1">
        <f>J14</f>
        <v/>
      </c>
      <c r="R14" s="77">
        <f>D14+F14+H14</f>
        <v/>
      </c>
      <c r="U14" s="8">
        <f>$C$2&amp;I14&amp;IF(D14&gt;0,"保險費",IF(F14&gt;0,"東公證費",IF(H14&gt;0,"修繕費")))</f>
        <v/>
      </c>
      <c r="V14" s="18">
        <f>B14</f>
        <v/>
      </c>
    </row>
    <row r="15" ht="24.6" customHeight="1" s="65">
      <c r="A15" s="31">
        <f>ROW()-4</f>
        <v/>
      </c>
      <c r="B15" s="19" t="inlineStr">
        <is>
          <t>星鴻C2M34100018</t>
        </is>
      </c>
      <c r="C15" s="74" t="n">
        <v>3484</v>
      </c>
      <c r="D15" s="75" t="n">
        <v>3484</v>
      </c>
      <c r="E15" s="74" t="n"/>
      <c r="F15" s="74" t="n"/>
      <c r="G15" s="76" t="n"/>
      <c r="H15" s="76" t="n"/>
      <c r="I15" s="37" t="inlineStr">
        <is>
          <t>王慧</t>
        </is>
      </c>
      <c r="J15" s="20" t="inlineStr">
        <is>
          <t>H808751625</t>
        </is>
      </c>
      <c r="K15" s="21" t="inlineStr">
        <is>
          <t>807</t>
        </is>
      </c>
      <c r="L15" s="22" t="inlineStr">
        <is>
          <t>0069</t>
        </is>
      </c>
      <c r="M15" s="23" t="inlineStr">
        <is>
          <t>91745737915178</t>
        </is>
      </c>
      <c r="N15" s="24" t="n"/>
      <c r="O15" s="1">
        <f>K15&amp;L15</f>
        <v/>
      </c>
      <c r="P15" s="7">
        <f>M15</f>
        <v/>
      </c>
      <c r="Q15" s="1">
        <f>J15</f>
        <v/>
      </c>
      <c r="R15" s="77">
        <f>D15+F15+H15</f>
        <v/>
      </c>
      <c r="U15" s="8">
        <f>$C$2&amp;I15&amp;IF(D15&gt;0,"保險費",IF(F15&gt;0,"東公證費",IF(H15&gt;0,"修繕費")))</f>
        <v/>
      </c>
      <c r="V15" s="18">
        <f>B15</f>
        <v/>
      </c>
    </row>
    <row r="16" ht="24.6" customHeight="1" s="65">
      <c r="A16" s="31">
        <f>ROW()-4</f>
        <v/>
      </c>
      <c r="B16" s="19" t="inlineStr">
        <is>
          <t>星鴻C2M34100018</t>
        </is>
      </c>
      <c r="C16" s="36" t="n"/>
      <c r="D16" s="75" t="n"/>
      <c r="E16" s="74" t="n"/>
      <c r="F16" s="74" t="n"/>
      <c r="G16" s="76" t="n">
        <v>10000</v>
      </c>
      <c r="H16" s="76" t="n">
        <v>10000</v>
      </c>
      <c r="I16" s="26" t="inlineStr">
        <is>
          <t>王慧</t>
        </is>
      </c>
      <c r="J16" s="20" t="inlineStr">
        <is>
          <t>A738172441</t>
        </is>
      </c>
      <c r="K16" s="21" t="inlineStr">
        <is>
          <t>807</t>
        </is>
      </c>
      <c r="L16" s="27" t="inlineStr">
        <is>
          <t>0069</t>
        </is>
      </c>
      <c r="M16" s="23" t="inlineStr">
        <is>
          <t>07950593540161</t>
        </is>
      </c>
      <c r="N16" s="24" t="n"/>
      <c r="O16" s="1">
        <f>K16&amp;L16</f>
        <v/>
      </c>
      <c r="P16" s="7">
        <f>M16</f>
        <v/>
      </c>
      <c r="Q16" s="1">
        <f>J16</f>
        <v/>
      </c>
      <c r="R16" s="77">
        <f>D16+F16+H16</f>
        <v/>
      </c>
      <c r="U16" s="8">
        <f>$C$2&amp;I16&amp;IF(D16&gt;0,"保險費",IF(F16&gt;0,"東公證費",IF(H16&gt;0,"修繕費")))</f>
        <v/>
      </c>
      <c r="V16" s="18">
        <f>B16</f>
        <v/>
      </c>
    </row>
    <row r="17" ht="24.6" customHeight="1" s="65">
      <c r="A17" s="31">
        <f>ROW()-4</f>
        <v/>
      </c>
      <c r="B17" s="19" t="inlineStr">
        <is>
          <t>星鴻C2M14100023</t>
        </is>
      </c>
      <c r="C17" s="36" t="n"/>
      <c r="D17" s="75" t="n"/>
      <c r="E17" s="74" t="n"/>
      <c r="F17" s="74" t="n"/>
      <c r="G17" s="76" t="n">
        <v>5888</v>
      </c>
      <c r="H17" s="76" t="n">
        <v>5888</v>
      </c>
      <c r="I17" s="26" t="inlineStr">
        <is>
          <t>楊賀程</t>
        </is>
      </c>
      <c r="J17" s="20" t="inlineStr">
        <is>
          <t>G819455729</t>
        </is>
      </c>
      <c r="K17" s="21" t="inlineStr">
        <is>
          <t>822</t>
        </is>
      </c>
      <c r="L17" s="27" t="inlineStr">
        <is>
          <t>0130</t>
        </is>
      </c>
      <c r="M17" s="23" t="inlineStr">
        <is>
          <t>524895959716</t>
        </is>
      </c>
      <c r="N17" s="24" t="n"/>
      <c r="O17" s="1">
        <f>K17&amp;L17</f>
        <v/>
      </c>
      <c r="P17" s="7">
        <f>M17</f>
        <v/>
      </c>
      <c r="Q17" s="1">
        <f>J17</f>
        <v/>
      </c>
      <c r="R17" s="77">
        <f>D17+F17+H17</f>
        <v/>
      </c>
      <c r="U17" s="8">
        <f>$C$2&amp;I17&amp;IF(D17&gt;0,"保險費",IF(F17&gt;0,"東公證費",IF(H17&gt;0,"修繕費")))</f>
        <v/>
      </c>
      <c r="V17" s="18">
        <f>B17</f>
        <v/>
      </c>
    </row>
    <row r="18" ht="24.6" customHeight="1" s="65">
      <c r="A18" s="31">
        <f>ROW()-4</f>
        <v/>
      </c>
      <c r="B18" s="19" t="inlineStr">
        <is>
          <t>星鴻C2M14100054</t>
        </is>
      </c>
      <c r="C18" s="36" t="n"/>
      <c r="D18" s="75" t="n"/>
      <c r="E18" s="74" t="n"/>
      <c r="F18" s="74" t="n"/>
      <c r="G18" s="76" t="n">
        <v>9000</v>
      </c>
      <c r="H18" s="76" t="n">
        <v>9000</v>
      </c>
      <c r="I18" s="26" t="inlineStr">
        <is>
          <t>劉秉蓉</t>
        </is>
      </c>
      <c r="J18" s="20" t="inlineStr">
        <is>
          <t>W969059899</t>
        </is>
      </c>
      <c r="K18" s="21" t="inlineStr">
        <is>
          <t>700</t>
        </is>
      </c>
      <c r="L18" s="27" t="inlineStr">
        <is>
          <t>0021</t>
        </is>
      </c>
      <c r="M18" s="23" t="inlineStr">
        <is>
          <t>23006601881653</t>
        </is>
      </c>
      <c r="N18" s="24" t="n"/>
      <c r="O18" s="1">
        <f>K18&amp;L18</f>
        <v/>
      </c>
      <c r="P18" s="7">
        <f>M18</f>
        <v/>
      </c>
      <c r="Q18" s="1">
        <f>J18</f>
        <v/>
      </c>
      <c r="R18" s="77">
        <f>D18+F18+H18</f>
        <v/>
      </c>
      <c r="U18" s="8">
        <f>$C$2&amp;I18&amp;IF(D18&gt;0,"保險費",IF(F18&gt;0,"東公證費",IF(H18&gt;0,"修繕費")))</f>
        <v/>
      </c>
      <c r="V18" s="18">
        <f>B18</f>
        <v/>
      </c>
    </row>
    <row r="19" ht="24.6" customHeight="1" s="65">
      <c r="A19" s="31">
        <f>ROW()-4</f>
        <v/>
      </c>
      <c r="B19" s="19" t="inlineStr">
        <is>
          <t>星鴻C2M14100059</t>
        </is>
      </c>
      <c r="C19" s="36" t="n"/>
      <c r="D19" s="75" t="n"/>
      <c r="E19" s="74" t="n"/>
      <c r="F19" s="74" t="n"/>
      <c r="G19" s="76" t="n">
        <v>3200</v>
      </c>
      <c r="H19" s="76" t="n">
        <v>3200</v>
      </c>
      <c r="I19" s="26" t="inlineStr">
        <is>
          <t>湯謦瑀</t>
        </is>
      </c>
      <c r="J19" s="20" t="inlineStr">
        <is>
          <t>G181367199</t>
        </is>
      </c>
      <c r="K19" s="21" t="inlineStr">
        <is>
          <t>700</t>
        </is>
      </c>
      <c r="L19" s="27" t="inlineStr">
        <is>
          <t>0021</t>
        </is>
      </c>
      <c r="M19" s="23" t="inlineStr">
        <is>
          <t>33781830269666</t>
        </is>
      </c>
      <c r="N19" s="24" t="n"/>
      <c r="O19" s="1">
        <f>K19&amp;L19</f>
        <v/>
      </c>
      <c r="P19" s="7">
        <f>M19</f>
        <v/>
      </c>
      <c r="Q19" s="1">
        <f>J19</f>
        <v/>
      </c>
      <c r="R19" s="77">
        <f>D19+F19+H19</f>
        <v/>
      </c>
      <c r="U19" s="8">
        <f>$C$2&amp;I19&amp;IF(D19&gt;0,"保險費",IF(F19&gt;0,"東公證費",IF(H19&gt;0,"修繕費")))</f>
        <v/>
      </c>
      <c r="V19" s="18">
        <f>B19</f>
        <v/>
      </c>
    </row>
    <row r="20" ht="24.6" customHeight="1" s="65">
      <c r="A20" s="31">
        <f>ROW()-4</f>
        <v/>
      </c>
      <c r="B20" s="19" t="inlineStr">
        <is>
          <t>星鴻C2M14100060</t>
        </is>
      </c>
      <c r="C20" s="36" t="n"/>
      <c r="D20" s="75" t="n"/>
      <c r="E20" s="74" t="n"/>
      <c r="F20" s="74" t="n"/>
      <c r="G20" s="76" t="n">
        <v>11500</v>
      </c>
      <c r="H20" s="76" t="n">
        <v>10000</v>
      </c>
      <c r="I20" s="26" t="inlineStr">
        <is>
          <t>陳泓劭</t>
        </is>
      </c>
      <c r="J20" s="20" t="inlineStr">
        <is>
          <t>S071339041</t>
        </is>
      </c>
      <c r="K20" s="21" t="inlineStr">
        <is>
          <t>764</t>
        </is>
      </c>
      <c r="L20" s="27" t="inlineStr">
        <is>
          <t>0012</t>
        </is>
      </c>
      <c r="M20" s="23" t="inlineStr">
        <is>
          <t>70795578470110</t>
        </is>
      </c>
      <c r="N20" s="24" t="n"/>
      <c r="O20" s="1">
        <f>K20&amp;L20</f>
        <v/>
      </c>
      <c r="P20" s="7">
        <f>M20</f>
        <v/>
      </c>
      <c r="Q20" s="1">
        <f>J20</f>
        <v/>
      </c>
      <c r="R20" s="77">
        <f>D20+F20+H20</f>
        <v/>
      </c>
      <c r="U20" s="8">
        <f>$C$2&amp;I20&amp;IF(D20&gt;0,"保險費",IF(F20&gt;0,"東公證費",IF(H20&gt;0,"修繕費")))</f>
        <v/>
      </c>
      <c r="V20" s="18">
        <f>B20</f>
        <v/>
      </c>
    </row>
    <row r="21" ht="24.6" customHeight="1" s="65">
      <c r="A21" s="31">
        <f>ROW()-4</f>
        <v/>
      </c>
      <c r="B21" s="19" t="inlineStr">
        <is>
          <t>星鴻C2M14100064</t>
        </is>
      </c>
      <c r="C21" s="36" t="n"/>
      <c r="D21" s="75" t="n"/>
      <c r="E21" s="74" t="n"/>
      <c r="F21" s="74" t="n"/>
      <c r="G21" s="76" t="n">
        <v>10500</v>
      </c>
      <c r="H21" s="76" t="n">
        <v>10000</v>
      </c>
      <c r="I21" s="26" t="inlineStr">
        <is>
          <t>陳麗雅</t>
        </is>
      </c>
      <c r="J21" s="20" t="inlineStr">
        <is>
          <t>H215878622</t>
        </is>
      </c>
      <c r="K21" s="21" t="inlineStr">
        <is>
          <t>700</t>
        </is>
      </c>
      <c r="L21" s="27" t="inlineStr">
        <is>
          <t>0021</t>
        </is>
      </c>
      <c r="M21" s="23" t="inlineStr">
        <is>
          <t>71016909904192</t>
        </is>
      </c>
      <c r="N21" s="24" t="n"/>
      <c r="O21" s="1">
        <f>K21&amp;L21</f>
        <v/>
      </c>
      <c r="P21" s="7">
        <f>M21</f>
        <v/>
      </c>
      <c r="Q21" s="1">
        <f>J21</f>
        <v/>
      </c>
      <c r="R21" s="77">
        <f>D21+F21+H21</f>
        <v/>
      </c>
      <c r="U21" s="8">
        <f>$C$2&amp;I21&amp;IF(D21&gt;0,"保險費",IF(F21&gt;0,"東公證費",IF(H21&gt;0,"修繕費")))</f>
        <v/>
      </c>
      <c r="V21" s="18">
        <f>B21</f>
        <v/>
      </c>
    </row>
    <row r="22" ht="24.6" customHeight="1" s="65">
      <c r="A22" s="31">
        <f>ROW()-4</f>
        <v/>
      </c>
      <c r="B22" s="19" t="inlineStr">
        <is>
          <t>星鴻C2M14100067</t>
        </is>
      </c>
      <c r="C22" s="36" t="n"/>
      <c r="D22" s="75" t="n"/>
      <c r="E22" s="74" t="n"/>
      <c r="F22" s="74" t="n"/>
      <c r="G22" s="76" t="n">
        <v>3351</v>
      </c>
      <c r="H22" s="76" t="n">
        <v>3351</v>
      </c>
      <c r="I22" s="26" t="inlineStr">
        <is>
          <t>張至人</t>
        </is>
      </c>
      <c r="J22" s="20" t="inlineStr">
        <is>
          <t>R771873726</t>
        </is>
      </c>
      <c r="K22" s="21" t="inlineStr">
        <is>
          <t>007</t>
        </is>
      </c>
      <c r="L22" s="27" t="inlineStr">
        <is>
          <t>2470</t>
        </is>
      </c>
      <c r="M22" s="23" t="inlineStr">
        <is>
          <t>87396143123</t>
        </is>
      </c>
      <c r="N22" s="24" t="n"/>
      <c r="O22" s="1">
        <f>K22&amp;L22</f>
        <v/>
      </c>
      <c r="P22" s="7">
        <f>M22</f>
        <v/>
      </c>
      <c r="Q22" s="1">
        <f>J22</f>
        <v/>
      </c>
      <c r="R22" s="77">
        <f>D22+F22+H22</f>
        <v/>
      </c>
      <c r="U22" s="8">
        <f>$C$2&amp;I22&amp;IF(D22&gt;0,"保險費",IF(F22&gt;0,"東公證費",IF(H22&gt;0,"修繕費")))</f>
        <v/>
      </c>
      <c r="V22" s="18">
        <f>B22</f>
        <v/>
      </c>
    </row>
    <row r="23" ht="24.6" customHeight="1" s="65">
      <c r="A23" s="31">
        <f>ROW()-4</f>
        <v/>
      </c>
      <c r="B23" s="19" t="inlineStr">
        <is>
          <t>星鴻C2M14100070</t>
        </is>
      </c>
      <c r="C23" s="36" t="n"/>
      <c r="D23" s="75" t="n"/>
      <c r="E23" s="74" t="n">
        <v>3000</v>
      </c>
      <c r="F23" s="74" t="n">
        <v>3000</v>
      </c>
      <c r="G23" s="76" t="n"/>
      <c r="H23" s="76" t="n"/>
      <c r="I23" s="26" t="inlineStr">
        <is>
          <t>謝宗諺</t>
        </is>
      </c>
      <c r="J23" s="20" t="inlineStr">
        <is>
          <t>H534764824</t>
        </is>
      </c>
      <c r="K23" s="21" t="inlineStr">
        <is>
          <t>808</t>
        </is>
      </c>
      <c r="L23" s="27" t="inlineStr">
        <is>
          <t>0026</t>
        </is>
      </c>
      <c r="M23" s="23" t="inlineStr">
        <is>
          <t>7064816049282</t>
        </is>
      </c>
      <c r="N23" s="24" t="n"/>
      <c r="O23" s="1">
        <f>K23&amp;L23</f>
        <v/>
      </c>
      <c r="P23" s="7">
        <f>M23</f>
        <v/>
      </c>
      <c r="Q23" s="1">
        <f>J23</f>
        <v/>
      </c>
      <c r="R23" s="77">
        <f>D23+F23+H23</f>
        <v/>
      </c>
      <c r="U23" s="8">
        <f>$C$2&amp;I23&amp;IF(D23&gt;0,"保險費",IF(F23&gt;0,"東公證費",IF(H23&gt;0,"修繕費")))</f>
        <v/>
      </c>
      <c r="V23" s="18">
        <f>B23</f>
        <v/>
      </c>
    </row>
    <row r="24" ht="24.6" customHeight="1" s="65">
      <c r="A24" s="31">
        <f>ROW()-4</f>
        <v/>
      </c>
      <c r="B24" s="19" t="inlineStr">
        <is>
          <t>星鴻C2M14100071</t>
        </is>
      </c>
      <c r="C24" s="36" t="n"/>
      <c r="D24" s="75" t="n"/>
      <c r="E24" s="74" t="n">
        <v>4500</v>
      </c>
      <c r="F24" s="74" t="n">
        <v>3000</v>
      </c>
      <c r="G24" s="76" t="n"/>
      <c r="H24" s="76" t="n"/>
      <c r="I24" s="26" t="inlineStr">
        <is>
          <t>江俊逸</t>
        </is>
      </c>
      <c r="J24" s="20" t="inlineStr">
        <is>
          <t>B996314138</t>
        </is>
      </c>
      <c r="K24" s="21" t="inlineStr">
        <is>
          <t>006</t>
        </is>
      </c>
      <c r="L24" s="27" t="inlineStr">
        <is>
          <t>0671</t>
        </is>
      </c>
      <c r="M24" s="23" t="inlineStr">
        <is>
          <t>0611307988649</t>
        </is>
      </c>
      <c r="N24" s="24" t="n"/>
      <c r="O24" s="1">
        <f>K24&amp;L24</f>
        <v/>
      </c>
      <c r="P24" s="7">
        <f>M24</f>
        <v/>
      </c>
      <c r="Q24" s="1">
        <f>J24</f>
        <v/>
      </c>
      <c r="R24" s="77">
        <f>D24+F24+H24</f>
        <v/>
      </c>
      <c r="U24" s="8">
        <f>$C$2&amp;I24&amp;IF(D24&gt;0,"保險費",IF(F24&gt;0,"東公證費",IF(H24&gt;0,"修繕費")))</f>
        <v/>
      </c>
      <c r="V24" s="18">
        <f>B24</f>
        <v/>
      </c>
    </row>
    <row r="25" ht="24.6" customHeight="1" s="65">
      <c r="A25" s="31">
        <f>ROW()-4</f>
        <v/>
      </c>
      <c r="B25" s="19" t="inlineStr">
        <is>
          <t>星鴻C2M14100071</t>
        </is>
      </c>
      <c r="C25" s="36" t="n"/>
      <c r="D25" s="75" t="n"/>
      <c r="E25" s="74" t="n"/>
      <c r="F25" s="74" t="n"/>
      <c r="G25" s="76" t="n">
        <v>4064</v>
      </c>
      <c r="H25" s="76" t="n">
        <v>4064</v>
      </c>
      <c r="I25" s="26" t="inlineStr">
        <is>
          <t>江俊逸</t>
        </is>
      </c>
      <c r="J25" s="20" t="inlineStr">
        <is>
          <t>O742302639</t>
        </is>
      </c>
      <c r="K25" s="21" t="inlineStr">
        <is>
          <t>006</t>
        </is>
      </c>
      <c r="L25" s="27" t="inlineStr">
        <is>
          <t>0671</t>
        </is>
      </c>
      <c r="M25" s="23" t="inlineStr">
        <is>
          <t>8328911924536</t>
        </is>
      </c>
      <c r="N25" s="24" t="n"/>
      <c r="O25" s="1">
        <f>K25&amp;L25</f>
        <v/>
      </c>
      <c r="P25" s="7">
        <f>M25</f>
        <v/>
      </c>
      <c r="Q25" s="1">
        <f>J25</f>
        <v/>
      </c>
      <c r="R25" s="77">
        <f>D25+F25+H25</f>
        <v/>
      </c>
      <c r="U25" s="8">
        <f>$C$2&amp;I25&amp;IF(D25&gt;0,"保險費",IF(F25&gt;0,"東公證費",IF(H25&gt;0,"修繕費")))</f>
        <v/>
      </c>
      <c r="V25" s="18">
        <f>B25</f>
        <v/>
      </c>
    </row>
    <row r="26" ht="24.6" customHeight="1" s="65">
      <c r="A26" s="31">
        <f>ROW()-4</f>
        <v/>
      </c>
      <c r="B26" s="19" t="inlineStr">
        <is>
          <t>星鴻C2M14100076</t>
        </is>
      </c>
      <c r="C26" s="36" t="n"/>
      <c r="D26" s="75" t="n"/>
      <c r="E26" s="74" t="n">
        <v>3750</v>
      </c>
      <c r="F26" s="74" t="n">
        <v>3000</v>
      </c>
      <c r="G26" s="76" t="n"/>
      <c r="H26" s="76" t="n"/>
      <c r="I26" s="26" t="inlineStr">
        <is>
          <t>盧文祥</t>
        </is>
      </c>
      <c r="J26" s="20" t="inlineStr">
        <is>
          <t>Z985210325</t>
        </is>
      </c>
      <c r="K26" s="21" t="inlineStr">
        <is>
          <t>762</t>
        </is>
      </c>
      <c r="L26" s="27" t="inlineStr">
        <is>
          <t>0010</t>
        </is>
      </c>
      <c r="M26" s="23" t="inlineStr">
        <is>
          <t>40177892794424</t>
        </is>
      </c>
      <c r="N26" s="24" t="n"/>
      <c r="O26" s="1">
        <f>K26&amp;L26</f>
        <v/>
      </c>
      <c r="P26" s="7">
        <f>M26</f>
        <v/>
      </c>
      <c r="Q26" s="1">
        <f>J26</f>
        <v/>
      </c>
      <c r="R26" s="77">
        <f>D26+F26+H26</f>
        <v/>
      </c>
      <c r="U26" s="8">
        <f>$C$2&amp;I26&amp;IF(D26&gt;0,"保險費",IF(F26&gt;0,"東公證費",IF(H26&gt;0,"修繕費")))</f>
        <v/>
      </c>
      <c r="V26" s="18">
        <f>B26</f>
        <v/>
      </c>
    </row>
    <row r="27" ht="24.6" customHeight="1" s="65">
      <c r="A27" s="31">
        <f>ROW()-4</f>
        <v/>
      </c>
      <c r="B27" s="19" t="inlineStr">
        <is>
          <t>星鴻C2M14100076</t>
        </is>
      </c>
      <c r="C27" s="36" t="n"/>
      <c r="D27" s="75" t="n"/>
      <c r="E27" s="74" t="n"/>
      <c r="F27" s="74" t="n"/>
      <c r="G27" s="76" t="n">
        <v>1000</v>
      </c>
      <c r="H27" s="76" t="n">
        <v>1000</v>
      </c>
      <c r="I27" s="26" t="inlineStr">
        <is>
          <t>盧文祥</t>
        </is>
      </c>
      <c r="J27" s="20" t="inlineStr">
        <is>
          <t>D449866036</t>
        </is>
      </c>
      <c r="K27" s="21" t="inlineStr">
        <is>
          <t>762</t>
        </is>
      </c>
      <c r="L27" s="27" t="inlineStr">
        <is>
          <t>0010</t>
        </is>
      </c>
      <c r="M27" s="23" t="inlineStr">
        <is>
          <t>10481364688850</t>
        </is>
      </c>
      <c r="N27" s="24" t="n"/>
      <c r="O27" s="1">
        <f>K27&amp;L27</f>
        <v/>
      </c>
      <c r="P27" s="7">
        <f>M27</f>
        <v/>
      </c>
      <c r="Q27" s="1">
        <f>J27</f>
        <v/>
      </c>
      <c r="R27" s="77">
        <f>D27+F27+H27</f>
        <v/>
      </c>
      <c r="U27" s="8">
        <f>$C$2&amp;I27&amp;IF(D27&gt;0,"保險費",IF(F27&gt;0,"東公證費",IF(H27&gt;0,"修繕費")))</f>
        <v/>
      </c>
      <c r="V27" s="18">
        <f>B27</f>
        <v/>
      </c>
    </row>
    <row r="28" ht="24.6" customHeight="1" s="65">
      <c r="A28" s="31">
        <f>ROW()-4</f>
        <v/>
      </c>
      <c r="B28" s="19" t="inlineStr">
        <is>
          <t>星鴻C2M14100077</t>
        </is>
      </c>
      <c r="C28" s="36" t="n"/>
      <c r="D28" s="75" t="n"/>
      <c r="E28" s="74" t="n"/>
      <c r="F28" s="74" t="n"/>
      <c r="G28" s="76" t="n">
        <v>900</v>
      </c>
      <c r="H28" s="76" t="n">
        <v>900</v>
      </c>
      <c r="I28" s="26" t="inlineStr">
        <is>
          <t>劉家銘</t>
        </is>
      </c>
      <c r="J28" s="20" t="inlineStr">
        <is>
          <t>C238686723</t>
        </is>
      </c>
      <c r="K28" s="21" t="inlineStr">
        <is>
          <t>013</t>
        </is>
      </c>
      <c r="L28" s="27" t="inlineStr">
        <is>
          <t>0305</t>
        </is>
      </c>
      <c r="M28" s="23" t="inlineStr">
        <is>
          <t>950430754906</t>
        </is>
      </c>
      <c r="N28" s="24" t="n"/>
      <c r="O28" s="1">
        <f>K28&amp;L28</f>
        <v/>
      </c>
      <c r="P28" s="7">
        <f>M28</f>
        <v/>
      </c>
      <c r="Q28" s="1">
        <f>J28</f>
        <v/>
      </c>
      <c r="R28" s="77">
        <f>D28+F28+H28</f>
        <v/>
      </c>
      <c r="U28" s="8">
        <f>$C$2&amp;I28&amp;IF(D28&gt;0,"保險費",IF(F28&gt;0,"東公證費",IF(H28&gt;0,"修繕費")))</f>
        <v/>
      </c>
      <c r="V28" s="18">
        <f>B28</f>
        <v/>
      </c>
    </row>
    <row r="29" ht="24.6" customHeight="1" s="65">
      <c r="A29" s="31">
        <f>ROW()-4</f>
        <v/>
      </c>
      <c r="B29" s="19" t="inlineStr">
        <is>
          <t>星鴻C2M14100078</t>
        </is>
      </c>
      <c r="C29" s="36" t="n"/>
      <c r="D29" s="75" t="n"/>
      <c r="E29" s="74" t="n">
        <v>3150</v>
      </c>
      <c r="F29" s="74" t="n">
        <v>3000</v>
      </c>
      <c r="G29" s="76" t="n"/>
      <c r="H29" s="76" t="n"/>
      <c r="I29" s="26" t="inlineStr">
        <is>
          <t>張雅蓉</t>
        </is>
      </c>
      <c r="J29" s="20" t="inlineStr">
        <is>
          <t>N736985633</t>
        </is>
      </c>
      <c r="K29" s="21" t="inlineStr">
        <is>
          <t>013</t>
        </is>
      </c>
      <c r="L29" s="27" t="inlineStr">
        <is>
          <t>0596</t>
        </is>
      </c>
      <c r="M29" s="23" t="inlineStr">
        <is>
          <t>8174712147331</t>
        </is>
      </c>
      <c r="N29" s="24" t="n"/>
      <c r="O29" s="1">
        <f>K29&amp;L29</f>
        <v/>
      </c>
      <c r="P29" s="7">
        <f>M29</f>
        <v/>
      </c>
      <c r="Q29" s="1">
        <f>J29</f>
        <v/>
      </c>
      <c r="R29" s="77">
        <f>D29+F29+H29</f>
        <v/>
      </c>
      <c r="U29" s="8">
        <f>$C$2&amp;I29&amp;IF(D29&gt;0,"保險費",IF(F29&gt;0,"東公證費",IF(H29&gt;0,"修繕費")))</f>
        <v/>
      </c>
      <c r="V29" s="18">
        <f>B29</f>
        <v/>
      </c>
    </row>
    <row r="30" ht="24.6" customHeight="1" s="65">
      <c r="A30" s="31">
        <f>ROW()-4</f>
        <v/>
      </c>
      <c r="B30" s="19" t="inlineStr">
        <is>
          <t>星鴻C2M14100078</t>
        </is>
      </c>
      <c r="C30" s="36" t="n"/>
      <c r="D30" s="75" t="n"/>
      <c r="E30" s="74" t="n"/>
      <c r="F30" s="74" t="n"/>
      <c r="G30" s="76" t="n">
        <v>1000</v>
      </c>
      <c r="H30" s="76" t="n">
        <v>1000</v>
      </c>
      <c r="I30" s="26" t="inlineStr">
        <is>
          <t>張雅蓉</t>
        </is>
      </c>
      <c r="J30" s="20" t="inlineStr">
        <is>
          <t>C007030323</t>
        </is>
      </c>
      <c r="K30" s="21" t="inlineStr">
        <is>
          <t>013</t>
        </is>
      </c>
      <c r="L30" s="27" t="inlineStr">
        <is>
          <t>0596</t>
        </is>
      </c>
      <c r="M30" s="23" t="inlineStr">
        <is>
          <t>1467722638052</t>
        </is>
      </c>
      <c r="N30" s="24" t="n"/>
      <c r="O30" s="1">
        <f>K30&amp;L30</f>
        <v/>
      </c>
      <c r="P30" s="7">
        <f>M30</f>
        <v/>
      </c>
      <c r="Q30" s="1">
        <f>J30</f>
        <v/>
      </c>
      <c r="R30" s="77">
        <f>D30+F30+H30</f>
        <v/>
      </c>
      <c r="U30" s="8">
        <f>$C$2&amp;I30&amp;IF(D30&gt;0,"保險費",IF(F30&gt;0,"東公證費",IF(H30&gt;0,"修繕費")))</f>
        <v/>
      </c>
      <c r="V30" s="18">
        <f>B30</f>
        <v/>
      </c>
    </row>
    <row r="31" ht="24.6" customHeight="1" s="65">
      <c r="A31" s="31">
        <f>ROW()-4</f>
        <v/>
      </c>
      <c r="B31" s="19" t="inlineStr">
        <is>
          <t>星鴻C2M14100080</t>
        </is>
      </c>
      <c r="C31" s="36" t="n"/>
      <c r="D31" s="75" t="n"/>
      <c r="E31" s="74" t="n">
        <v>3000</v>
      </c>
      <c r="F31" s="74" t="n">
        <v>3000</v>
      </c>
      <c r="G31" s="76" t="n"/>
      <c r="H31" s="76" t="n"/>
      <c r="I31" s="26" t="inlineStr">
        <is>
          <t>黃啓哲</t>
        </is>
      </c>
      <c r="J31" s="20" t="inlineStr">
        <is>
          <t>U960447375</t>
        </is>
      </c>
      <c r="K31" s="21" t="inlineStr">
        <is>
          <t>808</t>
        </is>
      </c>
      <c r="L31" s="27" t="inlineStr">
        <is>
          <t>0842</t>
        </is>
      </c>
      <c r="M31" s="23" t="inlineStr">
        <is>
          <t>1262078143563</t>
        </is>
      </c>
      <c r="N31" s="24" t="n"/>
      <c r="O31" s="1">
        <f>K31&amp;L31</f>
        <v/>
      </c>
      <c r="P31" s="7">
        <f>M31</f>
        <v/>
      </c>
      <c r="Q31" s="1">
        <f>J31</f>
        <v/>
      </c>
      <c r="R31" s="77">
        <f>D31+F31+H31</f>
        <v/>
      </c>
      <c r="U31" s="8">
        <f>$C$2&amp;I31&amp;IF(D31&gt;0,"保險費",IF(F31&gt;0,"東公證費",IF(H31&gt;0,"修繕費")))</f>
        <v/>
      </c>
      <c r="V31" s="18">
        <f>B31</f>
        <v/>
      </c>
    </row>
    <row r="32" ht="24.6" customHeight="1" s="65">
      <c r="A32" s="31">
        <f>ROW()-4</f>
        <v/>
      </c>
      <c r="B32" s="19" t="inlineStr">
        <is>
          <t>星鴻C2M14100080</t>
        </is>
      </c>
      <c r="C32" s="36" t="n"/>
      <c r="D32" s="75" t="n"/>
      <c r="E32" s="74" t="n"/>
      <c r="F32" s="74" t="n"/>
      <c r="G32" s="76" t="n">
        <v>1600</v>
      </c>
      <c r="H32" s="76" t="n">
        <v>1600</v>
      </c>
      <c r="I32" s="26" t="inlineStr">
        <is>
          <t>黃啓哲</t>
        </is>
      </c>
      <c r="J32" s="20" t="inlineStr">
        <is>
          <t>D004866205</t>
        </is>
      </c>
      <c r="K32" s="21" t="inlineStr">
        <is>
          <t>808</t>
        </is>
      </c>
      <c r="L32" s="27" t="inlineStr">
        <is>
          <t>0842</t>
        </is>
      </c>
      <c r="M32" s="23" t="inlineStr">
        <is>
          <t>1766419832088</t>
        </is>
      </c>
      <c r="N32" s="24" t="n"/>
      <c r="O32" s="1">
        <f>K32&amp;L32</f>
        <v/>
      </c>
      <c r="P32" s="7">
        <f>M32</f>
        <v/>
      </c>
      <c r="Q32" s="1">
        <f>J32</f>
        <v/>
      </c>
      <c r="R32" s="77">
        <f>D32+F32+H32</f>
        <v/>
      </c>
      <c r="U32" s="8">
        <f>$C$2&amp;I32&amp;IF(D32&gt;0,"保險費",IF(F32&gt;0,"東公證費",IF(H32&gt;0,"修繕費")))</f>
        <v/>
      </c>
      <c r="V32" s="18">
        <f>B32</f>
        <v/>
      </c>
    </row>
    <row r="33" ht="24.6" customHeight="1" s="65">
      <c r="A33" s="31">
        <f>ROW()-4</f>
        <v/>
      </c>
      <c r="B33" s="19" t="inlineStr">
        <is>
          <t>星鴻C2M14100081</t>
        </is>
      </c>
      <c r="C33" s="36" t="n"/>
      <c r="D33" s="75" t="n"/>
      <c r="E33" s="74" t="n">
        <v>1500</v>
      </c>
      <c r="F33" s="74" t="n">
        <v>1500</v>
      </c>
      <c r="G33" s="76" t="n"/>
      <c r="H33" s="76" t="n"/>
      <c r="I33" s="26" t="inlineStr">
        <is>
          <t>王明平</t>
        </is>
      </c>
      <c r="J33" s="20" t="inlineStr">
        <is>
          <t>O749922412</t>
        </is>
      </c>
      <c r="K33" s="21" t="inlineStr">
        <is>
          <t>012</t>
        </is>
      </c>
      <c r="L33" s="27" t="inlineStr">
        <is>
          <t>6720</t>
        </is>
      </c>
      <c r="M33" s="23" t="inlineStr">
        <is>
          <t>87531610021134</t>
        </is>
      </c>
      <c r="N33" s="24" t="n"/>
      <c r="O33" s="1">
        <f>K33&amp;L33</f>
        <v/>
      </c>
      <c r="P33" s="7">
        <f>M33</f>
        <v/>
      </c>
      <c r="Q33" s="1">
        <f>J33</f>
        <v/>
      </c>
      <c r="R33" s="77">
        <f>D33+F33+H33</f>
        <v/>
      </c>
      <c r="U33" s="8">
        <f>$C$2&amp;I33&amp;IF(D33&gt;0,"保險費",IF(F33&gt;0,"東公證費",IF(H33&gt;0,"修繕費")))</f>
        <v/>
      </c>
      <c r="V33" s="18">
        <f>B33</f>
        <v/>
      </c>
    </row>
    <row r="34" ht="16.2" customHeight="1" s="65">
      <c r="A34" s="78" t="inlineStr">
        <is>
          <t>請在此欄以上插入欄位，以維持合計欄位自動加總</t>
        </is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80" t="n"/>
      <c r="P34" s="7" t="n"/>
      <c r="R34" s="77" t="n"/>
      <c r="U34" s="8" t="n"/>
    </row>
    <row r="35" ht="48.6" customHeight="1" s="65">
      <c r="A35" s="81" t="inlineStr">
        <is>
          <t>合計</t>
        </is>
      </c>
      <c r="B35" s="70" t="n"/>
      <c r="C35" s="82">
        <f>SUM(C5:C33)</f>
        <v/>
      </c>
      <c r="D35" s="82">
        <f>SUM(D5:D33)</f>
        <v/>
      </c>
      <c r="E35" s="82">
        <f>SUM(E5:E33)</f>
        <v/>
      </c>
      <c r="F35" s="82">
        <f>SUM(F5:F33)</f>
        <v/>
      </c>
      <c r="G35" s="82">
        <f>SUM(G5:G33)</f>
        <v/>
      </c>
      <c r="H35" s="82">
        <f>SUM(H5:H33)</f>
        <v/>
      </c>
      <c r="I35" s="16" t="n"/>
      <c r="J35" s="16" t="n"/>
      <c r="K35" s="16" t="n"/>
      <c r="L35" s="16" t="n"/>
      <c r="M35" s="16" t="n"/>
      <c r="N35" s="17" t="n"/>
      <c r="P35" s="7" t="n"/>
      <c r="R35" s="77" t="n"/>
      <c r="U35" s="8" t="n"/>
    </row>
    <row r="36" ht="16.2" customHeight="1" s="65">
      <c r="A36" s="47" t="inlineStr">
        <is>
          <t>註1：每年每處最高為新臺幣3,500元，最長補助3年，3年共計最高補助新臺幣1萬500元(至少應含特殊事故房屋跌價補償保險、住宅火險、地震基本保險)。</t>
        </is>
      </c>
      <c r="B36" s="83" t="n"/>
      <c r="C36" s="83" t="n"/>
      <c r="D36" s="83" t="n"/>
      <c r="E36" s="83" t="n"/>
      <c r="F36" s="83" t="n"/>
      <c r="G36" s="83" t="n"/>
      <c r="H36" s="83" t="n"/>
      <c r="I36" s="83" t="n"/>
      <c r="J36" s="83" t="n"/>
      <c r="K36" s="83" t="n"/>
      <c r="L36" s="83" t="n"/>
      <c r="M36" s="83" t="n"/>
      <c r="N36" s="13" t="n"/>
      <c r="P36" s="7" t="n"/>
      <c r="R36" s="77" t="n"/>
      <c r="U36" s="8" t="n"/>
    </row>
    <row r="37" ht="16.2" customHeight="1" s="65">
      <c r="A37" s="46" t="inlineStr">
        <is>
          <t>註2：臺北市、新北市每件每次不超過新臺幣4,500元；其餘直轄市每件每次不超過新臺幣3,000元。</t>
        </is>
      </c>
      <c r="M37" s="13" t="n"/>
      <c r="N37" s="13" t="n"/>
    </row>
    <row r="38" ht="16.2" customHeight="1" s="65">
      <c r="A38" s="46" t="inlineStr">
        <is>
          <t>註3：單一案件每年補助最高新臺幣1萬元，並以實際修繕金額為限。租期未達1年者按月數比率核給，未滿1個月者以1個月計算。</t>
        </is>
      </c>
      <c r="U38" s="2" t="n"/>
    </row>
    <row r="39" ht="16.2" customHeight="1" s="65">
      <c r="A39" s="46" t="inlineStr">
        <is>
          <t>註4：本欄位供國家住都中心註記退件情形。</t>
        </is>
      </c>
      <c r="M39" s="13" t="n"/>
      <c r="N39" s="13" t="n"/>
      <c r="U39" s="2" t="n"/>
    </row>
    <row r="40" ht="16.2" customHeight="1" s="65">
      <c r="A40" s="46" t="n"/>
      <c r="B40" s="46" t="n"/>
      <c r="C40" s="46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13" t="n"/>
      <c r="N40" s="13" t="n"/>
      <c r="U40" s="2" t="n"/>
    </row>
    <row r="41" ht="16.2" customHeight="1" s="65">
      <c r="A41" s="46" t="n"/>
      <c r="B41" s="46" t="n"/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13" t="n"/>
      <c r="N41" s="13" t="n"/>
      <c r="U41" s="2" t="n"/>
    </row>
    <row r="42" ht="16.2" customFormat="1" customHeight="1" s="10">
      <c r="A42" s="45" t="inlineStr">
        <is>
          <t>業者</t>
        </is>
      </c>
      <c r="B42" s="71" t="n"/>
      <c r="C42" s="71" t="n"/>
      <c r="D42" s="70" t="n"/>
      <c r="E42" s="45" t="inlineStr">
        <is>
          <t>地方公會</t>
        </is>
      </c>
      <c r="F42" s="71" t="n"/>
      <c r="G42" s="71" t="n"/>
      <c r="H42" s="70" t="n"/>
      <c r="I42" s="45" t="inlineStr">
        <is>
          <t>國家住都中心複核</t>
        </is>
      </c>
      <c r="J42" s="71" t="n"/>
      <c r="K42" s="71" t="n"/>
      <c r="L42" s="71" t="n"/>
      <c r="M42" s="71" t="n"/>
      <c r="N42" s="70" t="n"/>
    </row>
    <row r="43" ht="16.2" customFormat="1" customHeight="1" s="10">
      <c r="A43" s="45" t="inlineStr">
        <is>
          <t>服務人員</t>
        </is>
      </c>
      <c r="B43" s="70" t="n"/>
      <c r="C43" s="45" t="inlineStr">
        <is>
          <t>大章</t>
        </is>
      </c>
      <c r="D43" s="70" t="n"/>
      <c r="E43" s="45" t="inlineStr">
        <is>
          <t>審查人員</t>
        </is>
      </c>
      <c r="F43" s="70" t="n"/>
      <c r="G43" s="45" t="inlineStr">
        <is>
          <t>大章</t>
        </is>
      </c>
      <c r="H43" s="70" t="n"/>
      <c r="I43" s="45" t="inlineStr">
        <is>
          <t>複核人員</t>
        </is>
      </c>
      <c r="J43" s="70" t="n"/>
      <c r="K43" s="45" t="inlineStr">
        <is>
          <t>部分通過</t>
        </is>
      </c>
      <c r="L43" s="70" t="n"/>
      <c r="M43" s="45" t="inlineStr">
        <is>
          <t>7952</t>
        </is>
      </c>
      <c r="N43" s="70" t="n"/>
    </row>
    <row r="44" ht="16.2" customFormat="1" customHeight="1" s="10">
      <c r="A44" s="40" t="n"/>
      <c r="B44" s="84" t="n"/>
      <c r="C44" s="40" t="n"/>
      <c r="D44" s="84" t="n"/>
      <c r="E44" s="40" t="n"/>
      <c r="F44" s="84" t="n"/>
      <c r="G44" s="40" t="n"/>
      <c r="H44" s="84" t="n"/>
      <c r="I44" s="40" t="n"/>
      <c r="J44" s="84" t="n"/>
      <c r="K44" s="40" t="n"/>
      <c r="L44" s="84" t="n"/>
      <c r="M44" s="40" t="n"/>
      <c r="N44" s="84" t="n"/>
    </row>
    <row r="45" ht="16.2" customFormat="1" customHeight="1" s="10">
      <c r="A45" s="85" t="n"/>
      <c r="B45" s="86" t="n"/>
      <c r="C45" s="85" t="n"/>
      <c r="D45" s="86" t="n"/>
      <c r="E45" s="85" t="n"/>
      <c r="F45" s="86" t="n"/>
      <c r="G45" s="85" t="n"/>
      <c r="H45" s="86" t="n"/>
      <c r="I45" s="85" t="n"/>
      <c r="J45" s="86" t="n"/>
      <c r="K45" s="85" t="n"/>
      <c r="L45" s="86" t="n"/>
      <c r="M45" s="85" t="n"/>
      <c r="N45" s="86" t="n"/>
    </row>
    <row r="46" ht="16.2" customFormat="1" customHeight="1" s="10">
      <c r="A46" s="85" t="n"/>
      <c r="B46" s="86" t="n"/>
      <c r="C46" s="85" t="n"/>
      <c r="D46" s="86" t="n"/>
      <c r="E46" s="85" t="n"/>
      <c r="F46" s="86" t="n"/>
      <c r="G46" s="85" t="n"/>
      <c r="H46" s="86" t="n"/>
      <c r="I46" s="85" t="n"/>
      <c r="J46" s="86" t="n"/>
      <c r="K46" s="85" t="n"/>
      <c r="L46" s="86" t="n"/>
      <c r="M46" s="85" t="n"/>
      <c r="N46" s="86" t="n"/>
    </row>
    <row r="47" ht="16.2" customFormat="1" customHeight="1" s="10">
      <c r="A47" s="87" t="n"/>
      <c r="B47" s="88" t="n"/>
      <c r="C47" s="87" t="n"/>
      <c r="D47" s="88" t="n"/>
      <c r="E47" s="87" t="n"/>
      <c r="F47" s="88" t="n"/>
      <c r="G47" s="87" t="n"/>
      <c r="H47" s="88" t="n"/>
      <c r="I47" s="87" t="n"/>
      <c r="J47" s="88" t="n"/>
      <c r="K47" s="87" t="n"/>
      <c r="L47" s="88" t="n"/>
      <c r="M47" s="87" t="n"/>
      <c r="N47" s="88" t="n"/>
    </row>
    <row r="48" ht="30" customHeight="1" s="65">
      <c r="U48" s="2" t="n"/>
    </row>
    <row r="49" ht="30" customHeight="1" s="65">
      <c r="U49" s="2" t="n"/>
    </row>
    <row r="50" ht="30" customHeight="1" s="65">
      <c r="U50" s="2" t="n"/>
    </row>
  </sheetData>
  <mergeCells count="34">
    <mergeCell ref="E43:F43"/>
    <mergeCell ref="G43:H43"/>
    <mergeCell ref="M43:N43"/>
    <mergeCell ref="A34:N34"/>
    <mergeCell ref="B3:B4"/>
    <mergeCell ref="A37:L37"/>
    <mergeCell ref="N3:N4"/>
    <mergeCell ref="M1:N1"/>
    <mergeCell ref="M2:N2"/>
    <mergeCell ref="C3:D3"/>
    <mergeCell ref="I42:N42"/>
    <mergeCell ref="A3:A4"/>
    <mergeCell ref="G44:H47"/>
    <mergeCell ref="I44:J47"/>
    <mergeCell ref="E42:H42"/>
    <mergeCell ref="A44:B47"/>
    <mergeCell ref="G3:H3"/>
    <mergeCell ref="C43:D43"/>
    <mergeCell ref="I43:J43"/>
    <mergeCell ref="I3:M3"/>
    <mergeCell ref="A36:M36"/>
    <mergeCell ref="A2:B2"/>
    <mergeCell ref="K43:L43"/>
    <mergeCell ref="M44:N47"/>
    <mergeCell ref="A39:L39"/>
    <mergeCell ref="C1:L1"/>
    <mergeCell ref="A35:B35"/>
    <mergeCell ref="A43:B43"/>
    <mergeCell ref="A38:N38"/>
    <mergeCell ref="K44:L47"/>
    <mergeCell ref="A42:D42"/>
    <mergeCell ref="C44:D47"/>
    <mergeCell ref="E3:F3"/>
    <mergeCell ref="E44:F47"/>
  </mergeCells>
  <conditionalFormatting sqref="C2">
    <cfRule type="containsText" priority="1" operator="containsText" dxfId="2" text="業者名稱">
      <formula>NOT(ISERROR(SEARCH("業者名稱",C2)))</formula>
    </cfRule>
  </conditionalFormatting>
  <conditionalFormatting sqref="O5:O33">
    <cfRule type="expression" priority="3" dxfId="0">
      <formula>LEN(O5)&lt;&gt;7</formula>
    </cfRule>
  </conditionalFormatting>
  <conditionalFormatting sqref="Q5:Q33">
    <cfRule type="expression" priority="2" dxfId="0">
      <formula>LEN(Q5)&lt;&gt;10</formula>
    </cfRule>
  </conditionalFormatting>
  <dataValidations count="7">
    <dataValidation sqref="L1 L3:L1048576" showDropDown="0" showInputMessage="1" showErrorMessage="1" allowBlank="1" type="textLength" operator="equal">
      <formula1>4</formula1>
    </dataValidation>
    <dataValidation sqref="E23 F5:F33 F36:F1048576" showDropDown="0" showInputMessage="1" showErrorMessage="1" allowBlank="1" type="whole">
      <formula1>0</formula1>
      <formula2>4500</formula2>
    </dataValidation>
    <dataValidation sqref="H1 H5:H33 H36:H1048576" showDropDown="0" showInputMessage="1" showErrorMessage="1" allowBlank="1" type="whole">
      <formula1>0</formula1>
      <formula2>10000</formula2>
    </dataValidation>
    <dataValidation sqref="C9 D1:D11 D13:D1048576" showDropDown="0" showInputMessage="1" showErrorMessage="1" allowBlank="1" type="whole">
      <formula1>0</formula1>
      <formula2>3500</formula2>
    </dataValidation>
    <dataValidation sqref="K1:K1048576" showDropDown="0" showInputMessage="1" showErrorMessage="1" allowBlank="1" type="textLength" operator="equal">
      <formula1>3</formula1>
    </dataValidation>
    <dataValidation sqref="B1:B1048576" showDropDown="0" showInputMessage="1" showErrorMessage="1" allowBlank="1" type="textLength" operator="greaterThanOrEqual">
      <formula1>13</formula1>
    </dataValidation>
    <dataValidation sqref="J1:J1048576" showDropDown="0" showInputMessage="1" showErrorMessage="1" allowBlank="1" operator="equal"/>
  </dataValidations>
  <printOptions horizontalCentered="1"/>
  <pageMargins left="0.25" right="0.21" top="0.38" bottom="0.39" header="0.3149606299212598" footer="0.3149606299212598"/>
  <pageSetup orientation="landscape" paperSize="9" scale="85" fitToHeight="0" horizont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10159 王紅閔</dc:creator>
  <dcterms:created xsi:type="dcterms:W3CDTF">2020-04-20T10:01:30Z</dcterms:created>
  <dcterms:modified xsi:type="dcterms:W3CDTF">2025-05-06T09:16:57Z</dcterms:modified>
  <cp:lastModifiedBy>zoe tsai</cp:lastModifiedBy>
  <cp:lastPrinted>2025-03-28T04:47:16Z</cp:lastPrinted>
</cp:coreProperties>
</file>