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'出租人補助費用清冊'!$A$1:$N$52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9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Microsoft JhengHei"/>
      <family val="4"/>
      <b val="1"/>
      <sz val="11"/>
    </font>
    <font>
      <name val="標楷體"/>
      <charset val="136"/>
      <family val="4"/>
      <sz val="10"/>
    </font>
    <font>
      <name val="標楷體"/>
      <charset val="136"/>
      <family val="4"/>
      <color theme="1"/>
      <sz val="10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color rgb="FFFF0000"/>
      <sz val="18"/>
    </font>
    <font>
      <name val="標楷體"/>
      <charset val="136"/>
      <family val="4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84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4" applyAlignment="1" pivotButton="0" quotePrefix="0" xfId="0">
      <alignment horizontal="right" vertical="center"/>
    </xf>
    <xf numFmtId="49" fontId="3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6" applyAlignment="1" applyProtection="1" pivotButton="0" quotePrefix="0" xfId="0">
      <alignment vertical="center"/>
      <protection locked="0" hidden="0"/>
    </xf>
    <xf numFmtId="164" fontId="7" fillId="0" borderId="2" applyAlignment="1" applyProtection="1" pivotButton="0" quotePrefix="0" xfId="0">
      <alignment horizontal="right" vertical="center"/>
      <protection locked="0" hidden="0"/>
    </xf>
    <xf numFmtId="0" fontId="13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horizontal="center" vertical="center" wrapText="1"/>
    </xf>
    <xf numFmtId="49" fontId="15" fillId="0" borderId="4" applyAlignment="1" pivotButton="0" quotePrefix="0" xfId="0">
      <alignment horizontal="center" vertical="center" wrapText="1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pivotButton="0" quotePrefix="0" xfId="0">
      <alignment horizontal="center" vertical="center" wrapText="1"/>
    </xf>
    <xf numFmtId="164" fontId="6" fillId="0" borderId="4" applyAlignment="1" applyProtection="1" pivotButton="0" quotePrefix="0" xfId="0">
      <alignment vertical="center"/>
      <protection locked="0" hidden="0"/>
    </xf>
    <xf numFmtId="164" fontId="6" fillId="0" borderId="4" applyAlignment="1" applyProtection="1" pivotButton="0" quotePrefix="0" xfId="0">
      <alignment horizontal="center" vertical="center"/>
      <protection locked="0" hidden="0"/>
    </xf>
    <xf numFmtId="165" fontId="6" fillId="0" borderId="4" applyAlignment="1" applyProtection="1" pivotButton="0" quotePrefix="0" xfId="1">
      <alignment horizontal="center" vertical="center"/>
      <protection locked="0" hidden="0"/>
    </xf>
    <xf numFmtId="49" fontId="3" fillId="0" borderId="4" applyAlignment="1" pivotButton="0" quotePrefix="0" xfId="0">
      <alignment horizontal="center" vertical="center" wrapText="1"/>
    </xf>
    <xf numFmtId="49" fontId="18" fillId="0" borderId="4" applyAlignment="1" pivotButton="0" quotePrefix="0" xfId="0">
      <alignment horizontal="center" vertical="center"/>
    </xf>
    <xf numFmtId="0" fontId="6" fillId="0" borderId="4" applyAlignment="1" applyProtection="1" pivotButton="0" quotePrefix="0" xfId="0">
      <alignment horizontal="center" vertical="center"/>
      <protection locked="0" hidden="0"/>
    </xf>
    <xf numFmtId="49" fontId="14" fillId="0" borderId="4" applyAlignment="1" applyProtection="1" pivotButton="0" quotePrefix="0" xfId="0">
      <alignment vertical="center" wrapText="1"/>
      <protection locked="0" hidden="0"/>
    </xf>
    <xf numFmtId="0" fontId="7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7" applyAlignment="1" pivotButton="0" quotePrefix="0" xfId="0">
      <alignment vertical="center"/>
    </xf>
    <xf numFmtId="0" fontId="9" fillId="0" borderId="6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7" fillId="0" borderId="8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17" applyProtection="1" pivotButton="0" quotePrefix="0" xfId="0">
      <protection locked="0" hidden="0"/>
    </xf>
    <xf numFmtId="0" fontId="0" fillId="0" borderId="17" pivotButton="0" quotePrefix="0" xfId="0"/>
    <xf numFmtId="164" fontId="6" fillId="0" borderId="4" applyAlignment="1" applyProtection="1" pivotButton="0" quotePrefix="0" xfId="0">
      <alignment vertical="center"/>
      <protection locked="0" hidden="0"/>
    </xf>
    <xf numFmtId="164" fontId="6" fillId="0" borderId="4" applyAlignment="1" applyProtection="1" pivotButton="0" quotePrefix="0" xfId="0">
      <alignment horizontal="center" vertical="center"/>
      <protection locked="0" hidden="0"/>
    </xf>
    <xf numFmtId="165" fontId="6" fillId="0" borderId="4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17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7" fillId="0" borderId="4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right" vertical="center"/>
      <protection locked="0" hidden="0"/>
    </xf>
    <xf numFmtId="0" fontId="0" fillId="0" borderId="7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0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13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5"/>
  <sheetViews>
    <sheetView tabSelected="1" topLeftCell="A19" zoomScale="80" zoomScaleNormal="80" zoomScaleSheetLayoutView="70" workbookViewId="0">
      <selection activeCell="G26" sqref="G26"/>
    </sheetView>
  </sheetViews>
  <sheetFormatPr baseColWidth="8" defaultColWidth="9" defaultRowHeight="30" customHeight="1"/>
  <cols>
    <col width="5.625" customWidth="1" style="2" min="1" max="1"/>
    <col width="24.5" bestFit="1" customWidth="1" style="1" min="2" max="2"/>
    <col width="12.125" bestFit="1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58">
      <c r="A1" s="11" t="inlineStr">
        <is>
          <t>表單4</t>
        </is>
      </c>
      <c r="B1" s="19" t="n"/>
      <c r="C1" s="49" t="inlineStr">
        <is>
          <t>出租人補助費用清冊
中華民國114年3月</t>
        </is>
      </c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0" t="inlineStr">
        <is>
          <t>增辦第4期計畫 
1131127版</t>
        </is>
      </c>
    </row>
    <row r="2" ht="20.25" customHeight="1" s="58">
      <c r="A2" s="46" t="inlineStr">
        <is>
          <t>業者名稱：</t>
        </is>
      </c>
      <c r="B2" s="60" t="n"/>
      <c r="C2" s="18" t="inlineStr">
        <is>
          <t>禾豐新北</t>
        </is>
      </c>
      <c r="D2" s="15" t="n"/>
      <c r="E2" s="15" t="n"/>
      <c r="F2" s="15" t="n"/>
      <c r="G2" s="15" t="n"/>
      <c r="H2" s="15" t="n"/>
      <c r="I2" s="15" t="n"/>
      <c r="J2" s="15" t="n"/>
      <c r="K2" s="15" t="n"/>
      <c r="L2" s="16" t="n"/>
      <c r="M2" s="57" t="inlineStr">
        <is>
          <t>製表日期：114年3月28日</t>
        </is>
      </c>
      <c r="N2" s="61" t="n"/>
    </row>
    <row r="3" ht="20.25" customFormat="1" customHeight="1" s="6">
      <c r="A3" s="51" t="inlineStr">
        <is>
          <t>序號</t>
        </is>
      </c>
      <c r="B3" s="52" t="inlineStr">
        <is>
          <t>媒合編號</t>
        </is>
      </c>
      <c r="C3" s="52" t="inlineStr">
        <is>
          <t>居家安全保險費</t>
        </is>
      </c>
      <c r="D3" s="62" t="n"/>
      <c r="E3" s="52" t="inlineStr">
        <is>
          <t>公證費</t>
        </is>
      </c>
      <c r="F3" s="62" t="n"/>
      <c r="G3" s="52" t="inlineStr">
        <is>
          <t>住宅出租修繕費</t>
        </is>
      </c>
      <c r="H3" s="62" t="n"/>
      <c r="I3" s="52" t="inlineStr">
        <is>
          <t>受款人資料</t>
        </is>
      </c>
      <c r="J3" s="63" t="n"/>
      <c r="K3" s="63" t="n"/>
      <c r="L3" s="63" t="n"/>
      <c r="M3" s="62" t="n"/>
      <c r="N3" s="52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64" t="n"/>
      <c r="B4" s="65" t="n"/>
      <c r="C4" s="52" t="inlineStr">
        <is>
          <t>實際投保金額</t>
        </is>
      </c>
      <c r="D4" s="52" t="inlineStr">
        <is>
          <t>申請金額註1</t>
        </is>
      </c>
      <c r="E4" s="52" t="inlineStr">
        <is>
          <t>實際支付金額</t>
        </is>
      </c>
      <c r="F4" s="52" t="inlineStr">
        <is>
          <t>申請金額
註2</t>
        </is>
      </c>
      <c r="G4" s="52" t="inlineStr">
        <is>
          <t>實際修繕金額</t>
        </is>
      </c>
      <c r="H4" s="52" t="inlineStr">
        <is>
          <t>申請金額註3</t>
        </is>
      </c>
      <c r="I4" s="52" t="inlineStr">
        <is>
          <t>出租人
姓名</t>
        </is>
      </c>
      <c r="J4" s="52" t="inlineStr">
        <is>
          <t>身分證字號</t>
        </is>
      </c>
      <c r="K4" s="52" t="inlineStr">
        <is>
          <t>金融機構代碼(三碼)</t>
        </is>
      </c>
      <c r="L4" s="52" t="inlineStr">
        <is>
          <t>分行代碼(四碼)</t>
        </is>
      </c>
      <c r="M4" s="52" t="inlineStr">
        <is>
          <t>帳戶號碼</t>
        </is>
      </c>
      <c r="N4" s="6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58">
      <c r="A5" s="51" t="n">
        <v>1</v>
      </c>
      <c r="B5" s="22" t="inlineStr">
        <is>
          <t>禾豐新北B2M14100007</t>
        </is>
      </c>
      <c r="C5" s="66" t="n"/>
      <c r="D5" s="67" t="n"/>
      <c r="E5" s="66" t="n"/>
      <c r="F5" s="66" t="n"/>
      <c r="G5" s="68" t="n">
        <v>6500</v>
      </c>
      <c r="H5" s="68" t="n">
        <v>6300</v>
      </c>
      <c r="I5" s="22" t="inlineStr">
        <is>
          <t>林芳助</t>
        </is>
      </c>
      <c r="J5" s="22" t="inlineStr">
        <is>
          <t>T464139289</t>
        </is>
      </c>
      <c r="K5" s="26" t="inlineStr">
        <is>
          <t>822</t>
        </is>
      </c>
      <c r="L5" s="26" t="inlineStr">
        <is>
          <t>1023</t>
        </is>
      </c>
      <c r="M5" s="26" t="inlineStr">
        <is>
          <t>457566403328</t>
        </is>
      </c>
      <c r="N5" s="29" t="n"/>
      <c r="O5" s="1">
        <f>K5&amp;L5</f>
        <v/>
      </c>
      <c r="P5" s="7">
        <f>M5</f>
        <v/>
      </c>
      <c r="Q5" s="1">
        <f>J5</f>
        <v/>
      </c>
      <c r="R5" s="69">
        <f>D5+F5+H5</f>
        <v/>
      </c>
      <c r="U5" s="8">
        <f>$C$2&amp;I5&amp;IF(D5&gt;0,"保險費",IF(F5&gt;0,"東公證費",IF(H5&gt;0,"修繕費")))</f>
        <v/>
      </c>
      <c r="V5" s="14">
        <f>B5</f>
        <v/>
      </c>
    </row>
    <row r="6" ht="24.6" customHeight="1" s="58">
      <c r="A6" s="51" t="n">
        <v>2</v>
      </c>
      <c r="B6" s="22" t="inlineStr">
        <is>
          <t>禾豐新北B2M14100012</t>
        </is>
      </c>
      <c r="C6" s="66" t="n"/>
      <c r="D6" s="67" t="n"/>
      <c r="E6" s="66" t="n"/>
      <c r="F6" s="66" t="n"/>
      <c r="G6" s="68" t="n">
        <v>900</v>
      </c>
      <c r="H6" s="68" t="n">
        <v>900</v>
      </c>
      <c r="I6" s="22" t="inlineStr">
        <is>
          <t>姜美琴</t>
        </is>
      </c>
      <c r="J6" s="22" t="inlineStr">
        <is>
          <t>S772758421</t>
        </is>
      </c>
      <c r="K6" s="26" t="inlineStr">
        <is>
          <t>005</t>
        </is>
      </c>
      <c r="L6" s="26" t="inlineStr">
        <is>
          <t>0795</t>
        </is>
      </c>
      <c r="M6" s="27" t="inlineStr">
        <is>
          <t>902159565504</t>
        </is>
      </c>
      <c r="N6" s="29" t="n"/>
      <c r="O6" s="1">
        <f>K6&amp;L6</f>
        <v/>
      </c>
      <c r="P6" s="7">
        <f>M6</f>
        <v/>
      </c>
      <c r="Q6" s="1">
        <f>J6</f>
        <v/>
      </c>
      <c r="R6" s="69">
        <f>D6+F6+H6</f>
        <v/>
      </c>
      <c r="U6" s="8">
        <f>$C$2&amp;I6&amp;IF(D6&gt;0,"保險費",IF(F6&gt;0,"東公證費",IF(H6&gt;0,"修繕費")))</f>
        <v/>
      </c>
      <c r="V6" s="14">
        <f>B6</f>
        <v/>
      </c>
    </row>
    <row r="7" ht="24.6" customHeight="1" s="58">
      <c r="A7" s="51" t="n">
        <v>3</v>
      </c>
      <c r="B7" s="22" t="inlineStr">
        <is>
          <t>禾豐新北B2M14100023</t>
        </is>
      </c>
      <c r="C7" s="28" t="n"/>
      <c r="D7" s="67" t="n"/>
      <c r="E7" s="66" t="n"/>
      <c r="F7" s="66" t="n"/>
      <c r="G7" s="68" t="n">
        <v>900</v>
      </c>
      <c r="H7" s="68" t="n">
        <v>900</v>
      </c>
      <c r="I7" s="22" t="inlineStr">
        <is>
          <t>陳彥廷</t>
        </is>
      </c>
      <c r="J7" s="22" t="inlineStr">
        <is>
          <t>T343651715</t>
        </is>
      </c>
      <c r="K7" s="26" t="inlineStr">
        <is>
          <t>004</t>
        </is>
      </c>
      <c r="L7" s="26" t="inlineStr">
        <is>
          <t>0749</t>
        </is>
      </c>
      <c r="M7" s="26" t="inlineStr">
        <is>
          <t>957437292312</t>
        </is>
      </c>
      <c r="N7" s="29" t="n"/>
      <c r="O7" s="1">
        <f>K7&amp;L7</f>
        <v/>
      </c>
      <c r="P7" s="7">
        <f>M7</f>
        <v/>
      </c>
      <c r="Q7" s="1">
        <f>J7</f>
        <v/>
      </c>
      <c r="R7" s="69">
        <f>D7+F7+H7</f>
        <v/>
      </c>
      <c r="U7" s="8">
        <f>$C$2&amp;I7&amp;IF(D7&gt;0,"保險費",IF(F7&gt;0,"東公證費",IF(H7&gt;0,"修繕費")))</f>
        <v/>
      </c>
      <c r="V7" s="14">
        <f>B7</f>
        <v/>
      </c>
    </row>
    <row r="8" ht="24.6" customHeight="1" s="58">
      <c r="A8" s="51" t="n">
        <v>4</v>
      </c>
      <c r="B8" s="22" t="inlineStr">
        <is>
          <t>禾豐新北B2M14100024</t>
        </is>
      </c>
      <c r="C8" s="28" t="n"/>
      <c r="D8" s="67" t="n"/>
      <c r="E8" s="66" t="n"/>
      <c r="F8" s="66" t="n"/>
      <c r="G8" s="68" t="n">
        <v>900</v>
      </c>
      <c r="H8" s="68" t="n">
        <v>900</v>
      </c>
      <c r="I8" s="22" t="inlineStr">
        <is>
          <t>陳秀枝</t>
        </is>
      </c>
      <c r="J8" s="22" t="inlineStr">
        <is>
          <t>E068979771</t>
        </is>
      </c>
      <c r="K8" s="26" t="inlineStr">
        <is>
          <t>012</t>
        </is>
      </c>
      <c r="L8" s="26" t="inlineStr">
        <is>
          <t>7417</t>
        </is>
      </c>
      <c r="M8" s="26" t="inlineStr">
        <is>
          <t>48078327724716</t>
        </is>
      </c>
      <c r="N8" s="29" t="n"/>
      <c r="O8" s="1">
        <f>K8&amp;L8</f>
        <v/>
      </c>
      <c r="P8" s="7">
        <f>M8</f>
        <v/>
      </c>
      <c r="Q8" s="1">
        <f>J8</f>
        <v/>
      </c>
      <c r="R8" s="69">
        <f>D8+F8+H8</f>
        <v/>
      </c>
      <c r="U8" s="8">
        <f>$C$2&amp;I8&amp;IF(D8&gt;0,"保險費",IF(F8&gt;0,"東公證費",IF(H8&gt;0,"修繕費")))</f>
        <v/>
      </c>
      <c r="V8" s="14">
        <f>B8</f>
        <v/>
      </c>
    </row>
    <row r="9" ht="24.6" customHeight="1" s="58">
      <c r="A9" s="51" t="n">
        <v>5</v>
      </c>
      <c r="B9" s="22" t="inlineStr">
        <is>
          <t>禾豐新北B2M14100027</t>
        </is>
      </c>
      <c r="C9" s="28" t="n"/>
      <c r="D9" s="67" t="n"/>
      <c r="E9" s="66" t="n"/>
      <c r="F9" s="66" t="n"/>
      <c r="G9" s="68" t="n">
        <v>900</v>
      </c>
      <c r="H9" s="68" t="n">
        <v>900</v>
      </c>
      <c r="I9" s="22" t="inlineStr">
        <is>
          <t>翁長雍</t>
        </is>
      </c>
      <c r="J9" s="22" t="inlineStr">
        <is>
          <t>S572360106</t>
        </is>
      </c>
      <c r="K9" s="26" t="inlineStr">
        <is>
          <t>012</t>
        </is>
      </c>
      <c r="L9" s="26" t="inlineStr">
        <is>
          <t>7417</t>
        </is>
      </c>
      <c r="M9" s="26" t="inlineStr">
        <is>
          <t>72494867209502</t>
        </is>
      </c>
      <c r="N9" s="29" t="n"/>
      <c r="O9" s="1">
        <f>K9&amp;L9</f>
        <v/>
      </c>
      <c r="P9" s="7">
        <f>M9</f>
        <v/>
      </c>
      <c r="Q9" s="1">
        <f>J9</f>
        <v/>
      </c>
      <c r="R9" s="69">
        <f>D9+F9+H9</f>
        <v/>
      </c>
      <c r="U9" s="8">
        <f>$C$2&amp;I9&amp;IF(D9&gt;0,"保險費",IF(F9&gt;0,"東公證費",IF(H9&gt;0,"修繕費")))</f>
        <v/>
      </c>
      <c r="V9" s="14">
        <f>B9</f>
        <v/>
      </c>
    </row>
    <row r="10" ht="24.6" customHeight="1" s="58">
      <c r="A10" s="51" t="n">
        <v>6</v>
      </c>
      <c r="B10" s="22" t="inlineStr">
        <is>
          <t>禾豐新北B2M14100028</t>
        </is>
      </c>
      <c r="C10" s="67" t="n"/>
      <c r="D10" s="67" t="n"/>
      <c r="E10" s="66" t="n"/>
      <c r="F10" s="66" t="n"/>
      <c r="G10" s="68" t="n">
        <v>11500</v>
      </c>
      <c r="H10" s="68" t="n">
        <v>9100</v>
      </c>
      <c r="I10" s="22" t="inlineStr">
        <is>
          <t>蔡月琴</t>
        </is>
      </c>
      <c r="J10" s="22" t="inlineStr">
        <is>
          <t>A669173592</t>
        </is>
      </c>
      <c r="K10" s="26" t="inlineStr">
        <is>
          <t>012</t>
        </is>
      </c>
      <c r="L10" s="26" t="inlineStr">
        <is>
          <t>7668</t>
        </is>
      </c>
      <c r="M10" s="26" t="inlineStr">
        <is>
          <t>99000843825581</t>
        </is>
      </c>
      <c r="N10" s="29" t="n"/>
      <c r="O10" s="1">
        <f>K10&amp;L10</f>
        <v/>
      </c>
      <c r="P10" s="7">
        <f>M10</f>
        <v/>
      </c>
      <c r="Q10" s="1">
        <f>J10</f>
        <v/>
      </c>
      <c r="R10" s="69">
        <f>D10+F10+H10</f>
        <v/>
      </c>
      <c r="U10" s="8">
        <f>$C$2&amp;I10&amp;IF(D10&gt;0,"保險費",IF(F10&gt;0,"東公證費",IF(H10&gt;0,"修繕費")))</f>
        <v/>
      </c>
      <c r="V10" s="14">
        <f>B10</f>
        <v/>
      </c>
    </row>
    <row r="11" ht="24.6" customHeight="1" s="58">
      <c r="A11" s="51" t="n">
        <v>7</v>
      </c>
      <c r="B11" s="22" t="inlineStr">
        <is>
          <t>禾豐新北B2M14100030</t>
        </is>
      </c>
      <c r="C11" s="67" t="n"/>
      <c r="D11" s="67" t="n"/>
      <c r="E11" s="28" t="n"/>
      <c r="F11" s="28" t="n"/>
      <c r="G11" s="68" t="n">
        <v>10500</v>
      </c>
      <c r="H11" s="68" t="n">
        <v>8500</v>
      </c>
      <c r="I11" s="22" t="inlineStr">
        <is>
          <t>黃婷輿</t>
        </is>
      </c>
      <c r="J11" s="22" t="inlineStr">
        <is>
          <t>D302073457</t>
        </is>
      </c>
      <c r="K11" s="26" t="inlineStr">
        <is>
          <t>008</t>
        </is>
      </c>
      <c r="L11" s="26" t="inlineStr">
        <is>
          <t>1289</t>
        </is>
      </c>
      <c r="M11" s="26" t="inlineStr">
        <is>
          <t>749197916079</t>
        </is>
      </c>
      <c r="N11" s="29" t="n"/>
      <c r="O11" s="1">
        <f>K11&amp;L11</f>
        <v/>
      </c>
      <c r="P11" s="7">
        <f>M11</f>
        <v/>
      </c>
      <c r="Q11" s="1">
        <f>J11</f>
        <v/>
      </c>
      <c r="R11" s="69">
        <f>D11+F11+H11</f>
        <v/>
      </c>
      <c r="U11" s="8">
        <f>$C$2&amp;I11&amp;IF(D11&gt;0,"保險費",IF(F11&gt;0,"東公證費",IF(H11&gt;0,"修繕費")))</f>
        <v/>
      </c>
      <c r="V11" s="14">
        <f>B11</f>
        <v/>
      </c>
    </row>
    <row r="12" ht="24.6" customHeight="1" s="58">
      <c r="A12" s="51" t="n">
        <v>8</v>
      </c>
      <c r="B12" s="22" t="inlineStr">
        <is>
          <t>禾豐新北B2M14100032</t>
        </is>
      </c>
      <c r="C12" s="67" t="n"/>
      <c r="D12" s="67" t="n"/>
      <c r="E12" s="66" t="n"/>
      <c r="F12" s="66" t="n"/>
      <c r="G12" s="68" t="n">
        <v>900</v>
      </c>
      <c r="H12" s="68" t="n">
        <v>900</v>
      </c>
      <c r="I12" s="22" t="inlineStr">
        <is>
          <t>廖友榕</t>
        </is>
      </c>
      <c r="J12" s="22" t="inlineStr">
        <is>
          <t>L876176383</t>
        </is>
      </c>
      <c r="K12" s="26" t="inlineStr">
        <is>
          <t>700</t>
        </is>
      </c>
      <c r="L12" s="26" t="inlineStr">
        <is>
          <t>0021</t>
        </is>
      </c>
      <c r="M12" s="26" t="inlineStr">
        <is>
          <t>11391719542700</t>
        </is>
      </c>
      <c r="N12" s="29" t="n"/>
      <c r="O12" s="1">
        <f>K12&amp;L12</f>
        <v/>
      </c>
      <c r="P12" s="7">
        <f>M12</f>
        <v/>
      </c>
      <c r="Q12" s="1">
        <f>J12</f>
        <v/>
      </c>
      <c r="R12" s="69">
        <f>D12+F12+H12</f>
        <v/>
      </c>
      <c r="U12" s="8">
        <f>$C$2&amp;I12&amp;IF(D12&gt;0,"保險費",IF(F12&gt;0,"東公證費",IF(H12&gt;0,"修繕費")))</f>
        <v/>
      </c>
      <c r="V12" s="14">
        <f>B12</f>
        <v/>
      </c>
    </row>
    <row r="13" ht="24.6" customHeight="1" s="58">
      <c r="A13" s="51" t="n">
        <v>9</v>
      </c>
      <c r="B13" s="22" t="inlineStr">
        <is>
          <t>禾豐新北B2M14100033</t>
        </is>
      </c>
      <c r="C13" s="67" t="n"/>
      <c r="D13" s="67" t="n"/>
      <c r="E13" s="66" t="n"/>
      <c r="F13" s="66" t="n"/>
      <c r="G13" s="68" t="n">
        <v>900</v>
      </c>
      <c r="H13" s="68" t="n">
        <v>900</v>
      </c>
      <c r="I13" s="22" t="inlineStr">
        <is>
          <t>莊閔傑</t>
        </is>
      </c>
      <c r="J13" s="22" t="inlineStr">
        <is>
          <t>V352849429</t>
        </is>
      </c>
      <c r="K13" s="26" t="inlineStr">
        <is>
          <t>008</t>
        </is>
      </c>
      <c r="L13" s="26" t="inlineStr">
        <is>
          <t>1821</t>
        </is>
      </c>
      <c r="M13" s="26" t="inlineStr">
        <is>
          <t>045644998437</t>
        </is>
      </c>
      <c r="N13" s="29" t="n"/>
      <c r="O13" s="1">
        <f>K13&amp;L13</f>
        <v/>
      </c>
      <c r="P13" s="7">
        <f>M13</f>
        <v/>
      </c>
      <c r="Q13" s="1">
        <f>J13</f>
        <v/>
      </c>
      <c r="R13" s="69">
        <f>D13+F13+H13</f>
        <v/>
      </c>
      <c r="U13" s="8">
        <f>$C$2&amp;I13&amp;IF(D13&gt;0,"保險費",IF(F13&gt;0,"東公證費",IF(H13&gt;0,"修繕費")))</f>
        <v/>
      </c>
      <c r="V13" s="14">
        <f>B13</f>
        <v/>
      </c>
    </row>
    <row r="14" ht="24.6" customHeight="1" s="58">
      <c r="A14" s="51" t="n">
        <v>10</v>
      </c>
      <c r="B14" s="22" t="inlineStr">
        <is>
          <t>禾豐新北B2M14100034</t>
        </is>
      </c>
      <c r="C14" s="67" t="n"/>
      <c r="D14" s="67" t="n"/>
      <c r="E14" s="66" t="n">
        <v>4500</v>
      </c>
      <c r="F14" s="66" t="n">
        <v>4500</v>
      </c>
      <c r="G14" s="68" t="n"/>
      <c r="H14" s="68" t="n"/>
      <c r="I14" s="22" t="inlineStr">
        <is>
          <t>李利偉</t>
        </is>
      </c>
      <c r="J14" s="22" t="inlineStr">
        <is>
          <t>O912773187</t>
        </is>
      </c>
      <c r="K14" s="26" t="inlineStr">
        <is>
          <t>017</t>
        </is>
      </c>
      <c r="L14" s="26" t="inlineStr">
        <is>
          <t>2163</t>
        </is>
      </c>
      <c r="M14" s="26" t="inlineStr">
        <is>
          <t>60279031720</t>
        </is>
      </c>
      <c r="N14" s="29" t="n"/>
      <c r="O14" s="1">
        <f>K14&amp;L14</f>
        <v/>
      </c>
      <c r="P14" s="7">
        <f>M14</f>
        <v/>
      </c>
      <c r="Q14" s="1">
        <f>J14</f>
        <v/>
      </c>
      <c r="R14" s="69">
        <f>D14+F14+H14</f>
        <v/>
      </c>
      <c r="U14" s="8">
        <f>$C$2&amp;I14&amp;IF(D14&gt;0,"保險費",IF(F14&gt;0,"東公證費",IF(H14&gt;0,"修繕費")))</f>
        <v/>
      </c>
      <c r="V14" s="14">
        <f>B14</f>
        <v/>
      </c>
    </row>
    <row r="15" ht="24.6" customHeight="1" s="58">
      <c r="A15" s="51" t="n">
        <v>11</v>
      </c>
      <c r="B15" s="22" t="inlineStr">
        <is>
          <t>禾豐新北B2M14100034</t>
        </is>
      </c>
      <c r="C15" s="67" t="n"/>
      <c r="D15" s="67" t="n"/>
      <c r="E15" s="66" t="n"/>
      <c r="F15" s="66" t="n"/>
      <c r="G15" s="68" t="n">
        <v>850</v>
      </c>
      <c r="H15" s="68" t="n">
        <v>850</v>
      </c>
      <c r="I15" s="22" t="inlineStr">
        <is>
          <t>李利偉</t>
        </is>
      </c>
      <c r="J15" s="22" t="inlineStr">
        <is>
          <t>L029391186</t>
        </is>
      </c>
      <c r="K15" s="26" t="inlineStr">
        <is>
          <t>017</t>
        </is>
      </c>
      <c r="L15" s="26" t="inlineStr">
        <is>
          <t>2163</t>
        </is>
      </c>
      <c r="M15" s="26" t="inlineStr">
        <is>
          <t>25800851028</t>
        </is>
      </c>
      <c r="N15" s="29" t="n"/>
      <c r="O15" s="1">
        <f>K15&amp;L15</f>
        <v/>
      </c>
      <c r="P15" s="7">
        <f>M15</f>
        <v/>
      </c>
      <c r="Q15" s="1">
        <f>J15</f>
        <v/>
      </c>
      <c r="R15" s="69">
        <f>D15+F15+H15</f>
        <v/>
      </c>
      <c r="U15" s="8">
        <f>$C$2&amp;I15&amp;IF(D15&gt;0,"保險費",IF(F15&gt;0,"東公證費",IF(H15&gt;0,"修繕費")))</f>
        <v/>
      </c>
      <c r="V15" s="14">
        <f>B15</f>
        <v/>
      </c>
    </row>
    <row r="16" ht="24.6" customHeight="1" s="58">
      <c r="A16" s="51" t="n">
        <v>12</v>
      </c>
      <c r="B16" s="22" t="inlineStr">
        <is>
          <t>禾豐新北B2M14100035</t>
        </is>
      </c>
      <c r="C16" s="67" t="n"/>
      <c r="D16" s="67" t="n"/>
      <c r="E16" s="66" t="n">
        <v>6000</v>
      </c>
      <c r="F16" s="66" t="n">
        <v>4500</v>
      </c>
      <c r="G16" s="68" t="n"/>
      <c r="H16" s="68" t="n"/>
      <c r="I16" s="22" t="inlineStr">
        <is>
          <t>許博閔</t>
        </is>
      </c>
      <c r="J16" s="22" t="inlineStr">
        <is>
          <t>J009629300</t>
        </is>
      </c>
      <c r="K16" s="26" t="inlineStr">
        <is>
          <t>007</t>
        </is>
      </c>
      <c r="L16" s="26" t="inlineStr">
        <is>
          <t>1576</t>
        </is>
      </c>
      <c r="M16" s="26" t="inlineStr">
        <is>
          <t>30165203595</t>
        </is>
      </c>
      <c r="N16" s="29" t="n"/>
      <c r="O16" s="1">
        <f>K16&amp;L16</f>
        <v/>
      </c>
      <c r="P16" s="7">
        <f>M16</f>
        <v/>
      </c>
      <c r="Q16" s="1">
        <f>J16</f>
        <v/>
      </c>
      <c r="R16" s="69">
        <f>D16+F16+H16</f>
        <v/>
      </c>
      <c r="U16" s="8">
        <f>$C$2&amp;I16&amp;IF(D16&gt;0,"保險費",IF(F16&gt;0,"東公證費",IF(H16&gt;0,"修繕費")))</f>
        <v/>
      </c>
      <c r="V16" s="14">
        <f>B16</f>
        <v/>
      </c>
    </row>
    <row r="17" ht="24.6" customHeight="1" s="58">
      <c r="A17" s="51" t="n">
        <v>13</v>
      </c>
      <c r="B17" s="22" t="inlineStr">
        <is>
          <t>禾豐新北B2M14100035</t>
        </is>
      </c>
      <c r="C17" s="67" t="n"/>
      <c r="D17" s="67" t="n"/>
      <c r="E17" s="66" t="n"/>
      <c r="F17" s="66" t="n"/>
      <c r="G17" s="68" t="n">
        <v>10000</v>
      </c>
      <c r="H17" s="68" t="n">
        <v>10000</v>
      </c>
      <c r="I17" s="22" t="inlineStr">
        <is>
          <t>許博閔</t>
        </is>
      </c>
      <c r="J17" s="22" t="inlineStr">
        <is>
          <t>J371477778</t>
        </is>
      </c>
      <c r="K17" s="26" t="inlineStr">
        <is>
          <t>007</t>
        </is>
      </c>
      <c r="L17" s="26" t="inlineStr">
        <is>
          <t>1576</t>
        </is>
      </c>
      <c r="M17" s="26" t="inlineStr">
        <is>
          <t>32242710209</t>
        </is>
      </c>
      <c r="N17" s="29" t="n"/>
      <c r="O17" s="1">
        <f>K17&amp;L17</f>
        <v/>
      </c>
      <c r="P17" s="7">
        <f>M17</f>
        <v/>
      </c>
      <c r="Q17" s="1">
        <f>J17</f>
        <v/>
      </c>
      <c r="R17" s="69">
        <f>D17+F17+H17</f>
        <v/>
      </c>
      <c r="U17" s="8">
        <f>$C$2&amp;I17&amp;IF(D17&gt;0,"保險費",IF(F17&gt;0,"東公證費",IF(H17&gt;0,"修繕費")))</f>
        <v/>
      </c>
      <c r="V17" s="14">
        <f>B17</f>
        <v/>
      </c>
    </row>
    <row r="18" ht="24.6" customHeight="1" s="58">
      <c r="A18" s="51" t="n">
        <v>14</v>
      </c>
      <c r="B18" s="22" t="inlineStr">
        <is>
          <t>禾豐新北B2M14100036</t>
        </is>
      </c>
      <c r="C18" s="67" t="n"/>
      <c r="D18" s="67" t="n"/>
      <c r="E18" s="66" t="n">
        <v>4500</v>
      </c>
      <c r="F18" s="66" t="n">
        <v>4500</v>
      </c>
      <c r="G18" s="68" t="n"/>
      <c r="H18" s="68" t="n"/>
      <c r="I18" s="22" t="inlineStr">
        <is>
          <t>廖香鳳</t>
        </is>
      </c>
      <c r="J18" s="22" t="inlineStr">
        <is>
          <t>F803001876</t>
        </is>
      </c>
      <c r="K18" s="26" t="inlineStr">
        <is>
          <t>808</t>
        </is>
      </c>
      <c r="L18" s="26" t="inlineStr">
        <is>
          <t>1344</t>
        </is>
      </c>
      <c r="M18" s="26" t="inlineStr">
        <is>
          <t>4479953788925</t>
        </is>
      </c>
      <c r="N18" s="29" t="n"/>
      <c r="O18" s="1">
        <f>K18&amp;L18</f>
        <v/>
      </c>
      <c r="P18" s="7">
        <f>M18</f>
        <v/>
      </c>
      <c r="Q18" s="1">
        <f>J18</f>
        <v/>
      </c>
      <c r="R18" s="69">
        <f>D18+F18+H18</f>
        <v/>
      </c>
      <c r="U18" s="8">
        <f>$C$2&amp;I18&amp;IF(D18&gt;0,"保險費",IF(F18&gt;0,"東公證費",IF(H18&gt;0,"修繕費")))</f>
        <v/>
      </c>
      <c r="V18" s="14">
        <f>B18</f>
        <v/>
      </c>
    </row>
    <row r="19" ht="24.6" customHeight="1" s="58">
      <c r="A19" s="51" t="n">
        <v>15</v>
      </c>
      <c r="B19" s="22" t="inlineStr">
        <is>
          <t>禾豐新北B2M14100037</t>
        </is>
      </c>
      <c r="C19" s="67" t="n"/>
      <c r="D19" s="67" t="n"/>
      <c r="E19" s="66" t="n">
        <v>4500</v>
      </c>
      <c r="F19" s="66" t="n">
        <v>4500</v>
      </c>
      <c r="G19" s="68" t="n"/>
      <c r="H19" s="68" t="n"/>
      <c r="I19" s="22" t="inlineStr">
        <is>
          <t>林惠玲</t>
        </is>
      </c>
      <c r="J19" s="22" t="inlineStr">
        <is>
          <t>K822147342</t>
        </is>
      </c>
      <c r="K19" s="26" t="inlineStr">
        <is>
          <t>700</t>
        </is>
      </c>
      <c r="L19" s="26" t="inlineStr">
        <is>
          <t>0021</t>
        </is>
      </c>
      <c r="M19" s="26" t="inlineStr">
        <is>
          <t>80347015981261</t>
        </is>
      </c>
      <c r="N19" s="29" t="n"/>
      <c r="O19" s="1" t="inlineStr">
        <is>
          <t>7000021</t>
        </is>
      </c>
      <c r="P19" s="7" t="inlineStr">
        <is>
          <t>00011760694858</t>
        </is>
      </c>
      <c r="Q19" s="1" t="inlineStr">
        <is>
          <t>F220697221</t>
        </is>
      </c>
      <c r="R19" s="69" t="n">
        <v>4500</v>
      </c>
      <c r="U19" s="8" t="inlineStr">
        <is>
          <t>禾豐新北林惠玲東公證費</t>
        </is>
      </c>
      <c r="V19" s="14" t="inlineStr">
        <is>
          <t>禾豐新北B2M14100037</t>
        </is>
      </c>
    </row>
    <row r="20" ht="24.6" customHeight="1" s="58">
      <c r="A20" s="51" t="n">
        <v>16</v>
      </c>
      <c r="B20" s="22" t="inlineStr">
        <is>
          <t>禾豐新北B2M14100038</t>
        </is>
      </c>
      <c r="C20" s="67" t="n"/>
      <c r="D20" s="67" t="n"/>
      <c r="E20" s="66" t="n">
        <v>2250</v>
      </c>
      <c r="F20" s="66" t="n">
        <v>2250</v>
      </c>
      <c r="G20" s="68" t="n"/>
      <c r="H20" s="68" t="n"/>
      <c r="I20" s="22" t="inlineStr">
        <is>
          <t>周育存</t>
        </is>
      </c>
      <c r="J20" s="22" t="inlineStr">
        <is>
          <t>A384581080</t>
        </is>
      </c>
      <c r="K20" s="26" t="inlineStr">
        <is>
          <t>812</t>
        </is>
      </c>
      <c r="L20" s="26" t="inlineStr">
        <is>
          <t>0023</t>
        </is>
      </c>
      <c r="M20" s="26" t="inlineStr">
        <is>
          <t>94448122310643</t>
        </is>
      </c>
      <c r="N20" s="29" t="n"/>
      <c r="O20" s="1">
        <f>K20&amp;L20</f>
        <v/>
      </c>
      <c r="P20" s="7">
        <f>M20</f>
        <v/>
      </c>
      <c r="Q20" s="1">
        <f>J20</f>
        <v/>
      </c>
      <c r="R20" s="69">
        <f>D20+F20+H20</f>
        <v/>
      </c>
      <c r="U20" s="8">
        <f>$C$2&amp;I20&amp;IF(D20&gt;0,"保險費",IF(F20&gt;0,"東公證費",IF(H20&gt;0,"修繕費")))</f>
        <v/>
      </c>
      <c r="V20" s="14">
        <f>B20</f>
        <v/>
      </c>
    </row>
    <row r="21" ht="24.6" customHeight="1" s="58">
      <c r="A21" s="51" t="n">
        <v>17</v>
      </c>
      <c r="B21" s="22" t="inlineStr">
        <is>
          <t>禾豐新北B2M14100038</t>
        </is>
      </c>
      <c r="C21" s="67" t="n"/>
      <c r="D21" s="67" t="n"/>
      <c r="E21" s="66" t="n"/>
      <c r="F21" s="66" t="n"/>
      <c r="G21" s="68" t="n">
        <v>900</v>
      </c>
      <c r="H21" s="68" t="n">
        <v>900</v>
      </c>
      <c r="I21" s="22" t="inlineStr">
        <is>
          <t>周育存</t>
        </is>
      </c>
      <c r="J21" s="22" t="inlineStr">
        <is>
          <t>X832111496</t>
        </is>
      </c>
      <c r="K21" s="26" t="inlineStr">
        <is>
          <t>812</t>
        </is>
      </c>
      <c r="L21" s="26" t="inlineStr">
        <is>
          <t>0023</t>
        </is>
      </c>
      <c r="M21" s="26" t="inlineStr">
        <is>
          <t>57795623367573</t>
        </is>
      </c>
      <c r="N21" s="29" t="n"/>
      <c r="O21" s="1">
        <f>K21&amp;L21</f>
        <v/>
      </c>
      <c r="P21" s="7">
        <f>M21</f>
        <v/>
      </c>
      <c r="Q21" s="1">
        <f>J21</f>
        <v/>
      </c>
      <c r="R21" s="69">
        <f>D21+F21+H21</f>
        <v/>
      </c>
      <c r="U21" s="8">
        <f>$C$2&amp;I21&amp;IF(D21&gt;0,"保險費",IF(F21&gt;0,"東公證費",IF(H21&gt;0,"修繕費")))</f>
        <v/>
      </c>
      <c r="V21" s="14">
        <f>B21</f>
        <v/>
      </c>
    </row>
    <row r="22" ht="24.6" customHeight="1" s="58">
      <c r="A22" s="51" t="n">
        <v>18</v>
      </c>
      <c r="B22" s="22" t="inlineStr">
        <is>
          <t>禾豐新北B2M34100011</t>
        </is>
      </c>
      <c r="C22" s="67" t="n"/>
      <c r="D22" s="67" t="n"/>
      <c r="E22" s="66" t="n"/>
      <c r="F22" s="66" t="n"/>
      <c r="G22" s="68" t="n">
        <v>8500</v>
      </c>
      <c r="H22" s="68" t="n">
        <v>8500</v>
      </c>
      <c r="I22" s="22" t="inlineStr">
        <is>
          <t>許儒宏</t>
        </is>
      </c>
      <c r="J22" s="22" t="inlineStr">
        <is>
          <t>M844202423</t>
        </is>
      </c>
      <c r="K22" s="26" t="inlineStr">
        <is>
          <t>700</t>
        </is>
      </c>
      <c r="L22" s="26" t="inlineStr">
        <is>
          <t>0021</t>
        </is>
      </c>
      <c r="M22" s="26" t="inlineStr">
        <is>
          <t>29250170991172</t>
        </is>
      </c>
      <c r="N22" s="29" t="n"/>
      <c r="O22" s="1">
        <f>K22&amp;L22</f>
        <v/>
      </c>
      <c r="P22" s="7">
        <f>M22</f>
        <v/>
      </c>
      <c r="Q22" s="1">
        <f>J22</f>
        <v/>
      </c>
      <c r="R22" s="69">
        <f>D22+F22+H22</f>
        <v/>
      </c>
      <c r="U22" s="8">
        <f>$C$2&amp;I22&amp;IF(D22&gt;0,"保險費",IF(F22&gt;0,"東公證費",IF(H22&gt;0,"修繕費")))</f>
        <v/>
      </c>
      <c r="V22" s="14">
        <f>B22</f>
        <v/>
      </c>
    </row>
    <row r="23" ht="24.6" customHeight="1" s="58">
      <c r="A23" s="51" t="n">
        <v>19</v>
      </c>
      <c r="B23" s="22" t="inlineStr">
        <is>
          <t>禾豐新北B2M34100012</t>
        </is>
      </c>
      <c r="C23" s="67" t="n"/>
      <c r="D23" s="67" t="n"/>
      <c r="E23" s="66" t="n"/>
      <c r="F23" s="66" t="n"/>
      <c r="G23" s="68" t="n">
        <v>900</v>
      </c>
      <c r="H23" s="68" t="n">
        <v>900</v>
      </c>
      <c r="I23" s="22" t="inlineStr">
        <is>
          <t>林櫻宇</t>
        </is>
      </c>
      <c r="J23" s="22" t="inlineStr">
        <is>
          <t>M573700080</t>
        </is>
      </c>
      <c r="K23" s="26" t="inlineStr">
        <is>
          <t>011</t>
        </is>
      </c>
      <c r="L23" s="26" t="inlineStr">
        <is>
          <t>0451</t>
        </is>
      </c>
      <c r="M23" s="26" t="inlineStr">
        <is>
          <t>59771470080561</t>
        </is>
      </c>
      <c r="N23" s="29" t="n"/>
      <c r="O23" s="1">
        <f>K23&amp;L23</f>
        <v/>
      </c>
      <c r="P23" s="7">
        <f>M23</f>
        <v/>
      </c>
      <c r="Q23" s="1">
        <f>J23</f>
        <v/>
      </c>
      <c r="R23" s="69">
        <f>D23+F23+H23</f>
        <v/>
      </c>
      <c r="U23" s="8">
        <f>$C$2&amp;I23&amp;IF(D23&gt;0,"保險費",IF(F23&gt;0,"東公證費",IF(H23&gt;0,"修繕費")))</f>
        <v/>
      </c>
      <c r="V23" s="14">
        <f>B23</f>
        <v/>
      </c>
    </row>
    <row r="24" ht="24.6" customHeight="1" s="58">
      <c r="A24" s="51" t="n">
        <v>20</v>
      </c>
      <c r="B24" s="22" t="inlineStr">
        <is>
          <t>禾豐新北B2M34100014</t>
        </is>
      </c>
      <c r="C24" s="67" t="n"/>
      <c r="D24" s="67" t="n"/>
      <c r="E24" s="66" t="n"/>
      <c r="F24" s="66" t="n"/>
      <c r="G24" s="68" t="n">
        <v>9000</v>
      </c>
      <c r="H24" s="68" t="n">
        <v>9000</v>
      </c>
      <c r="I24" s="22" t="inlineStr">
        <is>
          <t>楊艾茵</t>
        </is>
      </c>
      <c r="J24" s="22" t="inlineStr">
        <is>
          <t>F203236195</t>
        </is>
      </c>
      <c r="K24" s="26" t="inlineStr">
        <is>
          <t>700</t>
        </is>
      </c>
      <c r="L24" s="26" t="inlineStr">
        <is>
          <t>0021</t>
        </is>
      </c>
      <c r="M24" s="26" t="inlineStr">
        <is>
          <t>87248156554060</t>
        </is>
      </c>
      <c r="N24" s="29" t="n"/>
      <c r="O24" s="1">
        <f>K24&amp;L24</f>
        <v/>
      </c>
      <c r="P24" s="7">
        <f>M24</f>
        <v/>
      </c>
      <c r="Q24" s="1">
        <f>J24</f>
        <v/>
      </c>
      <c r="R24" s="69">
        <f>D24+F24+H24</f>
        <v/>
      </c>
      <c r="U24" s="8">
        <f>$C$2&amp;I24&amp;IF(D24&gt;0,"保險費",IF(F24&gt;0,"東公證費",IF(H24&gt;0,"修繕費")))</f>
        <v/>
      </c>
      <c r="V24" s="14">
        <f>B24</f>
        <v/>
      </c>
    </row>
    <row r="25" ht="24.6" customHeight="1" s="58">
      <c r="A25" s="51" t="n">
        <v>21</v>
      </c>
      <c r="B25" s="22" t="inlineStr">
        <is>
          <t>禾豐新北B2M34100015</t>
        </is>
      </c>
      <c r="C25" s="67" t="n"/>
      <c r="D25" s="67" t="n"/>
      <c r="E25" s="66" t="n"/>
      <c r="F25" s="66" t="n"/>
      <c r="G25" s="68" t="n">
        <v>9000</v>
      </c>
      <c r="H25" s="68" t="n">
        <v>9000</v>
      </c>
      <c r="I25" s="22" t="inlineStr">
        <is>
          <t>張美英</t>
        </is>
      </c>
      <c r="J25" s="22" t="inlineStr">
        <is>
          <t>N153726816</t>
        </is>
      </c>
      <c r="K25" s="26" t="inlineStr">
        <is>
          <t>808</t>
        </is>
      </c>
      <c r="L25" s="26" t="inlineStr">
        <is>
          <t>1241</t>
        </is>
      </c>
      <c r="M25" s="26" t="inlineStr">
        <is>
          <t>7530444002305</t>
        </is>
      </c>
      <c r="N25" s="29" t="n"/>
      <c r="O25" s="1">
        <f>K25&amp;L25</f>
        <v/>
      </c>
      <c r="P25" s="7">
        <f>M25</f>
        <v/>
      </c>
      <c r="Q25" s="1">
        <f>J25</f>
        <v/>
      </c>
      <c r="R25" s="69">
        <f>D25+F25+H25</f>
        <v/>
      </c>
      <c r="U25" s="8">
        <f>$C$2&amp;I25&amp;IF(D25&gt;0,"保險費",IF(F25&gt;0,"東公證費",IF(H25&gt;0,"修繕費")))</f>
        <v/>
      </c>
      <c r="V25" s="14">
        <f>B25</f>
        <v/>
      </c>
    </row>
    <row r="26" ht="24.6" customHeight="1" s="58">
      <c r="A26" s="51" t="n">
        <v>22</v>
      </c>
      <c r="B26" s="22" t="inlineStr">
        <is>
          <t>禾豐新北B2M34100016</t>
        </is>
      </c>
      <c r="C26" s="67" t="n">
        <v>3498</v>
      </c>
      <c r="D26" s="67" t="n">
        <v>3201</v>
      </c>
      <c r="E26" s="66" t="n"/>
      <c r="F26" s="66" t="n"/>
      <c r="G26" s="68" t="n"/>
      <c r="H26" s="68" t="n"/>
      <c r="I26" s="22" t="inlineStr">
        <is>
          <t>蔡柏鞍</t>
        </is>
      </c>
      <c r="J26" s="22" t="inlineStr">
        <is>
          <t>V874853611</t>
        </is>
      </c>
      <c r="K26" s="26" t="inlineStr">
        <is>
          <t>009</t>
        </is>
      </c>
      <c r="L26" s="26" t="inlineStr">
        <is>
          <t>9689</t>
        </is>
      </c>
      <c r="M26" s="26" t="inlineStr">
        <is>
          <t>03001304754877</t>
        </is>
      </c>
      <c r="N26" s="29" t="n"/>
      <c r="O26" s="1">
        <f>K26&amp;L26</f>
        <v/>
      </c>
      <c r="P26" s="7">
        <f>M26</f>
        <v/>
      </c>
      <c r="Q26" s="1">
        <f>J26</f>
        <v/>
      </c>
      <c r="R26" s="69">
        <f>D26+F26+H26</f>
        <v/>
      </c>
      <c r="U26" s="8">
        <f>$C$2&amp;I26&amp;IF(D26&gt;0,"保險費",IF(F26&gt;0,"東公證費",IF(H26&gt;0,"修繕費")))</f>
        <v/>
      </c>
      <c r="V26" s="14">
        <f>B26</f>
        <v/>
      </c>
    </row>
    <row r="27" ht="24.6" customHeight="1" s="58">
      <c r="A27" s="51" t="n">
        <v>23</v>
      </c>
      <c r="B27" s="22" t="inlineStr">
        <is>
          <t>禾豐新北B2M34100016</t>
        </is>
      </c>
      <c r="C27" s="67" t="n"/>
      <c r="D27" s="67" t="n"/>
      <c r="E27" s="66" t="n"/>
      <c r="F27" s="66" t="n"/>
      <c r="G27" s="68" t="n">
        <v>2500</v>
      </c>
      <c r="H27" s="68" t="n">
        <v>2500</v>
      </c>
      <c r="I27" s="22" t="inlineStr">
        <is>
          <t>蔡柏鞍</t>
        </is>
      </c>
      <c r="J27" s="22" t="inlineStr">
        <is>
          <t>O636946532</t>
        </is>
      </c>
      <c r="K27" s="26" t="inlineStr">
        <is>
          <t>009</t>
        </is>
      </c>
      <c r="L27" s="26" t="inlineStr">
        <is>
          <t>9689</t>
        </is>
      </c>
      <c r="M27" s="26" t="inlineStr">
        <is>
          <t>05635491073482</t>
        </is>
      </c>
      <c r="N27" s="29" t="n"/>
      <c r="O27" s="1">
        <f>K27&amp;L27</f>
        <v/>
      </c>
      <c r="P27" s="7">
        <f>M27</f>
        <v/>
      </c>
      <c r="Q27" s="1">
        <f>J27</f>
        <v/>
      </c>
      <c r="R27" s="69">
        <f>D27+F27+H27</f>
        <v/>
      </c>
      <c r="U27" s="8">
        <f>$C$2&amp;I27&amp;IF(D27&gt;0,"保險費",IF(F27&gt;0,"東公證費",IF(H27&gt;0,"修繕費")))</f>
        <v/>
      </c>
      <c r="V27" s="14">
        <f>B27</f>
        <v/>
      </c>
    </row>
    <row r="28" ht="24.6" customHeight="1" s="58">
      <c r="A28" s="51" t="n">
        <v>24</v>
      </c>
      <c r="B28" s="22" t="inlineStr">
        <is>
          <t>禾豐新北B2M34100018</t>
        </is>
      </c>
      <c r="C28" s="67" t="n"/>
      <c r="D28" s="67" t="n"/>
      <c r="E28" s="66" t="n"/>
      <c r="F28" s="66" t="n"/>
      <c r="G28" s="68" t="n">
        <v>8950</v>
      </c>
      <c r="H28" s="68" t="n">
        <v>8950</v>
      </c>
      <c r="I28" s="22" t="inlineStr">
        <is>
          <t>周皓勳</t>
        </is>
      </c>
      <c r="J28" s="22" t="inlineStr">
        <is>
          <t>Y433909757</t>
        </is>
      </c>
      <c r="K28" s="26" t="inlineStr">
        <is>
          <t>012</t>
        </is>
      </c>
      <c r="L28" s="26" t="inlineStr">
        <is>
          <t>7244</t>
        </is>
      </c>
      <c r="M28" s="26" t="inlineStr">
        <is>
          <t>06037291115575</t>
        </is>
      </c>
      <c r="N28" s="29" t="n"/>
      <c r="O28" s="1">
        <f>K28&amp;L28</f>
        <v/>
      </c>
      <c r="P28" s="7">
        <f>M28</f>
        <v/>
      </c>
      <c r="Q28" s="1">
        <f>J28</f>
        <v/>
      </c>
      <c r="R28" s="69">
        <f>D28+F28+H28</f>
        <v/>
      </c>
      <c r="U28" s="8">
        <f>$C$2&amp;I28&amp;IF(D28&gt;0,"保險費",IF(F28&gt;0,"東公證費",IF(H28&gt;0,"修繕費")))</f>
        <v/>
      </c>
      <c r="V28" s="14">
        <f>B28</f>
        <v/>
      </c>
    </row>
    <row r="29" ht="24.6" customHeight="1" s="58">
      <c r="A29" s="51" t="n">
        <v>25</v>
      </c>
      <c r="B29" s="22" t="inlineStr">
        <is>
          <t>禾豐新北B2M34100019</t>
        </is>
      </c>
      <c r="C29" s="67" t="n"/>
      <c r="D29" s="67" t="n"/>
      <c r="E29" s="66" t="n"/>
      <c r="F29" s="66" t="n"/>
      <c r="G29" s="68" t="n">
        <v>1500</v>
      </c>
      <c r="H29" s="68" t="n">
        <v>1500</v>
      </c>
      <c r="I29" s="22" t="inlineStr">
        <is>
          <t>高香選</t>
        </is>
      </c>
      <c r="J29" s="22" t="inlineStr">
        <is>
          <t>A518199890</t>
        </is>
      </c>
      <c r="K29" s="26" t="inlineStr">
        <is>
          <t>808</t>
        </is>
      </c>
      <c r="L29" s="26" t="inlineStr">
        <is>
          <t>1160</t>
        </is>
      </c>
      <c r="M29" s="26" t="inlineStr">
        <is>
          <t>5563478315392</t>
        </is>
      </c>
      <c r="N29" s="29" t="n"/>
      <c r="O29" s="1">
        <f>K29&amp;L29</f>
        <v/>
      </c>
      <c r="P29" s="7">
        <f>M29</f>
        <v/>
      </c>
      <c r="Q29" s="1">
        <f>J29</f>
        <v/>
      </c>
      <c r="R29" s="69">
        <f>D29+F29+H29</f>
        <v/>
      </c>
      <c r="U29" s="8">
        <f>$C$2&amp;I29&amp;IF(D29&gt;0,"保險費",IF(F29&gt;0,"東公證費",IF(H29&gt;0,"修繕費")))</f>
        <v/>
      </c>
      <c r="V29" s="14">
        <f>B29</f>
        <v/>
      </c>
    </row>
    <row r="30" ht="24.6" customHeight="1" s="58">
      <c r="A30" s="51" t="n">
        <v>26</v>
      </c>
      <c r="B30" s="22" t="inlineStr">
        <is>
          <t>禾豐新北B2M34100020</t>
        </is>
      </c>
      <c r="C30" s="67" t="n">
        <v>3494</v>
      </c>
      <c r="D30" s="67" t="n">
        <v>3494</v>
      </c>
      <c r="E30" s="66" t="n"/>
      <c r="F30" s="66" t="n"/>
      <c r="G30" s="68" t="n"/>
      <c r="H30" s="68" t="n"/>
      <c r="I30" s="22" t="inlineStr">
        <is>
          <t>洪茂棠</t>
        </is>
      </c>
      <c r="J30" s="22" t="inlineStr">
        <is>
          <t>D259584099</t>
        </is>
      </c>
      <c r="K30" s="26" t="inlineStr">
        <is>
          <t>017</t>
        </is>
      </c>
      <c r="L30" s="26" t="inlineStr">
        <is>
          <t>2026</t>
        </is>
      </c>
      <c r="M30" s="26" t="inlineStr">
        <is>
          <t>13742134564</t>
        </is>
      </c>
      <c r="N30" s="29" t="n"/>
      <c r="O30" s="1">
        <f>K30&amp;L30</f>
        <v/>
      </c>
      <c r="P30" s="7">
        <f>M30</f>
        <v/>
      </c>
      <c r="Q30" s="1">
        <f>J30</f>
        <v/>
      </c>
      <c r="R30" s="69">
        <f>D30+F30+H30</f>
        <v/>
      </c>
      <c r="U30" s="8">
        <f>$C$2&amp;I30&amp;IF(D30&gt;0,"保險費",IF(F30&gt;0,"東公證費",IF(H30&gt;0,"修繕費")))</f>
        <v/>
      </c>
      <c r="V30" s="14">
        <f>B30</f>
        <v/>
      </c>
    </row>
    <row r="31" ht="24.6" customHeight="1" s="58">
      <c r="A31" s="51" t="n">
        <v>27</v>
      </c>
      <c r="B31" s="22" t="inlineStr">
        <is>
          <t>禾豐新北B2M34100020</t>
        </is>
      </c>
      <c r="C31" s="67" t="n"/>
      <c r="D31" s="67" t="n"/>
      <c r="E31" s="66" t="n"/>
      <c r="F31" s="66" t="n"/>
      <c r="G31" s="68" t="n">
        <v>2400</v>
      </c>
      <c r="H31" s="68" t="n">
        <v>2400</v>
      </c>
      <c r="I31" s="22" t="inlineStr">
        <is>
          <t>洪茂棠</t>
        </is>
      </c>
      <c r="J31" s="22" t="inlineStr">
        <is>
          <t>K448698354</t>
        </is>
      </c>
      <c r="K31" s="26" t="inlineStr">
        <is>
          <t>017</t>
        </is>
      </c>
      <c r="L31" s="26" t="inlineStr">
        <is>
          <t>2026</t>
        </is>
      </c>
      <c r="M31" s="26" t="inlineStr">
        <is>
          <t>55013748235</t>
        </is>
      </c>
      <c r="N31" s="29" t="n"/>
      <c r="O31" s="1">
        <f>K31&amp;L31</f>
        <v/>
      </c>
      <c r="P31" s="7">
        <f>M31</f>
        <v/>
      </c>
      <c r="Q31" s="1">
        <f>J31</f>
        <v/>
      </c>
      <c r="R31" s="69">
        <f>D31+F31+H31</f>
        <v/>
      </c>
      <c r="U31" s="8">
        <f>$C$2&amp;I31&amp;IF(D31&gt;0,"保險費",IF(F31&gt;0,"東公證費",IF(H31&gt;0,"修繕費")))</f>
        <v/>
      </c>
      <c r="V31" s="14">
        <f>B31</f>
        <v/>
      </c>
    </row>
    <row r="32" ht="24.6" customHeight="1" s="58">
      <c r="A32" s="51" t="n">
        <v>28</v>
      </c>
      <c r="B32" s="22" t="inlineStr">
        <is>
          <t>禾豐新北B2M34100021</t>
        </is>
      </c>
      <c r="C32" s="67" t="n">
        <v>3495</v>
      </c>
      <c r="D32" s="67" t="n">
        <v>3495</v>
      </c>
      <c r="E32" s="66" t="n"/>
      <c r="F32" s="66" t="n"/>
      <c r="G32" s="68" t="n"/>
      <c r="H32" s="68" t="n"/>
      <c r="I32" s="22" t="inlineStr">
        <is>
          <t>黃子豪</t>
        </is>
      </c>
      <c r="J32" s="22" t="inlineStr">
        <is>
          <t>U929168750</t>
        </is>
      </c>
      <c r="K32" s="26" t="inlineStr">
        <is>
          <t>822</t>
        </is>
      </c>
      <c r="L32" s="26" t="inlineStr">
        <is>
          <t>0314</t>
        </is>
      </c>
      <c r="M32" s="26" t="inlineStr">
        <is>
          <t>285533032323</t>
        </is>
      </c>
      <c r="N32" s="29" t="n"/>
      <c r="O32" s="1">
        <f>K32&amp;L32</f>
        <v/>
      </c>
      <c r="P32" s="7">
        <f>M32</f>
        <v/>
      </c>
      <c r="Q32" s="1">
        <f>J32</f>
        <v/>
      </c>
      <c r="R32" s="69">
        <f>D32+F32+H32</f>
        <v/>
      </c>
      <c r="U32" s="8">
        <f>$C$2&amp;I32&amp;IF(D32&gt;0,"保險費",IF(F32&gt;0,"東公證費",IF(H32&gt;0,"修繕費")))</f>
        <v/>
      </c>
      <c r="V32" s="14">
        <f>B32</f>
        <v/>
      </c>
    </row>
    <row r="33" ht="24.6" customHeight="1" s="58">
      <c r="A33" s="51" t="n">
        <v>29</v>
      </c>
      <c r="B33" s="22" t="inlineStr">
        <is>
          <t>禾豐新北B2M34100021</t>
        </is>
      </c>
      <c r="C33" s="67" t="n"/>
      <c r="D33" s="67" t="n"/>
      <c r="E33" s="66" t="n"/>
      <c r="F33" s="66" t="n"/>
      <c r="G33" s="68" t="n">
        <v>1500</v>
      </c>
      <c r="H33" s="68" t="n">
        <v>1500</v>
      </c>
      <c r="I33" s="22" t="inlineStr">
        <is>
          <t>黃子豪</t>
        </is>
      </c>
      <c r="J33" s="22" t="inlineStr">
        <is>
          <t>Q460558645</t>
        </is>
      </c>
      <c r="K33" s="26" t="inlineStr">
        <is>
          <t>822</t>
        </is>
      </c>
      <c r="L33" s="26" t="inlineStr">
        <is>
          <t>0314</t>
        </is>
      </c>
      <c r="M33" s="26" t="inlineStr">
        <is>
          <t>150052948786</t>
        </is>
      </c>
      <c r="N33" s="29" t="n"/>
      <c r="O33" s="1">
        <f>K33&amp;L33</f>
        <v/>
      </c>
      <c r="P33" s="7">
        <f>M33</f>
        <v/>
      </c>
      <c r="Q33" s="1">
        <f>J33</f>
        <v/>
      </c>
      <c r="R33" s="69">
        <f>D33+F33+H33</f>
        <v/>
      </c>
      <c r="U33" s="8">
        <f>$C$2&amp;I33&amp;IF(D33&gt;0,"保險費",IF(F33&gt;0,"東公證費",IF(H33&gt;0,"修繕費")))</f>
        <v/>
      </c>
      <c r="V33" s="14">
        <f>B33</f>
        <v/>
      </c>
    </row>
    <row r="34" ht="24.6" customHeight="1" s="58">
      <c r="A34" s="51" t="n">
        <v>30</v>
      </c>
      <c r="B34" s="22" t="inlineStr">
        <is>
          <t>禾豐新北B2M34100022</t>
        </is>
      </c>
      <c r="C34" s="67" t="n"/>
      <c r="D34" s="67" t="n"/>
      <c r="E34" s="66" t="n"/>
      <c r="F34" s="66" t="n"/>
      <c r="G34" s="68" t="n">
        <v>1500</v>
      </c>
      <c r="H34" s="68" t="n">
        <v>1500</v>
      </c>
      <c r="I34" s="22" t="inlineStr">
        <is>
          <t>宋蕭靜娘</t>
        </is>
      </c>
      <c r="J34" s="22" t="inlineStr">
        <is>
          <t>B269972567</t>
        </is>
      </c>
      <c r="K34" s="26" t="inlineStr">
        <is>
          <t>005</t>
        </is>
      </c>
      <c r="L34" s="26" t="inlineStr">
        <is>
          <t>0038</t>
        </is>
      </c>
      <c r="M34" s="26" t="inlineStr">
        <is>
          <t>313985463708</t>
        </is>
      </c>
      <c r="N34" s="29" t="n"/>
      <c r="O34" s="1">
        <f>K34&amp;L34</f>
        <v/>
      </c>
      <c r="P34" s="7">
        <f>M34</f>
        <v/>
      </c>
      <c r="Q34" s="1">
        <f>J34</f>
        <v/>
      </c>
      <c r="R34" s="69">
        <f>D34+F34+H34</f>
        <v/>
      </c>
      <c r="U34" s="8">
        <f>$C$2&amp;I34&amp;IF(D34&gt;0,"保險費",IF(F34&gt;0,"東公證費",IF(H34&gt;0,"修繕費")))</f>
        <v/>
      </c>
      <c r="V34" s="14">
        <f>B34</f>
        <v/>
      </c>
    </row>
    <row r="35" ht="24" customHeight="1" s="58">
      <c r="A35" s="51" t="n">
        <v>31</v>
      </c>
      <c r="B35" s="22" t="inlineStr">
        <is>
          <t>禾豐新北B2M34100023</t>
        </is>
      </c>
      <c r="C35" s="67" t="n">
        <v>3494</v>
      </c>
      <c r="D35" s="67" t="n">
        <v>3494</v>
      </c>
      <c r="E35" s="66" t="n"/>
      <c r="F35" s="66" t="n"/>
      <c r="G35" s="68" t="n"/>
      <c r="H35" s="68" t="n"/>
      <c r="I35" s="22" t="inlineStr">
        <is>
          <t>盛浩然</t>
        </is>
      </c>
      <c r="J35" s="22" t="inlineStr">
        <is>
          <t>B757788933</t>
        </is>
      </c>
      <c r="K35" s="26" t="inlineStr">
        <is>
          <t>009</t>
        </is>
      </c>
      <c r="L35" s="26" t="inlineStr">
        <is>
          <t>5210</t>
        </is>
      </c>
      <c r="M35" s="26" t="inlineStr">
        <is>
          <t>59109925517195</t>
        </is>
      </c>
      <c r="N35" s="29" t="n"/>
      <c r="O35" s="1">
        <f>K35&amp;L35</f>
        <v/>
      </c>
      <c r="P35" s="7">
        <f>M35</f>
        <v/>
      </c>
      <c r="Q35" s="1">
        <f>J35</f>
        <v/>
      </c>
      <c r="R35" s="69">
        <f>D35+F35+H35</f>
        <v/>
      </c>
      <c r="U35" s="8">
        <f>$C$2&amp;I35&amp;IF(D35&gt;0,"保險費",IF(F35&gt;0,"東公證費",IF(H35&gt;0,"修繕費")))</f>
        <v/>
      </c>
      <c r="V35" s="14">
        <f>B35</f>
        <v/>
      </c>
    </row>
    <row r="36" ht="24.6" customHeight="1" s="58">
      <c r="A36" s="51" t="n">
        <v>32</v>
      </c>
      <c r="B36" s="22" t="inlineStr">
        <is>
          <t>禾豐新北B2M34100023</t>
        </is>
      </c>
      <c r="C36" s="67" t="n"/>
      <c r="D36" s="67" t="n"/>
      <c r="E36" s="66" t="n"/>
      <c r="F36" s="66" t="n"/>
      <c r="G36" s="68" t="n">
        <v>10000</v>
      </c>
      <c r="H36" s="68" t="n">
        <v>10000</v>
      </c>
      <c r="I36" s="22" t="inlineStr">
        <is>
          <t>盛浩然</t>
        </is>
      </c>
      <c r="J36" s="22" t="inlineStr">
        <is>
          <t>D767958571</t>
        </is>
      </c>
      <c r="K36" s="26" t="inlineStr">
        <is>
          <t>009</t>
        </is>
      </c>
      <c r="L36" s="26" t="inlineStr">
        <is>
          <t>5210</t>
        </is>
      </c>
      <c r="M36" s="26" t="inlineStr">
        <is>
          <t>80947307290685</t>
        </is>
      </c>
      <c r="N36" s="29" t="n"/>
      <c r="O36" s="1">
        <f>K36&amp;L36</f>
        <v/>
      </c>
      <c r="P36" s="7">
        <f>M36</f>
        <v/>
      </c>
      <c r="Q36" s="1">
        <f>J36</f>
        <v/>
      </c>
      <c r="R36" s="69">
        <f>D36+F36+H36</f>
        <v/>
      </c>
      <c r="U36" s="8">
        <f>$C$2&amp;I36&amp;IF(D36&gt;0,"保險費",IF(F36&gt;0,"東公證費",IF(H36&gt;0,"修繕費")))</f>
        <v/>
      </c>
      <c r="V36" s="14">
        <f>B36</f>
        <v/>
      </c>
    </row>
    <row r="37" ht="24.6" customHeight="1" s="58">
      <c r="A37" s="51" t="n">
        <v>33</v>
      </c>
      <c r="B37" s="22" t="inlineStr">
        <is>
          <t>禾豐新北B2M34100024</t>
        </is>
      </c>
      <c r="C37" s="67" t="n">
        <v>3499</v>
      </c>
      <c r="D37" s="67" t="n">
        <v>3499</v>
      </c>
      <c r="E37" s="66" t="n"/>
      <c r="F37" s="66" t="n"/>
      <c r="G37" s="68" t="n"/>
      <c r="H37" s="68" t="n"/>
      <c r="I37" s="22" t="inlineStr">
        <is>
          <t>何千帆</t>
        </is>
      </c>
      <c r="J37" s="22" t="inlineStr">
        <is>
          <t>C107995604</t>
        </is>
      </c>
      <c r="K37" s="26" t="inlineStr">
        <is>
          <t>008</t>
        </is>
      </c>
      <c r="L37" s="26" t="inlineStr">
        <is>
          <t>1898</t>
        </is>
      </c>
      <c r="M37" s="26" t="inlineStr">
        <is>
          <t>187762465277</t>
        </is>
      </c>
      <c r="N37" s="29" t="n"/>
      <c r="O37" s="1">
        <f>K37&amp;L37</f>
        <v/>
      </c>
      <c r="P37" s="7">
        <f>M37</f>
        <v/>
      </c>
      <c r="Q37" s="1">
        <f>J37</f>
        <v/>
      </c>
      <c r="R37" s="69">
        <f>D37+F37+H37</f>
        <v/>
      </c>
      <c r="U37" s="8">
        <f>$C$2&amp;I37&amp;IF(D37&gt;0,"保險費",IF(F37&gt;0,"東公證費",IF(H37&gt;0,"修繕費")))</f>
        <v/>
      </c>
      <c r="V37" s="14">
        <f>B37</f>
        <v/>
      </c>
    </row>
    <row r="38" ht="24.6" customHeight="1" s="58">
      <c r="A38" s="51" t="n">
        <v>34</v>
      </c>
      <c r="B38" s="22" t="inlineStr">
        <is>
          <t>禾豐新北B2M34100025</t>
        </is>
      </c>
      <c r="C38" s="67" t="n"/>
      <c r="D38" s="67" t="n"/>
      <c r="E38" s="66" t="n"/>
      <c r="F38" s="66" t="n"/>
      <c r="G38" s="68" t="n">
        <v>1500</v>
      </c>
      <c r="H38" s="68" t="n">
        <v>1500</v>
      </c>
      <c r="I38" s="22" t="inlineStr">
        <is>
          <t>林小惠</t>
        </is>
      </c>
      <c r="J38" s="22" t="inlineStr">
        <is>
          <t>I520491223</t>
        </is>
      </c>
      <c r="K38" s="26" t="inlineStr">
        <is>
          <t>700</t>
        </is>
      </c>
      <c r="L38" s="26" t="inlineStr">
        <is>
          <t>0021</t>
        </is>
      </c>
      <c r="M38" s="26" t="inlineStr">
        <is>
          <t>61355390887540</t>
        </is>
      </c>
      <c r="N38" s="29" t="n"/>
      <c r="O38" s="1">
        <f>K38&amp;L38</f>
        <v/>
      </c>
      <c r="P38" s="7">
        <f>M38</f>
        <v/>
      </c>
      <c r="Q38" s="1">
        <f>J38</f>
        <v/>
      </c>
      <c r="R38" s="69">
        <f>D38+F38+H38</f>
        <v/>
      </c>
      <c r="U38" s="8">
        <f>$C$2&amp;I38&amp;IF(D38&gt;0,"保險費",IF(F38&gt;0,"東公證費",IF(H38&gt;0,"修繕費")))</f>
        <v/>
      </c>
      <c r="V38" s="14">
        <f>B38</f>
        <v/>
      </c>
    </row>
    <row r="39" ht="24.6" customHeight="1" s="58">
      <c r="A39" s="51" t="n">
        <v>35</v>
      </c>
      <c r="B39" s="22" t="inlineStr">
        <is>
          <t>禾豐新北B2M34100027</t>
        </is>
      </c>
      <c r="C39" s="67" t="n"/>
      <c r="D39" s="67" t="n"/>
      <c r="E39" s="66" t="n"/>
      <c r="F39" s="66" t="n"/>
      <c r="G39" s="68" t="n">
        <v>900</v>
      </c>
      <c r="H39" s="68" t="n">
        <v>900</v>
      </c>
      <c r="I39" s="22" t="inlineStr">
        <is>
          <t>簡雪娥</t>
        </is>
      </c>
      <c r="J39" s="22" t="inlineStr">
        <is>
          <t>B140987455</t>
        </is>
      </c>
      <c r="K39" s="26" t="inlineStr">
        <is>
          <t>700</t>
        </is>
      </c>
      <c r="L39" s="26" t="inlineStr">
        <is>
          <t>0021</t>
        </is>
      </c>
      <c r="M39" s="26" t="inlineStr">
        <is>
          <t>92843892009603</t>
        </is>
      </c>
      <c r="N39" s="29" t="n"/>
      <c r="O39" s="1">
        <f>K39&amp;L39</f>
        <v/>
      </c>
      <c r="P39" s="7">
        <f>M39</f>
        <v/>
      </c>
      <c r="Q39" s="1">
        <f>J39</f>
        <v/>
      </c>
      <c r="R39" s="69">
        <f>D39+F39+H39</f>
        <v/>
      </c>
      <c r="U39" s="8">
        <f>$C$2&amp;I39&amp;IF(D39&gt;0,"保險費",IF(F39&gt;0,"東公證費",IF(H39&gt;0,"修繕費")))</f>
        <v/>
      </c>
      <c r="V39" s="14">
        <f>B39</f>
        <v/>
      </c>
    </row>
    <row r="40" ht="24.6" customHeight="1" s="58">
      <c r="A40" s="51" t="n"/>
      <c r="B40" s="22" t="n"/>
      <c r="C40" s="67" t="n"/>
      <c r="D40" s="67" t="n"/>
      <c r="E40" s="66" t="n"/>
      <c r="F40" s="66" t="n"/>
      <c r="G40" s="68" t="n"/>
      <c r="H40" s="68" t="n"/>
      <c r="I40" s="22" t="n"/>
      <c r="J40" s="22" t="n"/>
      <c r="K40" s="26" t="n"/>
      <c r="L40" s="26" t="n"/>
      <c r="M40" s="26" t="n"/>
      <c r="N40" s="29" t="n"/>
      <c r="P40" s="7" t="n"/>
      <c r="R40" s="69" t="n"/>
      <c r="U40" s="8" t="n"/>
      <c r="V40" s="14" t="n"/>
    </row>
    <row r="41" ht="16.5" customHeight="1" s="58">
      <c r="A41" s="70" t="inlineStr">
        <is>
          <t>請在此欄以上插入欄位，以維持合計欄位自動加總</t>
        </is>
      </c>
      <c r="B41" s="61" t="n"/>
      <c r="C41" s="61" t="n"/>
      <c r="D41" s="61" t="n"/>
      <c r="E41" s="61" t="n"/>
      <c r="F41" s="61" t="n"/>
      <c r="G41" s="61" t="n"/>
      <c r="H41" s="61" t="n"/>
      <c r="I41" s="61" t="n"/>
      <c r="J41" s="61" t="n"/>
      <c r="K41" s="61" t="n"/>
      <c r="L41" s="61" t="n"/>
      <c r="M41" s="61" t="n"/>
      <c r="N41" s="71" t="n"/>
      <c r="P41" s="7" t="n"/>
      <c r="R41" s="69" t="n"/>
      <c r="U41" s="8" t="n"/>
    </row>
    <row r="42" ht="48.6" customHeight="1" s="58">
      <c r="A42" s="72" t="inlineStr">
        <is>
          <t>合計</t>
        </is>
      </c>
      <c r="B42" s="62" t="n"/>
      <c r="C42" s="73">
        <f>SUM(C5:C40)</f>
        <v/>
      </c>
      <c r="D42" s="73">
        <f>SUM(D5:D40)</f>
        <v/>
      </c>
      <c r="E42" s="73">
        <f>SUM(E5:E40)</f>
        <v/>
      </c>
      <c r="F42" s="73">
        <f>SUM(F5:F40)</f>
        <v/>
      </c>
      <c r="G42" s="73">
        <f>SUM(G5:G40)</f>
        <v/>
      </c>
      <c r="H42" s="73">
        <f>SUM(H5:H40)</f>
        <v/>
      </c>
      <c r="I42" s="13" t="n"/>
      <c r="J42" s="13" t="n"/>
      <c r="K42" s="13" t="n"/>
      <c r="L42" s="13" t="n"/>
      <c r="M42" s="13" t="n"/>
      <c r="N42" s="20" t="n"/>
      <c r="P42" s="7" t="n"/>
      <c r="R42" s="69" t="n"/>
      <c r="U42" s="8" t="n"/>
    </row>
    <row r="43" ht="16.5" customHeight="1" s="58">
      <c r="A43" s="45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12" t="n"/>
      <c r="P43" s="7" t="n"/>
      <c r="R43" s="69" t="n"/>
      <c r="U43" s="8" t="n"/>
    </row>
    <row r="44" ht="16.5" customHeight="1" s="58">
      <c r="A44" s="44" t="inlineStr">
        <is>
          <t>註2：臺北市、新北市每件每次不超過新臺幣4,500元；其餘直轄市每件每次不超過新臺幣3,000元。</t>
        </is>
      </c>
      <c r="M44" s="12" t="n"/>
      <c r="N44" s="12" t="n"/>
    </row>
    <row r="45" ht="16.5" customHeight="1" s="58">
      <c r="A45" s="44" t="inlineStr">
        <is>
          <t>註3：單一案件每年補助最高新臺幣1萬元，並以實際修繕金額為限。租期未達1年者按月數比率核給，未滿1個月者以1個月計算。</t>
        </is>
      </c>
      <c r="U45" s="2" t="n"/>
    </row>
    <row r="46" ht="16.5" customHeight="1" s="58">
      <c r="A46" s="44" t="inlineStr">
        <is>
          <t>註4：本欄位供國家住都中心註記退件情形。</t>
        </is>
      </c>
      <c r="M46" s="12" t="n"/>
      <c r="N46" s="12" t="n"/>
      <c r="U46" s="2" t="n"/>
    </row>
    <row r="47" ht="16.5" customFormat="1" customHeight="1" s="10">
      <c r="A47" s="43" t="inlineStr">
        <is>
          <t>業者</t>
        </is>
      </c>
      <c r="B47" s="63" t="n"/>
      <c r="C47" s="63" t="n"/>
      <c r="D47" s="62" t="n"/>
      <c r="E47" s="43" t="inlineStr">
        <is>
          <t>地方公會</t>
        </is>
      </c>
      <c r="F47" s="63" t="n"/>
      <c r="G47" s="63" t="n"/>
      <c r="H47" s="62" t="n"/>
      <c r="I47" s="43" t="inlineStr">
        <is>
          <t>國家住都中心複核</t>
        </is>
      </c>
      <c r="J47" s="63" t="n"/>
      <c r="K47" s="63" t="n"/>
      <c r="L47" s="63" t="n"/>
      <c r="M47" s="63" t="n"/>
      <c r="N47" s="62" t="n"/>
    </row>
    <row r="48" ht="16.5" customFormat="1" customHeight="1" s="10">
      <c r="A48" s="43" t="inlineStr">
        <is>
          <t>服務人員</t>
        </is>
      </c>
      <c r="B48" s="62" t="n"/>
      <c r="C48" s="43" t="inlineStr">
        <is>
          <t>大章</t>
        </is>
      </c>
      <c r="D48" s="62" t="n"/>
      <c r="E48" s="43" t="inlineStr">
        <is>
          <t>審查人員</t>
        </is>
      </c>
      <c r="F48" s="62" t="n"/>
      <c r="G48" s="43" t="inlineStr">
        <is>
          <t>大章</t>
        </is>
      </c>
      <c r="H48" s="62" t="n"/>
      <c r="I48" s="43" t="inlineStr">
        <is>
          <t>複核人員</t>
        </is>
      </c>
      <c r="J48" s="62" t="n"/>
      <c r="K48" s="43" t="inlineStr">
        <is>
          <t>部分通過</t>
        </is>
      </c>
      <c r="L48" s="62" t="n"/>
      <c r="M48" s="75" t="inlineStr">
        <is>
          <t>8903</t>
        </is>
      </c>
      <c r="N48" s="62" t="n"/>
    </row>
    <row r="49" ht="16.5" customFormat="1" customHeight="1" s="10">
      <c r="A49" s="31" t="n"/>
      <c r="B49" s="76" t="n"/>
      <c r="C49" s="31" t="n"/>
      <c r="D49" s="76" t="n"/>
      <c r="E49" s="31" t="n"/>
      <c r="F49" s="76" t="n"/>
      <c r="G49" s="31" t="n"/>
      <c r="H49" s="76" t="n"/>
      <c r="I49" s="31" t="n"/>
      <c r="J49" s="76" t="n"/>
      <c r="K49" s="31" t="n"/>
      <c r="L49" s="76" t="n"/>
      <c r="M49" s="77" t="n"/>
      <c r="N49" s="76" t="n"/>
    </row>
    <row r="50" ht="16.5" customFormat="1" customHeight="1" s="10">
      <c r="A50" s="78" t="n"/>
      <c r="B50" s="79" t="n"/>
      <c r="C50" s="78" t="n"/>
      <c r="D50" s="79" t="n"/>
      <c r="E50" s="78" t="n"/>
      <c r="F50" s="79" t="n"/>
      <c r="G50" s="78" t="n"/>
      <c r="H50" s="79" t="n"/>
      <c r="I50" s="78" t="n"/>
      <c r="J50" s="79" t="n"/>
      <c r="K50" s="78" t="n"/>
      <c r="L50" s="79" t="n"/>
      <c r="M50" s="80" t="n"/>
      <c r="N50" s="79" t="n"/>
    </row>
    <row r="51" ht="16.5" customFormat="1" customHeight="1" s="10">
      <c r="A51" s="78" t="n"/>
      <c r="B51" s="79" t="n"/>
      <c r="C51" s="78" t="n"/>
      <c r="D51" s="79" t="n"/>
      <c r="E51" s="78" t="n"/>
      <c r="F51" s="79" t="n"/>
      <c r="G51" s="78" t="n"/>
      <c r="H51" s="79" t="n"/>
      <c r="I51" s="78" t="n"/>
      <c r="J51" s="79" t="n"/>
      <c r="K51" s="78" t="n"/>
      <c r="L51" s="79" t="n"/>
      <c r="M51" s="80" t="n"/>
      <c r="N51" s="79" t="n"/>
    </row>
    <row r="52" ht="16.5" customFormat="1" customHeight="1" s="10">
      <c r="A52" s="81" t="n"/>
      <c r="B52" s="82" t="n"/>
      <c r="C52" s="81" t="n"/>
      <c r="D52" s="82" t="n"/>
      <c r="E52" s="81" t="n"/>
      <c r="F52" s="82" t="n"/>
      <c r="G52" s="81" t="n"/>
      <c r="H52" s="82" t="n"/>
      <c r="I52" s="81" t="n"/>
      <c r="J52" s="82" t="n"/>
      <c r="K52" s="81" t="n"/>
      <c r="L52" s="82" t="n"/>
      <c r="M52" s="83" t="n"/>
      <c r="N52" s="82" t="n"/>
    </row>
    <row r="53" ht="30" customHeight="1" s="58">
      <c r="U53" s="2" t="n"/>
    </row>
    <row r="54" ht="30" customHeight="1" s="58">
      <c r="U54" s="2" t="n"/>
    </row>
    <row r="55" ht="30" customHeight="1" s="58">
      <c r="U55" s="2" t="n"/>
    </row>
  </sheetData>
  <mergeCells count="34">
    <mergeCell ref="A48:B48"/>
    <mergeCell ref="B3:B4"/>
    <mergeCell ref="N3:N4"/>
    <mergeCell ref="A46:L46"/>
    <mergeCell ref="E49:F52"/>
    <mergeCell ref="A45:N45"/>
    <mergeCell ref="G49:H52"/>
    <mergeCell ref="A43:M43"/>
    <mergeCell ref="E48:F48"/>
    <mergeCell ref="G48:H48"/>
    <mergeCell ref="M48:N48"/>
    <mergeCell ref="M1:N1"/>
    <mergeCell ref="M2:N2"/>
    <mergeCell ref="E47:H47"/>
    <mergeCell ref="A3:A4"/>
    <mergeCell ref="A41:N41"/>
    <mergeCell ref="G3:H3"/>
    <mergeCell ref="I3:M3"/>
    <mergeCell ref="A2:B2"/>
    <mergeCell ref="A42:B42"/>
    <mergeCell ref="A44:L44"/>
    <mergeCell ref="A49:B52"/>
    <mergeCell ref="C49:D52"/>
    <mergeCell ref="I49:J52"/>
    <mergeCell ref="C48:D48"/>
    <mergeCell ref="I48:J48"/>
    <mergeCell ref="K49:L52"/>
    <mergeCell ref="C1:L1"/>
    <mergeCell ref="K48:L48"/>
    <mergeCell ref="M49:N52"/>
    <mergeCell ref="E3:F3"/>
    <mergeCell ref="A47:D47"/>
    <mergeCell ref="C3:D3"/>
    <mergeCell ref="I47:N47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40">
    <cfRule type="expression" priority="3" dxfId="0">
      <formula>LEN(O5)&lt;&gt;7</formula>
    </cfRule>
  </conditionalFormatting>
  <conditionalFormatting sqref="Q5:Q40">
    <cfRule type="expression" priority="2" dxfId="0">
      <formula>LEN(Q5)&lt;&gt;10</formula>
    </cfRule>
  </conditionalFormatting>
  <dataValidations count="7">
    <dataValidation sqref="K1:K4 K41:K1048576" showDropDown="0" showInputMessage="1" showErrorMessage="1" allowBlank="1" type="textLength" operator="equal">
      <formula1>3</formula1>
    </dataValidation>
    <dataValidation sqref="L1 L3:L4 L41:L1048576" showDropDown="0" showInputMessage="1" showErrorMessage="1" allowBlank="1" type="textLength" operator="equal">
      <formula1>4</formula1>
    </dataValidation>
    <dataValidation sqref="B1:B4 B41:B1048576" showDropDown="0" showInputMessage="1" showErrorMessage="1" allowBlank="1" type="textLength" operator="greaterThanOrEqual">
      <formula1>13</formula1>
    </dataValidation>
    <dataValidation sqref="J1:J4 J41:J1048576" showDropDown="0" showInputMessage="1" showErrorMessage="1" allowBlank="1" operator="equal"/>
    <dataValidation sqref="C10 D1:D1048576" showDropDown="0" showInputMessage="1" showErrorMessage="1" allowBlank="1" type="whole">
      <formula1>0</formula1>
      <formula2>3500</formula2>
    </dataValidation>
    <dataValidation sqref="F5:F40 F43:F1048576" showDropDown="0" showInputMessage="1" showErrorMessage="1" allowBlank="1" type="whole">
      <formula1>0</formula1>
      <formula2>4500</formula2>
    </dataValidation>
    <dataValidation sqref="H1 H5:H40 H43:H1048576" showDropDown="0" showInputMessage="1" showErrorMessage="1" allowBlank="1" type="whole">
      <formula1>0</formula1>
      <formula2>10000</formula2>
    </dataValidation>
  </dataValidations>
  <printOptions horizontalCentered="1"/>
  <pageMargins left="0.25" right="0.25" top="0.75" bottom="0.75" header="0.3" footer="0.3"/>
  <pageSetup orientation="landscape" paperSize="9" scale="81" fitToHeight="0"/>
  <headerFooter differentOddEven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2025-05-06T09:16:42Z</dcterms:modified>
  <cp:lastModifiedBy>user</cp:lastModifiedBy>
  <cp:lastPrinted>2025-03-28T06:10:32Z</cp:lastPrinted>
</cp:coreProperties>
</file>