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5135" windowHeight="10447" tabRatio="600" firstSheet="0" activeTab="0" autoFilterDateGrouping="1"/>
  </bookViews>
  <sheets>
    <sheet name="承租人補助費用清冊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_-* #,##0_-;\-* #,##0_-;_-* &quot;-&quot;_-;_-@_-"/>
    <numFmt numFmtId="165" formatCode="#,##0_ "/>
    <numFmt numFmtId="166" formatCode="_-* #,##0_-;\-* #,##0_-;_-* &quot;-&quot;??_-;_-@_-"/>
  </numFmts>
  <fonts count="16">
    <font>
      <name val="新細明體"/>
      <charset val="136"/>
      <family val="2"/>
      <color theme="1"/>
      <sz val="12"/>
      <scheme val="minor"/>
    </font>
    <font>
      <name val="新細明體"/>
      <charset val="136"/>
      <family val="2"/>
      <sz val="9"/>
      <scheme val="minor"/>
    </font>
    <font>
      <name val="新細明體"/>
      <charset val="136"/>
      <family val="3"/>
      <sz val="9"/>
      <scheme val="minor"/>
    </font>
    <font>
      <name val="標楷體"/>
      <charset val="136"/>
      <family val="4"/>
      <sz val="12"/>
    </font>
    <font>
      <name val="新細明體"/>
      <charset val="136"/>
      <family val="2"/>
      <sz val="12"/>
      <scheme val="minor"/>
    </font>
    <font>
      <name val="標楷體"/>
      <charset val="136"/>
      <family val="4"/>
      <sz val="9"/>
    </font>
    <font>
      <name val="標楷體"/>
      <charset val="136"/>
      <family val="4"/>
      <b val="1"/>
      <sz val="12"/>
    </font>
    <font>
      <name val="新細明體"/>
      <charset val="136"/>
      <family val="2"/>
      <sz val="11"/>
      <scheme val="minor"/>
    </font>
    <font>
      <name val="標楷體"/>
      <charset val="136"/>
      <family val="4"/>
      <b val="1"/>
      <sz val="24"/>
    </font>
    <font>
      <name val="標楷體"/>
      <charset val="136"/>
      <family val="4"/>
      <b val="1"/>
      <sz val="18"/>
    </font>
    <font>
      <name val="標楷體"/>
      <charset val="136"/>
      <family val="4"/>
      <sz val="11"/>
    </font>
    <font>
      <name val="標楷體"/>
      <charset val="136"/>
      <family val="4"/>
      <sz val="11"/>
      <vertAlign val="superscript"/>
    </font>
    <font>
      <name val="標楷體"/>
      <charset val="136"/>
      <family val="4"/>
      <b val="1"/>
      <sz val="11"/>
    </font>
    <font>
      <name val="新細明體"/>
      <charset val="136"/>
      <family val="2"/>
      <color theme="1"/>
      <sz val="12"/>
      <scheme val="minor"/>
    </font>
    <font>
      <name val="標楷體"/>
      <charset val="136"/>
      <family val="4"/>
      <b val="1"/>
      <color rgb="FFFF0000"/>
      <sz val="12"/>
    </font>
    <font>
      <name val="標楷體"/>
      <charset val="136"/>
      <family val="4"/>
      <color theme="1"/>
      <sz val="12"/>
    </font>
  </fonts>
  <fills count="3">
    <fill>
      <patternFill/>
    </fill>
    <fill>
      <patternFill patternType="gray125"/>
    </fill>
    <fill>
      <patternFill patternType="solid">
        <fgColor theme="0" tint="-0.149998474074526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/>
      <top/>
      <bottom style="thin">
        <color indexed="64"/>
      </bottom>
      <diagonal/>
    </border>
  </borders>
  <cellStyleXfs count="2">
    <xf numFmtId="0" fontId="13" fillId="0" borderId="0" applyAlignment="1">
      <alignment vertical="center"/>
    </xf>
    <xf numFmtId="43" fontId="13" fillId="0" borderId="0" applyAlignment="1">
      <alignment vertical="center"/>
    </xf>
  </cellStyleXfs>
  <cellXfs count="75">
    <xf numFmtId="0" fontId="0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164" fontId="3" fillId="0" borderId="1" applyAlignment="1" pivotButton="0" quotePrefix="0" xfId="0">
      <alignment vertical="center" wrapText="1"/>
    </xf>
    <xf numFmtId="165" fontId="3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vertical="center"/>
    </xf>
    <xf numFmtId="0" fontId="7" fillId="0" borderId="0" applyAlignment="1" pivotButton="0" quotePrefix="0" xfId="0">
      <alignment vertical="center"/>
    </xf>
    <xf numFmtId="0" fontId="5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0" fillId="0" borderId="1" applyAlignment="1" pivotButton="0" quotePrefix="0" xfId="0">
      <alignment horizontal="center" vertical="center" wrapText="1"/>
    </xf>
    <xf numFmtId="0" fontId="12" fillId="0" borderId="0" applyAlignment="1" applyProtection="1" pivotButton="0" quotePrefix="0" xfId="0">
      <alignment horizontal="center" vertical="center"/>
      <protection locked="0" hidden="0"/>
    </xf>
    <xf numFmtId="0" fontId="3" fillId="0" borderId="2" applyAlignment="1" pivotButton="0" quotePrefix="0" xfId="0">
      <alignment vertical="center"/>
    </xf>
    <xf numFmtId="0" fontId="3" fillId="0" borderId="1" applyAlignment="1" applyProtection="1" pivotButton="0" quotePrefix="0" xfId="0">
      <alignment horizontal="center" vertical="center"/>
      <protection locked="0" hidden="0"/>
    </xf>
    <xf numFmtId="49" fontId="3" fillId="0" borderId="1" applyAlignment="1" applyProtection="1" pivotButton="0" quotePrefix="0" xfId="0">
      <alignment horizontal="center" vertical="center" wrapText="1"/>
      <protection locked="0" hidden="0"/>
    </xf>
    <xf numFmtId="164" fontId="3" fillId="0" borderId="1" applyAlignment="1" applyProtection="1" pivotButton="0" quotePrefix="0" xfId="0">
      <alignment vertical="center"/>
      <protection locked="0" hidden="0"/>
    </xf>
    <xf numFmtId="49" fontId="3" fillId="0" borderId="1" applyAlignment="1" applyProtection="1" pivotButton="0" quotePrefix="0" xfId="0">
      <alignment horizontal="center" vertical="center"/>
      <protection locked="0" hidden="0"/>
    </xf>
    <xf numFmtId="0" fontId="3" fillId="0" borderId="1" applyAlignment="1" applyProtection="1" pivotButton="0" quotePrefix="0" xfId="0">
      <alignment vertical="center"/>
      <protection locked="0" hidden="0"/>
    </xf>
    <xf numFmtId="49" fontId="3" fillId="0" borderId="1" applyAlignment="1" applyProtection="1" pivotButton="0" quotePrefix="0" xfId="0">
      <alignment vertical="center" wrapText="1"/>
      <protection locked="0" hidden="0"/>
    </xf>
    <xf numFmtId="164" fontId="6" fillId="0" borderId="1" applyAlignment="1" applyProtection="1" pivotButton="0" quotePrefix="0" xfId="0">
      <alignment horizontal="right" vertical="center"/>
      <protection locked="0" hidden="0"/>
    </xf>
    <xf numFmtId="166" fontId="3" fillId="0" borderId="1" applyAlignment="1" applyProtection="1" pivotButton="0" quotePrefix="0" xfId="1">
      <alignment horizontal="center" vertical="center"/>
      <protection locked="0" hidden="0"/>
    </xf>
    <xf numFmtId="0" fontId="3" fillId="0" borderId="1" applyAlignment="1" pivotButton="0" quotePrefix="0" xfId="0">
      <alignment horizontal="center" vertical="center"/>
    </xf>
    <xf numFmtId="166" fontId="3" fillId="0" borderId="1" applyAlignment="1" applyProtection="1" pivotButton="0" quotePrefix="0" xfId="1">
      <alignment horizontal="center" vertical="center"/>
      <protection locked="0" hidden="0"/>
    </xf>
    <xf numFmtId="0" fontId="14" fillId="0" borderId="0" applyAlignment="1" pivotButton="0" quotePrefix="0" xfId="0">
      <alignment horizontal="center" vertical="center"/>
    </xf>
    <xf numFmtId="0" fontId="14" fillId="0" borderId="0" applyAlignment="1" pivotButton="0" quotePrefix="0" xfId="0">
      <alignment horizontal="center" vertical="center" wrapText="1"/>
    </xf>
    <xf numFmtId="49" fontId="3" fillId="0" borderId="0" applyAlignment="1" pivotButton="0" quotePrefix="0" xfId="0">
      <alignment horizontal="center" vertical="center"/>
    </xf>
    <xf numFmtId="164" fontId="3" fillId="0" borderId="0" applyAlignment="1" pivotButton="0" quotePrefix="0" xfId="0">
      <alignment horizontal="center" vertical="center"/>
    </xf>
    <xf numFmtId="0" fontId="15" fillId="0" borderId="0" applyAlignment="1" pivotButton="0" quotePrefix="0" xfId="0">
      <alignment vertical="center"/>
    </xf>
    <xf numFmtId="49" fontId="15" fillId="0" borderId="0" applyAlignment="1" pivotButton="0" quotePrefix="0" xfId="0">
      <alignment vertical="center"/>
    </xf>
    <xf numFmtId="49" fontId="3" fillId="0" borderId="1" applyAlignment="1" pivotButton="0" quotePrefix="0" xfId="0">
      <alignment horizontal="center" vertical="center"/>
    </xf>
    <xf numFmtId="49" fontId="3" fillId="0" borderId="1" applyAlignment="1" pivotButton="0" quotePrefix="0" xfId="0">
      <alignment horizontal="left" vertical="center"/>
    </xf>
    <xf numFmtId="49" fontId="3" fillId="0" borderId="1" applyAlignment="1" applyProtection="1" pivotButton="0" quotePrefix="0" xfId="0">
      <alignment horizontal="left" vertical="center" wrapText="1"/>
      <protection locked="0" hidden="0"/>
    </xf>
    <xf numFmtId="0" fontId="3" fillId="0" borderId="1" applyAlignment="1" pivotButton="0" quotePrefix="0" xfId="0">
      <alignment horizontal="center" vertical="center"/>
    </xf>
    <xf numFmtId="0" fontId="3" fillId="0" borderId="5" applyAlignment="1" pivotButton="0" quotePrefix="0" xfId="0">
      <alignment horizontal="center" vertical="center"/>
    </xf>
    <xf numFmtId="0" fontId="3" fillId="0" borderId="6" applyAlignment="1" pivotButton="0" quotePrefix="0" xfId="0">
      <alignment horizontal="center" vertical="center"/>
    </xf>
    <xf numFmtId="0" fontId="6" fillId="2" borderId="6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 vertical="center"/>
    </xf>
    <xf numFmtId="0" fontId="3" fillId="0" borderId="5" applyAlignment="1" applyProtection="1" pivotButton="0" quotePrefix="0" xfId="0">
      <alignment horizontal="center" vertical="center"/>
      <protection locked="0" hidden="0"/>
    </xf>
    <xf numFmtId="0" fontId="3" fillId="0" borderId="7" applyAlignment="1" applyProtection="1" pivotButton="0" quotePrefix="0" xfId="0">
      <alignment horizontal="center" vertical="center"/>
      <protection locked="0" hidden="0"/>
    </xf>
    <xf numFmtId="0" fontId="3" fillId="0" borderId="8" applyAlignment="1" applyProtection="1" pivotButton="0" quotePrefix="0" xfId="0">
      <alignment horizontal="center" vertical="center"/>
      <protection locked="0" hidden="0"/>
    </xf>
    <xf numFmtId="0" fontId="5" fillId="0" borderId="0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10" fillId="0" borderId="2" applyAlignment="1" pivotButton="0" quotePrefix="0" xfId="0">
      <alignment horizontal="center" vertical="center"/>
    </xf>
    <xf numFmtId="0" fontId="10" fillId="0" borderId="1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right" vertical="center" wrapText="1"/>
    </xf>
    <xf numFmtId="0" fontId="10" fillId="0" borderId="1" applyAlignment="1" pivotButton="0" quotePrefix="0" xfId="0">
      <alignment horizontal="center" vertical="center"/>
    </xf>
    <xf numFmtId="0" fontId="10" fillId="0" borderId="3" applyAlignment="1" pivotButton="0" quotePrefix="0" xfId="0">
      <alignment horizontal="center" vertical="center" wrapText="1"/>
    </xf>
    <xf numFmtId="0" fontId="10" fillId="0" borderId="4" applyAlignment="1" pivotButton="0" quotePrefix="0" xfId="0">
      <alignment horizontal="center" vertical="center" wrapText="1"/>
    </xf>
    <xf numFmtId="0" fontId="8" fillId="0" borderId="0" applyAlignment="1" applyProtection="1" pivotButton="0" quotePrefix="0" xfId="0">
      <alignment horizontal="center" vertical="center" wrapText="1"/>
      <protection locked="0" hidden="0"/>
    </xf>
    <xf numFmtId="0" fontId="6" fillId="0" borderId="1" applyAlignment="1" pivotButton="0" quotePrefix="0" xfId="0">
      <alignment horizontal="center" vertical="center"/>
    </xf>
    <xf numFmtId="0" fontId="6" fillId="2" borderId="5" applyAlignment="1" pivotButton="0" quotePrefix="0" xfId="0">
      <alignment horizontal="center" vertical="center"/>
    </xf>
    <xf numFmtId="0" fontId="3" fillId="0" borderId="2" applyAlignment="1" applyProtection="1" pivotButton="0" quotePrefix="0" xfId="0">
      <alignment horizontal="center" vertical="center"/>
      <protection locked="0" hidden="0"/>
    </xf>
    <xf numFmtId="164" fontId="14" fillId="0" borderId="1" applyAlignment="1" applyProtection="1" pivotButton="0" quotePrefix="0" xfId="0">
      <alignment horizontal="right" vertical="center"/>
      <protection locked="0" hidden="0"/>
    </xf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0" fillId="0" borderId="2" pivotButton="0" quotePrefix="0" xfId="0"/>
    <xf numFmtId="0" fontId="0" fillId="0" borderId="2" applyProtection="1" pivotButton="0" quotePrefix="0" xfId="0">
      <protection locked="0" hidden="0"/>
    </xf>
    <xf numFmtId="0" fontId="0" fillId="0" borderId="8" pivotButton="0" quotePrefix="0" xfId="0"/>
    <xf numFmtId="0" fontId="0" fillId="0" borderId="7" pivotButton="0" quotePrefix="0" xfId="0"/>
    <xf numFmtId="0" fontId="0" fillId="0" borderId="4" pivotButton="0" quotePrefix="0" xfId="0"/>
    <xf numFmtId="166" fontId="3" fillId="0" borderId="1" applyAlignment="1" applyProtection="1" pivotButton="0" quotePrefix="0" xfId="1">
      <alignment horizontal="center" vertical="center"/>
      <protection locked="0" hidden="0"/>
    </xf>
    <xf numFmtId="164" fontId="3" fillId="0" borderId="1" applyAlignment="1" applyProtection="1" pivotButton="0" quotePrefix="0" xfId="0">
      <alignment vertical="center"/>
      <protection locked="0" hidden="0"/>
    </xf>
    <xf numFmtId="164" fontId="3" fillId="0" borderId="0" applyAlignment="1" pivotButton="0" quotePrefix="0" xfId="0">
      <alignment horizontal="center" vertical="center"/>
    </xf>
    <xf numFmtId="0" fontId="0" fillId="0" borderId="7" applyProtection="1" pivotButton="0" quotePrefix="0" xfId="0">
      <protection locked="0" hidden="0"/>
    </xf>
    <xf numFmtId="0" fontId="0" fillId="0" borderId="8" applyProtection="1" pivotButton="0" quotePrefix="0" xfId="0">
      <protection locked="0" hidden="0"/>
    </xf>
    <xf numFmtId="164" fontId="6" fillId="0" borderId="1" applyAlignment="1" applyProtection="1" pivotButton="0" quotePrefix="0" xfId="0">
      <alignment horizontal="right" vertical="center"/>
      <protection locked="0" hidden="0"/>
    </xf>
    <xf numFmtId="164" fontId="14" fillId="0" borderId="1" applyAlignment="1" applyProtection="1" pivotButton="0" quotePrefix="0" xfId="0">
      <alignment horizontal="right" vertical="center"/>
      <protection locked="0" hidden="0"/>
    </xf>
    <xf numFmtId="164" fontId="3" fillId="0" borderId="1" applyAlignment="1" pivotButton="0" quotePrefix="0" xfId="0">
      <alignment vertical="center" wrapText="1"/>
    </xf>
    <xf numFmtId="165" fontId="3" fillId="0" borderId="1" applyAlignment="1" pivotButton="0" quotePrefix="0" xfId="0">
      <alignment vertical="center" wrapText="1"/>
    </xf>
    <xf numFmtId="0" fontId="0" fillId="0" borderId="10" pivotButton="0" quotePrefix="0" xfId="0"/>
    <xf numFmtId="0" fontId="0" fillId="0" borderId="11" pivotButton="0" quotePrefix="0" xfId="0"/>
    <xf numFmtId="0" fontId="0" fillId="0" borderId="13" pivotButton="0" quotePrefix="0" xfId="0"/>
    <xf numFmtId="0" fontId="0" fillId="0" borderId="16" pivotButton="0" quotePrefix="0" xfId="0"/>
    <xf numFmtId="0" fontId="0" fillId="0" borderId="14" pivotButton="0" quotePrefix="0" xfId="0"/>
    <xf numFmtId="0" fontId="0" fillId="0" borderId="15" pivotButton="0" quotePrefix="0" xfId="0"/>
    <xf numFmtId="0" fontId="0" fillId="0" borderId="17" pivotButton="0" quotePrefix="0" xfId="0"/>
  </cellXfs>
  <cellStyles count="2">
    <cellStyle name="一般" xfId="0" builtinId="0"/>
    <cellStyle name="千分位" xfId="1" builtinId="3"/>
  </cellStyles>
  <dxfs count="3">
    <dxf>
      <font>
        <b val="1"/>
        <color rgb="FFFF0000"/>
      </font>
      <fill>
        <patternFill>
          <bgColor theme="7" tint="0.5999633777886288"/>
        </patternFill>
      </fill>
    </dxf>
    <dxf>
      <font>
        <b val="1"/>
        <color rgb="FFFF0000"/>
      </font>
      <fill>
        <patternFill>
          <bgColor theme="7" tint="0.5999633777886288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V27"/>
  <sheetViews>
    <sheetView tabSelected="1" zoomScale="85" zoomScaleNormal="85" zoomScalePageLayoutView="110" workbookViewId="0">
      <selection activeCell="B1" sqref="B1:L1"/>
    </sheetView>
  </sheetViews>
  <sheetFormatPr baseColWidth="8" defaultRowHeight="16.4"/>
  <cols>
    <col width="5.5" customWidth="1" style="52" min="1" max="1"/>
    <col width="23.625" customWidth="1" style="52" min="2" max="2"/>
    <col width="12.625" customWidth="1" style="52" min="3" max="4"/>
    <col width="10.875" customWidth="1" style="52" min="5" max="5"/>
    <col width="7.5" customWidth="1" style="52" min="6" max="7"/>
    <col width="10.75" customWidth="1" style="52" min="8" max="8"/>
    <col width="13.625" customWidth="1" style="52" min="9" max="9"/>
    <col width="14.75" customWidth="1" style="52" min="10" max="10"/>
    <col width="12.5" customWidth="1" style="52" min="11" max="11"/>
    <col width="9.5" bestFit="1" customWidth="1" style="52" min="12" max="12"/>
    <col width="19.875" customWidth="1" style="52" min="13" max="13"/>
    <col width="8" customWidth="1" style="52" min="14" max="14"/>
    <col width="13.125" bestFit="1" customWidth="1" style="26" min="15" max="15"/>
    <col width="16.875" bestFit="1" customWidth="1" style="26" min="16" max="16"/>
    <col width="13.125" bestFit="1" customWidth="1" style="26" min="17" max="17"/>
    <col width="9" customWidth="1" style="26" min="18" max="18"/>
    <col width="4.625" customWidth="1" style="26" min="19" max="20"/>
    <col width="26.125" bestFit="1" customWidth="1" style="26" min="21" max="21"/>
    <col width="22.625" bestFit="1" customWidth="1" style="26" min="22" max="22"/>
  </cols>
  <sheetData>
    <row r="1" ht="60.05" customFormat="1" customHeight="1" s="8">
      <c r="A1" s="7" t="inlineStr">
        <is>
          <t>表單7</t>
        </is>
      </c>
      <c r="B1" s="47" t="inlineStr">
        <is>
          <t xml:space="preserve">        承租人補助費用清冊
        中華民國 114 年 03 月</t>
        </is>
      </c>
      <c r="C1" s="53" t="n"/>
      <c r="D1" s="53" t="n"/>
      <c r="E1" s="53" t="n"/>
      <c r="F1" s="53" t="n"/>
      <c r="G1" s="53" t="n"/>
      <c r="H1" s="53" t="n"/>
      <c r="I1" s="53" t="n"/>
      <c r="J1" s="53" t="n"/>
      <c r="K1" s="53" t="n"/>
      <c r="L1" s="53" t="n"/>
      <c r="M1" s="43" t="inlineStr">
        <is>
          <t>增辦第4期計畫
1131121版</t>
        </is>
      </c>
    </row>
    <row r="2" ht="20.45" customHeight="1" s="52">
      <c r="A2" s="41" t="inlineStr">
        <is>
          <t>業者名稱：</t>
        </is>
      </c>
      <c r="B2" s="54" t="n"/>
      <c r="C2" s="10" t="inlineStr">
        <is>
          <t>大管家中</t>
        </is>
      </c>
      <c r="D2" s="1" t="n"/>
      <c r="E2" s="1" t="n"/>
      <c r="F2" s="1" t="n"/>
      <c r="G2" s="1" t="n"/>
      <c r="H2" s="1" t="n"/>
      <c r="I2" s="1" t="n"/>
      <c r="J2" s="1" t="n"/>
      <c r="K2" s="11" t="n"/>
      <c r="L2" s="11" t="n"/>
      <c r="M2" s="50" t="inlineStr">
        <is>
          <t>製表日期：114年04月02日</t>
        </is>
      </c>
      <c r="N2" s="55" t="n"/>
    </row>
    <row r="3" ht="16.55" customHeight="1" s="52">
      <c r="A3" s="42" t="inlineStr">
        <is>
          <t>序號</t>
        </is>
      </c>
      <c r="B3" s="42" t="inlineStr">
        <is>
          <t>媒合編號</t>
        </is>
      </c>
      <c r="C3" s="42" t="inlineStr">
        <is>
          <t>公證費</t>
        </is>
      </c>
      <c r="D3" s="56" t="n"/>
      <c r="E3" s="42" t="inlineStr">
        <is>
          <t>租金補助</t>
        </is>
      </c>
      <c r="F3" s="57" t="n"/>
      <c r="G3" s="57" t="n"/>
      <c r="H3" s="56" t="n"/>
      <c r="I3" s="44" t="inlineStr">
        <is>
          <t>受款人資料</t>
        </is>
      </c>
      <c r="J3" s="57" t="n"/>
      <c r="K3" s="57" t="n"/>
      <c r="L3" s="57" t="n"/>
      <c r="M3" s="56" t="n"/>
      <c r="N3" s="42" t="inlineStr">
        <is>
          <t>退件
註記註4</t>
        </is>
      </c>
    </row>
    <row r="4" ht="31.6" customHeight="1" s="52">
      <c r="A4" s="58" t="n"/>
      <c r="B4" s="58" t="n"/>
      <c r="C4" s="42" t="inlineStr">
        <is>
          <t>實際支付
金額</t>
        </is>
      </c>
      <c r="D4" s="42" t="inlineStr">
        <is>
          <t>申請金額註1</t>
        </is>
      </c>
      <c r="E4" s="42" t="inlineStr">
        <is>
          <t>申請金額註2</t>
        </is>
      </c>
      <c r="F4" s="42" t="inlineStr">
        <is>
          <t>期數</t>
        </is>
      </c>
      <c r="G4" s="42" t="inlineStr">
        <is>
          <t>總期數</t>
        </is>
      </c>
      <c r="H4" s="42" t="inlineStr">
        <is>
          <t>承租人
身分類別註3</t>
        </is>
      </c>
      <c r="I4" s="42" t="inlineStr">
        <is>
          <t>姓名</t>
        </is>
      </c>
      <c r="J4" s="42" t="inlineStr">
        <is>
          <t>身分證字號</t>
        </is>
      </c>
      <c r="K4" s="42" t="inlineStr">
        <is>
          <t>金融機構代碼
(三碼)</t>
        </is>
      </c>
      <c r="L4" s="42" t="inlineStr">
        <is>
          <t>分行代碼
(四碼)</t>
        </is>
      </c>
      <c r="M4" s="42" t="inlineStr">
        <is>
          <t>帳戶號碼</t>
        </is>
      </c>
      <c r="N4" s="58" t="n"/>
      <c r="O4" s="22" t="inlineStr">
        <is>
          <t>收受行代號</t>
        </is>
      </c>
      <c r="P4" s="22" t="inlineStr">
        <is>
          <t>收受者帳號</t>
        </is>
      </c>
      <c r="Q4" s="22" t="inlineStr">
        <is>
          <t>收受者統編</t>
        </is>
      </c>
      <c r="R4" s="22" t="inlineStr">
        <is>
          <t>金額</t>
        </is>
      </c>
      <c r="S4" s="23" t="inlineStr">
        <is>
          <t>X</t>
        </is>
      </c>
      <c r="T4" s="22" t="inlineStr">
        <is>
          <t>X</t>
        </is>
      </c>
      <c r="U4" s="22" t="inlineStr">
        <is>
          <t>發動者專用區</t>
        </is>
      </c>
      <c r="V4" s="22" t="inlineStr">
        <is>
          <t>媒合編號</t>
        </is>
      </c>
    </row>
    <row r="5" ht="24.9" customHeight="1" s="52">
      <c r="A5" s="12">
        <f>ROW()-4</f>
        <v/>
      </c>
      <c r="B5" s="13" t="inlineStr">
        <is>
          <t>大管家中D2M14100091</t>
        </is>
      </c>
      <c r="C5" s="59" t="n">
        <v>1200</v>
      </c>
      <c r="D5" s="59" t="n">
        <v>1200</v>
      </c>
      <c r="E5" s="60" t="n"/>
      <c r="F5" s="15" t="n"/>
      <c r="G5" s="15" t="n"/>
      <c r="H5" s="15" t="n"/>
      <c r="I5" s="15" t="inlineStr">
        <is>
          <t>林孟櫻</t>
        </is>
      </c>
      <c r="J5" s="16" t="inlineStr">
        <is>
          <t>J076960221</t>
        </is>
      </c>
      <c r="K5" s="13" t="inlineStr">
        <is>
          <t>700</t>
        </is>
      </c>
      <c r="L5" s="13" t="inlineStr">
        <is>
          <t>0021</t>
        </is>
      </c>
      <c r="M5" s="17" t="inlineStr">
        <is>
          <t>68272591718307</t>
        </is>
      </c>
      <c r="N5" s="17" t="n"/>
      <c r="O5" s="24">
        <f>K5&amp;L5</f>
        <v/>
      </c>
      <c r="P5" s="24">
        <f>M5</f>
        <v/>
      </c>
      <c r="Q5" s="24">
        <f>J5</f>
        <v/>
      </c>
      <c r="R5" s="61">
        <f>D5+E5</f>
        <v/>
      </c>
      <c r="S5" s="8" t="n"/>
      <c r="T5" s="8" t="n"/>
      <c r="U5" s="24">
        <f>$C$2&amp;I5&amp;IF(D5&gt;0,"客公證費",IF(E5&gt;0,"租金補助"))</f>
        <v/>
      </c>
      <c r="V5" s="27">
        <f>B5</f>
        <v/>
      </c>
    </row>
    <row r="6" ht="24.9" customHeight="1" s="52">
      <c r="A6" s="12">
        <f>ROW()-4</f>
        <v/>
      </c>
      <c r="B6" s="13" t="inlineStr">
        <is>
          <t>大管家中D2M14100101</t>
        </is>
      </c>
      <c r="C6" s="59" t="n">
        <v>2050</v>
      </c>
      <c r="D6" s="59" t="n">
        <v>1500</v>
      </c>
      <c r="E6" s="60" t="n"/>
      <c r="F6" s="15" t="n"/>
      <c r="G6" s="15" t="n"/>
      <c r="H6" s="15" t="n"/>
      <c r="I6" s="15" t="inlineStr">
        <is>
          <t>游信榮</t>
        </is>
      </c>
      <c r="J6" s="16" t="inlineStr">
        <is>
          <t>P508404055</t>
        </is>
      </c>
      <c r="K6" s="13" t="inlineStr">
        <is>
          <t>700</t>
        </is>
      </c>
      <c r="L6" s="13" t="inlineStr">
        <is>
          <t>0021</t>
        </is>
      </c>
      <c r="M6" s="17" t="inlineStr">
        <is>
          <t>88249621940402</t>
        </is>
      </c>
      <c r="N6" s="17" t="n"/>
      <c r="O6" s="24">
        <f>K6&amp;L6</f>
        <v/>
      </c>
      <c r="P6" s="24">
        <f>M6</f>
        <v/>
      </c>
      <c r="Q6" s="24">
        <f>J6</f>
        <v/>
      </c>
      <c r="R6" s="61">
        <f>D6+E6</f>
        <v/>
      </c>
      <c r="S6" s="8" t="n"/>
      <c r="T6" s="8" t="n"/>
      <c r="U6" s="24">
        <f>$C$2&amp;I6&amp;IF(D6&gt;0,"客公證費",IF(E6&gt;0,"租金補助"))</f>
        <v/>
      </c>
      <c r="V6" s="27">
        <f>B6</f>
        <v/>
      </c>
    </row>
    <row r="7" ht="24.9" customHeight="1" s="52">
      <c r="A7" s="12">
        <f>ROW()-4</f>
        <v/>
      </c>
      <c r="B7" s="13" t="inlineStr">
        <is>
          <t>大管家中D2M14100106</t>
        </is>
      </c>
      <c r="C7" s="59" t="n">
        <v>1950</v>
      </c>
      <c r="D7" s="59" t="n">
        <v>1500</v>
      </c>
      <c r="E7" s="60" t="n"/>
      <c r="F7" s="15" t="n"/>
      <c r="G7" s="15" t="n"/>
      <c r="H7" s="15" t="n"/>
      <c r="I7" s="13" t="inlineStr">
        <is>
          <t>陳先立</t>
        </is>
      </c>
      <c r="J7" s="16" t="inlineStr">
        <is>
          <t>M232902338</t>
        </is>
      </c>
      <c r="K7" s="13" t="inlineStr">
        <is>
          <t>700</t>
        </is>
      </c>
      <c r="L7" s="13" t="inlineStr">
        <is>
          <t>0021</t>
        </is>
      </c>
      <c r="M7" s="17" t="inlineStr">
        <is>
          <t>50036504802366</t>
        </is>
      </c>
      <c r="N7" s="17" t="n"/>
      <c r="O7" s="24">
        <f>K7&amp;L7</f>
        <v/>
      </c>
      <c r="P7" s="24">
        <f>M7</f>
        <v/>
      </c>
      <c r="Q7" s="24">
        <f>J7</f>
        <v/>
      </c>
      <c r="R7" s="61">
        <f>D7+E7</f>
        <v/>
      </c>
      <c r="S7" s="8" t="n"/>
      <c r="T7" s="8" t="n"/>
      <c r="U7" s="24">
        <f>$C$2&amp;I7&amp;IF(D7&gt;0,"客公證費",IF(E7&gt;0,"租金補助"))</f>
        <v/>
      </c>
      <c r="V7" s="27">
        <f>B7</f>
        <v/>
      </c>
    </row>
    <row r="8" ht="24.9" customHeight="1" s="52">
      <c r="A8" s="12">
        <f>ROW()-4</f>
        <v/>
      </c>
      <c r="B8" s="13" t="inlineStr">
        <is>
          <t>大管家中D2M14100107</t>
        </is>
      </c>
      <c r="C8" s="59" t="n">
        <v>2700</v>
      </c>
      <c r="D8" s="59" t="n">
        <v>1500</v>
      </c>
      <c r="E8" s="60" t="n"/>
      <c r="F8" s="15" t="n"/>
      <c r="G8" s="15" t="n"/>
      <c r="H8" s="15" t="n"/>
      <c r="I8" s="15" t="inlineStr">
        <is>
          <t>陳奕馨</t>
        </is>
      </c>
      <c r="J8" s="16" t="inlineStr">
        <is>
          <t>C445339756</t>
        </is>
      </c>
      <c r="K8" s="13" t="inlineStr">
        <is>
          <t>004</t>
        </is>
      </c>
      <c r="L8" s="13" t="inlineStr">
        <is>
          <t>1241</t>
        </is>
      </c>
      <c r="M8" s="17" t="inlineStr">
        <is>
          <t>896372036400</t>
        </is>
      </c>
      <c r="N8" s="17" t="n"/>
      <c r="O8" s="24">
        <f>K8&amp;L8</f>
        <v/>
      </c>
      <c r="P8" s="24">
        <f>M8</f>
        <v/>
      </c>
      <c r="Q8" s="24">
        <f>J8</f>
        <v/>
      </c>
      <c r="R8" s="61">
        <f>D8+E8</f>
        <v/>
      </c>
      <c r="S8" s="8" t="n"/>
      <c r="T8" s="8" t="n"/>
      <c r="U8" s="24">
        <f>$C$2&amp;I8&amp;IF(D8&gt;0,"客公證費",IF(E8&gt;0,"租金補助"))</f>
        <v/>
      </c>
      <c r="V8" s="27">
        <f>B8</f>
        <v/>
      </c>
    </row>
    <row r="9" ht="24.9" customHeight="1" s="52">
      <c r="A9" s="12">
        <f>ROW()-4</f>
        <v/>
      </c>
      <c r="B9" s="13" t="inlineStr">
        <is>
          <t>大管家中D2M14100108</t>
        </is>
      </c>
      <c r="C9" s="59" t="n">
        <v>1950</v>
      </c>
      <c r="D9" s="59" t="n">
        <v>1500</v>
      </c>
      <c r="E9" s="60" t="n"/>
      <c r="F9" s="15" t="n"/>
      <c r="G9" s="15" t="n"/>
      <c r="H9" s="15" t="n"/>
      <c r="I9" s="15" t="inlineStr">
        <is>
          <t>吳展鵬</t>
        </is>
      </c>
      <c r="J9" s="16" t="inlineStr">
        <is>
          <t>R497282684</t>
        </is>
      </c>
      <c r="K9" s="13" t="inlineStr">
        <is>
          <t>700</t>
        </is>
      </c>
      <c r="L9" s="13" t="inlineStr">
        <is>
          <t>0021</t>
        </is>
      </c>
      <c r="M9" s="17" t="inlineStr">
        <is>
          <t>13982526118816</t>
        </is>
      </c>
      <c r="N9" s="17" t="n"/>
      <c r="O9" s="24">
        <f>K9&amp;L9</f>
        <v/>
      </c>
      <c r="P9" s="24">
        <f>M9</f>
        <v/>
      </c>
      <c r="Q9" s="24">
        <f>J9</f>
        <v/>
      </c>
      <c r="R9" s="61">
        <f>D9+E9</f>
        <v/>
      </c>
      <c r="S9" s="8" t="n"/>
      <c r="T9" s="8" t="n"/>
      <c r="U9" s="24">
        <f>$C$2&amp;I9&amp;IF(D9&gt;0,"客公證費",IF(E9&gt;0,"租金補助"))</f>
        <v/>
      </c>
      <c r="V9" s="27">
        <f>B9</f>
        <v/>
      </c>
    </row>
    <row r="10" ht="24.9" customHeight="1" s="52">
      <c r="A10" s="12">
        <f>ROW()-4</f>
        <v/>
      </c>
      <c r="B10" s="13" t="inlineStr">
        <is>
          <t>大管家中D2M14100109</t>
        </is>
      </c>
      <c r="C10" s="59" t="n">
        <v>2700</v>
      </c>
      <c r="D10" s="59" t="n">
        <v>1500</v>
      </c>
      <c r="E10" s="60" t="n"/>
      <c r="F10" s="15" t="n"/>
      <c r="G10" s="15" t="n"/>
      <c r="H10" s="15" t="n"/>
      <c r="I10" s="13" t="inlineStr">
        <is>
          <t>陳薆婷</t>
        </is>
      </c>
      <c r="J10" s="16" t="inlineStr">
        <is>
          <t>Y212625471</t>
        </is>
      </c>
      <c r="K10" s="13" t="inlineStr">
        <is>
          <t>700</t>
        </is>
      </c>
      <c r="L10" s="13" t="inlineStr">
        <is>
          <t>0021</t>
        </is>
      </c>
      <c r="M10" s="17" t="inlineStr">
        <is>
          <t>54266911355502</t>
        </is>
      </c>
      <c r="N10" s="17" t="n"/>
      <c r="O10" s="24">
        <f>K10&amp;L10</f>
        <v/>
      </c>
      <c r="P10" s="24">
        <f>M10</f>
        <v/>
      </c>
      <c r="Q10" s="24">
        <f>J10</f>
        <v/>
      </c>
      <c r="R10" s="61">
        <f>D10+E10</f>
        <v/>
      </c>
      <c r="S10" s="8" t="n"/>
      <c r="T10" s="8" t="n"/>
      <c r="U10" s="24">
        <f>$C$2&amp;I10&amp;IF(D10&gt;0,"客公證費",IF(E10&gt;0,"租金補助"))</f>
        <v/>
      </c>
      <c r="V10" s="27">
        <f>B10</f>
        <v/>
      </c>
    </row>
    <row r="11" ht="24.9" customHeight="1" s="52">
      <c r="A11" s="12">
        <f>ROW()-4</f>
        <v/>
      </c>
      <c r="B11" s="13" t="inlineStr">
        <is>
          <t>大管家中D2M14100114</t>
        </is>
      </c>
      <c r="C11" s="59" t="n">
        <v>2000</v>
      </c>
      <c r="D11" s="59" t="n">
        <v>1500</v>
      </c>
      <c r="E11" s="60" t="n"/>
      <c r="F11" s="15" t="n"/>
      <c r="G11" s="15" t="n"/>
      <c r="H11" s="15" t="n"/>
      <c r="I11" s="15" t="inlineStr">
        <is>
          <t>蔡欣芸</t>
        </is>
      </c>
      <c r="J11" s="16" t="inlineStr">
        <is>
          <t>H463966682</t>
        </is>
      </c>
      <c r="K11" s="31" t="n">
        <v>822</v>
      </c>
      <c r="L11" s="28" t="inlineStr">
        <is>
          <t>0532</t>
        </is>
      </c>
      <c r="M11" s="29" t="inlineStr">
        <is>
          <t>170169299331</t>
        </is>
      </c>
      <c r="N11" s="17" t="n"/>
      <c r="O11" s="24">
        <f>K11&amp;L11</f>
        <v/>
      </c>
      <c r="P11" s="24">
        <f>M11</f>
        <v/>
      </c>
      <c r="Q11" s="24">
        <f>J11</f>
        <v/>
      </c>
      <c r="R11" s="61">
        <f>D11+E11</f>
        <v/>
      </c>
      <c r="S11" s="8" t="n"/>
      <c r="T11" s="8" t="n"/>
      <c r="U11" s="24">
        <f>$C$2&amp;I11&amp;IF(D11&gt;0,"客公證費",IF(E11&gt;0,"租金補助"))</f>
        <v/>
      </c>
      <c r="V11" s="27">
        <f>B11</f>
        <v/>
      </c>
    </row>
    <row r="12" ht="24.9" customHeight="1" s="52">
      <c r="A12" s="12">
        <f>ROW()-4</f>
        <v/>
      </c>
      <c r="B12" s="13" t="inlineStr">
        <is>
          <t>大管家中D2M14100120</t>
        </is>
      </c>
      <c r="C12" s="59" t="n">
        <v>1950</v>
      </c>
      <c r="D12" s="59" t="n">
        <v>1500</v>
      </c>
      <c r="E12" s="60" t="n"/>
      <c r="F12" s="15" t="n"/>
      <c r="G12" s="15" t="n"/>
      <c r="H12" s="15" t="n"/>
      <c r="I12" s="15" t="inlineStr">
        <is>
          <t>蔡英敏</t>
        </is>
      </c>
      <c r="J12" s="16" t="inlineStr">
        <is>
          <t>E853203264</t>
        </is>
      </c>
      <c r="K12" s="13" t="inlineStr">
        <is>
          <t>822</t>
        </is>
      </c>
      <c r="L12" s="13" t="inlineStr">
        <is>
          <t>1207</t>
        </is>
      </c>
      <c r="M12" s="17" t="inlineStr">
        <is>
          <t>321883768467</t>
        </is>
      </c>
      <c r="N12" s="17" t="n"/>
      <c r="O12" s="24">
        <f>K12&amp;L12</f>
        <v/>
      </c>
      <c r="P12" s="24">
        <f>M12</f>
        <v/>
      </c>
      <c r="Q12" s="24">
        <f>J12</f>
        <v/>
      </c>
      <c r="R12" s="61">
        <f>D12+E12</f>
        <v/>
      </c>
      <c r="S12" s="8" t="n"/>
      <c r="T12" s="8" t="n"/>
      <c r="U12" s="24">
        <f>$C$2&amp;I12&amp;IF(D12&gt;0,"客公證費",IF(E12&gt;0,"租金補助"))</f>
        <v/>
      </c>
      <c r="V12" s="27">
        <f>B12</f>
        <v/>
      </c>
    </row>
    <row r="13" ht="24.9" customHeight="1" s="52">
      <c r="A13" s="12">
        <f>ROW()-4</f>
        <v/>
      </c>
      <c r="B13" s="13" t="inlineStr">
        <is>
          <t>大管家中D2M14100128</t>
        </is>
      </c>
      <c r="C13" s="59" t="n">
        <v>1950</v>
      </c>
      <c r="D13" s="59" t="n">
        <v>1500</v>
      </c>
      <c r="E13" s="60" t="n"/>
      <c r="F13" s="15" t="n"/>
      <c r="G13" s="15" t="n"/>
      <c r="H13" s="15" t="n"/>
      <c r="I13" s="13" t="inlineStr">
        <is>
          <t>蔡妤姍</t>
        </is>
      </c>
      <c r="J13" s="16" t="inlineStr">
        <is>
          <t>J665976825</t>
        </is>
      </c>
      <c r="K13" s="13" t="inlineStr">
        <is>
          <t>004</t>
        </is>
      </c>
      <c r="L13" s="13" t="inlineStr">
        <is>
          <t>0174</t>
        </is>
      </c>
      <c r="M13" s="17" t="inlineStr">
        <is>
          <t>666628576322</t>
        </is>
      </c>
      <c r="N13" s="17" t="n"/>
      <c r="O13" s="24">
        <f>K13&amp;L13</f>
        <v/>
      </c>
      <c r="P13" s="24">
        <f>M13</f>
        <v/>
      </c>
      <c r="Q13" s="24">
        <f>J13</f>
        <v/>
      </c>
      <c r="R13" s="61">
        <f>D13+E13</f>
        <v/>
      </c>
      <c r="S13" s="8" t="n"/>
      <c r="T13" s="8" t="n"/>
      <c r="U13" s="24">
        <f>$C$2&amp;I13&amp;IF(D13&gt;0,"客公證費",IF(E13&gt;0,"租金補助"))</f>
        <v/>
      </c>
      <c r="V13" s="27">
        <f>B13</f>
        <v/>
      </c>
    </row>
    <row r="14" ht="24.9" customHeight="1" s="52">
      <c r="A14" s="12">
        <f>ROW()-4</f>
        <v/>
      </c>
      <c r="B14" s="13" t="inlineStr">
        <is>
          <t>大管家中D2M14100131</t>
        </is>
      </c>
      <c r="C14" s="59" t="n">
        <v>1250</v>
      </c>
      <c r="D14" s="59" t="n">
        <v>1250</v>
      </c>
      <c r="E14" s="60" t="n"/>
      <c r="F14" s="15" t="n"/>
      <c r="G14" s="15" t="n"/>
      <c r="H14" s="15" t="n"/>
      <c r="I14" s="15" t="inlineStr">
        <is>
          <t>林慧欣</t>
        </is>
      </c>
      <c r="J14" s="16" t="inlineStr">
        <is>
          <t>L899937564</t>
        </is>
      </c>
      <c r="K14" s="13" t="n">
        <v>700</v>
      </c>
      <c r="L14" s="13" t="inlineStr">
        <is>
          <t>0021</t>
        </is>
      </c>
      <c r="M14" s="17" t="inlineStr">
        <is>
          <t>89820685529947</t>
        </is>
      </c>
      <c r="N14" s="17" t="n"/>
      <c r="O14" s="24">
        <f>K14&amp;L14</f>
        <v/>
      </c>
      <c r="P14" s="24">
        <f>M14</f>
        <v/>
      </c>
      <c r="Q14" s="24">
        <f>J14</f>
        <v/>
      </c>
      <c r="R14" s="61">
        <f>D14+E14</f>
        <v/>
      </c>
      <c r="S14" s="8" t="n"/>
      <c r="T14" s="8" t="n"/>
      <c r="U14" s="24">
        <f>$C$2&amp;I14&amp;IF(D14&gt;0,"客公證費",IF(E14&gt;0,"租金補助"))</f>
        <v/>
      </c>
      <c r="V14" s="27">
        <f>B14</f>
        <v/>
      </c>
    </row>
    <row r="15" ht="24.9" customHeight="1" s="52">
      <c r="A15" s="12">
        <f>ROW()-4</f>
        <v/>
      </c>
      <c r="B15" s="13" t="inlineStr">
        <is>
          <t>大管家中D2M34100001</t>
        </is>
      </c>
      <c r="C15" s="59" t="n">
        <v>2050</v>
      </c>
      <c r="D15" s="59" t="n">
        <v>1500</v>
      </c>
      <c r="E15" s="60" t="n"/>
      <c r="F15" s="15" t="n"/>
      <c r="G15" s="15" t="n"/>
      <c r="H15" s="15" t="n"/>
      <c r="I15" s="15" t="inlineStr">
        <is>
          <t>劉少雯</t>
        </is>
      </c>
      <c r="J15" s="16" t="inlineStr">
        <is>
          <t>D849715794</t>
        </is>
      </c>
      <c r="K15" s="13" t="n">
        <v>700</v>
      </c>
      <c r="L15" s="13" t="inlineStr">
        <is>
          <t>0021</t>
        </is>
      </c>
      <c r="M15" s="30" t="inlineStr">
        <is>
          <t>71754732989463</t>
        </is>
      </c>
      <c r="N15" s="17" t="n"/>
      <c r="O15" s="24">
        <f>K15&amp;L15</f>
        <v/>
      </c>
      <c r="P15" s="24">
        <f>M15</f>
        <v/>
      </c>
      <c r="Q15" s="24">
        <f>J15</f>
        <v/>
      </c>
      <c r="R15" s="61">
        <f>D15+E15</f>
        <v/>
      </c>
      <c r="S15" s="8" t="n"/>
      <c r="T15" s="8" t="n"/>
      <c r="U15" s="24">
        <f>$C$2&amp;I15&amp;IF(D15&gt;0,"客公證費",IF(E15&gt;0,"租金補助"))</f>
        <v/>
      </c>
      <c r="V15" s="27">
        <f>B15</f>
        <v/>
      </c>
    </row>
    <row r="16" ht="24.9" customHeight="1" s="52">
      <c r="A16" s="12" t="inlineStr">
        <is>
          <t>請在此欄以上插入欄位，以維持合計欄位自動加總</t>
        </is>
      </c>
      <c r="B16" s="62" t="n"/>
      <c r="C16" s="62" t="n"/>
      <c r="D16" s="62" t="n"/>
      <c r="E16" s="62" t="n"/>
      <c r="F16" s="62" t="n"/>
      <c r="G16" s="62" t="n"/>
      <c r="H16" s="62" t="n"/>
      <c r="I16" s="62" t="n"/>
      <c r="J16" s="62" t="n"/>
      <c r="K16" s="62" t="n"/>
      <c r="L16" s="62" t="n"/>
      <c r="M16" s="62" t="n"/>
      <c r="N16" s="63" t="n"/>
    </row>
    <row r="17" ht="19.5" customHeight="1" s="52">
      <c r="A17" s="48" t="inlineStr">
        <is>
          <t>合計</t>
        </is>
      </c>
      <c r="B17" s="56" t="n"/>
      <c r="C17" s="64">
        <f>SUM(C5:C15)</f>
        <v/>
      </c>
      <c r="D17" s="65">
        <f>SUM(D5:D15)</f>
        <v/>
      </c>
      <c r="E17" s="64">
        <f>SUM(E5:E15)</f>
        <v/>
      </c>
      <c r="F17" s="66" t="n"/>
      <c r="G17" s="67" t="n"/>
      <c r="H17" s="67" t="n"/>
      <c r="I17" s="67" t="n"/>
      <c r="J17" s="67" t="n"/>
      <c r="K17" s="67" t="n"/>
      <c r="L17" s="67" t="n"/>
      <c r="M17" s="4" t="n"/>
      <c r="N17" s="4" t="n"/>
    </row>
    <row r="18">
      <c r="A18" s="39" t="inlineStr">
        <is>
          <t>註1：臺北市、新北市每件每次不超過新臺幣4,500元；其餘直轄市每件每次不超過新臺幣3,000元。</t>
        </is>
      </c>
      <c r="L18" s="1" t="n"/>
      <c r="M18" s="5" t="n"/>
      <c r="N18" s="1" t="n"/>
    </row>
    <row r="19" ht="15.55" customHeight="1" s="52">
      <c r="A19" s="39" t="inlineStr">
        <is>
          <t>註1：臺北市、新北市每件每次不超過新臺幣4,500元；其餘直轄市每件每次不超過新臺幣3,000元。</t>
        </is>
      </c>
      <c r="L19" s="1" t="n"/>
      <c r="M19" s="5" t="n"/>
      <c r="N19" s="1" t="n"/>
    </row>
    <row r="20">
      <c r="A20" s="39" t="inlineStr">
        <is>
          <t>註3：「身分類別」為轉期戶請填0，換居戶請填1。</t>
        </is>
      </c>
      <c r="M20" s="1" t="n"/>
      <c r="N20" s="1" t="n"/>
    </row>
    <row r="21">
      <c r="A21" s="39" t="inlineStr">
        <is>
          <t>註4：本欄位供國家住都中心註記退件情形。</t>
        </is>
      </c>
      <c r="B21" s="7" t="n"/>
      <c r="C21" s="7" t="n"/>
      <c r="D21" s="7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</row>
    <row r="22" customFormat="1" s="8">
      <c r="A22" s="35" t="inlineStr">
        <is>
          <t>業者</t>
        </is>
      </c>
      <c r="B22" s="57" t="n"/>
      <c r="C22" s="57" t="n"/>
      <c r="D22" s="56" t="n"/>
      <c r="E22" s="35" t="inlineStr">
        <is>
          <t>地方公會</t>
        </is>
      </c>
      <c r="F22" s="57" t="n"/>
      <c r="G22" s="57" t="n"/>
      <c r="H22" s="56" t="n"/>
      <c r="I22" s="35" t="inlineStr">
        <is>
          <t>國家住都中心複核</t>
        </is>
      </c>
      <c r="J22" s="57" t="n"/>
      <c r="K22" s="57" t="n"/>
      <c r="L22" s="57" t="n"/>
      <c r="M22" s="57" t="n"/>
      <c r="N22" s="56" t="n"/>
    </row>
    <row r="23" customFormat="1" s="8">
      <c r="A23" s="35" t="inlineStr">
        <is>
          <t>服務人員</t>
        </is>
      </c>
      <c r="B23" s="56" t="n"/>
      <c r="C23" s="35" t="inlineStr">
        <is>
          <t>大章</t>
        </is>
      </c>
      <c r="D23" s="56" t="n"/>
      <c r="E23" s="35" t="inlineStr">
        <is>
          <t>審查人員</t>
        </is>
      </c>
      <c r="F23" s="56" t="n"/>
      <c r="G23" s="35" t="inlineStr">
        <is>
          <t>大章</t>
        </is>
      </c>
      <c r="H23" s="56" t="n"/>
      <c r="I23" s="35" t="inlineStr">
        <is>
          <t>複核人員</t>
        </is>
      </c>
      <c r="J23" s="56" t="n"/>
      <c r="K23" s="35" t="inlineStr">
        <is>
          <t>部分通過</t>
        </is>
      </c>
      <c r="L23" s="56" t="n"/>
      <c r="M23" s="34" t="inlineStr">
        <is>
          <t>1562</t>
        </is>
      </c>
      <c r="N23" s="56" t="n"/>
    </row>
    <row r="24" customFormat="1" s="8">
      <c r="A24" s="31" t="n"/>
      <c r="B24" s="68" t="n"/>
      <c r="C24" s="31" t="n"/>
      <c r="D24" s="68" t="n"/>
      <c r="E24" s="31" t="n"/>
      <c r="F24" s="68" t="n"/>
      <c r="G24" s="31" t="n"/>
      <c r="H24" s="68" t="n"/>
      <c r="I24" s="31" t="n"/>
      <c r="J24" s="68" t="n"/>
      <c r="K24" s="31" t="n"/>
      <c r="L24" s="68" t="n"/>
      <c r="M24" s="33" t="n"/>
      <c r="N24" s="68" t="n"/>
    </row>
    <row r="25" customFormat="1" s="8">
      <c r="A25" s="69" t="n"/>
      <c r="B25" s="70" t="n"/>
      <c r="C25" s="69" t="n"/>
      <c r="D25" s="70" t="n"/>
      <c r="E25" s="69" t="n"/>
      <c r="F25" s="70" t="n"/>
      <c r="G25" s="69" t="n"/>
      <c r="H25" s="70" t="n"/>
      <c r="I25" s="69" t="n"/>
      <c r="J25" s="70" t="n"/>
      <c r="K25" s="69" t="n"/>
      <c r="L25" s="70" t="n"/>
      <c r="M25" s="71" t="n"/>
      <c r="N25" s="70" t="n"/>
      <c r="U25" s="24" t="n"/>
    </row>
    <row r="26" customFormat="1" s="8">
      <c r="A26" s="69" t="n"/>
      <c r="B26" s="70" t="n"/>
      <c r="C26" s="69" t="n"/>
      <c r="D26" s="70" t="n"/>
      <c r="E26" s="69" t="n"/>
      <c r="F26" s="70" t="n"/>
      <c r="G26" s="69" t="n"/>
      <c r="H26" s="70" t="n"/>
      <c r="I26" s="69" t="n"/>
      <c r="J26" s="70" t="n"/>
      <c r="K26" s="69" t="n"/>
      <c r="L26" s="70" t="n"/>
      <c r="M26" s="71" t="n"/>
      <c r="N26" s="70" t="n"/>
    </row>
    <row r="27" customFormat="1" s="8">
      <c r="A27" s="72" t="n"/>
      <c r="B27" s="73" t="n"/>
      <c r="C27" s="72" t="n"/>
      <c r="D27" s="73" t="n"/>
      <c r="E27" s="72" t="n"/>
      <c r="F27" s="73" t="n"/>
      <c r="G27" s="72" t="n"/>
      <c r="H27" s="73" t="n"/>
      <c r="I27" s="72" t="n"/>
      <c r="J27" s="73" t="n"/>
      <c r="K27" s="72" t="n"/>
      <c r="L27" s="73" t="n"/>
      <c r="M27" s="74" t="n"/>
      <c r="N27" s="73" t="n"/>
    </row>
  </sheetData>
  <mergeCells count="32">
    <mergeCell ref="A22:D22"/>
    <mergeCell ref="B3:B4"/>
    <mergeCell ref="I22:N22"/>
    <mergeCell ref="N3:N4"/>
    <mergeCell ref="G24:H27"/>
    <mergeCell ref="E23:F23"/>
    <mergeCell ref="I24:J27"/>
    <mergeCell ref="G23:H23"/>
    <mergeCell ref="M1:N1"/>
    <mergeCell ref="E22:H22"/>
    <mergeCell ref="M2:N2"/>
    <mergeCell ref="E3:H3"/>
    <mergeCell ref="M24:N27"/>
    <mergeCell ref="A3:A4"/>
    <mergeCell ref="A16:N16"/>
    <mergeCell ref="B1:L1"/>
    <mergeCell ref="A20:L20"/>
    <mergeCell ref="I3:M3"/>
    <mergeCell ref="A2:B2"/>
    <mergeCell ref="A18:K18"/>
    <mergeCell ref="A24:B27"/>
    <mergeCell ref="C24:D27"/>
    <mergeCell ref="E24:F27"/>
    <mergeCell ref="K24:L27"/>
    <mergeCell ref="I23:J23"/>
    <mergeCell ref="K23:L23"/>
    <mergeCell ref="A17:B17"/>
    <mergeCell ref="A23:B23"/>
    <mergeCell ref="C23:D23"/>
    <mergeCell ref="M23:N23"/>
    <mergeCell ref="A19:K19"/>
    <mergeCell ref="C3:D3"/>
  </mergeCells>
  <conditionalFormatting sqref="C2">
    <cfRule type="containsText" priority="3" operator="containsText" dxfId="2" text="業者名稱">
      <formula>NOT(ISERROR(SEARCH("業者名稱",C2)))</formula>
    </cfRule>
  </conditionalFormatting>
  <conditionalFormatting sqref="O5:O15">
    <cfRule type="expression" priority="2" dxfId="0">
      <formula>LEN(O5 )&lt;&gt;7</formula>
    </cfRule>
  </conditionalFormatting>
  <conditionalFormatting sqref="Q5:Q15">
    <cfRule type="expression" priority="1" dxfId="0">
      <formula>LEN(Q5)&lt;&gt;10</formula>
    </cfRule>
  </conditionalFormatting>
  <dataValidations count="6">
    <dataValidation sqref="K1:K4 K15 K17:K1048576" showDropDown="0" showInputMessage="1" showErrorMessage="1" allowBlank="1" type="textLength" operator="equal">
      <formula1>3</formula1>
    </dataValidation>
    <dataValidation sqref="K5:K10 K12:K14 L1:L4 L15 L17:L1048576" showDropDown="0" showInputMessage="1" showErrorMessage="1" allowBlank="1" type="textLength" operator="equal">
      <formula1>4</formula1>
    </dataValidation>
    <dataValidation sqref="D21:D1048576" showDropDown="0" showInputMessage="1" showErrorMessage="1" allowBlank="1" type="whole" operator="lessThanOrEqual">
      <formula1>4500</formula1>
    </dataValidation>
    <dataValidation sqref="J1:J15 J17:J1048576" showDropDown="0" showInputMessage="1" showErrorMessage="1" allowBlank="1" type="textLength" operator="equal">
      <formula1>10</formula1>
    </dataValidation>
    <dataValidation sqref="B5:B15 B22:B1048576" showDropDown="0" showInputMessage="1" showErrorMessage="1" allowBlank="1" type="textLength" operator="greaterThanOrEqual">
      <formula1>13</formula1>
    </dataValidation>
    <dataValidation sqref="D5:D15" showDropDown="0" showInputMessage="1" showErrorMessage="1" allowBlank="1" type="whole">
      <formula1>0</formula1>
      <formula2>10000</formula2>
    </dataValidation>
  </dataValidations>
  <printOptions horizontalCentered="1"/>
  <pageMargins left="0.2362204724409449" right="0.2362204724409449" top="0.2362204724409449" bottom="0.03937007874015748" header="0" footer="0"/>
  <pageSetup orientation="landscape" paperSize="9" scale="84" fitToHeight="0"/>
  <headerFooter>
    <oddHeader/>
    <oddFooter>&amp;C&amp;"標楷體,標準"&amp;10 第 &amp;P 頁，共 &amp;N 頁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10159 王紅閔</dc:creator>
  <dcterms:created xsi:type="dcterms:W3CDTF">2020-04-20T10:01:30Z</dcterms:created>
  <dcterms:modified xsi:type="dcterms:W3CDTF">2025-05-06T09:16:04Z</dcterms:modified>
  <cp:lastModifiedBy>user</cp:lastModifiedBy>
  <cp:lastPrinted>2025-03-27T10:32:52Z</cp:lastPrinted>
</cp:coreProperties>
</file>