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5" yWindow="-15" windowWidth="28860" windowHeight="628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0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b val="1"/>
      <sz val="12"/>
    </font>
    <font>
      <name val="標楷體"/>
      <charset val="136"/>
      <family val="4"/>
      <b val="1"/>
      <sz val="18"/>
    </font>
    <font>
      <name val="標楷體"/>
      <charset val="136"/>
      <family val="4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84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top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8" applyAlignment="1" applyProtection="1" pivotButton="0" quotePrefix="0" xfId="0">
      <alignment vertical="center"/>
      <protection locked="0" hidden="0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49" fontId="5" fillId="0" borderId="6" applyAlignment="1" pivotButton="0" quotePrefix="0" xfId="0">
      <alignment horizontal="center" vertical="center" wrapText="1"/>
    </xf>
    <xf numFmtId="164" fontId="5" fillId="0" borderId="6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49" fontId="5" fillId="0" borderId="2" applyAlignment="1" pivotButton="0" quotePrefix="0" xfId="0">
      <alignment horizontal="center" vertical="center" wrapText="1"/>
    </xf>
    <xf numFmtId="49" fontId="5" fillId="0" borderId="6" applyAlignment="1" applyProtection="1" pivotButton="0" quotePrefix="0" xfId="0">
      <alignment vertical="center" wrapText="1"/>
      <protection locked="0" hidden="0"/>
    </xf>
    <xf numFmtId="49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vertical="center"/>
    </xf>
    <xf numFmtId="164" fontId="3" fillId="0" borderId="3" applyAlignment="1" applyProtection="1" pivotButton="0" quotePrefix="0" xfId="0">
      <alignment horizontal="right" vertical="center"/>
      <protection locked="0" hidden="0"/>
    </xf>
    <xf numFmtId="0" fontId="5" fillId="0" borderId="6" applyAlignment="1" pivotButton="0" quotePrefix="0" xfId="0">
      <alignment horizontal="right" vertical="center"/>
    </xf>
    <xf numFmtId="0" fontId="5" fillId="0" borderId="6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right" vertical="top" wrapText="1"/>
    </xf>
    <xf numFmtId="0" fontId="9" fillId="0" borderId="0" applyAlignment="1" pivotButton="0" quotePrefix="0" xfId="0">
      <alignment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2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3" fillId="0" borderId="3" applyAlignment="1" applyProtection="1" pivotButton="0" quotePrefix="0" xfId="0">
      <alignment horizontal="center" vertical="center"/>
      <protection locked="0" hidden="0"/>
    </xf>
    <xf numFmtId="0" fontId="3" fillId="0" borderId="4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3" fillId="2" borderId="6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5" fillId="0" borderId="6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/>
    </xf>
    <xf numFmtId="0" fontId="3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" fillId="0" borderId="6" applyAlignment="1" pivotButton="0" quotePrefix="0" xfId="0">
      <alignment horizontal="center" vertical="center"/>
    </xf>
    <xf numFmtId="164" fontId="3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3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5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1">
    <cellStyle name="一般" xfId="0" builtinId="0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2"/>
  <sheetViews>
    <sheetView tabSelected="1" view="pageBreakPreview" topLeftCell="A3" zoomScaleNormal="80" zoomScaleSheetLayoutView="100" workbookViewId="0">
      <selection activeCell="M13" sqref="M13"/>
    </sheetView>
  </sheetViews>
  <sheetFormatPr baseColWidth="8" defaultColWidth="9" defaultRowHeight="30" customHeight="1"/>
  <cols>
    <col width="5.625" customWidth="1" style="4" min="1" max="1"/>
    <col width="13.625" customWidth="1" style="4" min="2" max="2"/>
    <col width="10.125" customWidth="1" style="4" min="3" max="4"/>
    <col width="11.5" customWidth="1" style="4" min="5" max="5"/>
    <col width="11.875" customWidth="1" style="4" min="6" max="6"/>
    <col width="11.125" customWidth="1" style="4" min="7" max="8"/>
    <col width="11.875" customWidth="1" style="4" min="9" max="9"/>
    <col width="12.75" customWidth="1" style="4" min="10" max="10"/>
    <col width="9.75" customWidth="1" style="4" min="11" max="11"/>
    <col width="10.5" customWidth="1" style="4" min="12" max="12"/>
    <col width="20.5" customWidth="1" style="4" min="13" max="13"/>
    <col width="9.25" customWidth="1" style="4" min="14" max="14"/>
    <col width="12.625" bestFit="1" customWidth="1" style="3" min="15" max="15"/>
    <col width="16.125" bestFit="1" customWidth="1" style="3" min="16" max="16"/>
    <col width="12.625" bestFit="1" customWidth="1" style="3" min="17" max="17"/>
    <col width="10.625" bestFit="1" customWidth="1" style="3" min="18" max="18"/>
    <col width="3.25" bestFit="1" customWidth="1" style="3" min="19" max="20"/>
    <col width="25.375" customWidth="1" style="3" min="21" max="21"/>
    <col width="13.625" customWidth="1" style="4" min="22" max="22"/>
    <col width="9" customWidth="1" style="4" min="23" max="16384"/>
  </cols>
  <sheetData>
    <row r="1" ht="52.15" customHeight="1" s="58">
      <c r="A1" s="1" t="inlineStr">
        <is>
          <t>表單4</t>
        </is>
      </c>
      <c r="B1" s="2" t="n"/>
      <c r="C1" s="26" t="inlineStr">
        <is>
          <t>出租人補助費用清冊
中華民國 114 年 03 月</t>
        </is>
      </c>
      <c r="D1" s="59" t="n"/>
      <c r="E1" s="59" t="n"/>
      <c r="F1" s="59" t="n"/>
      <c r="G1" s="59" t="n"/>
      <c r="H1" s="59" t="n"/>
      <c r="I1" s="59" t="n"/>
      <c r="J1" s="59" t="n"/>
      <c r="K1" s="59" t="n"/>
      <c r="L1" s="59" t="n"/>
      <c r="M1" s="27" t="inlineStr">
        <is>
          <t>增辦第4期計畫 
1131127版</t>
        </is>
      </c>
    </row>
    <row r="2" ht="20.25" customHeight="1" s="58">
      <c r="A2" s="43" t="inlineStr">
        <is>
          <t>業者名稱：</t>
        </is>
      </c>
      <c r="B2" s="60" t="n"/>
      <c r="C2" s="5" t="inlineStr">
        <is>
          <t>喬陽新北</t>
        </is>
      </c>
      <c r="D2" s="6" t="n"/>
      <c r="E2" s="6" t="n"/>
      <c r="F2" s="6" t="n"/>
      <c r="G2" s="6" t="n"/>
      <c r="H2" s="6" t="n"/>
      <c r="I2" s="6" t="n"/>
      <c r="J2" s="6" t="n"/>
      <c r="K2" s="6" t="n"/>
      <c r="L2" s="7" t="n"/>
      <c r="M2" s="40" t="inlineStr">
        <is>
          <t>製表日期：114 年 03 月 21日</t>
        </is>
      </c>
      <c r="N2" s="61" t="n"/>
    </row>
    <row r="3" ht="20.25" customFormat="1" customHeight="1" s="9">
      <c r="A3" s="62" t="inlineStr">
        <is>
          <t>序號</t>
        </is>
      </c>
      <c r="B3" s="10" t="inlineStr">
        <is>
          <t>媒合編號</t>
        </is>
      </c>
      <c r="C3" s="10" t="inlineStr">
        <is>
          <t>居家安全保險費</t>
        </is>
      </c>
      <c r="D3" s="63" t="n"/>
      <c r="E3" s="10" t="inlineStr">
        <is>
          <t>公證費</t>
        </is>
      </c>
      <c r="F3" s="63" t="n"/>
      <c r="G3" s="10" t="inlineStr">
        <is>
          <t>住宅出租修繕費</t>
        </is>
      </c>
      <c r="H3" s="63" t="n"/>
      <c r="I3" s="10" t="inlineStr">
        <is>
          <t>受款人資料</t>
        </is>
      </c>
      <c r="J3" s="64" t="n"/>
      <c r="K3" s="64" t="n"/>
      <c r="L3" s="64" t="n"/>
      <c r="M3" s="63" t="n"/>
      <c r="N3" s="10" t="inlineStr">
        <is>
          <t>退件
註記
註4</t>
        </is>
      </c>
      <c r="O3" s="8" t="n"/>
      <c r="P3" s="8" t="n"/>
      <c r="Q3" s="8" t="n"/>
      <c r="R3" s="8" t="n"/>
      <c r="S3" s="8" t="n"/>
      <c r="T3" s="8" t="n"/>
      <c r="U3" s="8" t="n"/>
    </row>
    <row r="4" ht="57" customFormat="1" customHeight="1" s="9">
      <c r="A4" s="65" t="n"/>
      <c r="B4" s="66" t="n"/>
      <c r="C4" s="10" t="inlineStr">
        <is>
          <t>實際投保金額</t>
        </is>
      </c>
      <c r="D4" s="10" t="inlineStr">
        <is>
          <t>申請金額註1</t>
        </is>
      </c>
      <c r="E4" s="10" t="inlineStr">
        <is>
          <t>實際支付金額</t>
        </is>
      </c>
      <c r="F4" s="10" t="inlineStr">
        <is>
          <t>申請金額
註2</t>
        </is>
      </c>
      <c r="G4" s="10" t="inlineStr">
        <is>
          <t>實際修繕金額</t>
        </is>
      </c>
      <c r="H4" s="10" t="inlineStr">
        <is>
          <t>申請金額註3</t>
        </is>
      </c>
      <c r="I4" s="10" t="inlineStr">
        <is>
          <t>出租人
姓名</t>
        </is>
      </c>
      <c r="J4" s="10" t="inlineStr">
        <is>
          <t>身分證字號</t>
        </is>
      </c>
      <c r="K4" s="10" t="inlineStr">
        <is>
          <t>金融機構代碼(三碼)</t>
        </is>
      </c>
      <c r="L4" s="10" t="inlineStr">
        <is>
          <t>分行代碼(四碼)</t>
        </is>
      </c>
      <c r="M4" s="33" t="inlineStr">
        <is>
          <t>帳戶號碼</t>
        </is>
      </c>
      <c r="N4" s="66" t="n"/>
      <c r="O4" s="8" t="inlineStr">
        <is>
          <t>收受行代號</t>
        </is>
      </c>
      <c r="P4" s="8" t="inlineStr">
        <is>
          <t>收受者帳號</t>
        </is>
      </c>
      <c r="Q4" s="8" t="inlineStr">
        <is>
          <t>收受者統編</t>
        </is>
      </c>
      <c r="R4" s="8" t="inlineStr">
        <is>
          <t>金額</t>
        </is>
      </c>
      <c r="S4" s="11" t="inlineStr">
        <is>
          <t>X</t>
        </is>
      </c>
      <c r="T4" s="8" t="inlineStr">
        <is>
          <t>X</t>
        </is>
      </c>
      <c r="U4" s="8" t="inlineStr">
        <is>
          <t>發動者專用區</t>
        </is>
      </c>
      <c r="V4" s="8" t="inlineStr">
        <is>
          <t>媒合編號</t>
        </is>
      </c>
    </row>
    <row r="5" ht="39" customHeight="1" s="58">
      <c r="A5" s="12" t="n">
        <v>1</v>
      </c>
      <c r="B5" s="13" t="inlineStr">
        <is>
          <t>喬陽新北B2M34100010</t>
        </is>
      </c>
      <c r="C5" s="67" t="n"/>
      <c r="D5" s="67" t="n"/>
      <c r="E5" s="67" t="n"/>
      <c r="F5" s="67" t="n"/>
      <c r="G5" s="67" t="n">
        <v>620</v>
      </c>
      <c r="H5" s="67" t="n">
        <v>620</v>
      </c>
      <c r="I5" s="67" t="inlineStr">
        <is>
          <t>殷帆瑾</t>
        </is>
      </c>
      <c r="J5" s="15" t="inlineStr">
        <is>
          <t>B298669611</t>
        </is>
      </c>
      <c r="K5" s="13" t="inlineStr">
        <is>
          <t>017</t>
        </is>
      </c>
      <c r="L5" s="13" t="inlineStr">
        <is>
          <t>0697</t>
        </is>
      </c>
      <c r="M5" s="16" t="inlineStr">
        <is>
          <t>05228659637</t>
        </is>
      </c>
      <c r="N5" s="17" t="n"/>
      <c r="O5" s="3">
        <f>K5&amp;L5</f>
        <v/>
      </c>
      <c r="P5" s="18">
        <f>M5</f>
        <v/>
      </c>
      <c r="Q5" s="3">
        <f>J5</f>
        <v/>
      </c>
      <c r="R5" s="68">
        <f>D5+F5+H5</f>
        <v/>
      </c>
      <c r="U5" s="20">
        <f>$C$2&amp;I5&amp;IF(D5&gt;0,"保險費",IF(F5&gt;0,"東公證費",IF(H5&gt;0,"修繕費")))</f>
        <v/>
      </c>
      <c r="V5" s="21">
        <f>B5</f>
        <v/>
      </c>
    </row>
    <row r="6" ht="39" customHeight="1" s="58">
      <c r="A6" s="12" t="n">
        <v>2</v>
      </c>
      <c r="B6" s="13" t="inlineStr">
        <is>
          <t>喬陽新北B2M34100011</t>
        </is>
      </c>
      <c r="C6" s="67" t="n"/>
      <c r="D6" s="67" t="n"/>
      <c r="E6" s="67" t="n"/>
      <c r="F6" s="67" t="n"/>
      <c r="G6" s="67" t="n">
        <v>620</v>
      </c>
      <c r="H6" s="67" t="n">
        <v>620</v>
      </c>
      <c r="I6" s="67" t="inlineStr">
        <is>
          <t>王廖淑美</t>
        </is>
      </c>
      <c r="J6" s="15" t="inlineStr">
        <is>
          <t>E002157120</t>
        </is>
      </c>
      <c r="K6" s="13" t="inlineStr">
        <is>
          <t>700</t>
        </is>
      </c>
      <c r="L6" s="13" t="inlineStr">
        <is>
          <t>0021</t>
        </is>
      </c>
      <c r="M6" s="16" t="inlineStr">
        <is>
          <t>72076620234024</t>
        </is>
      </c>
      <c r="N6" s="17" t="n"/>
      <c r="O6" s="3">
        <f>K6&amp;L6</f>
        <v/>
      </c>
      <c r="P6" s="18">
        <f>M6</f>
        <v/>
      </c>
      <c r="Q6" s="3">
        <f>J6</f>
        <v/>
      </c>
      <c r="R6" s="68">
        <f>D6+F6+H6</f>
        <v/>
      </c>
      <c r="U6" s="20">
        <f>$C$2&amp;I6&amp;IF(D6&gt;0,"保險費",IF(F6&gt;0,"東公證費",IF(H6&gt;0,"修繕費")))</f>
        <v/>
      </c>
      <c r="V6" s="21">
        <f>B6</f>
        <v/>
      </c>
    </row>
    <row r="7" ht="39" customHeight="1" s="58">
      <c r="A7" s="12" t="n">
        <v>3</v>
      </c>
      <c r="B7" s="13" t="inlineStr">
        <is>
          <t>喬陽新北B2M34100012</t>
        </is>
      </c>
      <c r="C7" s="67" t="n"/>
      <c r="D7" s="67" t="n"/>
      <c r="E7" s="67" t="n"/>
      <c r="F7" s="67" t="n"/>
      <c r="G7" s="67" t="n">
        <v>1140</v>
      </c>
      <c r="H7" s="67" t="n">
        <v>1140</v>
      </c>
      <c r="I7" s="67" t="inlineStr">
        <is>
          <t>林京樺</t>
        </is>
      </c>
      <c r="J7" s="15" t="inlineStr">
        <is>
          <t>Y164036573</t>
        </is>
      </c>
      <c r="K7" s="13" t="inlineStr">
        <is>
          <t>012</t>
        </is>
      </c>
      <c r="L7" s="13" t="inlineStr">
        <is>
          <t>7314</t>
        </is>
      </c>
      <c r="M7" s="16" t="inlineStr">
        <is>
          <t>05204767198462</t>
        </is>
      </c>
      <c r="N7" s="17" t="n"/>
      <c r="O7" s="3">
        <f>K7&amp;L7</f>
        <v/>
      </c>
      <c r="P7" s="18">
        <f>M7</f>
        <v/>
      </c>
      <c r="Q7" s="3">
        <f>J7</f>
        <v/>
      </c>
      <c r="R7" s="68">
        <f>D7+F7+H7</f>
        <v/>
      </c>
      <c r="U7" s="20">
        <f>$C$2&amp;I7&amp;IF(D7&gt;0,"保險費",IF(F7&gt;0,"東公證費",IF(H7&gt;0,"修繕費")))</f>
        <v/>
      </c>
      <c r="V7" s="21">
        <f>B7</f>
        <v/>
      </c>
    </row>
    <row r="8" ht="39" customHeight="1" s="58">
      <c r="A8" s="12" t="n">
        <v>4</v>
      </c>
      <c r="B8" s="13" t="inlineStr">
        <is>
          <t>喬陽新北B2M34100013</t>
        </is>
      </c>
      <c r="C8" s="67" t="n">
        <v>2812</v>
      </c>
      <c r="D8" s="67" t="n">
        <v>2812</v>
      </c>
      <c r="E8" s="67" t="n"/>
      <c r="F8" s="67" t="n"/>
      <c r="G8" s="67" t="n"/>
      <c r="H8" s="67" t="n"/>
      <c r="I8" s="67" t="inlineStr">
        <is>
          <t>范秀如</t>
        </is>
      </c>
      <c r="J8" s="15" t="inlineStr">
        <is>
          <t>P856373291</t>
        </is>
      </c>
      <c r="K8" s="13" t="inlineStr">
        <is>
          <t>005</t>
        </is>
      </c>
      <c r="L8" s="13" t="inlineStr">
        <is>
          <t>1127</t>
        </is>
      </c>
      <c r="M8" s="16" t="inlineStr">
        <is>
          <t>976977107472</t>
        </is>
      </c>
      <c r="N8" s="17" t="n"/>
      <c r="O8" s="3">
        <f>K8&amp;L8</f>
        <v/>
      </c>
      <c r="P8" s="18">
        <f>M8</f>
        <v/>
      </c>
      <c r="Q8" s="3">
        <f>J8</f>
        <v/>
      </c>
      <c r="R8" s="68">
        <f>D8+F8+H8</f>
        <v/>
      </c>
      <c r="U8" s="20">
        <f>$C$2&amp;I8&amp;IF(D8&gt;0,"保險費",IF(F8&gt;0,"東公證費",IF(H8&gt;0,"修繕費")))</f>
        <v/>
      </c>
      <c r="V8" s="21">
        <f>B8</f>
        <v/>
      </c>
    </row>
    <row r="9" ht="39" customHeight="1" s="58">
      <c r="A9" s="12" t="n">
        <v>5</v>
      </c>
      <c r="B9" s="13" t="inlineStr">
        <is>
          <t>喬陽新北B2M34100015</t>
        </is>
      </c>
      <c r="C9" s="67" t="n">
        <v>2832</v>
      </c>
      <c r="D9" s="67" t="n">
        <v>2832</v>
      </c>
      <c r="E9" s="67" t="n"/>
      <c r="F9" s="67" t="n"/>
      <c r="G9" s="67" t="n"/>
      <c r="H9" s="67" t="n"/>
      <c r="I9" s="67" t="inlineStr">
        <is>
          <t>李素月</t>
        </is>
      </c>
      <c r="J9" s="15" t="inlineStr">
        <is>
          <t>P700700100</t>
        </is>
      </c>
      <c r="K9" s="13" t="inlineStr">
        <is>
          <t>822</t>
        </is>
      </c>
      <c r="L9" s="13" t="inlineStr">
        <is>
          <t>0761</t>
        </is>
      </c>
      <c r="M9" s="16" t="inlineStr">
        <is>
          <t>946007803311</t>
        </is>
      </c>
      <c r="N9" s="17" t="n"/>
      <c r="O9" s="3">
        <f>K9&amp;L9</f>
        <v/>
      </c>
      <c r="P9" s="18">
        <f>M9</f>
        <v/>
      </c>
      <c r="Q9" s="3">
        <f>J9</f>
        <v/>
      </c>
      <c r="R9" s="68">
        <f>D9+F9+H9</f>
        <v/>
      </c>
      <c r="U9" s="20">
        <f>$C$2&amp;I9&amp;IF(D9&gt;0,"保險費",IF(F9&gt;0,"東公證費",IF(H9&gt;0,"修繕費")))</f>
        <v/>
      </c>
      <c r="V9" s="21">
        <f>B9</f>
        <v/>
      </c>
    </row>
    <row r="10" ht="39" customHeight="1" s="58">
      <c r="A10" s="12" t="n">
        <v>6</v>
      </c>
      <c r="B10" s="13" t="inlineStr">
        <is>
          <t>喬陽新北B2M34100015</t>
        </is>
      </c>
      <c r="C10" s="67" t="n"/>
      <c r="D10" s="67" t="n"/>
      <c r="E10" s="67" t="n"/>
      <c r="F10" s="67" t="n"/>
      <c r="G10" s="67" t="n">
        <v>10700</v>
      </c>
      <c r="H10" s="67" t="n">
        <v>10000</v>
      </c>
      <c r="I10" s="67" t="inlineStr">
        <is>
          <t>李素月</t>
        </is>
      </c>
      <c r="J10" s="15" t="inlineStr">
        <is>
          <t>P480658505</t>
        </is>
      </c>
      <c r="K10" s="13" t="inlineStr">
        <is>
          <t>822</t>
        </is>
      </c>
      <c r="L10" s="13" t="inlineStr">
        <is>
          <t>0761</t>
        </is>
      </c>
      <c r="M10" s="16" t="inlineStr">
        <is>
          <t>978217881939</t>
        </is>
      </c>
      <c r="N10" s="17" t="n"/>
      <c r="O10" s="3">
        <f>K10&amp;L10</f>
        <v/>
      </c>
      <c r="P10" s="18">
        <f>M10</f>
        <v/>
      </c>
      <c r="Q10" s="3">
        <f>J10</f>
        <v/>
      </c>
      <c r="R10" s="68">
        <f>D10+F10+H10</f>
        <v/>
      </c>
      <c r="U10" s="20">
        <f>$C$2&amp;I10&amp;IF(D10&gt;0,"保險費",IF(F10&gt;0,"東公證費",IF(H10&gt;0,"修繕費")))</f>
        <v/>
      </c>
      <c r="V10" s="21">
        <f>B10</f>
        <v/>
      </c>
    </row>
    <row r="11" ht="39" customHeight="1" s="58">
      <c r="A11" s="12" t="n">
        <v>7</v>
      </c>
      <c r="B11" s="13" t="inlineStr">
        <is>
          <t>喬陽新北B2M34100016</t>
        </is>
      </c>
      <c r="C11" s="67" t="n">
        <v>2455</v>
      </c>
      <c r="D11" s="67" t="n">
        <v>2455</v>
      </c>
      <c r="E11" s="67" t="n"/>
      <c r="F11" s="67" t="n"/>
      <c r="G11" s="67" t="n"/>
      <c r="H11" s="67" t="n"/>
      <c r="I11" s="67" t="inlineStr">
        <is>
          <t>陳怡華</t>
        </is>
      </c>
      <c r="J11" s="15" t="inlineStr">
        <is>
          <t>O006975535</t>
        </is>
      </c>
      <c r="K11" s="13" t="inlineStr">
        <is>
          <t>012</t>
        </is>
      </c>
      <c r="L11" s="13" t="inlineStr">
        <is>
          <t>7211</t>
        </is>
      </c>
      <c r="M11" s="16" t="inlineStr">
        <is>
          <t>270694702472</t>
        </is>
      </c>
      <c r="N11" s="17" t="n"/>
      <c r="O11" s="3">
        <f>K11&amp;L11</f>
        <v/>
      </c>
      <c r="P11" s="18">
        <f>M11</f>
        <v/>
      </c>
      <c r="Q11" s="3">
        <f>J11</f>
        <v/>
      </c>
      <c r="R11" s="68">
        <f>D11+F11+H11</f>
        <v/>
      </c>
      <c r="U11" s="20">
        <f>$C$2&amp;I11&amp;IF(D11&gt;0,"保險費",IF(F11&gt;0,"東公證費",IF(H11&gt;0,"修繕費")))</f>
        <v/>
      </c>
      <c r="V11" s="21">
        <f>B11</f>
        <v/>
      </c>
    </row>
    <row r="12" ht="39" customHeight="1" s="58">
      <c r="A12" s="12" t="n">
        <v>8</v>
      </c>
      <c r="B12" s="13" t="inlineStr">
        <is>
          <t>喬陽新北B2M34100017</t>
        </is>
      </c>
      <c r="C12" s="67" t="n">
        <v>2560</v>
      </c>
      <c r="D12" s="67" t="n">
        <v>2560</v>
      </c>
      <c r="E12" s="67" t="n"/>
      <c r="F12" s="67" t="n"/>
      <c r="G12" s="67" t="n"/>
      <c r="H12" s="67" t="n"/>
      <c r="I12" s="67" t="inlineStr">
        <is>
          <t>洪榮隆</t>
        </is>
      </c>
      <c r="J12" s="15" t="inlineStr">
        <is>
          <t>K643927163</t>
        </is>
      </c>
      <c r="K12" s="13" t="inlineStr">
        <is>
          <t>008</t>
        </is>
      </c>
      <c r="L12" s="13" t="inlineStr">
        <is>
          <t>1201</t>
        </is>
      </c>
      <c r="M12" s="16" t="inlineStr">
        <is>
          <t>836081169196</t>
        </is>
      </c>
      <c r="N12" s="17" t="n"/>
      <c r="O12" s="3">
        <f>K12&amp;L12</f>
        <v/>
      </c>
      <c r="P12" s="18">
        <f>M12</f>
        <v/>
      </c>
      <c r="Q12" s="3">
        <f>J12</f>
        <v/>
      </c>
      <c r="R12" s="68">
        <f>D12+F12+H12</f>
        <v/>
      </c>
      <c r="U12" s="20">
        <f>$C$2&amp;I12&amp;IF(D12&gt;0,"保險費",IF(F12&gt;0,"東公證費",IF(H12&gt;0,"修繕費")))</f>
        <v/>
      </c>
      <c r="V12" s="21">
        <f>B12</f>
        <v/>
      </c>
    </row>
    <row r="13" ht="39" customHeight="1" s="58">
      <c r="A13" s="12" t="n">
        <v>10</v>
      </c>
      <c r="B13" s="13" t="inlineStr">
        <is>
          <t>喬陽新北B2M34100019</t>
        </is>
      </c>
      <c r="C13" s="67" t="n">
        <v>2882</v>
      </c>
      <c r="D13" s="67" t="n">
        <v>2882</v>
      </c>
      <c r="E13" s="67" t="n"/>
      <c r="F13" s="67" t="n"/>
      <c r="G13" s="67" t="n"/>
      <c r="H13" s="67" t="n"/>
      <c r="I13" s="67" t="inlineStr">
        <is>
          <t>李錦坤</t>
        </is>
      </c>
      <c r="J13" s="15" t="inlineStr">
        <is>
          <t>J013719597</t>
        </is>
      </c>
      <c r="K13" s="13" t="inlineStr">
        <is>
          <t>700</t>
        </is>
      </c>
      <c r="L13" s="13" t="inlineStr">
        <is>
          <t>0021</t>
        </is>
      </c>
      <c r="M13" s="16" t="inlineStr">
        <is>
          <t>06430160087957</t>
        </is>
      </c>
      <c r="N13" s="17" t="n"/>
      <c r="O13" s="3">
        <f>K13&amp;L13</f>
        <v/>
      </c>
      <c r="P13" s="18">
        <f>M13</f>
        <v/>
      </c>
      <c r="Q13" s="3">
        <f>J13</f>
        <v/>
      </c>
      <c r="R13" s="68">
        <f>D13+F13+H13</f>
        <v/>
      </c>
      <c r="U13" s="20">
        <f>$C$2&amp;I13&amp;IF(D13&gt;0,"保險費",IF(F13&gt;0,"東公證費",IF(H13&gt;0,"修繕費")))</f>
        <v/>
      </c>
      <c r="V13" s="21">
        <f>B13</f>
        <v/>
      </c>
    </row>
    <row r="14" ht="39" customHeight="1" s="58">
      <c r="A14" s="12" t="n">
        <v>9</v>
      </c>
      <c r="B14" s="13" t="inlineStr">
        <is>
          <t>喬陽新北B2M14100018</t>
        </is>
      </c>
      <c r="C14" s="67" t="n"/>
      <c r="D14" s="67" t="n"/>
      <c r="E14" s="67" t="n"/>
      <c r="F14" s="67" t="n"/>
      <c r="G14" s="67" t="n">
        <v>2600</v>
      </c>
      <c r="H14" s="67" t="n">
        <v>2600</v>
      </c>
      <c r="I14" s="67" t="inlineStr">
        <is>
          <t>鄭森榮</t>
        </is>
      </c>
      <c r="J14" s="15" t="inlineStr">
        <is>
          <t>A383837507</t>
        </is>
      </c>
      <c r="K14" s="13" t="inlineStr">
        <is>
          <t>700</t>
        </is>
      </c>
      <c r="L14" s="13" t="inlineStr">
        <is>
          <t>0021</t>
        </is>
      </c>
      <c r="M14" s="16" t="inlineStr">
        <is>
          <t>42851891114185</t>
        </is>
      </c>
      <c r="N14" s="17" t="n"/>
      <c r="O14" s="3">
        <f>K14&amp;L14</f>
        <v/>
      </c>
      <c r="P14" s="18">
        <f>M14</f>
        <v/>
      </c>
      <c r="Q14" s="3">
        <f>J14</f>
        <v/>
      </c>
      <c r="R14" s="68">
        <f>D14+F14+H14</f>
        <v/>
      </c>
      <c r="U14" s="20">
        <f>$C$2&amp;I14&amp;IF(D14&gt;0,"保險費",IF(F14&gt;0,"東公證費",IF(H14&gt;0,"修繕費")))</f>
        <v/>
      </c>
      <c r="V14" s="21">
        <f>B14</f>
        <v/>
      </c>
    </row>
    <row r="15" ht="39" customHeight="1" s="58">
      <c r="A15" s="12" t="n">
        <v>11</v>
      </c>
      <c r="B15" s="13" t="inlineStr">
        <is>
          <t>喬陽新北B2M14100033</t>
        </is>
      </c>
      <c r="C15" s="67" t="n"/>
      <c r="D15" s="67" t="n"/>
      <c r="E15" s="67" t="n"/>
      <c r="F15" s="67" t="n"/>
      <c r="G15" s="67" t="n">
        <v>8910</v>
      </c>
      <c r="H15" s="67" t="n">
        <v>8910</v>
      </c>
      <c r="I15" s="67" t="inlineStr">
        <is>
          <t>蔡馨儀</t>
        </is>
      </c>
      <c r="J15" s="15" t="inlineStr">
        <is>
          <t>S651436202</t>
        </is>
      </c>
      <c r="K15" s="13" t="inlineStr">
        <is>
          <t>008</t>
        </is>
      </c>
      <c r="L15" s="13" t="inlineStr">
        <is>
          <t>1739</t>
        </is>
      </c>
      <c r="M15" s="16" t="inlineStr">
        <is>
          <t>385184166241</t>
        </is>
      </c>
      <c r="N15" s="17" t="n"/>
      <c r="O15" s="3">
        <f>K15&amp;L15</f>
        <v/>
      </c>
      <c r="P15" s="18">
        <f>M15</f>
        <v/>
      </c>
      <c r="Q15" s="3">
        <f>J15</f>
        <v/>
      </c>
      <c r="R15" s="68">
        <f>D15+F15+H15</f>
        <v/>
      </c>
      <c r="U15" s="20">
        <f>$C$2&amp;I15&amp;IF(D15&gt;0,"保險費",IF(F15&gt;0,"東公證費",IF(H15&gt;0,"修繕費")))</f>
        <v/>
      </c>
      <c r="V15" s="21">
        <f>B15</f>
        <v/>
      </c>
    </row>
    <row r="16" ht="39" customHeight="1" s="58">
      <c r="A16" s="12" t="n">
        <v>12</v>
      </c>
      <c r="B16" s="13" t="inlineStr">
        <is>
          <t>喬陽新北B2M14100048</t>
        </is>
      </c>
      <c r="C16" s="67" t="n"/>
      <c r="D16" s="67" t="n"/>
      <c r="E16" s="67" t="n"/>
      <c r="F16" s="67" t="n"/>
      <c r="G16" s="67" t="n">
        <v>250</v>
      </c>
      <c r="H16" s="67" t="n">
        <v>250</v>
      </c>
      <c r="I16" s="67" t="inlineStr">
        <is>
          <t>陳葉阿玉</t>
        </is>
      </c>
      <c r="J16" s="15" t="inlineStr">
        <is>
          <t>O614301577</t>
        </is>
      </c>
      <c r="K16" s="13" t="inlineStr">
        <is>
          <t>700</t>
        </is>
      </c>
      <c r="L16" s="13" t="inlineStr">
        <is>
          <t>0021</t>
        </is>
      </c>
      <c r="M16" s="16" t="inlineStr">
        <is>
          <t>67527371557526</t>
        </is>
      </c>
      <c r="N16" s="17" t="n"/>
      <c r="O16" s="3">
        <f>K16&amp;L16</f>
        <v/>
      </c>
      <c r="P16" s="18">
        <f>M16</f>
        <v/>
      </c>
      <c r="Q16" s="3">
        <f>J16</f>
        <v/>
      </c>
      <c r="R16" s="68">
        <f>D16+F16+H16</f>
        <v/>
      </c>
      <c r="U16" s="20">
        <f>$C$2&amp;I16&amp;IF(D16&gt;0,"保險費",IF(F16&gt;0,"東公證費",IF(H16&gt;0,"修繕費")))</f>
        <v/>
      </c>
      <c r="V16" s="21">
        <f>B16</f>
        <v/>
      </c>
    </row>
    <row r="17" ht="39" customHeight="1" s="58">
      <c r="A17" s="12" t="n">
        <v>13</v>
      </c>
      <c r="B17" s="13" t="inlineStr">
        <is>
          <t>喬陽新北B2M14100056</t>
        </is>
      </c>
      <c r="C17" s="67" t="n"/>
      <c r="D17" s="67" t="n"/>
      <c r="E17" s="67" t="n"/>
      <c r="F17" s="67" t="n"/>
      <c r="G17" s="67" t="n">
        <v>2040</v>
      </c>
      <c r="H17" s="67" t="n">
        <v>1080</v>
      </c>
      <c r="I17" s="67" t="inlineStr">
        <is>
          <t>陳明錦</t>
        </is>
      </c>
      <c r="J17" s="15" t="inlineStr">
        <is>
          <t>P879735806</t>
        </is>
      </c>
      <c r="K17" s="13" t="inlineStr">
        <is>
          <t>700</t>
        </is>
      </c>
      <c r="L17" s="13" t="inlineStr">
        <is>
          <t>0021</t>
        </is>
      </c>
      <c r="M17" s="16" t="inlineStr">
        <is>
          <t>72244564997822</t>
        </is>
      </c>
      <c r="N17" s="17" t="n"/>
      <c r="O17" s="3">
        <f>K17&amp;L17</f>
        <v/>
      </c>
      <c r="P17" s="18">
        <f>M17</f>
        <v/>
      </c>
      <c r="Q17" s="3">
        <f>J17</f>
        <v/>
      </c>
      <c r="R17" s="68">
        <f>D17+F17+H17</f>
        <v/>
      </c>
      <c r="U17" s="20">
        <f>$C$2&amp;I17&amp;IF(D17&gt;0,"保險費",IF(F17&gt;0,"東公證費",IF(H17&gt;0,"修繕費")))</f>
        <v/>
      </c>
      <c r="V17" s="21">
        <f>B17</f>
        <v/>
      </c>
    </row>
    <row r="18" ht="39" customHeight="1" s="58">
      <c r="A18" s="12" t="n">
        <v>14</v>
      </c>
      <c r="B18" s="13" t="inlineStr">
        <is>
          <t>喬陽新北B2M14100062</t>
        </is>
      </c>
      <c r="C18" s="67" t="n"/>
      <c r="D18" s="67" t="n"/>
      <c r="E18" s="67" t="n"/>
      <c r="F18" s="67" t="n"/>
      <c r="G18" s="67" t="n">
        <v>10500</v>
      </c>
      <c r="H18" s="67" t="n">
        <v>10000</v>
      </c>
      <c r="I18" s="67" t="inlineStr">
        <is>
          <t>俞瑞娟</t>
        </is>
      </c>
      <c r="J18" s="15" t="inlineStr">
        <is>
          <t>H675440486</t>
        </is>
      </c>
      <c r="K18" s="13" t="inlineStr">
        <is>
          <t>781</t>
        </is>
      </c>
      <c r="L18" s="13" t="inlineStr">
        <is>
          <t>0015</t>
        </is>
      </c>
      <c r="M18" s="16" t="inlineStr">
        <is>
          <t>44014186415642</t>
        </is>
      </c>
      <c r="N18" s="17" t="n"/>
      <c r="O18" s="3">
        <f>K18&amp;L18</f>
        <v/>
      </c>
      <c r="P18" s="18">
        <f>M18</f>
        <v/>
      </c>
      <c r="Q18" s="3">
        <f>J18</f>
        <v/>
      </c>
      <c r="R18" s="68">
        <f>D18+F18+H18</f>
        <v/>
      </c>
      <c r="U18" s="20">
        <f>$C$2&amp;I18&amp;IF(D18&gt;0,"保險費",IF(F18&gt;0,"東公證費",IF(H18&gt;0,"修繕費")))</f>
        <v/>
      </c>
      <c r="V18" s="21">
        <f>B18</f>
        <v/>
      </c>
    </row>
    <row r="19" ht="39" customHeight="1" s="58">
      <c r="A19" s="12" t="n">
        <v>15</v>
      </c>
      <c r="B19" s="13" t="inlineStr">
        <is>
          <t>喬陽新北B2M14100063</t>
        </is>
      </c>
      <c r="C19" s="67" t="n"/>
      <c r="D19" s="67" t="n"/>
      <c r="E19" s="67" t="n"/>
      <c r="F19" s="67" t="n"/>
      <c r="G19" s="67" t="n">
        <v>5620</v>
      </c>
      <c r="H19" s="67" t="n">
        <v>5620</v>
      </c>
      <c r="I19" s="67" t="inlineStr">
        <is>
          <t>陳冠宇</t>
        </is>
      </c>
      <c r="J19" s="15" t="inlineStr">
        <is>
          <t>R753671048</t>
        </is>
      </c>
      <c r="K19" s="13" t="inlineStr">
        <is>
          <t>005</t>
        </is>
      </c>
      <c r="L19" s="13" t="inlineStr">
        <is>
          <t>0049</t>
        </is>
      </c>
      <c r="M19" s="16" t="inlineStr">
        <is>
          <t>306776934693</t>
        </is>
      </c>
      <c r="N19" s="17" t="n"/>
      <c r="O19" s="3">
        <f>K19&amp;L19</f>
        <v/>
      </c>
      <c r="P19" s="18">
        <f>M19</f>
        <v/>
      </c>
      <c r="Q19" s="3">
        <f>J19</f>
        <v/>
      </c>
      <c r="R19" s="68">
        <f>D19+F19+H19</f>
        <v/>
      </c>
      <c r="U19" s="20">
        <f>$C$2&amp;I19&amp;IF(D19&gt;0,"保險費",IF(F19&gt;0,"東公證費",IF(H19&gt;0,"修繕費")))</f>
        <v/>
      </c>
      <c r="V19" s="21">
        <f>B19</f>
        <v/>
      </c>
    </row>
    <row r="20" ht="39" customHeight="1" s="58">
      <c r="A20" s="12" t="n">
        <v>16</v>
      </c>
      <c r="B20" s="13" t="inlineStr">
        <is>
          <t>喬陽新北B2M14100069</t>
        </is>
      </c>
      <c r="C20" s="67" t="n"/>
      <c r="D20" s="67" t="n"/>
      <c r="E20" s="67" t="n">
        <v>3000</v>
      </c>
      <c r="F20" s="67" t="n">
        <v>3000</v>
      </c>
      <c r="G20" s="67" t="n"/>
      <c r="H20" s="67" t="n"/>
      <c r="I20" s="67" t="inlineStr">
        <is>
          <t>何彤芬</t>
        </is>
      </c>
      <c r="J20" s="15" t="inlineStr">
        <is>
          <t>J432964191</t>
        </is>
      </c>
      <c r="K20" s="13" t="inlineStr">
        <is>
          <t>700</t>
        </is>
      </c>
      <c r="L20" s="13" t="inlineStr">
        <is>
          <t>0021</t>
        </is>
      </c>
      <c r="M20" s="16" t="inlineStr">
        <is>
          <t>14155650634858</t>
        </is>
      </c>
      <c r="N20" s="17" t="n"/>
      <c r="O20" s="3">
        <f>K20&amp;L20</f>
        <v/>
      </c>
      <c r="P20" s="18">
        <f>M20</f>
        <v/>
      </c>
      <c r="Q20" s="3">
        <f>J20</f>
        <v/>
      </c>
      <c r="R20" s="68">
        <f>D20+F20+H20</f>
        <v/>
      </c>
      <c r="U20" s="20">
        <f>$C$2&amp;I20&amp;IF(D20&gt;0,"保險費",IF(F20&gt;0,"東公證費",IF(H20&gt;0,"修繕費")))</f>
        <v/>
      </c>
      <c r="V20" s="21">
        <f>B20</f>
        <v/>
      </c>
    </row>
    <row r="21" ht="39" customHeight="1" s="58">
      <c r="A21" s="12" t="n">
        <v>17</v>
      </c>
      <c r="B21" s="13" t="inlineStr">
        <is>
          <t>喬陽新北B2M14100070</t>
        </is>
      </c>
      <c r="C21" s="67" t="n"/>
      <c r="D21" s="67" t="n"/>
      <c r="E21" s="67" t="n">
        <v>4800</v>
      </c>
      <c r="F21" s="67" t="n">
        <v>4500</v>
      </c>
      <c r="G21" s="67" t="n"/>
      <c r="H21" s="67" t="n"/>
      <c r="I21" s="67" t="inlineStr">
        <is>
          <t>孫偉彬</t>
        </is>
      </c>
      <c r="J21" s="15" t="inlineStr">
        <is>
          <t>E930027672</t>
        </is>
      </c>
      <c r="K21" s="13" t="inlineStr">
        <is>
          <t>805</t>
        </is>
      </c>
      <c r="L21" s="13" t="inlineStr">
        <is>
          <t>0311</t>
        </is>
      </c>
      <c r="M21" s="16" t="inlineStr">
        <is>
          <t>09313089420549</t>
        </is>
      </c>
      <c r="N21" s="17" t="n"/>
      <c r="O21" s="3">
        <f>K21&amp;L21</f>
        <v/>
      </c>
      <c r="P21" s="18">
        <f>M21</f>
        <v/>
      </c>
      <c r="Q21" s="3">
        <f>J21</f>
        <v/>
      </c>
      <c r="R21" s="68">
        <f>D21+F21+H21</f>
        <v/>
      </c>
      <c r="U21" s="20">
        <f>$C$2&amp;I21&amp;IF(D21&gt;0,"保險費",IF(F21&gt;0,"東公證費",IF(H21&gt;0,"修繕費")))</f>
        <v/>
      </c>
      <c r="V21" s="21">
        <f>B21</f>
        <v/>
      </c>
    </row>
    <row r="22" ht="39" customHeight="1" s="58">
      <c r="A22" s="12" t="n">
        <v>18</v>
      </c>
      <c r="B22" s="13" t="inlineStr">
        <is>
          <t>喬陽新北B2M14100072</t>
        </is>
      </c>
      <c r="C22" s="67" t="n"/>
      <c r="D22" s="67" t="n"/>
      <c r="E22" s="67" t="n">
        <v>4800</v>
      </c>
      <c r="F22" s="67" t="n">
        <v>4500</v>
      </c>
      <c r="G22" s="67" t="n"/>
      <c r="H22" s="67" t="n"/>
      <c r="I22" s="67" t="inlineStr">
        <is>
          <t>郭幸茹</t>
        </is>
      </c>
      <c r="J22" s="15" t="inlineStr">
        <is>
          <t>X265908907</t>
        </is>
      </c>
      <c r="K22" s="13" t="inlineStr">
        <is>
          <t>808</t>
        </is>
      </c>
      <c r="L22" s="13" t="inlineStr">
        <is>
          <t>1115</t>
        </is>
      </c>
      <c r="M22" s="16" t="inlineStr">
        <is>
          <t>8813026094003</t>
        </is>
      </c>
      <c r="N22" s="17" t="n"/>
      <c r="O22" s="3">
        <f>K22&amp;L22</f>
        <v/>
      </c>
      <c r="P22" s="18">
        <f>M22</f>
        <v/>
      </c>
      <c r="Q22" s="3">
        <f>J22</f>
        <v/>
      </c>
      <c r="R22" s="68">
        <f>D22+F22+H22</f>
        <v/>
      </c>
      <c r="U22" s="20">
        <f>$C$2&amp;I22&amp;IF(D22&gt;0,"保險費",IF(F22&gt;0,"東公證費",IF(H22&gt;0,"修繕費")))</f>
        <v/>
      </c>
      <c r="V22" s="21">
        <f>B22</f>
        <v/>
      </c>
    </row>
    <row r="23" ht="39" customHeight="1" s="58">
      <c r="A23" s="12" t="n">
        <v>19</v>
      </c>
      <c r="B23" s="13" t="inlineStr">
        <is>
          <t>喬陽新北B2M14100075</t>
        </is>
      </c>
      <c r="C23" s="67" t="n"/>
      <c r="D23" s="67" t="n"/>
      <c r="E23" s="67" t="n"/>
      <c r="F23" s="67" t="n"/>
      <c r="G23" s="67" t="n">
        <v>2889</v>
      </c>
      <c r="H23" s="67" t="n">
        <v>2889</v>
      </c>
      <c r="I23" s="67" t="inlineStr">
        <is>
          <t>王蘇金蓮</t>
        </is>
      </c>
      <c r="J23" s="15" t="inlineStr">
        <is>
          <t>S129822239</t>
        </is>
      </c>
      <c r="K23" s="13" t="inlineStr">
        <is>
          <t>009</t>
        </is>
      </c>
      <c r="L23" s="13" t="inlineStr">
        <is>
          <t>9283</t>
        </is>
      </c>
      <c r="M23" s="16" t="inlineStr">
        <is>
          <t>88807512628472</t>
        </is>
      </c>
      <c r="N23" s="17" t="n"/>
      <c r="O23" s="3">
        <f>K23&amp;L23</f>
        <v/>
      </c>
      <c r="P23" s="18">
        <f>M23</f>
        <v/>
      </c>
      <c r="Q23" s="3">
        <f>J23</f>
        <v/>
      </c>
      <c r="R23" s="68">
        <f>D23+F23+H23</f>
        <v/>
      </c>
      <c r="U23" s="20">
        <f>$C$2&amp;I23&amp;IF(D23&gt;0,"保險費",IF(F23&gt;0,"東公證費",IF(H23&gt;0,"修繕費")))</f>
        <v/>
      </c>
      <c r="V23" s="21">
        <f>B23</f>
        <v/>
      </c>
    </row>
    <row r="24" ht="39" customHeight="1" s="58">
      <c r="A24" s="12" t="n">
        <v>20</v>
      </c>
      <c r="B24" s="13" t="inlineStr">
        <is>
          <t>喬陽新北B2M14100078</t>
        </is>
      </c>
      <c r="C24" s="67" t="n"/>
      <c r="D24" s="67" t="n"/>
      <c r="E24" s="67" t="n">
        <v>4500</v>
      </c>
      <c r="F24" s="67" t="n">
        <v>4500</v>
      </c>
      <c r="G24" s="67" t="n"/>
      <c r="H24" s="67" t="n"/>
      <c r="I24" s="67" t="inlineStr">
        <is>
          <t xml:space="preserve">黃久芬 </t>
        </is>
      </c>
      <c r="J24" s="15" t="inlineStr">
        <is>
          <t>X631802351</t>
        </is>
      </c>
      <c r="K24" s="13" t="inlineStr">
        <is>
          <t>700</t>
        </is>
      </c>
      <c r="L24" s="13" t="inlineStr">
        <is>
          <t>0021</t>
        </is>
      </c>
      <c r="M24" s="16" t="inlineStr">
        <is>
          <t>60502148240273</t>
        </is>
      </c>
      <c r="N24" s="17" t="n"/>
      <c r="O24" s="3">
        <f>K24&amp;L24</f>
        <v/>
      </c>
      <c r="P24" s="18">
        <f>M24</f>
        <v/>
      </c>
      <c r="Q24" s="3">
        <f>J24</f>
        <v/>
      </c>
      <c r="R24" s="68">
        <f>D24+F24+H24</f>
        <v/>
      </c>
      <c r="U24" s="20">
        <f>$C$2&amp;I24&amp;IF(D24&gt;0,"保險費",IF(F24&gt;0,"東公證費",IF(H24&gt;0,"修繕費")))</f>
        <v/>
      </c>
      <c r="V24" s="21">
        <f>B24</f>
        <v/>
      </c>
    </row>
    <row r="25" ht="39" customHeight="1" s="58">
      <c r="A25" s="12" t="n">
        <v>21</v>
      </c>
      <c r="B25" s="13" t="inlineStr">
        <is>
          <t>喬陽新北B2M14100081</t>
        </is>
      </c>
      <c r="C25" s="67" t="n"/>
      <c r="D25" s="67" t="n"/>
      <c r="E25" s="67" t="n"/>
      <c r="F25" s="67" t="n"/>
      <c r="G25" s="67" t="n">
        <v>2499</v>
      </c>
      <c r="H25" s="67" t="n">
        <v>2499</v>
      </c>
      <c r="I25" s="67" t="inlineStr">
        <is>
          <t>傅渝昌</t>
        </is>
      </c>
      <c r="J25" s="15" t="inlineStr">
        <is>
          <t>P659274893</t>
        </is>
      </c>
      <c r="K25" s="13" t="inlineStr">
        <is>
          <t>928</t>
        </is>
      </c>
      <c r="L25" s="13" t="inlineStr">
        <is>
          <t>0018</t>
        </is>
      </c>
      <c r="M25" s="16" t="inlineStr">
        <is>
          <t>66241169272274</t>
        </is>
      </c>
      <c r="N25" s="17" t="n"/>
      <c r="O25" s="3">
        <f>K25&amp;L25</f>
        <v/>
      </c>
      <c r="P25" s="18">
        <f>M25</f>
        <v/>
      </c>
      <c r="Q25" s="3">
        <f>J25</f>
        <v/>
      </c>
      <c r="R25" s="68">
        <f>D25+F25+H25</f>
        <v/>
      </c>
      <c r="U25" s="20">
        <f>$C$2&amp;I25&amp;IF(D25&gt;0,"保險費",IF(F25&gt;0,"東公證費",IF(H25&gt;0,"修繕費")))</f>
        <v/>
      </c>
      <c r="V25" s="21">
        <f>B25</f>
        <v/>
      </c>
    </row>
    <row r="26" ht="39" customHeight="1" s="58">
      <c r="A26" s="12" t="n">
        <v>22</v>
      </c>
      <c r="B26" s="13" t="inlineStr">
        <is>
          <t>喬陽新北B2M14100085</t>
        </is>
      </c>
      <c r="C26" s="67" t="n"/>
      <c r="D26" s="67" t="n"/>
      <c r="E26" s="67" t="n">
        <v>6000</v>
      </c>
      <c r="F26" s="67" t="n">
        <v>4500</v>
      </c>
      <c r="G26" s="67" t="n"/>
      <c r="H26" s="67" t="n"/>
      <c r="I26" s="67" t="inlineStr">
        <is>
          <t>許彩玲</t>
        </is>
      </c>
      <c r="J26" s="15" t="inlineStr">
        <is>
          <t>C137221544</t>
        </is>
      </c>
      <c r="K26" s="13" t="inlineStr">
        <is>
          <t>808</t>
        </is>
      </c>
      <c r="L26" s="13" t="inlineStr">
        <is>
          <t>0129</t>
        </is>
      </c>
      <c r="M26" s="16" t="inlineStr">
        <is>
          <t>7922186530814</t>
        </is>
      </c>
      <c r="N26" s="17" t="n"/>
      <c r="O26" s="3">
        <f>K26&amp;L26</f>
        <v/>
      </c>
      <c r="P26" s="18">
        <f>M26</f>
        <v/>
      </c>
      <c r="Q26" s="3">
        <f>J26</f>
        <v/>
      </c>
      <c r="R26" s="68">
        <f>D26+F26+H26</f>
        <v/>
      </c>
      <c r="U26" s="20">
        <f>$C$2&amp;I26&amp;IF(D26&gt;0,"保險費",IF(F26&gt;0,"東公證費",IF(H26&gt;0,"修繕費")))</f>
        <v/>
      </c>
      <c r="V26" s="21">
        <f>B26</f>
        <v/>
      </c>
    </row>
    <row r="27" ht="39" customHeight="1" s="58">
      <c r="A27" s="12" t="n">
        <v>22</v>
      </c>
      <c r="B27" s="13" t="inlineStr">
        <is>
          <t>喬陽新北B2M14100088</t>
        </is>
      </c>
      <c r="C27" s="67" t="n"/>
      <c r="D27" s="67" t="n"/>
      <c r="E27" s="67" t="n">
        <v>5250</v>
      </c>
      <c r="F27" s="67" t="n">
        <v>4500</v>
      </c>
      <c r="G27" s="67" t="n"/>
      <c r="H27" s="67" t="n"/>
      <c r="I27" s="67" t="inlineStr">
        <is>
          <t>林子皓</t>
        </is>
      </c>
      <c r="J27" s="15" t="inlineStr">
        <is>
          <t>N511849547</t>
        </is>
      </c>
      <c r="K27" s="13" t="inlineStr">
        <is>
          <t>803</t>
        </is>
      </c>
      <c r="L27" s="13" t="inlineStr">
        <is>
          <t>0319</t>
        </is>
      </c>
      <c r="M27" s="16" t="inlineStr">
        <is>
          <t>597721394530</t>
        </is>
      </c>
      <c r="N27" s="17" t="n"/>
      <c r="O27" s="3">
        <f>K27&amp;L27</f>
        <v/>
      </c>
      <c r="P27" s="18">
        <f>M27</f>
        <v/>
      </c>
      <c r="Q27" s="3">
        <f>J27</f>
        <v/>
      </c>
      <c r="R27" s="68">
        <f>D27+F27+H27</f>
        <v/>
      </c>
      <c r="U27" s="20">
        <f>$C$2&amp;I27&amp;IF(D27&gt;0,"保險費",IF(F27&gt;0,"東公證費",IF(H27&gt;0,"修繕費")))</f>
        <v/>
      </c>
      <c r="V27" s="21">
        <f>B27</f>
        <v/>
      </c>
    </row>
    <row r="28" ht="16.5" customHeight="1" s="58">
      <c r="A28" s="69" t="inlineStr">
        <is>
          <t>請在此欄以上插入欄位，以維持合計欄位自動加總</t>
        </is>
      </c>
      <c r="B28" s="70" t="n"/>
      <c r="C28" s="70" t="n"/>
      <c r="D28" s="70" t="n"/>
      <c r="E28" s="70" t="n"/>
      <c r="F28" s="70" t="n"/>
      <c r="G28" s="70" t="n"/>
      <c r="H28" s="70" t="n"/>
      <c r="I28" s="70" t="n"/>
      <c r="J28" s="70" t="n"/>
      <c r="K28" s="70" t="n"/>
      <c r="L28" s="70" t="n"/>
      <c r="M28" s="70" t="n"/>
      <c r="N28" s="71" t="n"/>
      <c r="P28" s="18" t="n"/>
      <c r="R28" s="68" t="n"/>
      <c r="U28" s="20" t="n"/>
    </row>
    <row r="29" ht="48.6" customHeight="1" s="58">
      <c r="A29" s="72" t="inlineStr">
        <is>
          <t>合計</t>
        </is>
      </c>
      <c r="B29" s="63" t="n"/>
      <c r="C29" s="73">
        <f>SUM(C5:C27)</f>
        <v/>
      </c>
      <c r="D29" s="73">
        <f>SUM(D5:D27)</f>
        <v/>
      </c>
      <c r="E29" s="73">
        <f>SUM(E5:E27)</f>
        <v/>
      </c>
      <c r="F29" s="73">
        <f>SUM(F5:F27)</f>
        <v/>
      </c>
      <c r="G29" s="73">
        <f>SUM(G5:G27)</f>
        <v/>
      </c>
      <c r="H29" s="73">
        <f>SUM(H5:H27)</f>
        <v/>
      </c>
      <c r="I29" s="23" t="n"/>
      <c r="J29" s="23" t="n"/>
      <c r="K29" s="23" t="n"/>
      <c r="L29" s="23" t="n"/>
      <c r="M29" s="23" t="n"/>
      <c r="N29" s="24" t="n"/>
      <c r="P29" s="18" t="n"/>
      <c r="R29" s="68" t="n"/>
      <c r="U29" s="20" t="n"/>
    </row>
    <row r="30" ht="16.5" customHeight="1" s="58">
      <c r="A30" s="42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P30" s="18" t="n"/>
      <c r="R30" s="68" t="n"/>
      <c r="U30" s="20" t="n"/>
    </row>
    <row r="31" ht="16.5" customHeight="1" s="58">
      <c r="A31" s="28" t="inlineStr">
        <is>
          <t>註2：臺北市、新北市每件每次不超過新臺幣4,500元；其餘直轄市每件每次不超過新臺幣3,000元。</t>
        </is>
      </c>
    </row>
    <row r="32" ht="16.5" customHeight="1" s="58">
      <c r="A32" s="28" t="inlineStr">
        <is>
          <t>註3：單一案件每年補助最高新臺幣1萬元，並以實際修繕金額為限。租期未達1年者按月數比率核給，未滿1個月者以1個月計算。</t>
        </is>
      </c>
      <c r="U32" s="4" t="n"/>
    </row>
    <row r="33" ht="16.5" customHeight="1" s="58">
      <c r="A33" s="28" t="inlineStr">
        <is>
          <t>註4：本欄位供國家住都中心註記退件情形。</t>
        </is>
      </c>
      <c r="U33" s="4" t="n"/>
    </row>
    <row r="34" ht="16.5" customFormat="1" customHeight="1" s="3">
      <c r="A34" s="41" t="inlineStr">
        <is>
          <t>業者</t>
        </is>
      </c>
      <c r="B34" s="64" t="n"/>
      <c r="C34" s="64" t="n"/>
      <c r="D34" s="63" t="n"/>
      <c r="E34" s="41" t="inlineStr">
        <is>
          <t>地方公會</t>
        </is>
      </c>
      <c r="F34" s="64" t="n"/>
      <c r="G34" s="64" t="n"/>
      <c r="H34" s="63" t="n"/>
      <c r="I34" s="41" t="inlineStr">
        <is>
          <t>國家住都中心複核</t>
        </is>
      </c>
      <c r="J34" s="64" t="n"/>
      <c r="K34" s="64" t="n"/>
      <c r="L34" s="64" t="n"/>
      <c r="M34" s="64" t="n"/>
      <c r="N34" s="63" t="n"/>
    </row>
    <row r="35" ht="16.5" customFormat="1" customHeight="1" s="3">
      <c r="A35" s="41" t="inlineStr">
        <is>
          <t>服務人員</t>
        </is>
      </c>
      <c r="B35" s="63" t="n"/>
      <c r="C35" s="41" t="inlineStr">
        <is>
          <t>大章</t>
        </is>
      </c>
      <c r="D35" s="63" t="n"/>
      <c r="E35" s="41" t="inlineStr">
        <is>
          <t>審查人員</t>
        </is>
      </c>
      <c r="F35" s="63" t="n"/>
      <c r="G35" s="41" t="inlineStr">
        <is>
          <t>大章</t>
        </is>
      </c>
      <c r="H35" s="63" t="n"/>
      <c r="I35" s="41" t="inlineStr">
        <is>
          <t>複核人員</t>
        </is>
      </c>
      <c r="J35" s="63" t="n"/>
      <c r="K35" s="41" t="inlineStr">
        <is>
          <t>部分通過</t>
        </is>
      </c>
      <c r="L35" s="63" t="n"/>
      <c r="M35" s="75" t="inlineStr">
        <is>
          <t>3004</t>
        </is>
      </c>
      <c r="N35" s="63" t="n"/>
    </row>
    <row r="36" ht="16.5" customFormat="1" customHeight="1" s="3">
      <c r="A36" s="46" t="n"/>
      <c r="B36" s="76" t="n"/>
      <c r="C36" s="46" t="n"/>
      <c r="D36" s="76" t="n"/>
      <c r="E36" s="46" t="n"/>
      <c r="F36" s="76" t="n"/>
      <c r="G36" s="46" t="n"/>
      <c r="H36" s="76" t="n"/>
      <c r="I36" s="46" t="n"/>
      <c r="J36" s="76" t="n"/>
      <c r="K36" s="46" t="n"/>
      <c r="L36" s="76" t="n"/>
      <c r="M36" s="77" t="n"/>
      <c r="N36" s="76" t="n"/>
    </row>
    <row r="37" ht="16.5" customFormat="1" customHeight="1" s="3">
      <c r="A37" s="78" t="n"/>
      <c r="B37" s="79" t="n"/>
      <c r="C37" s="78" t="n"/>
      <c r="D37" s="79" t="n"/>
      <c r="E37" s="78" t="n"/>
      <c r="F37" s="79" t="n"/>
      <c r="G37" s="78" t="n"/>
      <c r="H37" s="79" t="n"/>
      <c r="I37" s="78" t="n"/>
      <c r="J37" s="79" t="n"/>
      <c r="K37" s="78" t="n"/>
      <c r="L37" s="79" t="n"/>
      <c r="M37" s="80" t="n"/>
      <c r="N37" s="79" t="n"/>
    </row>
    <row r="38" ht="16.5" customFormat="1" customHeight="1" s="3">
      <c r="A38" s="78" t="n"/>
      <c r="B38" s="79" t="n"/>
      <c r="C38" s="78" t="n"/>
      <c r="D38" s="79" t="n"/>
      <c r="E38" s="78" t="n"/>
      <c r="F38" s="79" t="n"/>
      <c r="G38" s="78" t="n"/>
      <c r="H38" s="79" t="n"/>
      <c r="I38" s="78" t="n"/>
      <c r="J38" s="79" t="n"/>
      <c r="K38" s="78" t="n"/>
      <c r="L38" s="79" t="n"/>
      <c r="M38" s="80" t="n"/>
      <c r="N38" s="79" t="n"/>
    </row>
    <row r="39" ht="16.5" customFormat="1" customHeight="1" s="3">
      <c r="A39" s="81" t="n"/>
      <c r="B39" s="82" t="n"/>
      <c r="C39" s="81" t="n"/>
      <c r="D39" s="82" t="n"/>
      <c r="E39" s="81" t="n"/>
      <c r="F39" s="82" t="n"/>
      <c r="G39" s="81" t="n"/>
      <c r="H39" s="82" t="n"/>
      <c r="I39" s="81" t="n"/>
      <c r="J39" s="82" t="n"/>
      <c r="K39" s="81" t="n"/>
      <c r="L39" s="82" t="n"/>
      <c r="M39" s="83" t="n"/>
      <c r="N39" s="82" t="n"/>
    </row>
    <row r="40" ht="30" customHeight="1" s="58">
      <c r="U40" s="4" t="n"/>
    </row>
    <row r="41" ht="30" customHeight="1" s="58">
      <c r="U41" s="4" t="n"/>
    </row>
    <row r="42" ht="30" customHeight="1" s="58">
      <c r="U42" s="4" t="n"/>
    </row>
  </sheetData>
  <mergeCells count="34">
    <mergeCell ref="B3:B4"/>
    <mergeCell ref="N3:N4"/>
    <mergeCell ref="M1:N1"/>
    <mergeCell ref="M36:N39"/>
    <mergeCell ref="E36:F39"/>
    <mergeCell ref="C35:D35"/>
    <mergeCell ref="E35:F35"/>
    <mergeCell ref="K35:L35"/>
    <mergeCell ref="M2:N2"/>
    <mergeCell ref="M35:N35"/>
    <mergeCell ref="A34:D34"/>
    <mergeCell ref="C36:D39"/>
    <mergeCell ref="A33:L33"/>
    <mergeCell ref="A3:A4"/>
    <mergeCell ref="A30:M30"/>
    <mergeCell ref="G3:H3"/>
    <mergeCell ref="I3:M3"/>
    <mergeCell ref="A2:B2"/>
    <mergeCell ref="A31:L31"/>
    <mergeCell ref="I36:J39"/>
    <mergeCell ref="I34:N34"/>
    <mergeCell ref="A36:B39"/>
    <mergeCell ref="K36:L39"/>
    <mergeCell ref="C1:L1"/>
    <mergeCell ref="A32:N32"/>
    <mergeCell ref="A35:B35"/>
    <mergeCell ref="G35:H35"/>
    <mergeCell ref="I35:J35"/>
    <mergeCell ref="A29:B29"/>
    <mergeCell ref="E34:H34"/>
    <mergeCell ref="G36:H39"/>
    <mergeCell ref="A28:N28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27">
    <cfRule type="expression" priority="3" dxfId="0">
      <formula>LEN(O5)&lt;&gt;7</formula>
    </cfRule>
  </conditionalFormatting>
  <conditionalFormatting sqref="Q5:Q27">
    <cfRule type="expression" priority="2" dxfId="0">
      <formula>LEN(Q5)&lt;&gt;10</formula>
    </cfRule>
  </conditionalFormatting>
  <dataValidations count="8">
    <dataValidation sqref="C6 D1:D1048576 H13" showDropDown="0" showInputMessage="1" showErrorMessage="1" allowBlank="1" type="whole">
      <formula1>0</formula1>
      <formula2>3500</formula2>
    </dataValidation>
    <dataValidation sqref="J1:J4 J28:J1048576" showDropDown="0" showInputMessage="1" showErrorMessage="1" allowBlank="1" operator="equal"/>
    <dataValidation sqref="F5:F27 F30:F1048576" showDropDown="0" showInputMessage="1" showErrorMessage="1" allowBlank="1" type="whole">
      <formula1>0</formula1>
      <formula2>4500</formula2>
    </dataValidation>
    <dataValidation sqref="H1 H5:H6 H9:H12 H20 H30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L1 L3:L1048576" showDropDown="0" showInputMessage="1" showErrorMessage="1" allowBlank="1" type="textLength" operator="equal">
      <formula1>4</formula1>
    </dataValidation>
    <dataValidation sqref="B1:B1048576" showDropDown="0" showInputMessage="1" showErrorMessage="1" allowBlank="1" type="textLength" operator="greaterThanOrEqual">
      <formula1>13</formula1>
    </dataValidation>
    <dataValidation sqref="J5:J27" showDropDown="0" showInputMessage="1" showErrorMessage="1" allowBlank="1" type="textLength" operator="equal">
      <formula1>10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2025-05-06T09:16:40Z</dcterms:modified>
  <cp:lastModifiedBy>user</cp:lastModifiedBy>
  <cp:lastPrinted>2025-03-26T07:10:11Z</cp:lastPrinted>
</cp:coreProperties>
</file>