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105" windowHeight="11805"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6">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color rgb="FFFF0000"/>
      <sz val="11"/>
    </font>
    <font>
      <name val="標楷體"/>
      <charset val="136"/>
      <family val="4"/>
      <b val="1"/>
      <sz val="10"/>
    </font>
  </fonts>
  <fills count="4">
    <fill>
      <patternFill/>
    </fill>
    <fill>
      <patternFill patternType="gray125"/>
    </fill>
    <fill>
      <patternFill patternType="solid">
        <fgColor theme="0" tint="-0.1499984740745262"/>
        <bgColor indexed="64"/>
      </patternFill>
    </fill>
    <fill>
      <patternFill patternType="solid">
        <fgColor theme="7" tint="0.7999816888943144"/>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73">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14" fillId="3" borderId="0" applyAlignment="1" applyProtection="1" pivotButton="0" quotePrefix="0" xfId="0">
      <alignment horizontal="center" vertical="center"/>
      <protection locked="0" hidden="0"/>
    </xf>
    <xf numFmtId="164" fontId="15" fillId="0" borderId="1" applyAlignment="1" applyProtection="1" pivotButton="0" quotePrefix="0" xfId="0">
      <alignment horizontal="right" vertical="center"/>
      <protection locked="0" hidden="0"/>
    </xf>
    <xf numFmtId="49" fontId="12" fillId="0" borderId="1" applyAlignment="1" applyProtection="1" pivotButton="0" quotePrefix="0" xfId="0">
      <alignment horizontal="center" vertical="center"/>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3" fillId="0" borderId="1" applyAlignment="1" applyProtection="1" pivotButton="0" quotePrefix="0" xfId="0">
      <alignment vertical="center"/>
      <protection locked="0" hidden="0"/>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15" fillId="0" borderId="1" applyAlignment="1" applyProtection="1" pivotButton="0" quotePrefix="0" xfId="0">
      <alignment horizontal="right" vertical="center"/>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45"/>
  <sheetViews>
    <sheetView tabSelected="1" topLeftCell="A4" zoomScale="85" zoomScaleNormal="85" zoomScalePageLayoutView="110" workbookViewId="0">
      <selection activeCell="W7" sqref="W7"/>
    </sheetView>
  </sheetViews>
  <sheetFormatPr baseColWidth="8" defaultRowHeight="16.5"/>
  <cols>
    <col width="5.5" customWidth="1" style="50" min="1" max="1"/>
    <col width="21.25" customWidth="1" style="50" min="2" max="2"/>
    <col width="9.5" customWidth="1" style="50" min="3" max="3"/>
    <col width="12.75" customWidth="1" style="50" min="4" max="4"/>
    <col width="10.875" customWidth="1" style="50" min="5" max="5"/>
    <col width="7.5" customWidth="1" style="50" min="6" max="7"/>
    <col width="10.75" customWidth="1" style="50" min="8" max="8"/>
    <col width="7.875" customWidth="1" style="50" min="9" max="9"/>
    <col width="13.375" bestFit="1" customWidth="1" style="50" min="10" max="10"/>
    <col width="12.5" customWidth="1" style="50" min="11" max="11"/>
    <col width="9.5" bestFit="1" customWidth="1" style="50" min="12" max="12"/>
    <col width="19.875" customWidth="1" style="50" min="13" max="13"/>
    <col width="8" customWidth="1" style="50" min="14" max="14"/>
    <col width="12.625" bestFit="1" customWidth="1" style="50" min="15" max="15"/>
    <col width="23.375" customWidth="1" style="50" min="16" max="16"/>
    <col width="15.375" bestFit="1" customWidth="1" style="50" min="17" max="17"/>
    <col width="9.375" bestFit="1" customWidth="1" style="50" min="18" max="18"/>
    <col width="2.875" bestFit="1" customWidth="1" style="50" min="19" max="20"/>
    <col width="31.625" bestFit="1" customWidth="1" style="50" min="21" max="21"/>
    <col width="19.375" bestFit="1" customWidth="1" style="50" min="22" max="22"/>
  </cols>
  <sheetData>
    <row r="1" ht="60" customFormat="1" customHeight="1" s="12">
      <c r="A1" s="7" t="inlineStr">
        <is>
          <t>表單7</t>
        </is>
      </c>
      <c r="B1" s="44" t="inlineStr">
        <is>
          <t xml:space="preserve">        承租人補助費用清冊
        中華民國114年03月</t>
        </is>
      </c>
      <c r="C1" s="51" t="n"/>
      <c r="D1" s="51" t="n"/>
      <c r="E1" s="51" t="n"/>
      <c r="F1" s="51" t="n"/>
      <c r="G1" s="51" t="n"/>
      <c r="H1" s="51" t="n"/>
      <c r="I1" s="51" t="n"/>
      <c r="J1" s="51" t="n"/>
      <c r="K1" s="51" t="n"/>
      <c r="L1" s="51" t="n"/>
      <c r="M1" s="40" t="inlineStr">
        <is>
          <t>增辦第4期計畫
1131127版</t>
        </is>
      </c>
    </row>
    <row r="2" ht="20.45" customHeight="1" s="50">
      <c r="A2" s="36" t="inlineStr">
        <is>
          <t>業者名稱：</t>
        </is>
      </c>
      <c r="B2" s="52" t="n"/>
      <c r="C2" s="24" t="inlineStr">
        <is>
          <t>大管家高雄</t>
        </is>
      </c>
      <c r="D2" s="1" t="n"/>
      <c r="E2" s="1" t="n"/>
      <c r="F2" s="1" t="n"/>
      <c r="G2" s="1" t="n"/>
      <c r="H2" s="1" t="n"/>
      <c r="I2" s="1" t="n"/>
      <c r="J2" s="1" t="n"/>
      <c r="K2" s="15" t="n"/>
      <c r="L2" s="15" t="n"/>
      <c r="M2" s="35" t="inlineStr">
        <is>
          <t>製表日期：114年04月07日</t>
        </is>
      </c>
      <c r="N2" s="53" t="n"/>
    </row>
    <row r="3" ht="16.5" customHeight="1" s="50">
      <c r="A3" s="37" t="inlineStr">
        <is>
          <t>序號</t>
        </is>
      </c>
      <c r="B3" s="37" t="inlineStr">
        <is>
          <t>媒合編號</t>
        </is>
      </c>
      <c r="C3" s="37" t="inlineStr">
        <is>
          <t>公證費</t>
        </is>
      </c>
      <c r="D3" s="54" t="n"/>
      <c r="E3" s="37" t="inlineStr">
        <is>
          <t>租金補助</t>
        </is>
      </c>
      <c r="F3" s="55" t="n"/>
      <c r="G3" s="55" t="n"/>
      <c r="H3" s="54" t="n"/>
      <c r="I3" s="41" t="inlineStr">
        <is>
          <t>受款人資料</t>
        </is>
      </c>
      <c r="J3" s="55" t="n"/>
      <c r="K3" s="55" t="n"/>
      <c r="L3" s="55" t="n"/>
      <c r="M3" s="54" t="n"/>
      <c r="N3" s="37" t="inlineStr">
        <is>
          <t>退件
註記註4</t>
        </is>
      </c>
    </row>
    <row r="4" ht="31.5" customHeight="1" s="50">
      <c r="A4" s="56" t="n"/>
      <c r="B4" s="56" t="n"/>
      <c r="C4" s="37" t="inlineStr">
        <is>
          <t>實際支付
金額</t>
        </is>
      </c>
      <c r="D4" s="37" t="inlineStr">
        <is>
          <t>申請金額註1</t>
        </is>
      </c>
      <c r="E4" s="37" t="inlineStr">
        <is>
          <t>申請金額註2</t>
        </is>
      </c>
      <c r="F4" s="37" t="inlineStr">
        <is>
          <t>期數</t>
        </is>
      </c>
      <c r="G4" s="37" t="inlineStr">
        <is>
          <t>總期數</t>
        </is>
      </c>
      <c r="H4" s="37" t="inlineStr">
        <is>
          <t>承租人
身分類別註3</t>
        </is>
      </c>
      <c r="I4" s="37" t="inlineStr">
        <is>
          <t>姓名</t>
        </is>
      </c>
      <c r="J4" s="37" t="inlineStr">
        <is>
          <t>身分證字號</t>
        </is>
      </c>
      <c r="K4" s="37" t="inlineStr">
        <is>
          <t>金融機構代碼
(三碼)</t>
        </is>
      </c>
      <c r="L4" s="37" t="inlineStr">
        <is>
          <t>分行代碼
(四碼)</t>
        </is>
      </c>
      <c r="M4" s="37" t="inlineStr">
        <is>
          <t>帳戶號碼</t>
        </is>
      </c>
      <c r="N4" s="56"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50">
      <c r="A5" s="16" t="n">
        <v>1</v>
      </c>
      <c r="B5" s="17" t="inlineStr">
        <is>
          <t>大管家F2M34100045</t>
        </is>
      </c>
      <c r="C5" s="57" t="n">
        <v>2300</v>
      </c>
      <c r="D5" s="57" t="n">
        <v>2300</v>
      </c>
      <c r="E5" s="58" t="n"/>
      <c r="F5" s="20" t="n"/>
      <c r="G5" s="20" t="n"/>
      <c r="H5" s="20" t="n"/>
      <c r="I5" s="20" t="inlineStr">
        <is>
          <t>彭雅雯</t>
        </is>
      </c>
      <c r="J5" s="49" t="inlineStr">
        <is>
          <t>Y404693005</t>
        </is>
      </c>
      <c r="K5" s="17" t="inlineStr">
        <is>
          <t>700</t>
        </is>
      </c>
      <c r="L5" s="17" t="inlineStr">
        <is>
          <t>0021</t>
        </is>
      </c>
      <c r="M5" s="17" t="inlineStr">
        <is>
          <t>05313269637818</t>
        </is>
      </c>
      <c r="N5" s="22" t="n"/>
      <c r="O5" s="10">
        <f>K5&amp;L5</f>
        <v/>
      </c>
      <c r="P5" s="10">
        <f>M5</f>
        <v/>
      </c>
      <c r="Q5" s="10">
        <f>J5</f>
        <v/>
      </c>
      <c r="R5" s="59">
        <f>D5+E5</f>
        <v/>
      </c>
      <c r="S5" s="12" t="n"/>
      <c r="T5" s="12" t="n"/>
      <c r="U5" s="10">
        <f>$C$2&amp;I5&amp;IF(D5&gt;0,"客公證費",IF(E5&gt;0,"租金補助"))</f>
        <v/>
      </c>
      <c r="V5" s="14">
        <f>B5</f>
        <v/>
      </c>
    </row>
    <row r="6" ht="24.95" customHeight="1" s="50">
      <c r="A6" s="16" t="n">
        <v>2</v>
      </c>
      <c r="B6" s="17" t="inlineStr">
        <is>
          <t>大管家F2M14100148</t>
        </is>
      </c>
      <c r="C6" s="57" t="n">
        <v>1950</v>
      </c>
      <c r="D6" s="57" t="n">
        <v>1500</v>
      </c>
      <c r="E6" s="58" t="n"/>
      <c r="F6" s="20" t="n"/>
      <c r="G6" s="20" t="n"/>
      <c r="H6" s="20" t="n"/>
      <c r="I6" s="20" t="inlineStr">
        <is>
          <t>張修銘</t>
        </is>
      </c>
      <c r="J6" s="49" t="inlineStr">
        <is>
          <t>C390798642</t>
        </is>
      </c>
      <c r="K6" s="17" t="inlineStr">
        <is>
          <t>808</t>
        </is>
      </c>
      <c r="L6" s="17" t="inlineStr">
        <is>
          <t>0244</t>
        </is>
      </c>
      <c r="M6" s="17" t="inlineStr">
        <is>
          <t>4329471832246</t>
        </is>
      </c>
      <c r="N6" s="22" t="n"/>
      <c r="O6" s="10">
        <f>K6&amp;L6</f>
        <v/>
      </c>
      <c r="P6" s="10">
        <f>M6</f>
        <v/>
      </c>
      <c r="Q6" s="10">
        <f>J6</f>
        <v/>
      </c>
      <c r="R6" s="59">
        <f>D6+E6</f>
        <v/>
      </c>
      <c r="S6" s="12" t="n"/>
      <c r="T6" s="12" t="n"/>
      <c r="U6" s="10">
        <f>$C$2&amp;I6&amp;IF(D6&gt;0,"客公證費",IF(E6&gt;0,"租金補助"))</f>
        <v/>
      </c>
      <c r="V6" s="14">
        <f>B6</f>
        <v/>
      </c>
    </row>
    <row r="7" ht="24.95" customHeight="1" s="50">
      <c r="A7" s="16" t="n">
        <v>3</v>
      </c>
      <c r="B7" s="17" t="inlineStr">
        <is>
          <t>大管家F2M14100149</t>
        </is>
      </c>
      <c r="C7" s="57" t="n">
        <v>1950</v>
      </c>
      <c r="D7" s="57" t="n">
        <v>1500</v>
      </c>
      <c r="E7" s="58" t="n"/>
      <c r="F7" s="20" t="n"/>
      <c r="G7" s="20" t="n"/>
      <c r="H7" s="20" t="n"/>
      <c r="I7" s="20" t="inlineStr">
        <is>
          <t>吳心榆</t>
        </is>
      </c>
      <c r="J7" s="49" t="inlineStr">
        <is>
          <t>O172559441</t>
        </is>
      </c>
      <c r="K7" s="17" t="inlineStr">
        <is>
          <t>700</t>
        </is>
      </c>
      <c r="L7" s="17" t="inlineStr">
        <is>
          <t>0021</t>
        </is>
      </c>
      <c r="M7" s="17" t="inlineStr">
        <is>
          <t>25869989031135</t>
        </is>
      </c>
      <c r="N7" s="22" t="n"/>
      <c r="O7" s="10">
        <f>K7&amp;L7</f>
        <v/>
      </c>
      <c r="P7" s="10">
        <f>M7</f>
        <v/>
      </c>
      <c r="Q7" s="10">
        <f>J7</f>
        <v/>
      </c>
      <c r="R7" s="59">
        <f>D7+E7</f>
        <v/>
      </c>
      <c r="S7" s="12" t="n"/>
      <c r="T7" s="12" t="n"/>
      <c r="U7" s="10">
        <f>$C$2&amp;I7&amp;IF(D7&gt;0,"客公證費",IF(E7&gt;0,"租金補助"))</f>
        <v/>
      </c>
      <c r="V7" s="14">
        <f>B7</f>
        <v/>
      </c>
    </row>
    <row r="8" ht="24.95" customHeight="1" s="50">
      <c r="A8" s="16" t="n">
        <v>4</v>
      </c>
      <c r="B8" s="17" t="inlineStr">
        <is>
          <t>大管家F2M14100150</t>
        </is>
      </c>
      <c r="C8" s="57" t="n">
        <v>2775</v>
      </c>
      <c r="D8" s="57" t="n">
        <v>1500</v>
      </c>
      <c r="E8" s="58" t="n"/>
      <c r="F8" s="20" t="n"/>
      <c r="G8" s="20" t="n"/>
      <c r="H8" s="20" t="n"/>
      <c r="I8" s="26" t="inlineStr">
        <is>
          <t>張簡寶貴</t>
        </is>
      </c>
      <c r="J8" s="49" t="inlineStr">
        <is>
          <t>X562399854</t>
        </is>
      </c>
      <c r="K8" s="17" t="inlineStr">
        <is>
          <t>700</t>
        </is>
      </c>
      <c r="L8" s="17" t="inlineStr">
        <is>
          <t>0021</t>
        </is>
      </c>
      <c r="M8" s="17" t="inlineStr">
        <is>
          <t>49146615708084</t>
        </is>
      </c>
      <c r="N8" s="22" t="n"/>
      <c r="O8" s="10">
        <f>K8&amp;L8</f>
        <v/>
      </c>
      <c r="P8" s="10">
        <f>M8</f>
        <v/>
      </c>
      <c r="Q8" s="10">
        <f>J8</f>
        <v/>
      </c>
      <c r="R8" s="59">
        <f>D8+E8</f>
        <v/>
      </c>
      <c r="S8" s="12" t="n"/>
      <c r="T8" s="12" t="n"/>
      <c r="U8" s="10">
        <f>$C$2&amp;I8&amp;IF(D8&gt;0,"客公證費",IF(E8&gt;0,"租金補助"))</f>
        <v/>
      </c>
      <c r="V8" s="14">
        <f>B8</f>
        <v/>
      </c>
    </row>
    <row r="9" ht="24.95" customHeight="1" s="50">
      <c r="A9" s="16" t="n">
        <v>5</v>
      </c>
      <c r="B9" s="17" t="inlineStr">
        <is>
          <t>大管家F2M14100155</t>
        </is>
      </c>
      <c r="C9" s="57" t="n">
        <v>2025</v>
      </c>
      <c r="D9" s="57" t="n">
        <v>1500</v>
      </c>
      <c r="E9" s="58" t="n"/>
      <c r="F9" s="20" t="n"/>
      <c r="G9" s="20" t="n"/>
      <c r="H9" s="20" t="n"/>
      <c r="I9" s="20" t="inlineStr">
        <is>
          <t>朱益良</t>
        </is>
      </c>
      <c r="J9" s="49" t="inlineStr">
        <is>
          <t>O636755900</t>
        </is>
      </c>
      <c r="K9" s="17" t="inlineStr">
        <is>
          <t>013</t>
        </is>
      </c>
      <c r="L9" s="17" t="inlineStr">
        <is>
          <t>0268</t>
        </is>
      </c>
      <c r="M9" s="17" t="inlineStr">
        <is>
          <t>949407945008</t>
        </is>
      </c>
      <c r="N9" s="22" t="n"/>
      <c r="O9" s="10">
        <f>K9&amp;L9</f>
        <v/>
      </c>
      <c r="P9" s="10">
        <f>M9</f>
        <v/>
      </c>
      <c r="Q9" s="10">
        <f>J9</f>
        <v/>
      </c>
      <c r="R9" s="59">
        <f>D10+E9</f>
        <v/>
      </c>
      <c r="S9" s="12" t="n"/>
      <c r="T9" s="12" t="n"/>
      <c r="U9" s="10">
        <f>$C$2&amp;I9&amp;IF(D10&gt;0,"客公證費",IF(E9&gt;0,"租金補助"))</f>
        <v/>
      </c>
      <c r="V9" s="14">
        <f>B9</f>
        <v/>
      </c>
    </row>
    <row r="10" ht="24.95" customHeight="1" s="50">
      <c r="A10" s="16" t="n">
        <v>6</v>
      </c>
      <c r="B10" s="17" t="inlineStr">
        <is>
          <t>大管家F2M14100157</t>
        </is>
      </c>
      <c r="C10" s="57" t="n">
        <v>1950</v>
      </c>
      <c r="D10" s="57" t="n">
        <v>1500</v>
      </c>
      <c r="E10" s="58" t="n"/>
      <c r="F10" s="20" t="n"/>
      <c r="G10" s="20" t="n"/>
      <c r="H10" s="20" t="n"/>
      <c r="I10" s="20" t="inlineStr">
        <is>
          <t>林郡醇</t>
        </is>
      </c>
      <c r="J10" s="49" t="inlineStr">
        <is>
          <t>B754355107</t>
        </is>
      </c>
      <c r="K10" s="17" t="inlineStr">
        <is>
          <t>808</t>
        </is>
      </c>
      <c r="L10" s="17" t="inlineStr">
        <is>
          <t>1045</t>
        </is>
      </c>
      <c r="M10" s="17" t="inlineStr">
        <is>
          <t>0269941484954</t>
        </is>
      </c>
      <c r="N10" s="22" t="n"/>
      <c r="O10" s="10">
        <f>K10&amp;L10</f>
        <v/>
      </c>
      <c r="P10" s="10">
        <f>M10</f>
        <v/>
      </c>
      <c r="Q10" s="10">
        <f>J10</f>
        <v/>
      </c>
      <c r="R10" s="59">
        <f>D11+E10</f>
        <v/>
      </c>
      <c r="S10" s="12" t="n"/>
      <c r="T10" s="12" t="n"/>
      <c r="U10" s="10">
        <f>$C$2&amp;I10&amp;IF(D11&gt;0,"客公證費",IF(E10&gt;0,"租金補助"))</f>
        <v/>
      </c>
      <c r="V10" s="14">
        <f>B10</f>
        <v/>
      </c>
    </row>
    <row r="11" ht="24.95" customHeight="1" s="50">
      <c r="A11" s="16" t="n">
        <v>7</v>
      </c>
      <c r="B11" s="17" t="inlineStr">
        <is>
          <t>大管家F2M14100158</t>
        </is>
      </c>
      <c r="C11" s="57" t="n">
        <v>2025</v>
      </c>
      <c r="D11" s="57" t="n">
        <v>1500</v>
      </c>
      <c r="E11" s="58" t="n"/>
      <c r="F11" s="20" t="n"/>
      <c r="G11" s="20" t="n"/>
      <c r="H11" s="20" t="n"/>
      <c r="I11" s="20" t="inlineStr">
        <is>
          <t>賴韋旦</t>
        </is>
      </c>
      <c r="J11" s="49" t="inlineStr">
        <is>
          <t>K096101744</t>
        </is>
      </c>
      <c r="K11" s="17" t="inlineStr">
        <is>
          <t>822</t>
        </is>
      </c>
      <c r="L11" s="17" t="inlineStr">
        <is>
          <t>1067</t>
        </is>
      </c>
      <c r="M11" s="17" t="inlineStr">
        <is>
          <t>069556893378</t>
        </is>
      </c>
      <c r="N11" s="22" t="n"/>
      <c r="O11" s="10">
        <f>K11&amp;L11</f>
        <v/>
      </c>
      <c r="P11" s="10">
        <f>M11</f>
        <v/>
      </c>
      <c r="Q11" s="10">
        <f>J11</f>
        <v/>
      </c>
      <c r="R11" s="59">
        <f>D11+E11</f>
        <v/>
      </c>
      <c r="S11" s="12" t="n"/>
      <c r="T11" s="12" t="n"/>
      <c r="U11" s="10">
        <f>$C$2&amp;I11&amp;IF(D12&gt;0,"客公證費",IF(E11&gt;0,"租金補助"))</f>
        <v/>
      </c>
      <c r="V11" s="14">
        <f>B11</f>
        <v/>
      </c>
    </row>
    <row r="12" ht="24.95" customHeight="1" s="50">
      <c r="A12" s="16" t="n">
        <v>8</v>
      </c>
      <c r="B12" s="17" t="inlineStr">
        <is>
          <t>大管家F2M14100159</t>
        </is>
      </c>
      <c r="C12" s="57" t="n">
        <v>3525</v>
      </c>
      <c r="D12" s="57" t="n">
        <v>1500</v>
      </c>
      <c r="E12" s="58" t="n"/>
      <c r="F12" s="20" t="n"/>
      <c r="G12" s="20" t="n"/>
      <c r="H12" s="20" t="n"/>
      <c r="I12" s="20" t="inlineStr">
        <is>
          <t>羅君強</t>
        </is>
      </c>
      <c r="J12" s="49" t="inlineStr">
        <is>
          <t>X369534847</t>
        </is>
      </c>
      <c r="K12" s="17" t="inlineStr">
        <is>
          <t>016</t>
        </is>
      </c>
      <c r="L12" s="17" t="inlineStr">
        <is>
          <t>2139</t>
        </is>
      </c>
      <c r="M12" s="17" t="inlineStr">
        <is>
          <t>198342098533</t>
        </is>
      </c>
      <c r="N12" s="22" t="n"/>
      <c r="O12" s="10">
        <f>K12&amp;L12</f>
        <v/>
      </c>
      <c r="P12" s="10">
        <f>M12</f>
        <v/>
      </c>
      <c r="Q12" s="10">
        <f>J12</f>
        <v/>
      </c>
      <c r="R12" s="59">
        <f>D12+E12</f>
        <v/>
      </c>
      <c r="S12" s="12" t="n"/>
      <c r="T12" s="12" t="n"/>
      <c r="U12" s="10">
        <f>$C$2&amp;I12&amp;IF(D12&gt;0,"客公證費",IF(E12&gt;0,"租金補助"))</f>
        <v/>
      </c>
      <c r="V12" s="14">
        <f>B12</f>
        <v/>
      </c>
    </row>
    <row r="13" ht="24.95" customHeight="1" s="50">
      <c r="A13" s="16" t="n">
        <v>9</v>
      </c>
      <c r="B13" s="17" t="inlineStr">
        <is>
          <t>大管家F2M14100160</t>
        </is>
      </c>
      <c r="C13" s="57" t="n">
        <v>1950</v>
      </c>
      <c r="D13" s="57" t="n">
        <v>1500</v>
      </c>
      <c r="E13" s="58" t="n"/>
      <c r="F13" s="20" t="n"/>
      <c r="G13" s="20" t="n"/>
      <c r="H13" s="20" t="n"/>
      <c r="I13" s="20" t="inlineStr">
        <is>
          <t>賴彥丞</t>
        </is>
      </c>
      <c r="J13" s="49" t="inlineStr">
        <is>
          <t>Z361962859</t>
        </is>
      </c>
      <c r="K13" s="17" t="inlineStr">
        <is>
          <t>004</t>
        </is>
      </c>
      <c r="L13" s="17" t="inlineStr">
        <is>
          <t>0358</t>
        </is>
      </c>
      <c r="M13" s="17" t="inlineStr">
        <is>
          <t>805102977272</t>
        </is>
      </c>
      <c r="N13" s="22" t="n"/>
      <c r="O13" s="10">
        <f>K13&amp;L13</f>
        <v/>
      </c>
      <c r="P13" s="10">
        <f>M13</f>
        <v/>
      </c>
      <c r="Q13" s="10">
        <f>J13</f>
        <v/>
      </c>
      <c r="R13" s="59">
        <f>D13+E13</f>
        <v/>
      </c>
      <c r="S13" s="12" t="n"/>
      <c r="T13" s="12" t="n"/>
      <c r="U13" s="10">
        <f>$C$2&amp;I13&amp;IF(D13&gt;0,"客公證費",IF(E13&gt;0,"租金補助"))</f>
        <v/>
      </c>
      <c r="V13" s="14">
        <f>B13</f>
        <v/>
      </c>
    </row>
    <row r="14" ht="24.95" customHeight="1" s="50">
      <c r="A14" s="16" t="n">
        <v>10</v>
      </c>
      <c r="B14" s="17" t="inlineStr">
        <is>
          <t>大管家F2M14100162</t>
        </is>
      </c>
      <c r="C14" s="57" t="n">
        <v>1200</v>
      </c>
      <c r="D14" s="57" t="n">
        <v>1200</v>
      </c>
      <c r="E14" s="58" t="n"/>
      <c r="F14" s="20" t="n"/>
      <c r="G14" s="20" t="n"/>
      <c r="H14" s="20" t="n"/>
      <c r="I14" s="20" t="inlineStr">
        <is>
          <t>成惠晴</t>
        </is>
      </c>
      <c r="J14" s="49" t="inlineStr">
        <is>
          <t>G806020969</t>
        </is>
      </c>
      <c r="K14" s="17" t="inlineStr">
        <is>
          <t>005</t>
        </is>
      </c>
      <c r="L14" s="17" t="inlineStr">
        <is>
          <t>0382</t>
        </is>
      </c>
      <c r="M14" s="17" t="inlineStr">
        <is>
          <t>805447439898</t>
        </is>
      </c>
      <c r="N14" s="22" t="n"/>
      <c r="O14" s="10">
        <f>K14&amp;L14</f>
        <v/>
      </c>
      <c r="P14" s="10">
        <f>M14</f>
        <v/>
      </c>
      <c r="Q14" s="10">
        <f>J14</f>
        <v/>
      </c>
      <c r="R14" s="59">
        <f>D14+E14</f>
        <v/>
      </c>
      <c r="S14" s="12" t="n"/>
      <c r="T14" s="12" t="n"/>
      <c r="U14" s="10">
        <f>$C$2&amp;I14&amp;IF(D14&gt;0,"客公證費",IF(E14&gt;0,"租金補助"))</f>
        <v/>
      </c>
      <c r="V14" s="14">
        <f>B14</f>
        <v/>
      </c>
    </row>
    <row r="15" ht="24.95" customHeight="1" s="50">
      <c r="A15" s="16" t="n">
        <v>11</v>
      </c>
      <c r="B15" s="17" t="inlineStr">
        <is>
          <t>大管家F2M14100167</t>
        </is>
      </c>
      <c r="C15" s="57" t="n">
        <v>4275</v>
      </c>
      <c r="D15" s="57" t="n">
        <v>1500</v>
      </c>
      <c r="E15" s="58" t="n"/>
      <c r="F15" s="20" t="n"/>
      <c r="G15" s="20" t="n"/>
      <c r="H15" s="20" t="n"/>
      <c r="I15" s="20" t="inlineStr">
        <is>
          <t>沈怡君</t>
        </is>
      </c>
      <c r="J15" s="49" t="inlineStr">
        <is>
          <t>X199718624</t>
        </is>
      </c>
      <c r="K15" s="17" t="inlineStr">
        <is>
          <t>808</t>
        </is>
      </c>
      <c r="L15" s="17" t="inlineStr">
        <is>
          <t>1023</t>
        </is>
      </c>
      <c r="M15" s="17" t="inlineStr">
        <is>
          <t>9401252438857</t>
        </is>
      </c>
      <c r="N15" s="22" t="n"/>
      <c r="O15" s="10">
        <f>K15&amp;L15</f>
        <v/>
      </c>
      <c r="P15" s="10">
        <f>M15</f>
        <v/>
      </c>
      <c r="Q15" s="10">
        <f>J15</f>
        <v/>
      </c>
      <c r="R15" s="59">
        <f>D15+E15</f>
        <v/>
      </c>
      <c r="S15" s="12" t="n"/>
      <c r="T15" s="12" t="n"/>
      <c r="U15" s="10">
        <f>$C$2&amp;I15&amp;IF(D15&gt;0,"客公證費",IF(E15&gt;0,"租金補助"))</f>
        <v/>
      </c>
      <c r="V15" s="14">
        <f>B15</f>
        <v/>
      </c>
    </row>
    <row r="16" ht="24.95" customHeight="1" s="50">
      <c r="A16" s="16" t="n">
        <v>12</v>
      </c>
      <c r="B16" s="17" t="inlineStr">
        <is>
          <t>大管家F2M14100169</t>
        </is>
      </c>
      <c r="C16" s="57" t="n">
        <v>2025</v>
      </c>
      <c r="D16" s="57" t="n">
        <v>1500</v>
      </c>
      <c r="E16" s="58" t="n"/>
      <c r="F16" s="20" t="n"/>
      <c r="G16" s="20" t="n"/>
      <c r="H16" s="20" t="n"/>
      <c r="I16" s="20" t="inlineStr">
        <is>
          <t>陳美妏</t>
        </is>
      </c>
      <c r="J16" s="49" t="inlineStr">
        <is>
          <t>O321037467</t>
        </is>
      </c>
      <c r="K16" s="17" t="inlineStr">
        <is>
          <t>822</t>
        </is>
      </c>
      <c r="L16" s="17" t="inlineStr">
        <is>
          <t>0565</t>
        </is>
      </c>
      <c r="M16" s="17" t="inlineStr">
        <is>
          <t>978256100184</t>
        </is>
      </c>
      <c r="N16" s="22" t="n"/>
      <c r="O16" s="10">
        <f>K16&amp;L16</f>
        <v/>
      </c>
      <c r="P16" s="10">
        <f>M16</f>
        <v/>
      </c>
      <c r="Q16" s="10">
        <f>J16</f>
        <v/>
      </c>
      <c r="R16" s="59">
        <f>D16+E16</f>
        <v/>
      </c>
      <c r="S16" s="12" t="n"/>
      <c r="T16" s="12" t="n"/>
      <c r="U16" s="10">
        <f>$C$2&amp;I16&amp;IF(D16&gt;0,"客公證費",IF(E16&gt;0,"租金補助"))</f>
        <v/>
      </c>
      <c r="V16" s="14">
        <f>B16</f>
        <v/>
      </c>
    </row>
    <row r="17" ht="24.95" customHeight="1" s="50">
      <c r="A17" s="16" t="n">
        <v>13</v>
      </c>
      <c r="B17" s="17" t="inlineStr">
        <is>
          <t>大管家F2M14100170</t>
        </is>
      </c>
      <c r="C17" s="57" t="n">
        <v>1200</v>
      </c>
      <c r="D17" s="57" t="n">
        <v>1200</v>
      </c>
      <c r="E17" s="58" t="n"/>
      <c r="F17" s="20" t="n"/>
      <c r="G17" s="20" t="n"/>
      <c r="H17" s="20" t="n"/>
      <c r="I17" s="20" t="inlineStr">
        <is>
          <t>游德宏</t>
        </is>
      </c>
      <c r="J17" s="49" t="inlineStr">
        <is>
          <t>S310484191</t>
        </is>
      </c>
      <c r="K17" s="17" t="inlineStr">
        <is>
          <t>700</t>
        </is>
      </c>
      <c r="L17" s="17" t="inlineStr">
        <is>
          <t>0021</t>
        </is>
      </c>
      <c r="M17" s="17" t="inlineStr">
        <is>
          <t>13590346266492</t>
        </is>
      </c>
      <c r="N17" s="22" t="n"/>
      <c r="O17" s="10">
        <f>K17&amp;L17</f>
        <v/>
      </c>
      <c r="P17" s="10">
        <f>M17</f>
        <v/>
      </c>
      <c r="Q17" s="10">
        <f>J17</f>
        <v/>
      </c>
      <c r="R17" s="59">
        <f>D17+E17</f>
        <v/>
      </c>
      <c r="S17" s="12" t="n"/>
      <c r="T17" s="12" t="n"/>
      <c r="U17" s="10">
        <f>$C$2&amp;I17&amp;IF(D17&gt;0,"客公證費",IF(E17&gt;0,"租金補助"))</f>
        <v/>
      </c>
      <c r="V17" s="14">
        <f>B17</f>
        <v/>
      </c>
    </row>
    <row r="18" ht="24.95" customHeight="1" s="50">
      <c r="A18" s="16" t="n">
        <v>14</v>
      </c>
      <c r="B18" s="17" t="inlineStr">
        <is>
          <t>大管家F2M14100176</t>
        </is>
      </c>
      <c r="C18" s="57" t="n">
        <v>3450</v>
      </c>
      <c r="D18" s="57" t="n">
        <v>1500</v>
      </c>
      <c r="E18" s="58" t="n"/>
      <c r="F18" s="20" t="n"/>
      <c r="G18" s="20" t="n"/>
      <c r="H18" s="20" t="n"/>
      <c r="I18" s="20" t="inlineStr">
        <is>
          <t>吳明娟</t>
        </is>
      </c>
      <c r="J18" s="49" t="inlineStr">
        <is>
          <t>F955530910</t>
        </is>
      </c>
      <c r="K18" s="17" t="inlineStr">
        <is>
          <t>700</t>
        </is>
      </c>
      <c r="L18" s="17" t="inlineStr">
        <is>
          <t>0021</t>
        </is>
      </c>
      <c r="M18" s="17" t="inlineStr">
        <is>
          <t>36152658306888</t>
        </is>
      </c>
      <c r="N18" s="22" t="n"/>
      <c r="O18" s="10">
        <f>K18&amp;L18</f>
        <v/>
      </c>
      <c r="P18" s="10">
        <f>M18</f>
        <v/>
      </c>
      <c r="Q18" s="10">
        <f>J18</f>
        <v/>
      </c>
      <c r="R18" s="59">
        <f>D18+E18</f>
        <v/>
      </c>
      <c r="S18" s="12" t="n"/>
      <c r="T18" s="12" t="n"/>
      <c r="U18" s="10">
        <f>$C$2&amp;I18&amp;IF(D18&gt;0,"客公證費",IF(E18&gt;0,"租金補助"))</f>
        <v/>
      </c>
      <c r="V18" s="14">
        <f>B18</f>
        <v/>
      </c>
    </row>
    <row r="19" ht="24.95" customHeight="1" s="50">
      <c r="A19" s="16" t="n">
        <v>15</v>
      </c>
      <c r="B19" s="17" t="inlineStr">
        <is>
          <t>大管家F2M14100177</t>
        </is>
      </c>
      <c r="C19" s="57" t="n">
        <v>2775</v>
      </c>
      <c r="D19" s="57" t="n">
        <v>1500</v>
      </c>
      <c r="E19" s="58" t="n"/>
      <c r="F19" s="20" t="n"/>
      <c r="G19" s="20" t="n"/>
      <c r="H19" s="20" t="n"/>
      <c r="I19" s="20" t="inlineStr">
        <is>
          <t>紀品瑄</t>
        </is>
      </c>
      <c r="J19" s="49" t="inlineStr">
        <is>
          <t>F161150845</t>
        </is>
      </c>
      <c r="K19" s="17" t="inlineStr">
        <is>
          <t>700</t>
        </is>
      </c>
      <c r="L19" s="17" t="inlineStr">
        <is>
          <t>0021</t>
        </is>
      </c>
      <c r="M19" s="17" t="inlineStr">
        <is>
          <t>67197696291287</t>
        </is>
      </c>
      <c r="N19" s="22" t="n"/>
      <c r="O19" s="10">
        <f>K19&amp;L19</f>
        <v/>
      </c>
      <c r="P19" s="10">
        <f>M19</f>
        <v/>
      </c>
      <c r="Q19" s="10">
        <f>J19</f>
        <v/>
      </c>
      <c r="R19" s="59">
        <f>D19+E19</f>
        <v/>
      </c>
      <c r="S19" s="12" t="n"/>
      <c r="T19" s="12" t="n"/>
      <c r="U19" s="10">
        <f>$C$2&amp;I19&amp;IF(D19&gt;0,"客公證費",IF(E19&gt;0,"租金補助"))</f>
        <v/>
      </c>
      <c r="V19" s="14">
        <f>B19</f>
        <v/>
      </c>
    </row>
    <row r="20" ht="24.95" customHeight="1" s="50">
      <c r="A20" s="16" t="n">
        <v>16</v>
      </c>
      <c r="B20" s="17" t="inlineStr">
        <is>
          <t>大管家F2M14100178</t>
        </is>
      </c>
      <c r="C20" s="57" t="n">
        <v>2925</v>
      </c>
      <c r="D20" s="57" t="n">
        <v>1500</v>
      </c>
      <c r="E20" s="58" t="n"/>
      <c r="F20" s="20" t="n"/>
      <c r="G20" s="20" t="n"/>
      <c r="H20" s="20" t="n"/>
      <c r="I20" s="20" t="inlineStr">
        <is>
          <t>石慧玲</t>
        </is>
      </c>
      <c r="J20" s="49" t="inlineStr">
        <is>
          <t>V371436519</t>
        </is>
      </c>
      <c r="K20" s="17" t="inlineStr">
        <is>
          <t>807</t>
        </is>
      </c>
      <c r="L20" s="17" t="inlineStr">
        <is>
          <t>0173</t>
        </is>
      </c>
      <c r="M20" s="17" t="inlineStr">
        <is>
          <t>88768925933939</t>
        </is>
      </c>
      <c r="N20" s="22" t="n"/>
      <c r="O20" s="10">
        <f>K20&amp;L20</f>
        <v/>
      </c>
      <c r="P20" s="10">
        <f>M20</f>
        <v/>
      </c>
      <c r="Q20" s="10">
        <f>J20</f>
        <v/>
      </c>
      <c r="R20" s="59">
        <f>D20+E20</f>
        <v/>
      </c>
      <c r="S20" s="12" t="n"/>
      <c r="T20" s="12" t="n"/>
      <c r="U20" s="10">
        <f>$C$2&amp;I20&amp;IF(D20&gt;0,"客公證費",IF(E20&gt;0,"租金補助"))</f>
        <v/>
      </c>
      <c r="V20" s="14">
        <f>B20</f>
        <v/>
      </c>
    </row>
    <row r="21" ht="24.95" customHeight="1" s="50">
      <c r="A21" s="16" t="n">
        <v>17</v>
      </c>
      <c r="B21" s="17" t="inlineStr">
        <is>
          <t>大管家F2M14100180</t>
        </is>
      </c>
      <c r="C21" s="57" t="n">
        <v>1200</v>
      </c>
      <c r="D21" s="57" t="n">
        <v>1200</v>
      </c>
      <c r="E21" s="58" t="n"/>
      <c r="F21" s="20" t="n"/>
      <c r="G21" s="20" t="n"/>
      <c r="H21" s="20" t="n"/>
      <c r="I21" s="20" t="inlineStr">
        <is>
          <t>吳逸梵</t>
        </is>
      </c>
      <c r="J21" s="49" t="inlineStr">
        <is>
          <t>R789453147</t>
        </is>
      </c>
      <c r="K21" s="17" t="inlineStr">
        <is>
          <t>812</t>
        </is>
      </c>
      <c r="L21" s="17" t="inlineStr">
        <is>
          <t>0366</t>
        </is>
      </c>
      <c r="M21" s="17" t="inlineStr">
        <is>
          <t>66699152073130</t>
        </is>
      </c>
      <c r="N21" s="22" t="n"/>
      <c r="O21" s="10">
        <f>K21&amp;L21</f>
        <v/>
      </c>
      <c r="P21" s="10">
        <f>M21</f>
        <v/>
      </c>
      <c r="Q21" s="10">
        <f>J21</f>
        <v/>
      </c>
      <c r="R21" s="59">
        <f>D21+E21</f>
        <v/>
      </c>
      <c r="S21" s="12" t="n"/>
      <c r="T21" s="12" t="n"/>
      <c r="U21" s="10">
        <f>$C$2&amp;I21&amp;IF(D21&gt;0,"客公證費",IF(E21&gt;0,"租金補助"))</f>
        <v/>
      </c>
      <c r="V21" s="14">
        <f>B21</f>
        <v/>
      </c>
    </row>
    <row r="22" ht="24.95" customHeight="1" s="50">
      <c r="A22" s="16" t="n">
        <v>18</v>
      </c>
      <c r="B22" s="17" t="inlineStr">
        <is>
          <t>大管家F2M14100182</t>
        </is>
      </c>
      <c r="C22" s="57" t="n">
        <v>2025</v>
      </c>
      <c r="D22" s="57" t="n">
        <v>1500</v>
      </c>
      <c r="E22" s="58" t="n"/>
      <c r="F22" s="20" t="n"/>
      <c r="G22" s="20" t="n"/>
      <c r="H22" s="20" t="n"/>
      <c r="I22" s="20" t="inlineStr">
        <is>
          <t>李昆泰</t>
        </is>
      </c>
      <c r="J22" s="49" t="inlineStr">
        <is>
          <t>D349566799</t>
        </is>
      </c>
      <c r="K22" s="17" t="inlineStr">
        <is>
          <t>700</t>
        </is>
      </c>
      <c r="L22" s="17" t="inlineStr">
        <is>
          <t>0021</t>
        </is>
      </c>
      <c r="M22" s="17" t="inlineStr">
        <is>
          <t>39081318664334</t>
        </is>
      </c>
      <c r="N22" s="22" t="n"/>
      <c r="O22" s="10">
        <f>K22&amp;L22</f>
        <v/>
      </c>
      <c r="P22" s="10">
        <f>M22</f>
        <v/>
      </c>
      <c r="Q22" s="10">
        <f>J22</f>
        <v/>
      </c>
      <c r="R22" s="59">
        <f>D22+E22</f>
        <v/>
      </c>
      <c r="S22" s="12" t="n"/>
      <c r="T22" s="12" t="n"/>
      <c r="U22" s="10">
        <f>$C$2&amp;I22&amp;IF(D22&gt;0,"客公證費",IF(E22&gt;0,"租金補助"))</f>
        <v/>
      </c>
      <c r="V22" s="14">
        <f>B22</f>
        <v/>
      </c>
    </row>
    <row r="23" ht="24.95" customHeight="1" s="50">
      <c r="A23" s="16" t="n">
        <v>19</v>
      </c>
      <c r="B23" s="17" t="inlineStr">
        <is>
          <t>大管家F2M14100185</t>
        </is>
      </c>
      <c r="C23" s="57" t="n">
        <v>2100</v>
      </c>
      <c r="D23" s="57" t="n">
        <v>1500</v>
      </c>
      <c r="E23" s="58" t="n"/>
      <c r="F23" s="20" t="n"/>
      <c r="G23" s="20" t="n"/>
      <c r="H23" s="20" t="n"/>
      <c r="I23" s="20" t="inlineStr">
        <is>
          <t>莊翠芳</t>
        </is>
      </c>
      <c r="J23" s="49" t="inlineStr">
        <is>
          <t>X564791297</t>
        </is>
      </c>
      <c r="K23" s="17" t="inlineStr">
        <is>
          <t>700</t>
        </is>
      </c>
      <c r="L23" s="17" t="inlineStr">
        <is>
          <t>0021</t>
        </is>
      </c>
      <c r="M23" s="17" t="inlineStr">
        <is>
          <t>94646288904057</t>
        </is>
      </c>
      <c r="N23" s="22" t="n"/>
      <c r="O23" s="10">
        <f>K23&amp;L23</f>
        <v/>
      </c>
      <c r="P23" s="10">
        <f>M23</f>
        <v/>
      </c>
      <c r="Q23" s="10">
        <f>J23</f>
        <v/>
      </c>
      <c r="R23" s="59">
        <f>D23+E23</f>
        <v/>
      </c>
      <c r="S23" s="12" t="n"/>
      <c r="T23" s="12" t="n"/>
      <c r="U23" s="10">
        <f>$C$2&amp;I23&amp;IF(D23&gt;0,"客公證費",IF(E23&gt;0,"租金補助"))</f>
        <v/>
      </c>
      <c r="V23" s="14">
        <f>B23</f>
        <v/>
      </c>
    </row>
    <row r="24" ht="24.95" customHeight="1" s="50">
      <c r="A24" s="16" t="n">
        <v>20</v>
      </c>
      <c r="B24" s="17" t="inlineStr">
        <is>
          <t>大管家F2M14100186</t>
        </is>
      </c>
      <c r="C24" s="57" t="n">
        <v>1950</v>
      </c>
      <c r="D24" s="57" t="n">
        <v>1500</v>
      </c>
      <c r="E24" s="58" t="n"/>
      <c r="F24" s="20" t="n"/>
      <c r="G24" s="20" t="n"/>
      <c r="H24" s="20" t="n"/>
      <c r="I24" s="20" t="inlineStr">
        <is>
          <t>袁正宗</t>
        </is>
      </c>
      <c r="J24" s="49" t="inlineStr">
        <is>
          <t>W595614985</t>
        </is>
      </c>
      <c r="K24" s="17" t="inlineStr">
        <is>
          <t>700</t>
        </is>
      </c>
      <c r="L24" s="17" t="inlineStr">
        <is>
          <t>0021</t>
        </is>
      </c>
      <c r="M24" s="17" t="inlineStr">
        <is>
          <t>0142732312106</t>
        </is>
      </c>
      <c r="N24" s="22" t="n"/>
      <c r="O24" s="10">
        <f>K24&amp;L24</f>
        <v/>
      </c>
      <c r="P24" s="10">
        <f>M24</f>
        <v/>
      </c>
      <c r="Q24" s="10">
        <f>J24</f>
        <v/>
      </c>
      <c r="R24" s="59">
        <f>D24+E24</f>
        <v/>
      </c>
      <c r="S24" s="12" t="n"/>
      <c r="T24" s="12" t="n"/>
      <c r="U24" s="10">
        <f>$C$2&amp;I24&amp;IF(D24&gt;0,"客公證費",IF(E24&gt;0,"租金補助"))</f>
        <v/>
      </c>
      <c r="V24" s="14">
        <f>B24</f>
        <v/>
      </c>
    </row>
    <row r="25" hidden="1" ht="24.95" customHeight="1" s="50">
      <c r="A25" s="16" t="n">
        <v>12</v>
      </c>
      <c r="B25" s="17" t="n"/>
      <c r="C25" s="57" t="n"/>
      <c r="D25" s="57" t="n"/>
      <c r="E25" s="58" t="n"/>
      <c r="F25" s="20" t="n"/>
      <c r="G25" s="20" t="n"/>
      <c r="H25" s="20" t="n"/>
      <c r="I25" s="20" t="n"/>
      <c r="J25" s="49" t="n"/>
      <c r="K25" s="17" t="n"/>
      <c r="L25" s="17" t="n"/>
      <c r="M25" s="17" t="n"/>
      <c r="N25" s="22" t="n"/>
      <c r="O25" s="10">
        <f>K25&amp;L25</f>
        <v/>
      </c>
      <c r="P25" s="10">
        <f>M25</f>
        <v/>
      </c>
      <c r="Q25" s="10">
        <f>J25</f>
        <v/>
      </c>
      <c r="R25" s="59">
        <f>D25+E25</f>
        <v/>
      </c>
      <c r="S25" s="12" t="n"/>
      <c r="T25" s="12" t="n"/>
      <c r="U25" s="10">
        <f>$C$2&amp;I25&amp;IF(D25&gt;0,"客公證費",IF(E25&gt;0,"租金補助"))</f>
        <v/>
      </c>
      <c r="V25" s="14">
        <f>B25</f>
        <v/>
      </c>
    </row>
    <row r="26" hidden="1" ht="24.95" customHeight="1" s="50">
      <c r="A26" s="16" t="n">
        <v>13</v>
      </c>
      <c r="B26" s="17" t="n"/>
      <c r="C26" s="57" t="n"/>
      <c r="D26" s="57" t="n"/>
      <c r="E26" s="58" t="n"/>
      <c r="F26" s="20" t="n"/>
      <c r="G26" s="20" t="n"/>
      <c r="H26" s="20" t="n"/>
      <c r="I26" s="20" t="n"/>
      <c r="J26" s="49" t="n"/>
      <c r="K26" s="17" t="n"/>
      <c r="L26" s="17" t="n"/>
      <c r="M26" s="17" t="n"/>
      <c r="N26" s="22" t="n"/>
      <c r="O26" s="10">
        <f>K26&amp;L26</f>
        <v/>
      </c>
      <c r="P26" s="10">
        <f>M26</f>
        <v/>
      </c>
      <c r="Q26" s="10">
        <f>J26</f>
        <v/>
      </c>
      <c r="R26" s="59">
        <f>D26+E26</f>
        <v/>
      </c>
      <c r="S26" s="12" t="n"/>
      <c r="T26" s="12" t="n"/>
      <c r="U26" s="10">
        <f>$C$2&amp;I26&amp;IF(D26&gt;0,"客公證費",IF(E26&gt;0,"租金補助"))</f>
        <v/>
      </c>
      <c r="V26" s="14">
        <f>B26</f>
        <v/>
      </c>
    </row>
    <row r="27" hidden="1" ht="24.95" customHeight="1" s="50">
      <c r="A27" s="16" t="n">
        <v>14</v>
      </c>
      <c r="B27" s="17" t="n"/>
      <c r="C27" s="57" t="n"/>
      <c r="D27" s="57" t="n"/>
      <c r="E27" s="58" t="n"/>
      <c r="F27" s="20" t="n"/>
      <c r="G27" s="20" t="n"/>
      <c r="H27" s="20" t="n"/>
      <c r="I27" s="20" t="n"/>
      <c r="J27" s="49" t="n"/>
      <c r="K27" s="17" t="n"/>
      <c r="L27" s="17" t="n"/>
      <c r="M27" s="17" t="n"/>
      <c r="N27" s="22" t="n"/>
      <c r="O27" s="10">
        <f>K27&amp;L27</f>
        <v/>
      </c>
      <c r="P27" s="10">
        <f>M27</f>
        <v/>
      </c>
      <c r="Q27" s="10">
        <f>J27</f>
        <v/>
      </c>
      <c r="R27" s="59">
        <f>D27+E27</f>
        <v/>
      </c>
      <c r="S27" s="12" t="n"/>
      <c r="T27" s="12" t="n"/>
      <c r="U27" s="10">
        <f>$C$2&amp;I27&amp;IF(D27&gt;0,"客公證費",IF(E27&gt;0,"租金補助"))</f>
        <v/>
      </c>
      <c r="V27" s="14">
        <f>B27</f>
        <v/>
      </c>
    </row>
    <row r="28" hidden="1" ht="24.95" customHeight="1" s="50">
      <c r="A28" s="16" t="n">
        <v>15</v>
      </c>
      <c r="B28" s="17" t="n"/>
      <c r="C28" s="57" t="n"/>
      <c r="D28" s="57" t="n"/>
      <c r="E28" s="58" t="n"/>
      <c r="F28" s="20" t="n"/>
      <c r="G28" s="20" t="n"/>
      <c r="H28" s="20" t="n"/>
      <c r="I28" s="20" t="n"/>
      <c r="J28" s="49" t="n"/>
      <c r="K28" s="17" t="n"/>
      <c r="L28" s="17" t="n"/>
      <c r="M28" s="17" t="n"/>
      <c r="N28" s="22" t="n"/>
      <c r="O28" s="10">
        <f>K28&amp;L28</f>
        <v/>
      </c>
      <c r="P28" s="10">
        <f>M28</f>
        <v/>
      </c>
      <c r="Q28" s="10">
        <f>J28</f>
        <v/>
      </c>
      <c r="R28" s="59">
        <f>D28+E28</f>
        <v/>
      </c>
      <c r="S28" s="12" t="n"/>
      <c r="T28" s="12" t="n"/>
      <c r="U28" s="10">
        <f>$C$2&amp;I28&amp;IF(D28&gt;0,"客公證費",IF(E28&gt;0,"租金補助"))</f>
        <v/>
      </c>
      <c r="V28" s="14">
        <f>B28</f>
        <v/>
      </c>
    </row>
    <row r="29" hidden="1" ht="24.95" customHeight="1" s="50">
      <c r="A29" s="16" t="n">
        <v>16</v>
      </c>
      <c r="B29" s="17" t="n"/>
      <c r="C29" s="57" t="n"/>
      <c r="D29" s="57" t="n"/>
      <c r="E29" s="58" t="n"/>
      <c r="F29" s="20" t="n"/>
      <c r="G29" s="20" t="n"/>
      <c r="H29" s="20" t="n"/>
      <c r="I29" s="20" t="n"/>
      <c r="J29" s="49" t="n"/>
      <c r="K29" s="17" t="n"/>
      <c r="L29" s="17" t="n"/>
      <c r="M29" s="17" t="n"/>
      <c r="N29" s="22" t="n"/>
      <c r="O29" s="10">
        <f>K29&amp;L29</f>
        <v/>
      </c>
      <c r="P29" s="10">
        <f>M29</f>
        <v/>
      </c>
      <c r="Q29" s="10">
        <f>J29</f>
        <v/>
      </c>
      <c r="R29" s="59">
        <f>D29+E29</f>
        <v/>
      </c>
      <c r="S29" s="12" t="n"/>
      <c r="T29" s="12" t="n"/>
      <c r="U29" s="10">
        <f>$C$2&amp;I29&amp;IF(D29&gt;0,"客公證費",IF(E29&gt;0,"租金補助"))</f>
        <v/>
      </c>
      <c r="V29" s="14">
        <f>B29</f>
        <v/>
      </c>
    </row>
    <row r="30" hidden="1" ht="24.95" customHeight="1" s="50">
      <c r="A30" s="16" t="n">
        <v>17</v>
      </c>
      <c r="B30" s="17" t="n"/>
      <c r="C30" s="57" t="n"/>
      <c r="D30" s="57" t="n"/>
      <c r="E30" s="58" t="n"/>
      <c r="F30" s="20" t="n"/>
      <c r="G30" s="20" t="n"/>
      <c r="H30" s="20" t="n"/>
      <c r="I30" s="20" t="n"/>
      <c r="J30" s="49" t="n"/>
      <c r="K30" s="17" t="n"/>
      <c r="L30" s="17" t="n"/>
      <c r="M30" s="17" t="n"/>
      <c r="N30" s="22" t="n"/>
      <c r="O30" s="10">
        <f>K30&amp;L30</f>
        <v/>
      </c>
      <c r="P30" s="10">
        <f>M30</f>
        <v/>
      </c>
      <c r="Q30" s="10">
        <f>J30</f>
        <v/>
      </c>
      <c r="R30" s="59">
        <f>D30+E30</f>
        <v/>
      </c>
      <c r="S30" s="12" t="n"/>
      <c r="T30" s="12" t="n"/>
      <c r="U30" s="10">
        <f>$C$2&amp;I30&amp;IF(D30&gt;0,"客公證費",IF(E30&gt;0,"租金補助"))</f>
        <v/>
      </c>
      <c r="V30" s="14">
        <f>B30</f>
        <v/>
      </c>
    </row>
    <row r="31" hidden="1" ht="24.95" customHeight="1" s="50">
      <c r="A31" s="16" t="n">
        <v>18</v>
      </c>
      <c r="B31" s="17" t="n"/>
      <c r="C31" s="57" t="n"/>
      <c r="D31" s="57" t="n"/>
      <c r="E31" s="58" t="n"/>
      <c r="F31" s="20" t="n"/>
      <c r="G31" s="20" t="n"/>
      <c r="H31" s="20" t="n"/>
      <c r="I31" s="20" t="n"/>
      <c r="J31" s="49" t="n"/>
      <c r="K31" s="17" t="n"/>
      <c r="L31" s="17" t="n"/>
      <c r="M31" s="17" t="n"/>
      <c r="N31" s="22" t="n"/>
      <c r="O31" s="10">
        <f>K31&amp;L31</f>
        <v/>
      </c>
      <c r="P31" s="10">
        <f>M31</f>
        <v/>
      </c>
      <c r="Q31" s="10">
        <f>J31</f>
        <v/>
      </c>
      <c r="R31" s="59">
        <f>D31+E31</f>
        <v/>
      </c>
      <c r="S31" s="12" t="n"/>
      <c r="T31" s="12" t="n"/>
      <c r="U31" s="10">
        <f>$C$2&amp;I31&amp;IF(D31&gt;0,"客公證費",IF(E31&gt;0,"租金補助"))</f>
        <v/>
      </c>
      <c r="V31" s="14">
        <f>B31</f>
        <v/>
      </c>
    </row>
    <row r="32" hidden="1" ht="24.95" customHeight="1" s="50">
      <c r="A32" s="16" t="n">
        <v>19</v>
      </c>
      <c r="B32" s="17" t="n"/>
      <c r="C32" s="57" t="n"/>
      <c r="D32" s="57" t="n"/>
      <c r="E32" s="58" t="n"/>
      <c r="F32" s="20" t="n"/>
      <c r="G32" s="20" t="n"/>
      <c r="H32" s="20" t="n"/>
      <c r="I32" s="20" t="n"/>
      <c r="J32" s="49" t="n"/>
      <c r="K32" s="17" t="n"/>
      <c r="L32" s="17" t="n"/>
      <c r="M32" s="17" t="n"/>
      <c r="N32" s="22" t="n"/>
      <c r="O32" s="10">
        <f>K32&amp;L32</f>
        <v/>
      </c>
      <c r="P32" s="10">
        <f>M32</f>
        <v/>
      </c>
      <c r="Q32" s="10">
        <f>J32</f>
        <v/>
      </c>
      <c r="R32" s="59">
        <f>D32+E32</f>
        <v/>
      </c>
      <c r="S32" s="12" t="n"/>
      <c r="T32" s="12" t="n"/>
      <c r="U32" s="10">
        <f>$C$2&amp;I32&amp;IF(D32&gt;0,"客公證費",IF(E32&gt;0,"租金補助"))</f>
        <v/>
      </c>
      <c r="V32" s="14">
        <f>B32</f>
        <v/>
      </c>
    </row>
    <row r="33" hidden="1" ht="24.95" customHeight="1" s="50">
      <c r="A33" s="16" t="n">
        <v>20</v>
      </c>
      <c r="B33" s="17" t="n"/>
      <c r="C33" s="57" t="n"/>
      <c r="D33" s="57" t="n"/>
      <c r="E33" s="58" t="n"/>
      <c r="F33" s="20" t="n"/>
      <c r="G33" s="20" t="n"/>
      <c r="H33" s="20" t="n"/>
      <c r="I33" s="20" t="n"/>
      <c r="J33" s="49" t="n"/>
      <c r="K33" s="17" t="n"/>
      <c r="L33" s="17" t="n"/>
      <c r="M33" s="17" t="n"/>
      <c r="N33" s="22" t="n"/>
      <c r="O33" s="10">
        <f>K33&amp;L33</f>
        <v/>
      </c>
      <c r="P33" s="10">
        <f>M33</f>
        <v/>
      </c>
      <c r="Q33" s="10">
        <f>J33</f>
        <v/>
      </c>
      <c r="R33" s="59">
        <f>D33+E33</f>
        <v/>
      </c>
      <c r="S33" s="12" t="n"/>
      <c r="T33" s="12" t="n"/>
      <c r="U33" s="10">
        <f>$C$2&amp;I33&amp;IF(D33&gt;0,"客公證費",IF(E33&gt;0,"租金補助"))</f>
        <v/>
      </c>
      <c r="V33" s="14">
        <f>B33</f>
        <v/>
      </c>
    </row>
    <row r="34" ht="24.95" customHeight="1" s="50">
      <c r="A34" s="16" t="inlineStr">
        <is>
          <t>請在此欄以上插入欄位，以維持合計欄位自動加總</t>
        </is>
      </c>
      <c r="B34" s="60" t="n"/>
      <c r="C34" s="60" t="n"/>
      <c r="D34" s="60" t="n"/>
      <c r="E34" s="60" t="n"/>
      <c r="F34" s="60" t="n"/>
      <c r="G34" s="60" t="n"/>
      <c r="H34" s="60" t="n"/>
      <c r="I34" s="60" t="n"/>
      <c r="J34" s="60" t="n"/>
      <c r="K34" s="60" t="n"/>
      <c r="L34" s="60" t="n"/>
      <c r="M34" s="60" t="n"/>
      <c r="N34" s="61" t="n"/>
      <c r="O34" s="10" t="n"/>
      <c r="P34" s="10" t="n"/>
      <c r="Q34" s="10" t="n"/>
      <c r="R34" s="59" t="n"/>
      <c r="S34" s="12" t="n"/>
      <c r="T34" s="12" t="n"/>
      <c r="U34" s="10" t="n"/>
      <c r="V34" s="14" t="n"/>
    </row>
    <row r="35" ht="19.5" customHeight="1" s="50">
      <c r="A35" s="45" t="inlineStr">
        <is>
          <t>合計</t>
        </is>
      </c>
      <c r="B35" s="54" t="n"/>
      <c r="C35" s="62">
        <f>SUM(C5:C33)</f>
        <v/>
      </c>
      <c r="D35" s="63">
        <f>SUM(D5:D33)</f>
        <v/>
      </c>
      <c r="E35" s="63">
        <f>SUM(E5:E33)</f>
        <v/>
      </c>
      <c r="F35" s="64" t="n"/>
      <c r="G35" s="65" t="n"/>
      <c r="H35" s="65" t="n"/>
      <c r="I35" s="65" t="n"/>
      <c r="J35" s="65" t="n"/>
      <c r="K35" s="65" t="n"/>
      <c r="L35" s="65" t="n"/>
      <c r="M35" s="4" t="n"/>
      <c r="N35" s="4" t="n"/>
      <c r="O35" s="10" t="n"/>
      <c r="P35" s="10" t="n"/>
      <c r="Q35" s="10" t="n"/>
      <c r="R35" s="59" t="n"/>
      <c r="S35" s="12" t="n"/>
      <c r="T35" s="12" t="n"/>
      <c r="U35" s="10" t="n"/>
      <c r="V35" s="14" t="n"/>
    </row>
    <row r="36">
      <c r="A36" s="38" t="inlineStr">
        <is>
          <t>註1：臺北市、新北市每件每次不超過新臺幣4,500元；其餘直轄市每件每次不超過新臺幣3,000元。</t>
        </is>
      </c>
      <c r="L36" s="1" t="n"/>
      <c r="M36" s="5" t="n"/>
      <c r="N36" s="1" t="n"/>
    </row>
    <row r="37" ht="15.6" customHeight="1" s="50">
      <c r="A37" s="46" t="inlineStr">
        <is>
          <t>註2：本表依據三百億元中央擴大租金補貼專案計畫作業規定第九點附表四 每月租金補貼金額表之第三級金額</t>
        </is>
      </c>
    </row>
    <row r="38">
      <c r="A38" s="38" t="inlineStr">
        <is>
          <t>註3：「身分類別」為轉期戶請填0，換居戶請填1。</t>
        </is>
      </c>
      <c r="M38" s="1" t="n"/>
      <c r="N38" s="1" t="n"/>
    </row>
    <row r="39">
      <c r="A39" s="38" t="inlineStr">
        <is>
          <t>註4：本欄位供國家住都中心註記退件情形。</t>
        </is>
      </c>
      <c r="B39" s="7" t="n"/>
      <c r="C39" s="7" t="n"/>
      <c r="D39" s="7" t="n"/>
      <c r="E39" s="1" t="n"/>
      <c r="F39" s="1" t="n"/>
      <c r="G39" s="1" t="n"/>
      <c r="H39" s="1" t="n"/>
      <c r="I39" s="1" t="n"/>
      <c r="J39" s="1" t="n"/>
      <c r="K39" s="1" t="n"/>
      <c r="L39" s="1" t="n"/>
      <c r="M39" s="1" t="n"/>
      <c r="N39" s="1" t="n"/>
    </row>
    <row r="40" customFormat="1" s="12">
      <c r="A40" s="31" t="inlineStr">
        <is>
          <t>業者</t>
        </is>
      </c>
      <c r="B40" s="55" t="n"/>
      <c r="C40" s="55" t="n"/>
      <c r="D40" s="54" t="n"/>
      <c r="E40" s="31" t="inlineStr">
        <is>
          <t>地方公會</t>
        </is>
      </c>
      <c r="F40" s="55" t="n"/>
      <c r="G40" s="55" t="n"/>
      <c r="H40" s="54" t="n"/>
      <c r="I40" s="31" t="inlineStr">
        <is>
          <t>國家住都中心複核</t>
        </is>
      </c>
      <c r="J40" s="55" t="n"/>
      <c r="K40" s="55" t="n"/>
      <c r="L40" s="55" t="n"/>
      <c r="M40" s="55" t="n"/>
      <c r="N40" s="54" t="n"/>
    </row>
    <row r="41" customFormat="1" s="12">
      <c r="A41" s="31" t="inlineStr">
        <is>
          <t>服務人員</t>
        </is>
      </c>
      <c r="B41" s="54" t="n"/>
      <c r="C41" s="31" t="inlineStr">
        <is>
          <t>大章</t>
        </is>
      </c>
      <c r="D41" s="54" t="n"/>
      <c r="E41" s="31" t="inlineStr">
        <is>
          <t>審查人員</t>
        </is>
      </c>
      <c r="F41" s="54" t="n"/>
      <c r="G41" s="31" t="inlineStr">
        <is>
          <t>大章</t>
        </is>
      </c>
      <c r="H41" s="54" t="n"/>
      <c r="I41" s="31" t="inlineStr">
        <is>
          <t>複核人員</t>
        </is>
      </c>
      <c r="J41" s="54" t="n"/>
      <c r="K41" s="31" t="inlineStr">
        <is>
          <t>部分通過</t>
        </is>
      </c>
      <c r="L41" s="54" t="n"/>
      <c r="M41" s="30" t="inlineStr">
        <is>
          <t>5673</t>
        </is>
      </c>
      <c r="N41" s="54" t="n"/>
    </row>
    <row r="42" customFormat="1" s="12">
      <c r="A42" s="27" t="n"/>
      <c r="B42" s="66" t="n"/>
      <c r="C42" s="27" t="n"/>
      <c r="D42" s="66" t="n"/>
      <c r="E42" s="27" t="n"/>
      <c r="F42" s="66" t="n"/>
      <c r="G42" s="27" t="n"/>
      <c r="H42" s="66" t="n"/>
      <c r="I42" s="27" t="n"/>
      <c r="J42" s="66" t="n"/>
      <c r="K42" s="27" t="n"/>
      <c r="L42" s="66" t="n"/>
      <c r="M42" s="29" t="n"/>
      <c r="N42" s="66" t="n"/>
    </row>
    <row r="43" customFormat="1" s="12">
      <c r="A43" s="67" t="n"/>
      <c r="B43" s="68" t="n"/>
      <c r="C43" s="67" t="n"/>
      <c r="D43" s="68" t="n"/>
      <c r="E43" s="67" t="n"/>
      <c r="F43" s="68" t="n"/>
      <c r="G43" s="67" t="n"/>
      <c r="H43" s="68" t="n"/>
      <c r="I43" s="67" t="n"/>
      <c r="J43" s="68" t="n"/>
      <c r="K43" s="67" t="n"/>
      <c r="L43" s="68" t="n"/>
      <c r="M43" s="69" t="n"/>
      <c r="N43" s="68" t="n"/>
    </row>
    <row r="44" customFormat="1" s="12">
      <c r="A44" s="67" t="n"/>
      <c r="B44" s="68" t="n"/>
      <c r="C44" s="67" t="n"/>
      <c r="D44" s="68" t="n"/>
      <c r="E44" s="67" t="n"/>
      <c r="F44" s="68" t="n"/>
      <c r="G44" s="67" t="n"/>
      <c r="H44" s="68" t="n"/>
      <c r="I44" s="67" t="n"/>
      <c r="J44" s="68" t="n"/>
      <c r="K44" s="67" t="n"/>
      <c r="L44" s="68" t="n"/>
      <c r="M44" s="69" t="n"/>
      <c r="N44" s="68" t="n"/>
    </row>
    <row r="45" customFormat="1" s="12">
      <c r="A45" s="70" t="n"/>
      <c r="B45" s="71" t="n"/>
      <c r="C45" s="70" t="n"/>
      <c r="D45" s="71" t="n"/>
      <c r="E45" s="70" t="n"/>
      <c r="F45" s="71" t="n"/>
      <c r="G45" s="70" t="n"/>
      <c r="H45" s="71" t="n"/>
      <c r="I45" s="70" t="n"/>
      <c r="J45" s="71" t="n"/>
      <c r="K45" s="70" t="n"/>
      <c r="L45" s="71" t="n"/>
      <c r="M45" s="72" t="n"/>
      <c r="N45" s="71" t="n"/>
    </row>
  </sheetData>
  <mergeCells count="32">
    <mergeCell ref="A34:N34"/>
    <mergeCell ref="B3:B4"/>
    <mergeCell ref="N3:N4"/>
    <mergeCell ref="K42:L45"/>
    <mergeCell ref="M1:N1"/>
    <mergeCell ref="A36:K36"/>
    <mergeCell ref="A40:D40"/>
    <mergeCell ref="M2:N2"/>
    <mergeCell ref="I42:J45"/>
    <mergeCell ref="A42:B45"/>
    <mergeCell ref="E3:H3"/>
    <mergeCell ref="A41:B41"/>
    <mergeCell ref="A3:A4"/>
    <mergeCell ref="C41:D41"/>
    <mergeCell ref="I41:J41"/>
    <mergeCell ref="K41:L41"/>
    <mergeCell ref="A37:N37"/>
    <mergeCell ref="B1:L1"/>
    <mergeCell ref="A38:L38"/>
    <mergeCell ref="I3:M3"/>
    <mergeCell ref="M42:N45"/>
    <mergeCell ref="A2:B2"/>
    <mergeCell ref="I40:N40"/>
    <mergeCell ref="G42:H45"/>
    <mergeCell ref="M41:N41"/>
    <mergeCell ref="A35:B35"/>
    <mergeCell ref="E40:H40"/>
    <mergeCell ref="C42:D45"/>
    <mergeCell ref="E42:F45"/>
    <mergeCell ref="E41:F41"/>
    <mergeCell ref="G41:H41"/>
    <mergeCell ref="C3:D3"/>
  </mergeCells>
  <conditionalFormatting sqref="C2">
    <cfRule type="containsText" priority="1" operator="containsText" dxfId="2" text="業者名稱">
      <formula>NOT(ISERROR(SEARCH("業者名稱",C2)))</formula>
    </cfRule>
  </conditionalFormatting>
  <conditionalFormatting sqref="O5:O35">
    <cfRule type="expression" priority="3" dxfId="0">
      <formula>LEN(O5 )&lt;&gt;7</formula>
    </cfRule>
  </conditionalFormatting>
  <conditionalFormatting sqref="Q5:Q35">
    <cfRule type="expression" priority="2" dxfId="0">
      <formula>LEN(Q5)&lt;&gt;10</formula>
    </cfRule>
  </conditionalFormatting>
  <dataValidations count="5">
    <dataValidation sqref="K1:K33 K35:K1048576" showDropDown="0" showInputMessage="1" showErrorMessage="1" allowBlank="1" type="textLength" operator="equal">
      <formula1>3</formula1>
    </dataValidation>
    <dataValidation sqref="L1:L33 L35:L1048576" showDropDown="0" showInputMessage="1" showErrorMessage="1" allowBlank="1" type="textLength" operator="equal">
      <formula1>4</formula1>
    </dataValidation>
    <dataValidation sqref="D5:D33 D39:D1048576" showDropDown="0" showInputMessage="1" showErrorMessage="1" allowBlank="1" type="whole" operator="lessThanOrEqual">
      <formula1>4500</formula1>
    </dataValidation>
    <dataValidation sqref="B5:B33 B40: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1181102362204725" right="0.1181102362204725" top="0.3937007874015748" bottom="0.3937007874015748" header="0.1181102362204725" footer="0.1181102362204725"/>
  <pageSetup orientation="landscape" paperSize="9" scale="68"/>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2025-05-06T09:17:10Z</dcterms:modified>
  <cp:lastModifiedBy>user</cp:lastModifiedBy>
  <cp:lastPrinted>2025-04-02T07:24:04Z</cp:lastPrinted>
</cp:coreProperties>
</file>