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'出租人補助費用清冊'!$A$1:$N$25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8"/>
    </font>
    <font>
      <name val="標楷體"/>
      <charset val="136"/>
      <family val="4"/>
      <color rgb="FFFF0000"/>
      <sz val="12"/>
    </font>
    <font>
      <name val="標楷體"/>
      <charset val="136"/>
      <family val="4"/>
      <color rgb="FF0000FF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0" fontId="15" fillId="0" borderId="0" applyAlignment="1" pivotButton="0" quotePrefix="0" xfId="0">
      <alignment horizontal="center" vertical="center"/>
    </xf>
    <xf numFmtId="49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49" fontId="15" fillId="0" borderId="0" applyAlignment="1" pivotButton="0" quotePrefix="0" xfId="0">
      <alignment vertical="center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2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14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2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15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8"/>
  <sheetViews>
    <sheetView tabSelected="1" view="pageBreakPreview" zoomScale="80" zoomScaleNormal="80" zoomScaleSheetLayoutView="80" workbookViewId="0">
      <selection activeCell="D9" sqref="D9"/>
    </sheetView>
  </sheetViews>
  <sheetFormatPr baseColWidth="8" defaultColWidth="9" defaultRowHeight="30" customHeight="1"/>
  <cols>
    <col width="5.625" customWidth="1" style="2" min="1" max="1"/>
    <col width="22.625" bestFit="1" customWidth="1" style="2" min="2" max="2"/>
    <col width="10.125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87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7">
      <c r="A1" s="11" t="inlineStr">
        <is>
          <t>表單4</t>
        </is>
      </c>
      <c r="B1" s="12" t="n"/>
      <c r="C1" s="45" t="inlineStr">
        <is>
          <t>出租人補助費用清冊
中華民國 114 年 03 月</t>
        </is>
      </c>
      <c r="D1" s="78" t="n"/>
      <c r="E1" s="78" t="n"/>
      <c r="F1" s="78" t="n"/>
      <c r="G1" s="78" t="n"/>
      <c r="H1" s="78" t="n"/>
      <c r="I1" s="78" t="n"/>
      <c r="J1" s="78" t="n"/>
      <c r="K1" s="78" t="n"/>
      <c r="L1" s="78" t="n"/>
      <c r="M1" s="46" t="inlineStr">
        <is>
          <t>增辦第4期計畫 
1131127版</t>
        </is>
      </c>
    </row>
    <row r="2" ht="20.25" customHeight="1" s="77">
      <c r="A2" s="62" t="inlineStr">
        <is>
          <t>業者名稱：</t>
        </is>
      </c>
      <c r="B2" s="79" t="n"/>
      <c r="C2" s="35" t="inlineStr">
        <is>
          <t>寄居蟹中</t>
        </is>
      </c>
      <c r="D2" s="26" t="n"/>
      <c r="E2" s="26" t="n"/>
      <c r="F2" s="26" t="n"/>
      <c r="G2" s="26" t="n"/>
      <c r="H2" s="26" t="n"/>
      <c r="I2" s="26" t="n"/>
      <c r="J2" s="26" t="n"/>
      <c r="K2" s="26" t="n"/>
      <c r="L2" s="28" t="n"/>
      <c r="M2" s="59" t="inlineStr">
        <is>
          <t>製表日期：114 年 04 月 02 日</t>
        </is>
      </c>
      <c r="N2" s="80" t="n"/>
    </row>
    <row r="3" ht="20.25" customFormat="1" customHeight="1" s="6">
      <c r="A3" s="42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1" t="n"/>
      <c r="E3" s="15" t="inlineStr">
        <is>
          <t>公證費</t>
        </is>
      </c>
      <c r="F3" s="81" t="n"/>
      <c r="G3" s="15" t="inlineStr">
        <is>
          <t>住宅出租修繕費</t>
        </is>
      </c>
      <c r="H3" s="81" t="n"/>
      <c r="I3" s="15" t="inlineStr">
        <is>
          <t>受款人資料</t>
        </is>
      </c>
      <c r="J3" s="82" t="n"/>
      <c r="K3" s="82" t="n"/>
      <c r="L3" s="82" t="n"/>
      <c r="M3" s="81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3" t="n"/>
      <c r="B4" s="84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2" t="inlineStr">
        <is>
          <t>帳戶號碼</t>
        </is>
      </c>
      <c r="N4" s="84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7">
      <c r="A5" s="27">
        <f>ROW()-4</f>
        <v/>
      </c>
      <c r="B5" s="36" t="inlineStr">
        <is>
          <t>寄居蟹中D2M14100002</t>
        </is>
      </c>
      <c r="C5" s="85" t="n"/>
      <c r="D5" s="86" t="n"/>
      <c r="E5" s="85" t="n"/>
      <c r="F5" s="85" t="n"/>
      <c r="G5" s="87" t="n">
        <v>4200</v>
      </c>
      <c r="H5" s="87" t="n">
        <v>4200</v>
      </c>
      <c r="I5" s="33" t="inlineStr">
        <is>
          <t>江信賢</t>
        </is>
      </c>
      <c r="J5" s="19" t="inlineStr">
        <is>
          <t>G760098216</t>
        </is>
      </c>
      <c r="K5" s="20" t="inlineStr">
        <is>
          <t>812</t>
        </is>
      </c>
      <c r="L5" s="21" t="inlineStr">
        <is>
          <t>0274</t>
        </is>
      </c>
      <c r="M5" s="22" t="inlineStr">
        <is>
          <t>34257163402334</t>
        </is>
      </c>
      <c r="N5" s="23" t="n"/>
      <c r="O5" s="37">
        <f>K5&amp;L5</f>
        <v/>
      </c>
      <c r="P5" s="38">
        <f>M5</f>
        <v/>
      </c>
      <c r="Q5" s="37">
        <f>J5</f>
        <v/>
      </c>
      <c r="R5" s="88">
        <f>D5+F5+H5</f>
        <v/>
      </c>
      <c r="S5" s="37" t="n"/>
      <c r="T5" s="37" t="n"/>
      <c r="U5" s="40">
        <f>$C$2&amp;I5&amp;IF(D5&gt;0,"保險費",IF(F5&gt;0,"東公證費",IF(H5&gt;0,"修繕費")))</f>
        <v/>
      </c>
      <c r="V5" s="41">
        <f>B5</f>
        <v/>
      </c>
    </row>
    <row r="6" ht="24.6" customHeight="1" s="77">
      <c r="A6" s="27">
        <f>ROW()-4</f>
        <v/>
      </c>
      <c r="B6" s="36" t="inlineStr">
        <is>
          <t>寄居蟹中D2M14100032</t>
        </is>
      </c>
      <c r="C6" s="32" t="n"/>
      <c r="D6" s="86" t="n"/>
      <c r="E6" s="85" t="n"/>
      <c r="F6" s="85" t="n"/>
      <c r="G6" s="87" t="n">
        <v>1500</v>
      </c>
      <c r="H6" s="87" t="n">
        <v>1500</v>
      </c>
      <c r="I6" s="24" t="inlineStr">
        <is>
          <t>張智凱</t>
        </is>
      </c>
      <c r="J6" s="19" t="inlineStr">
        <is>
          <t>Y590291062</t>
        </is>
      </c>
      <c r="K6" s="20" t="inlineStr">
        <is>
          <t>822</t>
        </is>
      </c>
      <c r="L6" s="25" t="inlineStr">
        <is>
          <t>1067</t>
        </is>
      </c>
      <c r="M6" s="22" t="inlineStr">
        <is>
          <t>721974806781</t>
        </is>
      </c>
      <c r="N6" s="23" t="n"/>
      <c r="O6" s="37">
        <f>K6&amp;L6</f>
        <v/>
      </c>
      <c r="P6" s="38">
        <f>M6</f>
        <v/>
      </c>
      <c r="Q6" s="37">
        <f>J6</f>
        <v/>
      </c>
      <c r="R6" s="88">
        <f>D6+F6+H6</f>
        <v/>
      </c>
      <c r="S6" s="37" t="n"/>
      <c r="T6" s="37" t="n"/>
      <c r="U6" s="40">
        <f>$C$2&amp;I6&amp;IF(D6&gt;0,"保險費",IF(F6&gt;0,"東公證費",IF(H6&gt;0,"修繕費")))</f>
        <v/>
      </c>
      <c r="V6" s="41">
        <f>B6</f>
        <v/>
      </c>
    </row>
    <row r="7" ht="24.6" customHeight="1" s="77">
      <c r="A7" s="27">
        <f>ROW()-4</f>
        <v/>
      </c>
      <c r="B7" s="36" t="inlineStr">
        <is>
          <t>寄居蟹中D2M14100033</t>
        </is>
      </c>
      <c r="C7" s="32" t="n"/>
      <c r="D7" s="86" t="n"/>
      <c r="E7" s="85" t="n"/>
      <c r="F7" s="85" t="n"/>
      <c r="G7" s="87" t="n">
        <v>2700</v>
      </c>
      <c r="H7" s="87" t="n">
        <v>2700</v>
      </c>
      <c r="I7" s="24" t="inlineStr">
        <is>
          <t>郭于瑄</t>
        </is>
      </c>
      <c r="J7" s="19" t="inlineStr">
        <is>
          <t>F161558110</t>
        </is>
      </c>
      <c r="K7" s="20" t="inlineStr">
        <is>
          <t>007</t>
        </is>
      </c>
      <c r="L7" s="25" t="inlineStr">
        <is>
          <t>3329</t>
        </is>
      </c>
      <c r="M7" s="22" t="inlineStr">
        <is>
          <t>20501447777</t>
        </is>
      </c>
      <c r="N7" s="23" t="n"/>
      <c r="O7" s="37">
        <f>K7&amp;L7</f>
        <v/>
      </c>
      <c r="P7" s="38">
        <f>M7</f>
        <v/>
      </c>
      <c r="Q7" s="37">
        <f>J7</f>
        <v/>
      </c>
      <c r="R7" s="88">
        <f>D7+F7+H7</f>
        <v/>
      </c>
      <c r="S7" s="37" t="n"/>
      <c r="T7" s="37" t="n"/>
      <c r="U7" s="40">
        <f>$C$2&amp;I7&amp;IF(D7&gt;0,"保險費",IF(F7&gt;0,"東公證費",IF(H7&gt;0,"修繕費")))</f>
        <v/>
      </c>
      <c r="V7" s="41">
        <f>B7</f>
        <v/>
      </c>
    </row>
    <row r="8" ht="24.6" customHeight="1" s="77">
      <c r="A8" s="27">
        <f>ROW()-4</f>
        <v/>
      </c>
      <c r="B8" s="36" t="inlineStr">
        <is>
          <t>寄居蟹中D2M14100033</t>
        </is>
      </c>
      <c r="C8" s="32" t="n"/>
      <c r="D8" s="86" t="n"/>
      <c r="E8" s="85" t="n"/>
      <c r="F8" s="85" t="n"/>
      <c r="G8" s="87" t="n">
        <v>1500</v>
      </c>
      <c r="H8" s="87" t="n">
        <v>1500</v>
      </c>
      <c r="I8" s="24" t="inlineStr">
        <is>
          <t>郭于瑄</t>
        </is>
      </c>
      <c r="J8" s="19" t="inlineStr">
        <is>
          <t>S937099534</t>
        </is>
      </c>
      <c r="K8" s="20" t="inlineStr">
        <is>
          <t>007</t>
        </is>
      </c>
      <c r="L8" s="25" t="inlineStr">
        <is>
          <t>3329</t>
        </is>
      </c>
      <c r="M8" s="22" t="inlineStr">
        <is>
          <t>44901421434</t>
        </is>
      </c>
      <c r="N8" s="23" t="n"/>
      <c r="O8" s="37">
        <f>K8&amp;L8</f>
        <v/>
      </c>
      <c r="P8" s="38">
        <f>M8</f>
        <v/>
      </c>
      <c r="Q8" s="37">
        <f>J8</f>
        <v/>
      </c>
      <c r="R8" s="88">
        <f>D8+F8+H8</f>
        <v/>
      </c>
      <c r="S8" s="37" t="n"/>
      <c r="T8" s="37" t="n"/>
      <c r="U8" s="40">
        <f>$C$2&amp;I8&amp;IF(D8&gt;0,"保險費",IF(F8&gt;0,"東公證費",IF(H8&gt;0,"修繕費")))</f>
        <v/>
      </c>
      <c r="V8" s="41">
        <f>B8</f>
        <v/>
      </c>
    </row>
    <row r="9" ht="24.6" customHeight="1" s="77">
      <c r="A9" s="27">
        <f>ROW()-4</f>
        <v/>
      </c>
      <c r="B9" s="36" t="inlineStr">
        <is>
          <t>寄居蟹中D2M14100036</t>
        </is>
      </c>
      <c r="C9" s="32" t="n"/>
      <c r="D9" s="86" t="n"/>
      <c r="E9" s="85" t="n"/>
      <c r="F9" s="85" t="n"/>
      <c r="G9" s="87" t="n">
        <v>10000</v>
      </c>
      <c r="H9" s="87" t="n">
        <v>10000</v>
      </c>
      <c r="I9" s="24" t="inlineStr">
        <is>
          <t>張智凱</t>
        </is>
      </c>
      <c r="J9" s="19" t="inlineStr">
        <is>
          <t>J872829032</t>
        </is>
      </c>
      <c r="K9" s="20" t="inlineStr">
        <is>
          <t>822</t>
        </is>
      </c>
      <c r="L9" s="25" t="inlineStr">
        <is>
          <t>1067</t>
        </is>
      </c>
      <c r="M9" s="22" t="inlineStr">
        <is>
          <t>669890796404</t>
        </is>
      </c>
      <c r="N9" s="23" t="n"/>
      <c r="O9" s="37">
        <f>K9&amp;L9</f>
        <v/>
      </c>
      <c r="P9" s="38">
        <f>M9</f>
        <v/>
      </c>
      <c r="Q9" s="37">
        <f>J9</f>
        <v/>
      </c>
      <c r="R9" s="88">
        <f>D9+F9+H9</f>
        <v/>
      </c>
      <c r="S9" s="37" t="n"/>
      <c r="T9" s="37" t="n"/>
      <c r="U9" s="40">
        <f>$C$2&amp;I9&amp;IF(D9&gt;0,"保險費",IF(F9&gt;0,"東公證費",IF(H9&gt;0,"修繕費")))</f>
        <v/>
      </c>
      <c r="V9" s="41">
        <f>B9</f>
        <v/>
      </c>
    </row>
    <row r="10" ht="24.6" customHeight="1" s="77">
      <c r="A10" s="27">
        <f>ROW()-4</f>
        <v/>
      </c>
      <c r="B10" s="36" t="inlineStr">
        <is>
          <t>寄居蟹中D2M14100040</t>
        </is>
      </c>
      <c r="C10" s="32" t="n"/>
      <c r="D10" s="86" t="n"/>
      <c r="E10" s="85" t="n"/>
      <c r="F10" s="85" t="n"/>
      <c r="G10" s="87" t="n">
        <v>4988</v>
      </c>
      <c r="H10" s="87" t="n">
        <v>4988</v>
      </c>
      <c r="I10" s="24" t="inlineStr">
        <is>
          <t>楊雅惠</t>
        </is>
      </c>
      <c r="J10" s="19" t="inlineStr">
        <is>
          <t>A428034889</t>
        </is>
      </c>
      <c r="K10" s="20" t="inlineStr">
        <is>
          <t>700</t>
        </is>
      </c>
      <c r="L10" s="25" t="inlineStr">
        <is>
          <t>0021</t>
        </is>
      </c>
      <c r="M10" s="22" t="inlineStr">
        <is>
          <t>67659010990485</t>
        </is>
      </c>
      <c r="N10" s="23" t="n"/>
      <c r="O10" s="37">
        <f>K10&amp;L10</f>
        <v/>
      </c>
      <c r="P10" s="38">
        <f>M10</f>
        <v/>
      </c>
      <c r="Q10" s="37">
        <f>J10</f>
        <v/>
      </c>
      <c r="R10" s="88">
        <f>D10+F10+H10</f>
        <v/>
      </c>
      <c r="S10" s="37" t="n"/>
      <c r="T10" s="37" t="n"/>
      <c r="U10" s="40">
        <f>$C$2&amp;I10&amp;IF(D10&gt;0,"保險費",IF(F10&gt;0,"東公證費",IF(H10&gt;0,"修繕費")))</f>
        <v/>
      </c>
      <c r="V10" s="41">
        <f>B10</f>
        <v/>
      </c>
    </row>
    <row r="11" ht="24.6" customHeight="1" s="77">
      <c r="A11" s="42">
        <f>ROW()-4</f>
        <v/>
      </c>
      <c r="B11" s="36" t="inlineStr">
        <is>
          <t>寄居蟹中D2M14100041</t>
        </is>
      </c>
      <c r="C11" s="32" t="n"/>
      <c r="D11" s="86" t="n"/>
      <c r="E11" s="85" t="n">
        <v>3050</v>
      </c>
      <c r="F11" s="85" t="n">
        <v>1500</v>
      </c>
      <c r="G11" s="87" t="n"/>
      <c r="H11" s="87" t="n"/>
      <c r="I11" s="43" t="inlineStr">
        <is>
          <t>蔡東原</t>
        </is>
      </c>
      <c r="J11" s="44" t="inlineStr">
        <is>
          <t>I242484059</t>
        </is>
      </c>
      <c r="K11" s="20" t="inlineStr">
        <is>
          <t>006</t>
        </is>
      </c>
      <c r="L11" s="25" t="inlineStr">
        <is>
          <t>5540</t>
        </is>
      </c>
      <c r="M11" s="20" t="inlineStr">
        <is>
          <t>7818430879535</t>
        </is>
      </c>
      <c r="N11" s="23" t="n"/>
      <c r="O11" s="37">
        <f>K11&amp;L11</f>
        <v/>
      </c>
      <c r="P11" s="38">
        <f>M11</f>
        <v/>
      </c>
      <c r="Q11" s="37">
        <f>J11</f>
        <v/>
      </c>
      <c r="R11" s="88">
        <f>D11+F11+H11</f>
        <v/>
      </c>
      <c r="S11" s="37" t="n"/>
      <c r="T11" s="37" t="n"/>
      <c r="U11" s="40">
        <f>$C$2&amp;I11&amp;IF(D11&gt;0,"保險費",IF(F11&gt;0,"東公證費",IF(H11&gt;0,"修繕費")))</f>
        <v/>
      </c>
      <c r="V11" s="41">
        <f>B11</f>
        <v/>
      </c>
    </row>
    <row r="12" ht="24.6" customHeight="1" s="77">
      <c r="A12" s="42">
        <f>ROW()-4</f>
        <v/>
      </c>
      <c r="B12" s="36" t="inlineStr">
        <is>
          <t>寄居蟹中D2M14100042</t>
        </is>
      </c>
      <c r="C12" s="32" t="n"/>
      <c r="D12" s="86" t="n"/>
      <c r="E12" s="85" t="n"/>
      <c r="F12" s="85" t="n"/>
      <c r="G12" s="87" t="n">
        <v>3305</v>
      </c>
      <c r="H12" s="87" t="n">
        <v>3205</v>
      </c>
      <c r="I12" s="24" t="inlineStr">
        <is>
          <t>孫蕙萍</t>
        </is>
      </c>
      <c r="J12" s="19" t="inlineStr">
        <is>
          <t>A981504232</t>
        </is>
      </c>
      <c r="K12" s="20" t="inlineStr">
        <is>
          <t>700</t>
        </is>
      </c>
      <c r="L12" s="25" t="inlineStr">
        <is>
          <t>0021</t>
        </is>
      </c>
      <c r="M12" s="22" t="inlineStr">
        <is>
          <t>13999769582595</t>
        </is>
      </c>
      <c r="N12" s="23" t="n"/>
      <c r="O12" s="37">
        <f>K12&amp;L12</f>
        <v/>
      </c>
      <c r="P12" s="38">
        <f>M12</f>
        <v/>
      </c>
      <c r="Q12" s="37">
        <f>J12</f>
        <v/>
      </c>
      <c r="R12" s="88">
        <f>D12+F12+H12</f>
        <v/>
      </c>
      <c r="S12" s="37" t="n"/>
      <c r="T12" s="37" t="n"/>
      <c r="U12" s="40">
        <f>$C$2&amp;I12&amp;IF(D12&gt;0,"保險費",IF(F12&gt;0,"東公證費",IF(H12&gt;0,"修繕費")))</f>
        <v/>
      </c>
      <c r="V12" s="41">
        <f>B12</f>
        <v/>
      </c>
    </row>
    <row r="13" ht="24.6" customHeight="1" s="77">
      <c r="A13" s="42">
        <f>ROW()-4</f>
        <v/>
      </c>
      <c r="B13" s="36" t="inlineStr">
        <is>
          <t>寄居蟹中D2M14100046</t>
        </is>
      </c>
      <c r="C13" s="32" t="n"/>
      <c r="D13" s="86" t="n"/>
      <c r="E13" s="85" t="n">
        <v>1500</v>
      </c>
      <c r="F13" s="85" t="n">
        <v>1500</v>
      </c>
      <c r="G13" s="87" t="n"/>
      <c r="H13" s="87" t="n"/>
      <c r="I13" s="43" t="inlineStr">
        <is>
          <t>褚茂財</t>
        </is>
      </c>
      <c r="J13" s="44" t="inlineStr">
        <is>
          <t>O198008748</t>
        </is>
      </c>
      <c r="K13" s="20" t="inlineStr">
        <is>
          <t>006</t>
        </is>
      </c>
      <c r="L13" s="25" t="inlineStr">
        <is>
          <t>2033</t>
        </is>
      </c>
      <c r="M13" s="20" t="inlineStr">
        <is>
          <t>0907448314602</t>
        </is>
      </c>
      <c r="N13" s="23" t="n"/>
      <c r="O13" s="37">
        <f>K13&amp;L13</f>
        <v/>
      </c>
      <c r="P13" s="38">
        <f>M13</f>
        <v/>
      </c>
      <c r="Q13" s="37">
        <f>J13</f>
        <v/>
      </c>
      <c r="R13" s="88">
        <f>D13+F13+H13</f>
        <v/>
      </c>
      <c r="S13" s="37" t="n"/>
      <c r="T13" s="37" t="n"/>
      <c r="U13" s="40">
        <f>$C$2&amp;I13&amp;IF(D13&gt;0,"保險費",IF(F13&gt;0,"東公證費",IF(H13&gt;0,"修繕費")))</f>
        <v/>
      </c>
      <c r="V13" s="41">
        <f>B13</f>
        <v/>
      </c>
    </row>
    <row r="14" ht="16.5" customHeight="1" s="77">
      <c r="A14" s="89" t="inlineStr">
        <is>
          <t>請在此欄以上插入欄位，以維持合計欄位自動加總</t>
        </is>
      </c>
      <c r="B14" s="90" t="n"/>
      <c r="C14" s="90" t="n"/>
      <c r="D14" s="90" t="n"/>
      <c r="E14" s="90" t="n"/>
      <c r="F14" s="90" t="n"/>
      <c r="G14" s="90" t="n"/>
      <c r="H14" s="90" t="n"/>
      <c r="I14" s="90" t="n"/>
      <c r="J14" s="90" t="n"/>
      <c r="K14" s="90" t="n"/>
      <c r="L14" s="90" t="n"/>
      <c r="M14" s="90" t="n"/>
      <c r="N14" s="91" t="n"/>
      <c r="P14" s="7" t="n"/>
      <c r="R14" s="92" t="n"/>
      <c r="U14" s="8" t="n"/>
      <c r="V14" s="18" t="n"/>
    </row>
    <row r="15" ht="22.5" customHeight="1" s="77">
      <c r="A15" s="93" t="inlineStr">
        <is>
          <t>合計</t>
        </is>
      </c>
      <c r="B15" s="81" t="n"/>
      <c r="C15" s="94">
        <f>SUM(C5:C13)</f>
        <v/>
      </c>
      <c r="D15" s="94">
        <f>SUM(D5:D13)</f>
        <v/>
      </c>
      <c r="E15" s="94">
        <f>SUM(E5:E13)</f>
        <v/>
      </c>
      <c r="F15" s="94">
        <f>SUM(F5:F13)</f>
        <v/>
      </c>
      <c r="G15" s="94">
        <f>SUM(G5:G13)</f>
        <v/>
      </c>
      <c r="H15" s="94">
        <f>SUM(H5:H13)</f>
        <v/>
      </c>
      <c r="I15" s="16" t="n"/>
      <c r="J15" s="16" t="n"/>
      <c r="K15" s="16" t="n"/>
      <c r="L15" s="16" t="n"/>
      <c r="M15" s="16" t="n"/>
      <c r="N15" s="17" t="n"/>
      <c r="P15" s="7" t="n"/>
      <c r="R15" s="92" t="n"/>
      <c r="U15" s="8" t="n"/>
    </row>
    <row r="16" ht="16.5" customHeight="1" s="77">
      <c r="A16" s="6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13" t="n"/>
      <c r="P16" s="7" t="n"/>
      <c r="R16" s="92" t="n"/>
      <c r="U16" s="8" t="n"/>
    </row>
    <row r="17" ht="16.5" customHeight="1" s="77">
      <c r="A17" s="47" t="inlineStr">
        <is>
          <t>註2：臺北市、新北市每件每次不超過新臺幣4,500元；其餘直轄市每件每次不超過新臺幣3,000元。</t>
        </is>
      </c>
      <c r="M17" s="13" t="n"/>
      <c r="N17" s="13" t="n"/>
    </row>
    <row r="18" ht="16.5" customHeight="1" s="77">
      <c r="A18" s="47" t="inlineStr">
        <is>
          <t>註3：單一案件每年補助最高新臺幣1萬元，並以實際修繕金額為限。租期未達1年者按月數比率核給，未滿1個月者以1個月計算。</t>
        </is>
      </c>
      <c r="U18" s="2" t="n"/>
    </row>
    <row r="19" ht="16.5" customHeight="1" s="77">
      <c r="A19" s="47" t="inlineStr">
        <is>
          <t>註4：本欄位供國家住都中心註記退件情形。</t>
        </is>
      </c>
      <c r="M19" s="13" t="n"/>
      <c r="N19" s="13" t="n"/>
      <c r="U19" s="2" t="n"/>
    </row>
    <row r="20" ht="16.5" customFormat="1" customHeight="1" s="10">
      <c r="A20" s="60" t="inlineStr">
        <is>
          <t>業者</t>
        </is>
      </c>
      <c r="B20" s="82" t="n"/>
      <c r="C20" s="82" t="n"/>
      <c r="D20" s="81" t="n"/>
      <c r="E20" s="60" t="inlineStr">
        <is>
          <t>地方公會</t>
        </is>
      </c>
      <c r="F20" s="82" t="n"/>
      <c r="G20" s="82" t="n"/>
      <c r="H20" s="81" t="n"/>
      <c r="I20" s="60" t="inlineStr">
        <is>
          <t>國家住都中心複核</t>
        </is>
      </c>
      <c r="J20" s="82" t="n"/>
      <c r="K20" s="82" t="n"/>
      <c r="L20" s="82" t="n"/>
      <c r="M20" s="82" t="n"/>
      <c r="N20" s="81" t="n"/>
    </row>
    <row r="21" ht="16.5" customFormat="1" customHeight="1" s="10">
      <c r="A21" s="60" t="inlineStr">
        <is>
          <t>服務人員</t>
        </is>
      </c>
      <c r="B21" s="81" t="n"/>
      <c r="C21" s="60" t="inlineStr">
        <is>
          <t>大章</t>
        </is>
      </c>
      <c r="D21" s="81" t="n"/>
      <c r="E21" s="60" t="inlineStr">
        <is>
          <t>審查人員</t>
        </is>
      </c>
      <c r="F21" s="81" t="n"/>
      <c r="G21" s="60" t="inlineStr">
        <is>
          <t>大章</t>
        </is>
      </c>
      <c r="H21" s="81" t="n"/>
      <c r="I21" s="60" t="inlineStr">
        <is>
          <t>複核人員</t>
        </is>
      </c>
      <c r="J21" s="81" t="n"/>
      <c r="K21" s="60" t="inlineStr">
        <is>
          <t>部分通過</t>
        </is>
      </c>
      <c r="L21" s="81" t="n"/>
      <c r="M21" s="96" t="inlineStr">
        <is>
          <t>1768</t>
        </is>
      </c>
      <c r="N21" s="81" t="n"/>
    </row>
    <row r="22" ht="16.5" customFormat="1" customHeight="1" s="10">
      <c r="A22" s="65" t="n"/>
      <c r="B22" s="97" t="n"/>
      <c r="C22" s="65" t="n"/>
      <c r="D22" s="97" t="n"/>
      <c r="E22" s="65" t="n"/>
      <c r="F22" s="97" t="n"/>
      <c r="G22" s="65" t="n"/>
      <c r="H22" s="97" t="n"/>
      <c r="I22" s="65" t="n"/>
      <c r="J22" s="97" t="n"/>
      <c r="K22" s="65" t="n"/>
      <c r="L22" s="97" t="n"/>
      <c r="M22" s="98" t="n"/>
      <c r="N22" s="97" t="n"/>
    </row>
    <row r="23" ht="16.5" customFormat="1" customHeight="1" s="10">
      <c r="A23" s="99" t="n"/>
      <c r="B23" s="100" t="n"/>
      <c r="C23" s="99" t="n"/>
      <c r="D23" s="100" t="n"/>
      <c r="E23" s="99" t="n"/>
      <c r="F23" s="100" t="n"/>
      <c r="G23" s="99" t="n"/>
      <c r="H23" s="100" t="n"/>
      <c r="I23" s="99" t="n"/>
      <c r="J23" s="100" t="n"/>
      <c r="K23" s="99" t="n"/>
      <c r="L23" s="100" t="n"/>
      <c r="M23" s="101" t="n"/>
      <c r="N23" s="100" t="n"/>
    </row>
    <row r="24" ht="16.5" customFormat="1" customHeight="1" s="10">
      <c r="A24" s="99" t="n"/>
      <c r="B24" s="100" t="n"/>
      <c r="C24" s="99" t="n"/>
      <c r="D24" s="100" t="n"/>
      <c r="E24" s="99" t="n"/>
      <c r="F24" s="100" t="n"/>
      <c r="G24" s="99" t="n"/>
      <c r="H24" s="100" t="n"/>
      <c r="I24" s="99" t="n"/>
      <c r="J24" s="100" t="n"/>
      <c r="K24" s="99" t="n"/>
      <c r="L24" s="100" t="n"/>
      <c r="M24" s="101" t="n"/>
      <c r="N24" s="100" t="n"/>
    </row>
    <row r="25" ht="16.5" customFormat="1" customHeight="1" s="10">
      <c r="A25" s="102" t="n"/>
      <c r="B25" s="103" t="n"/>
      <c r="C25" s="102" t="n"/>
      <c r="D25" s="103" t="n"/>
      <c r="E25" s="102" t="n"/>
      <c r="F25" s="103" t="n"/>
      <c r="G25" s="102" t="n"/>
      <c r="H25" s="103" t="n"/>
      <c r="I25" s="102" t="n"/>
      <c r="J25" s="103" t="n"/>
      <c r="K25" s="102" t="n"/>
      <c r="L25" s="103" t="n"/>
      <c r="M25" s="104" t="n"/>
      <c r="N25" s="103" t="n"/>
    </row>
    <row r="26" ht="30" customHeight="1" s="77">
      <c r="U26" s="2" t="n"/>
    </row>
    <row r="27" ht="30" customHeight="1" s="77">
      <c r="U27" s="2" t="n"/>
    </row>
    <row r="28" ht="30" customHeight="1" s="77">
      <c r="U28" s="2" t="n"/>
    </row>
  </sheetData>
  <mergeCells count="34">
    <mergeCell ref="K22:L25"/>
    <mergeCell ref="G21:H21"/>
    <mergeCell ref="M22:N25"/>
    <mergeCell ref="A15:B15"/>
    <mergeCell ref="B3:B4"/>
    <mergeCell ref="A20:D20"/>
    <mergeCell ref="N3:N4"/>
    <mergeCell ref="M1:N1"/>
    <mergeCell ref="K21:L21"/>
    <mergeCell ref="M2:N2"/>
    <mergeCell ref="A3:A4"/>
    <mergeCell ref="A17:L17"/>
    <mergeCell ref="A22:B25"/>
    <mergeCell ref="I20:N20"/>
    <mergeCell ref="G3:H3"/>
    <mergeCell ref="E22:F25"/>
    <mergeCell ref="G22:H25"/>
    <mergeCell ref="I21:J21"/>
    <mergeCell ref="A18:N18"/>
    <mergeCell ref="A21:B21"/>
    <mergeCell ref="A2:B2"/>
    <mergeCell ref="M21:N21"/>
    <mergeCell ref="C21:D21"/>
    <mergeCell ref="I3:M3"/>
    <mergeCell ref="A19:L19"/>
    <mergeCell ref="E20:H20"/>
    <mergeCell ref="A16:M16"/>
    <mergeCell ref="C1:L1"/>
    <mergeCell ref="A14:N14"/>
    <mergeCell ref="C22:D25"/>
    <mergeCell ref="E21:F21"/>
    <mergeCell ref="C3:D3"/>
    <mergeCell ref="E3:F3"/>
    <mergeCell ref="I22:J25"/>
  </mergeCells>
  <conditionalFormatting sqref="C2">
    <cfRule type="containsText" priority="5" operator="containsText" dxfId="2" text="業者名稱">
      <formula>NOT(ISERROR(SEARCH("業者名稱",C2)))</formula>
    </cfRule>
  </conditionalFormatting>
  <conditionalFormatting sqref="O5:O14">
    <cfRule type="expression" priority="7" dxfId="0">
      <formula>LEN(O5)&lt;&gt;7</formula>
    </cfRule>
  </conditionalFormatting>
  <conditionalFormatting sqref="Q5:Q14">
    <cfRule type="expression" priority="6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13 F16:F1048576" showDropDown="0" showInputMessage="1" showErrorMessage="1" allowBlank="1" type="whole">
      <formula1>0</formula1>
      <formula2>4500</formula2>
    </dataValidation>
    <dataValidation sqref="H1 H5:H13 H16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7" fitToHeight="0" fitToWidth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2025-05-06T09:16:03Z</dcterms:modified>
  <cp:lastModifiedBy>Uni</cp:lastModifiedBy>
  <cp:lastPrinted>2025-04-01T02:01:38Z</cp:lastPrinted>
</cp:coreProperties>
</file>